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375" tabRatio="894" firstSheet="5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区对下转移支付预算表09-1" sheetId="13" r:id="rId13"/>
    <sheet name="区对下转移支付绩效目标表09-2" sheetId="14" r:id="rId14"/>
    <sheet name="新增资产配置表10" sheetId="15" r:id="rId15"/>
    <sheet name="上级转移支付补助项目支出预算表11" sheetId="16" r:id="rId16"/>
    <sheet name="部门项目中期规划预算表12" sheetId="17" r:id="rId17"/>
  </sheets>
  <definedNames>
    <definedName name="_xlnm.Print_Titles" localSheetId="0">'部门财务收支预算总表01-1'!$A:$A,'部门财务收支预算总表01-1'!$1:$1</definedName>
    <definedName name="_xlnm.Print_Titles" localSheetId="1">'部门收入预算表01-2'!$A:$A,'部门收入预算表01-2'!$1:$1</definedName>
    <definedName name="_xlnm.Print_Titles" localSheetId="2">'部门支出预算表01-3'!$A:$A,'部门支出预算表01-3'!$1:$1</definedName>
    <definedName name="_xlnm.Print_Titles" localSheetId="3">'部门财政拨款收支预算总表02-1'!$A:$A,'部门财政拨款收支预算总表02-1'!$1:$1</definedName>
    <definedName name="_xlnm.Print_Titles" localSheetId="4">'一般公共预算支出预算表02-2'!$A:$A,'一般公共预算支出预算表02-2'!$1:$5</definedName>
    <definedName name="_xlnm.Print_Titles" localSheetId="5">一般公共预算“三公”经费支出预算表03!$A:$A,一般公共预算“三公”经费支出预算表03!$1:$1</definedName>
    <definedName name="_xlnm.Print_Titles" localSheetId="6">部门基本支出预算表04!$A:$A,部门基本支出预算表04!$1:$1</definedName>
    <definedName name="_xlnm.Print_Titles" localSheetId="7">'部门项目支出预算表05-1'!$A:$A,'部门项目支出预算表05-1'!$1:$1</definedName>
    <definedName name="_xlnm.Print_Titles" localSheetId="8">'部门项目支出绩效目标表05-2'!$A:$A,'部门项目支出绩效目标表05-2'!$1:$1</definedName>
    <definedName name="_xlnm.Print_Titles" localSheetId="9">部门政府性基金预算支出预算表06!$A:$A,部门政府性基金预算支出预算表06!$1:$6</definedName>
    <definedName name="_xlnm.Print_Titles" localSheetId="10">部门政府采购预算表07!$A:$A,部门政府采购预算表07!$1:$1</definedName>
    <definedName name="_xlnm.Print_Titles" localSheetId="11">部门政府购买服务预算表08!$A:$A,部门政府购买服务预算表08!$1:$1</definedName>
    <definedName name="_xlnm.Print_Titles" localSheetId="12">'区对下转移支付预算表09-1'!$A:$A,'区对下转移支付预算表09-1'!$1:$1</definedName>
    <definedName name="_xlnm.Print_Titles" localSheetId="13">'区对下转移支付绩效目标表09-2'!$A:$A,'区对下转移支付绩效目标表09-2'!$1:$1</definedName>
    <definedName name="_xlnm.Print_Titles" localSheetId="14">新增资产配置表10!$A:$A,新增资产配置表10!$1:$1</definedName>
    <definedName name="_xlnm.Print_Titles" localSheetId="15">上级转移支付补助项目支出预算表11!$A:$A,上级转移支付补助项目支出预算表11!$1:$1</definedName>
    <definedName name="_xlnm.Print_Titles" localSheetId="16">部门项目中期规划预算表12!$A:$A,部门项目中期规划预算表12!$1:$1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<sst xmlns="http://schemas.openxmlformats.org/spreadsheetml/2006/main" count="900" uniqueCount="361">
  <si>
    <t>预算01-1表</t>
  </si>
  <si>
    <t>单位名称：昆明市五华区城乡居民社会养老保险中心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</si>
  <si>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</si>
  <si>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</si>
  <si>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</si>
  <si>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</si>
  <si>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</si>
  <si>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</si>
  <si>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</si>
  <si>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</si>
  <si>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</si>
  <si>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</si>
  <si>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</si>
  <si>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</si>
  <si>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</si>
  <si>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</si>
  <si>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</si>
  <si>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</si>
  <si>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</si>
  <si>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</si>
  <si>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</si>
  <si>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</si>
  <si>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</si>
  <si>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</si>
  <si>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</si>
  <si>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</si>
  <si>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</si>
  <si>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</si>
  <si>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</si>
  <si>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</si>
  <si>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</si>
  <si>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</si>
  <si>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</si>
  <si>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</si>
  <si>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</si>
  <si>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</si>
  <si>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</si>
  <si>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</si>
  <si>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</si>
  <si>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</si>
  <si>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</si>
  <si>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</si>
  <si>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</si>
  <si>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</si>
  <si>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</si>
  <si>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</si>
  <si>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</si>
  <si>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</si>
  <si>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</si>
  <si>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</si>
  <si>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</si>
  <si>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</si>
  <si>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</si>
  <si>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预算01-2表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</si>
  <si>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</si>
  <si>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</si>
  <si>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</si>
  <si>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</si>
  <si>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</si>
  <si>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</si>
  <si>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</si>
  <si>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</si>
  <si>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</si>
  <si>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</si>
  <si>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</si>
  <si>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</si>
  <si>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</si>
  <si>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</si>
  <si>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</si>
  <si>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</si>
  <si>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653</t>
  </si>
  <si>
    <t>昆明市五华区城乡居民社会养老保险中心</t>
  </si>
  <si>
    <t>653001</t>
  </si>
  <si>
    <t xml:space="preserve">  昆明市五华区城乡居民社会养老保险中心</t>
  </si>
  <si>
    <t>预算01-3表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</si>
  <si>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</si>
  <si>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</si>
  <si>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</si>
  <si>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</si>
  <si>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</si>
  <si>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</si>
  <si>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</si>
  <si>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</si>
  <si>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</si>
  <si>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</si>
  <si>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</si>
  <si>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</si>
  <si>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</si>
  <si>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</si>
  <si>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</si>
  <si>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</si>
  <si>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</si>
  <si>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</si>
  <si>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</si>
  <si>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</si>
  <si>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</si>
  <si>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</si>
  <si>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</si>
  <si>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</si>
  <si>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</si>
  <si>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</si>
  <si>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</si>
  <si>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</si>
  <si>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</si>
  <si>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</si>
  <si>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</si>
  <si>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</si>
  <si>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</si>
  <si>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</si>
  <si>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</si>
  <si>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</si>
  <si>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</si>
  <si>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</si>
  <si>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</si>
  <si>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</si>
  <si>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</si>
  <si>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</si>
  <si>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</si>
  <si>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</si>
  <si>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</si>
  <si>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</si>
  <si>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</si>
  <si>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</si>
  <si>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</si>
  <si>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</si>
  <si>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</si>
  <si>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预算02-1表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</si>
  <si>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</si>
  <si>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</si>
  <si>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</si>
  <si>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</si>
  <si>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</si>
  <si>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</si>
  <si>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</si>
  <si>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</si>
  <si>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</si>
  <si>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</si>
  <si>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</si>
  <si>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</si>
  <si>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</si>
  <si>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</si>
  <si>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</si>
  <si>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</si>
  <si>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</si>
  <si>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</si>
  <si>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</si>
  <si>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</si>
  <si>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</si>
  <si>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</si>
  <si>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</si>
  <si>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</si>
  <si>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</si>
  <si>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</si>
  <si>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</si>
  <si>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</si>
  <si>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</si>
  <si>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</si>
  <si>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</si>
  <si>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</si>
  <si>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</si>
  <si>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</si>
  <si>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部门预算支出功能分类科目</t>
  </si>
  <si>
    <t>人员经费</t>
  </si>
  <si>
    <t>公用经费</t>
  </si>
  <si>
    <t>合  计</t>
  </si>
  <si>
    <t>预算03表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</si>
  <si>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</si>
  <si>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</si>
  <si>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</si>
  <si>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</si>
  <si>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</si>
  <si>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</si>
  <si>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备注：昆明市五华区城乡居民社会养老保险中心2025年无一般公共预算“三公”经费支出预算。</t>
  </si>
  <si>
    <t>预算04表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</si>
  <si>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</si>
  <si>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</si>
  <si>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</si>
  <si>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</si>
  <si>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</si>
  <si>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</si>
  <si>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</si>
  <si>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</si>
  <si>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</si>
  <si>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</si>
  <si>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</si>
  <si>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</si>
  <si>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</si>
  <si>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</si>
  <si>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</si>
  <si>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</si>
  <si>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</si>
  <si>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</si>
  <si>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其他人员支出</t>
  </si>
  <si>
    <t>30199</t>
  </si>
  <si>
    <t>其他工资福利支出</t>
  </si>
  <si>
    <t>事业人员工资支出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</si>
  <si>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</si>
  <si>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</si>
  <si>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</si>
  <si>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</si>
  <si>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</si>
  <si>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</si>
  <si>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</si>
  <si>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</si>
  <si>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</si>
  <si>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</si>
  <si>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</si>
  <si>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</si>
  <si>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</si>
  <si>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</si>
  <si>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</si>
  <si>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</si>
  <si>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</si>
  <si>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</si>
  <si>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</si>
  <si>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</si>
  <si>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</si>
  <si>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30229</t>
  </si>
  <si>
    <t>福利费</t>
  </si>
  <si>
    <t>工会经费</t>
  </si>
  <si>
    <t>30228</t>
  </si>
  <si>
    <t>事业人员绩效奖励</t>
  </si>
  <si>
    <t>30113</t>
  </si>
  <si>
    <t>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</si>
  <si>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</si>
  <si>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</si>
  <si>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</si>
  <si>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</si>
  <si>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</si>
  <si>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</si>
  <si>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</si>
  <si>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</si>
  <si>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预算05-1表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</si>
  <si>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</si>
  <si>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</si>
  <si>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</si>
  <si>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</si>
  <si>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</si>
  <si>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</si>
  <si>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311 专项业务类</t>
  </si>
  <si>
    <t>530102210000000002021</t>
  </si>
  <si>
    <t>城居保、被征地业务经费</t>
  </si>
  <si>
    <t>30227</t>
  </si>
  <si>
    <t>委托业务费</t>
  </si>
  <si>
    <t>216 其他公用支出</t>
  </si>
  <si>
    <t>530102251100003667563</t>
  </si>
  <si>
    <t>残疾人保障金专项经费</t>
  </si>
  <si>
    <t>30299</t>
  </si>
  <si>
    <t>其他商品和服务支出</t>
  </si>
  <si>
    <t>党建经费</t>
  </si>
  <si>
    <t>预算05-2表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</si>
  <si>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</si>
  <si>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</si>
  <si>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</si>
  <si>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</si>
  <si>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</si>
  <si>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</si>
  <si>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</si>
  <si>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</si>
  <si>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</si>
  <si>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根据部门职责及区委、区政府的工作目标要求，维护OA政务网线数量1条，完成基金监管12次，保障使用专网线路11条，宣传服务1项，使受益人员满意度90%以上，保证城乡居民基本养老保险基金安全运行。</t>
  </si>
  <si>
    <t>产出指标</t>
  </si>
  <si>
    <t>数量指标</t>
  </si>
  <si>
    <t>OA政务网线数量</t>
  </si>
  <si>
    <t>&gt;=</t>
  </si>
  <si>
    <t>条</t>
  </si>
  <si>
    <t>定量指标</t>
  </si>
  <si>
    <t>反映OA政务网线数量</t>
  </si>
  <si>
    <t>基金监管次数</t>
  </si>
  <si>
    <t>次</t>
  </si>
  <si>
    <t>专网线路使用条数</t>
  </si>
  <si>
    <t>=</t>
  </si>
  <si>
    <t>10家街道办事处个1条业务专网</t>
  </si>
  <si>
    <t>时效指标</t>
  </si>
  <si>
    <t>合同期内保证网络畅通</t>
  </si>
  <si>
    <t>及时</t>
  </si>
  <si>
    <t>是/否</t>
  </si>
  <si>
    <t>定性指标</t>
  </si>
  <si>
    <t>成本指标</t>
  </si>
  <si>
    <t>经济成本指标</t>
  </si>
  <si>
    <t>预算批复</t>
  </si>
  <si>
    <t>是否</t>
  </si>
  <si>
    <t>成本小于预算批复</t>
  </si>
  <si>
    <t>效益指标</t>
  </si>
  <si>
    <t>社会效益</t>
  </si>
  <si>
    <t>提升办事效率</t>
  </si>
  <si>
    <t>有效改善</t>
  </si>
  <si>
    <t>反映项目实施后是否改善办公室办公环境及提升办事效率</t>
  </si>
  <si>
    <t>满意度指标</t>
  </si>
  <si>
    <t>服务对象满意度</t>
  </si>
  <si>
    <t>受益人员满意度</t>
  </si>
  <si>
    <t>90</t>
  </si>
  <si>
    <t>%</t>
  </si>
  <si>
    <t>反映人民群众满意度</t>
  </si>
  <si>
    <t>通过开展开展的“三会一课”、主题党日活动、党员和入党积极分子教育培训、党建学习调研等党建活动，不仅能够提升党员的思想政治素质和业务能力水平，还能够增强党组织的凝聚力和战斗力，为单位的发展注入新的活力和动力，加强基层党组织建设。</t>
  </si>
  <si>
    <t>开展党员和入党积极分子教育培训</t>
  </si>
  <si>
    <t xml:space="preserve">开展党员和入党积极分子教育培训
</t>
  </si>
  <si>
    <t>开展党组织活动</t>
  </si>
  <si>
    <t>通过活动提升党员的思想政治素质</t>
  </si>
  <si>
    <t>有效提升</t>
  </si>
  <si>
    <t>单位人员满意度</t>
  </si>
  <si>
    <t xml:space="preserve">反映部门（单位）人员对党组织的满意程度。
</t>
  </si>
  <si>
    <t>社会公众满意度</t>
  </si>
  <si>
    <t xml:space="preserve">反映社会公众对党组织的满意程度。
</t>
  </si>
  <si>
    <t>做好本部门残疾人保障金经费保障，按规定落实干部职工各项待遇，支持部门正常履职。</t>
  </si>
  <si>
    <t>完成时效</t>
  </si>
  <si>
    <t>2025</t>
  </si>
  <si>
    <t>年</t>
  </si>
  <si>
    <t>部门运转</t>
  </si>
  <si>
    <t>正常运转</t>
  </si>
  <si>
    <t xml:space="preserve">反映部门（单位）运转情况。
</t>
  </si>
  <si>
    <t xml:space="preserve">反映部门（单位）人员对工资福利发放的满意程度。
</t>
  </si>
  <si>
    <t xml:space="preserve">反映社会公众对部门（单位）履职情况的满意程度。
</t>
  </si>
  <si>
    <t>预算06表</t>
  </si>
  <si>
    <t>政府性基金预算支出预算表</t>
  </si>
  <si>
    <t>单位名称：昆明市发展和改革委员会</t>
  </si>
  <si>
    <t>政府性基金预算支出</t>
  </si>
  <si>
    <t>备注：昆明市五华区城乡居民社会养老保险中心2025年无政府性基金预算支出预算。</t>
  </si>
  <si>
    <t>预算07表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</si>
  <si>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</si>
  <si>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</si>
  <si>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</si>
  <si>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</si>
  <si>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</si>
  <si>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</si>
  <si>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</si>
  <si>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</si>
  <si>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</si>
  <si>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</si>
  <si>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A4纸采购</t>
  </si>
  <si>
    <t>复印纸</t>
  </si>
  <si>
    <t>箱</t>
  </si>
  <si>
    <t>备注：当面向中小企业预留资金大于合计时，面向中小企业预留资金为三年预计数。</t>
  </si>
  <si>
    <t>预算08表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</si>
  <si>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</si>
  <si>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</si>
  <si>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</si>
  <si>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</si>
  <si>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</si>
  <si>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</si>
  <si>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备注：昆明市五华区城乡居民社会养老保险中心2025年无政府购买服务预算。</t>
  </si>
  <si>
    <t>预算09-1表</t>
  </si>
  <si>
    <t>单位名称（项目）</t>
  </si>
  <si>
    <t>地区</t>
  </si>
  <si>
    <t>备注：昆明市五华区城乡居民社会养老保险中心2025年无对下转移支付资金</t>
  </si>
  <si>
    <t>预算09-2表</t>
  </si>
  <si>
    <t xml:space="preserve">预算10表
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</si>
  <si>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</si>
  <si>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</si>
  <si>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</si>
  <si>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</si>
  <si>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</si>
  <si>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</si>
  <si>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</si>
  <si>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备注：昆明市五华区城乡居民社会养老保险中心2025年无新增资产配置。</t>
  </si>
  <si>
    <t>预算11表</t>
  </si>
  <si>
    <t>上级补助</t>
  </si>
  <si>
    <t>备注：昆明市五华区城乡居民社会养老保险中心2025年无上级补助项目支出预算。</t>
  </si>
  <si>
    <t>预算12表</t>
  </si>
  <si>
    <t>项目级次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</si>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</sst>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yyyy\-mm\-dd"/>
    <numFmt numFmtId="178" formatCode="#,##0.00;\-#,##0.00;;@"/>
    <numFmt numFmtId="179" formatCode="hh:mm:ss"/>
    <numFmt numFmtId="180" formatCode="#,##0;\-#,##0;;@"/>
    <numFmt numFmtId="181" formatCode="#,##0.00_ ;[Red]\-#,##0.00\ "/>
  </numFmts>
  <fonts count="34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10"/>
      <color rgb="FF000000"/>
      <name val="Arial"/>
      <charset val="134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9"/>
      <name val="宋体"/>
      <charset val="134"/>
    </font>
    <font>
      <b/>
      <sz val="18"/>
      <color rgb="FF000000"/>
      <name val="宋体"/>
      <charset val="134"/>
    </font>
    <font>
      <sz val="9.75"/>
      <color rgb="FF000000"/>
      <name val="SimSun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7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0" fontId="11" fillId="0" borderId="7">
      <alignment horizontal="right" vertical="center"/>
    </xf>
    <xf numFmtId="178" fontId="11" fillId="0" borderId="7">
      <alignment horizontal="right" vertical="center"/>
    </xf>
    <xf numFmtId="49" fontId="11" fillId="0" borderId="7">
      <alignment horizontal="left" vertical="center" wrapText="1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80" fontId="11" fillId="0" borderId="7">
      <alignment horizontal="right" vertical="center"/>
    </xf>
    <xf numFmtId="0" fontId="11" fillId="0" borderId="0">
      <alignment vertical="top"/>
      <protection locked="0"/>
    </xf>
  </cellStyleXfs>
  <cellXfs count="209"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49" fontId="1" fillId="0" borderId="0" xfId="0" applyNumberFormat="1" applyFont="1" applyBorder="1"/>
    <xf numFmtId="0" fontId="2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2" fillId="0" borderId="0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49" fontId="5" fillId="0" borderId="7" xfId="53" applyNumberFormat="1" applyFont="1" applyBorder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5" fillId="0" borderId="7" xfId="54" applyNumberFormat="1" applyFont="1" applyBorder="1">
      <alignment horizontal="righ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Border="1"/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180" fontId="5" fillId="0" borderId="7" xfId="56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178" fontId="5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 applyProtection="1">
      <alignment horizontal="right"/>
      <protection locked="0"/>
    </xf>
    <xf numFmtId="49" fontId="9" fillId="0" borderId="0" xfId="0" applyNumberFormat="1" applyFont="1" applyBorder="1" applyProtection="1">
      <protection locked="0"/>
    </xf>
    <xf numFmtId="0" fontId="1" fillId="0" borderId="0" xfId="0" applyFont="1" applyBorder="1" applyAlignment="1">
      <alignment horizontal="right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11" fillId="0" borderId="7" xfId="57" applyFont="1" applyFill="1" applyBorder="1" applyAlignment="1" applyProtection="1">
      <alignment vertical="center" wrapText="1"/>
    </xf>
    <xf numFmtId="4" fontId="2" fillId="2" borderId="7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top"/>
      <protection locked="0"/>
    </xf>
    <xf numFmtId="49" fontId="1" fillId="0" borderId="0" xfId="0" applyNumberFormat="1" applyFont="1" applyBorder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178" fontId="11" fillId="0" borderId="7" xfId="0" applyNumberFormat="1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178" fontId="11" fillId="0" borderId="7" xfId="54" applyProtection="1">
      <alignment horizontal="right" vertical="center"/>
      <protection locked="0"/>
    </xf>
    <xf numFmtId="0" fontId="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0" fillId="0" borderId="0" xfId="0" applyFont="1" applyBorder="1" applyAlignment="1"/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181" fontId="2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3" borderId="7" xfId="57" applyFont="1" applyFill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14" fillId="0" borderId="7" xfId="0" applyFont="1" applyBorder="1" applyAlignment="1">
      <alignment horizontal="right" vertical="center"/>
    </xf>
    <xf numFmtId="4" fontId="14" fillId="0" borderId="7" xfId="0" applyNumberFormat="1" applyFont="1" applyBorder="1" applyAlignment="1">
      <alignment horizontal="right" vertical="center"/>
    </xf>
    <xf numFmtId="4" fontId="14" fillId="0" borderId="7" xfId="0" applyNumberFormat="1" applyFont="1" applyBorder="1" applyAlignment="1" applyProtection="1">
      <alignment horizontal="right" vertical="center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TimeStyle" xfId="49"/>
    <cellStyle name="DateStyle" xfId="50"/>
    <cellStyle name="PercentStyle" xfId="51"/>
    <cellStyle name="NumberStyle" xfId="52"/>
    <cellStyle name="TextStyle" xfId="53"/>
    <cellStyle name="MoneyStyle" xfId="54"/>
    <cellStyle name="Time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​​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7"/>
  <sheetViews>
    <sheetView showGridLines="0" showZeros="0" workbookViewId="0">
      <pane ySplit="1" topLeftCell="A11" activePane="bottomLeft" state="frozen"/>
      <selection/>
      <selection pane="bottomLeft" activeCell="B37" sqref="B37"/>
    </sheetView>
  </sheetViews>
  <sheetFormatPr defaultColWidth="8.575" defaultRowHeight="12.75" customHeight="1" outlineLevelCol="3"/>
  <cols>
    <col min="1" max="1" width="43.2583333333333" customWidth="1"/>
    <col min="2" max="4" width="41" customWidth="1"/>
  </cols>
  <sheetData>
    <row r="1" customHeight="1" spans="1:4">
      <c r="A1" s="1"/>
      <c r="B1" s="1"/>
      <c r="C1" s="1"/>
      <c r="D1" s="1"/>
    </row>
    <row r="2" ht="15" customHeight="1" spans="1:4">
      <c r="A2" s="46"/>
      <c r="B2" s="46"/>
      <c r="C2" s="46"/>
      <c r="D2" s="47" t="s">
        <v>0</v>
      </c>
    </row>
    <row r="3" ht="41.25" customHeight="1" spans="1:4">
      <c r="A3" s="41" t="str">
        <f>"2025"&amp;"年部门财务收支预算总表"</f>
        <v>2025年部门财务收支预算总表</v>
      </c>
    </row>
    <row r="4" ht="17.25" customHeight="1" spans="1:4">
      <c r="A4" s="44" t="s">
        <v>1</v>
      </c>
      <c r="B4" s="171"/>
      <c r="D4" s="137" t="s">
        <v>2</v>
      </c>
    </row>
    <row r="5" ht="23.25" customHeight="1" spans="1:4">
      <c r="A5" s="172" t="s">
        <v>3</v>
      </c>
      <c r="B5" s="173"/>
      <c r="C5" s="172" t="s">
        <v>4</v>
      </c>
      <c r="D5" s="173"/>
    </row>
    <row r="6" ht="24" customHeight="1" spans="1:4">
      <c r="A6" s="172" t="s">
        <v>5</v>
      </c>
      <c r="B6" s="172" t="s">
        <v>6</v>
      </c>
      <c r="C6" s="172" t="s">
        <v>7</v>
      </c>
      <c r="D6" s="172" t="s">
        <v>6</v>
      </c>
    </row>
    <row r="7" ht="17.25" customHeight="1" spans="1:4">
      <c r="A7" s="174" t="s">
        <v>8</v>
      </c>
      <c r="B7" s="60">
        <v>2049365</v>
      </c>
      <c r="C7" s="174" t="s">
        <v>9</v>
      </c>
      <c r="D7" s="60"/>
    </row>
    <row r="8" ht="17.25" customHeight="1" spans="1:4">
      <c r="A8" s="174" t="s">
        <v>10</v>
      </c>
      <c r="B8" s="60"/>
      <c r="C8" s="174" t="s">
        <v>11</v>
      </c>
      <c r="D8" s="60"/>
    </row>
    <row r="9" ht="17.25" customHeight="1" spans="1:4">
      <c r="A9" s="174" t="s">
        <v>12</v>
      </c>
      <c r="B9" s="60"/>
      <c r="C9" s="205" t="s">
        <v>13</v>
      </c>
      <c r="D9" s="60"/>
    </row>
    <row r="10" ht="17.25" customHeight="1" spans="1:4">
      <c r="A10" s="174" t="s">
        <v>14</v>
      </c>
      <c r="B10" s="60"/>
      <c r="C10" s="205" t="s">
        <v>15</v>
      </c>
      <c r="D10" s="60"/>
    </row>
    <row r="11" ht="17.25" customHeight="1" spans="1:4">
      <c r="A11" s="174" t="s">
        <v>16</v>
      </c>
      <c r="B11" s="60"/>
      <c r="C11" s="205" t="s">
        <v>17</v>
      </c>
      <c r="D11" s="60"/>
    </row>
    <row r="12" ht="17.25" customHeight="1" spans="1:4">
      <c r="A12" s="174" t="s">
        <v>18</v>
      </c>
      <c r="B12" s="60"/>
      <c r="C12" s="205" t="s">
        <v>19</v>
      </c>
      <c r="D12" s="60"/>
    </row>
    <row r="13" ht="17.25" customHeight="1" spans="1:4">
      <c r="A13" s="174" t="s">
        <v>20</v>
      </c>
      <c r="B13" s="60"/>
      <c r="C13" s="34" t="s">
        <v>21</v>
      </c>
      <c r="D13" s="60"/>
    </row>
    <row r="14" ht="17.25" customHeight="1" spans="1:4">
      <c r="A14" s="174" t="s">
        <v>22</v>
      </c>
      <c r="B14" s="60"/>
      <c r="C14" s="34" t="s">
        <v>23</v>
      </c>
      <c r="D14" s="60">
        <v>1724665</v>
      </c>
    </row>
    <row r="15" ht="17.25" customHeight="1" spans="1:4">
      <c r="A15" s="174" t="s">
        <v>24</v>
      </c>
      <c r="B15" s="60"/>
      <c r="C15" s="34" t="s">
        <v>25</v>
      </c>
      <c r="D15" s="60">
        <v>159700</v>
      </c>
    </row>
    <row r="16" ht="17.25" customHeight="1" spans="1:4">
      <c r="A16" s="174" t="s">
        <v>26</v>
      </c>
      <c r="B16" s="60"/>
      <c r="C16" s="34" t="s">
        <v>27</v>
      </c>
      <c r="D16" s="60"/>
    </row>
    <row r="17" ht="17.25" customHeight="1" spans="1:4">
      <c r="A17" s="175"/>
      <c r="B17" s="60"/>
      <c r="C17" s="34" t="s">
        <v>28</v>
      </c>
      <c r="D17" s="169"/>
    </row>
    <row r="18" ht="17.25" customHeight="1" spans="1:4">
      <c r="A18" s="176"/>
      <c r="B18" s="206"/>
      <c r="C18" s="34" t="s">
        <v>29</v>
      </c>
      <c r="D18" s="169"/>
    </row>
    <row r="19" ht="17.25" customHeight="1" spans="1:4">
      <c r="A19" s="176"/>
      <c r="B19" s="206"/>
      <c r="C19" s="34" t="s">
        <v>30</v>
      </c>
      <c r="D19" s="169"/>
    </row>
    <row r="20" ht="17.25" customHeight="1" spans="1:4">
      <c r="A20" s="176"/>
      <c r="B20" s="206"/>
      <c r="C20" s="34" t="s">
        <v>31</v>
      </c>
      <c r="D20" s="169"/>
    </row>
    <row r="21" ht="17.25" customHeight="1" spans="1:4">
      <c r="A21" s="176"/>
      <c r="B21" s="206"/>
      <c r="C21" s="34" t="s">
        <v>32</v>
      </c>
      <c r="D21" s="169"/>
    </row>
    <row r="22" ht="17.25" customHeight="1" spans="1:4">
      <c r="A22" s="176"/>
      <c r="B22" s="206"/>
      <c r="C22" s="34" t="s">
        <v>33</v>
      </c>
      <c r="D22" s="169"/>
    </row>
    <row r="23" ht="17.25" customHeight="1" spans="1:4">
      <c r="A23" s="176"/>
      <c r="B23" s="206"/>
      <c r="C23" s="34" t="s">
        <v>34</v>
      </c>
      <c r="D23" s="169"/>
    </row>
    <row r="24" ht="17.25" customHeight="1" spans="1:4">
      <c r="A24" s="176"/>
      <c r="B24" s="206"/>
      <c r="C24" s="34" t="s">
        <v>35</v>
      </c>
      <c r="D24" s="169"/>
    </row>
    <row r="25" ht="17.25" customHeight="1" spans="1:4">
      <c r="A25" s="176"/>
      <c r="B25" s="206"/>
      <c r="C25" s="34" t="s">
        <v>36</v>
      </c>
      <c r="D25" s="169">
        <v>165000</v>
      </c>
    </row>
    <row r="26" ht="17.25" customHeight="1" spans="1:4">
      <c r="A26" s="176"/>
      <c r="B26" s="206"/>
      <c r="C26" s="34" t="s">
        <v>37</v>
      </c>
      <c r="D26" s="169"/>
    </row>
    <row r="27" ht="17.25" customHeight="1" spans="1:4">
      <c r="A27" s="176"/>
      <c r="B27" s="206"/>
      <c r="C27" s="175" t="s">
        <v>38</v>
      </c>
      <c r="D27" s="169"/>
    </row>
    <row r="28" ht="17.25" customHeight="1" spans="1:4">
      <c r="A28" s="176"/>
      <c r="B28" s="206"/>
      <c r="C28" s="34" t="s">
        <v>39</v>
      </c>
      <c r="D28" s="169"/>
    </row>
    <row r="29" ht="16.5" customHeight="1" spans="1:4">
      <c r="A29" s="176"/>
      <c r="B29" s="206"/>
      <c r="C29" s="34" t="s">
        <v>40</v>
      </c>
      <c r="D29" s="169"/>
    </row>
    <row r="30" ht="16.5" customHeight="1" spans="1:4">
      <c r="A30" s="176"/>
      <c r="B30" s="206"/>
      <c r="C30" s="175" t="s">
        <v>41</v>
      </c>
      <c r="D30" s="169"/>
    </row>
    <row r="31" ht="17.25" customHeight="1" spans="1:4">
      <c r="A31" s="176"/>
      <c r="B31" s="206"/>
      <c r="C31" s="175" t="s">
        <v>42</v>
      </c>
      <c r="D31" s="169"/>
    </row>
    <row r="32" ht="17.25" customHeight="1" spans="1:4">
      <c r="A32" s="176"/>
      <c r="B32" s="206"/>
      <c r="C32" s="34" t="s">
        <v>43</v>
      </c>
      <c r="D32" s="169"/>
    </row>
    <row r="33" ht="16.5" customHeight="1" spans="1:4">
      <c r="A33" s="176" t="s">
        <v>44</v>
      </c>
      <c r="B33" s="207">
        <v>2049365</v>
      </c>
      <c r="C33" s="176" t="s">
        <v>45</v>
      </c>
      <c r="D33" s="208">
        <v>2049365</v>
      </c>
    </row>
    <row r="34" ht="16.5" customHeight="1" spans="1:4">
      <c r="A34" s="175" t="s">
        <v>46</v>
      </c>
      <c r="B34" s="207"/>
      <c r="C34" s="175" t="s">
        <v>47</v>
      </c>
      <c r="D34" s="60"/>
    </row>
    <row r="35" ht="16.5" customHeight="1" spans="1:4">
      <c r="A35" s="34" t="s">
        <v>48</v>
      </c>
      <c r="B35" s="207"/>
      <c r="C35" s="34" t="s">
        <v>48</v>
      </c>
      <c r="D35" s="60"/>
    </row>
    <row r="36" ht="16.5" customHeight="1" spans="1:4">
      <c r="A36" s="34" t="s">
        <v>49</v>
      </c>
      <c r="B36" s="207"/>
      <c r="C36" s="34" t="s">
        <v>50</v>
      </c>
      <c r="D36" s="208"/>
    </row>
    <row r="37" ht="16.5" customHeight="1" spans="1:4">
      <c r="A37" s="178" t="s">
        <v>51</v>
      </c>
      <c r="B37" s="208">
        <v>2049365</v>
      </c>
      <c r="C37" s="178" t="s">
        <v>52</v>
      </c>
      <c r="D37" s="208">
        <v>2049365</v>
      </c>
    </row>
  </sheetData>
  <mergeCells count="4">
    <mergeCell ref="A3:D3"/>
    <mergeCell ref="A4:B4"/>
    <mergeCell ref="A5:B5"/>
    <mergeCell ref="C5:D5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1"/>
  <sheetViews>
    <sheetView showGridLines="0" showZeros="0" workbookViewId="0">
      <pane ySplit="1" topLeftCell="A2" activePane="bottomLeft" state="frozen"/>
      <selection/>
      <selection pane="bottomLeft" activeCell="C20" sqref="C20"/>
    </sheetView>
  </sheetViews>
  <sheetFormatPr defaultColWidth="8.575" defaultRowHeight="12.75" customHeight="1"/>
  <cols>
    <col min="1" max="1" width="9.125" customWidth="1"/>
    <col min="2" max="2" width="39" customWidth="1"/>
    <col min="3" max="3" width="16.5" customWidth="1"/>
    <col min="4" max="4" width="15.2583333333333" customWidth="1"/>
    <col min="5" max="5" width="15.625" customWidth="1"/>
    <col min="6" max="19" width="22" customWidth="1"/>
  </cols>
  <sheetData>
    <row r="1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7.25" customHeight="1" spans="1:19">
      <c r="A2" s="47" t="s">
        <v>53</v>
      </c>
    </row>
    <row r="3" ht="41.25" customHeight="1" spans="1:19">
      <c r="A3" s="41" t="str">
        <f>"2025"&amp;"年部门收入预算表"</f>
        <v>2025年部门收入预算表</v>
      </c>
    </row>
    <row r="4" ht="17.25" customHeight="1" spans="1:19">
      <c r="A4" s="44" t="s">
        <v>1</v>
      </c>
      <c r="S4" s="46" t="s">
        <v>2</v>
      </c>
    </row>
    <row r="5" ht="21.75" customHeight="1" spans="1:19">
      <c r="A5" s="191" t="s">
        <v>54</v>
      </c>
      <c r="B5" s="192" t="s">
        <v>55</v>
      </c>
      <c r="C5" s="192" t="s">
        <v>56</v>
      </c>
      <c r="D5" s="193" t="s">
        <v>57</v>
      </c>
      <c r="E5" s="193"/>
      <c r="F5" s="193"/>
      <c r="G5" s="193"/>
      <c r="H5" s="193"/>
      <c r="I5" s="131"/>
      <c r="J5" s="193"/>
      <c r="K5" s="193"/>
      <c r="L5" s="193"/>
      <c r="M5" s="193"/>
      <c r="N5" s="194"/>
      <c r="O5" s="193" t="s">
        <v>46</v>
      </c>
      <c r="P5" s="193"/>
      <c r="Q5" s="193"/>
      <c r="R5" s="193"/>
      <c r="S5" s="194"/>
    </row>
    <row r="6" ht="27" customHeight="1" spans="1:19">
      <c r="A6" s="195"/>
      <c r="B6" s="196"/>
      <c r="C6" s="196"/>
      <c r="D6" s="196" t="s">
        <v>58</v>
      </c>
      <c r="E6" s="196" t="s">
        <v>59</v>
      </c>
      <c r="F6" s="196" t="s">
        <v>60</v>
      </c>
      <c r="G6" s="196" t="s">
        <v>61</v>
      </c>
      <c r="H6" s="196" t="s">
        <v>62</v>
      </c>
      <c r="I6" s="197" t="s">
        <v>63</v>
      </c>
      <c r="J6" s="198"/>
      <c r="K6" s="198"/>
      <c r="L6" s="198"/>
      <c r="M6" s="198"/>
      <c r="N6" s="199"/>
      <c r="O6" s="196" t="s">
        <v>58</v>
      </c>
      <c r="P6" s="196" t="s">
        <v>59</v>
      </c>
      <c r="Q6" s="196" t="s">
        <v>60</v>
      </c>
      <c r="R6" s="196" t="s">
        <v>61</v>
      </c>
      <c r="S6" s="196" t="s">
        <v>64</v>
      </c>
    </row>
    <row r="7" ht="30" customHeight="1" spans="1:19">
      <c r="A7" s="200"/>
      <c r="B7" s="110"/>
      <c r="C7" s="116"/>
      <c r="D7" s="116"/>
      <c r="E7" s="116"/>
      <c r="F7" s="116"/>
      <c r="G7" s="116"/>
      <c r="H7" s="116"/>
      <c r="I7" s="71" t="s">
        <v>58</v>
      </c>
      <c r="J7" s="199" t="s">
        <v>65</v>
      </c>
      <c r="K7" s="199" t="s">
        <v>66</v>
      </c>
      <c r="L7" s="199" t="s">
        <v>67</v>
      </c>
      <c r="M7" s="199" t="s">
        <v>68</v>
      </c>
      <c r="N7" s="199" t="s">
        <v>69</v>
      </c>
      <c r="O7" s="201"/>
      <c r="P7" s="201"/>
      <c r="Q7" s="201"/>
      <c r="R7" s="201"/>
      <c r="S7" s="116"/>
    </row>
    <row r="8" ht="15" customHeight="1" spans="1:19">
      <c r="A8" s="202">
        <v>1</v>
      </c>
      <c r="B8" s="202">
        <v>2</v>
      </c>
      <c r="C8" s="202">
        <v>3</v>
      </c>
      <c r="D8" s="202">
        <v>4</v>
      </c>
      <c r="E8" s="202">
        <v>5</v>
      </c>
      <c r="F8" s="202">
        <v>6</v>
      </c>
      <c r="G8" s="202">
        <v>7</v>
      </c>
      <c r="H8" s="202">
        <v>8</v>
      </c>
      <c r="I8" s="71">
        <v>9</v>
      </c>
      <c r="J8" s="202">
        <v>10</v>
      </c>
      <c r="K8" s="202">
        <v>11</v>
      </c>
      <c r="L8" s="202">
        <v>12</v>
      </c>
      <c r="M8" s="202">
        <v>13</v>
      </c>
      <c r="N8" s="202">
        <v>14</v>
      </c>
      <c r="O8" s="202">
        <v>15</v>
      </c>
      <c r="P8" s="202">
        <v>16</v>
      </c>
      <c r="Q8" s="202">
        <v>17</v>
      </c>
      <c r="R8" s="202">
        <v>18</v>
      </c>
      <c r="S8" s="202">
        <v>19</v>
      </c>
    </row>
    <row r="9" ht="20" customHeight="1" spans="1:19">
      <c r="A9" s="203" t="s">
        <v>70</v>
      </c>
      <c r="B9" s="203" t="s">
        <v>71</v>
      </c>
      <c r="C9" s="81">
        <v>2049365</v>
      </c>
      <c r="D9" s="60">
        <v>2049365</v>
      </c>
      <c r="E9" s="60">
        <v>2049365</v>
      </c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</row>
    <row r="10" ht="22" customHeight="1" spans="1:19">
      <c r="A10" s="203" t="s">
        <v>72</v>
      </c>
      <c r="B10" s="203" t="s">
        <v>73</v>
      </c>
      <c r="C10" s="60">
        <v>2049365</v>
      </c>
      <c r="D10" s="60">
        <v>2049365</v>
      </c>
      <c r="E10" s="60">
        <v>2049365</v>
      </c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ht="18" customHeight="1" spans="1:19">
      <c r="A11" s="50" t="s">
        <v>56</v>
      </c>
      <c r="B11" s="204"/>
      <c r="C11" s="60">
        <v>2049365</v>
      </c>
      <c r="D11" s="60">
        <v>2049365</v>
      </c>
      <c r="E11" s="60">
        <v>2049365</v>
      </c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</row>
  </sheetData>
  <mergeCells count="20">
    <mergeCell ref="A2:S2"/>
    <mergeCell ref="A3:S3"/>
    <mergeCell ref="A4:B4"/>
    <mergeCell ref="D5:N5"/>
    <mergeCell ref="O5:S5"/>
    <mergeCell ref="I6:N6"/>
    <mergeCell ref="A11:B11"/>
    <mergeCell ref="A5:A7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1"/>
  <sheetViews>
    <sheetView showGridLines="0" showZeros="0" workbookViewId="0">
      <pane ySplit="1" topLeftCell="A2" activePane="bottomLeft" state="frozen"/>
      <selection/>
      <selection pane="bottomLeft" activeCell="F21" sqref="F21"/>
    </sheetView>
  </sheetViews>
  <sheetFormatPr defaultColWidth="8.575" defaultRowHeight="12.75" customHeight="1"/>
  <cols>
    <col min="1" max="1" width="11.5" customWidth="1"/>
    <col min="2" max="2" width="30.625" customWidth="1"/>
    <col min="3" max="3" width="21.5" customWidth="1"/>
    <col min="4" max="5" width="18.875" customWidth="1"/>
    <col min="6" max="6" width="15.875" customWidth="1"/>
    <col min="7" max="8" width="24.575" customWidth="1"/>
    <col min="9" max="9" width="26.7083333333333" customWidth="1"/>
    <col min="10" max="11" width="24.425" customWidth="1"/>
    <col min="12" max="15" width="24.575" customWidth="1"/>
  </cols>
  <sheetData>
    <row r="1" customHeight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.25" customHeight="1" spans="1:15">
      <c r="A2" s="46" t="s">
        <v>74</v>
      </c>
    </row>
    <row r="3" ht="41.25" customHeight="1" spans="1:15">
      <c r="A3" s="41" t="str">
        <f>"2025"&amp;"年部门支出预算表"</f>
        <v>2025年部门支出预算表</v>
      </c>
    </row>
    <row r="4" ht="17.25" customHeight="1" spans="1:15">
      <c r="A4" s="44" t="s">
        <v>1</v>
      </c>
      <c r="O4" s="46" t="s">
        <v>2</v>
      </c>
    </row>
    <row r="5" ht="27" customHeight="1" spans="1:15">
      <c r="A5" s="179" t="s">
        <v>75</v>
      </c>
      <c r="B5" s="179" t="s">
        <v>76</v>
      </c>
      <c r="C5" s="179" t="s">
        <v>56</v>
      </c>
      <c r="D5" s="180" t="s">
        <v>59</v>
      </c>
      <c r="E5" s="181"/>
      <c r="F5" s="182"/>
      <c r="G5" s="183" t="s">
        <v>60</v>
      </c>
      <c r="H5" s="183" t="s">
        <v>61</v>
      </c>
      <c r="I5" s="183" t="s">
        <v>77</v>
      </c>
      <c r="J5" s="180" t="s">
        <v>63</v>
      </c>
      <c r="K5" s="181"/>
      <c r="L5" s="181"/>
      <c r="M5" s="181"/>
      <c r="N5" s="184"/>
      <c r="O5" s="185"/>
    </row>
    <row r="6" ht="42" customHeight="1" spans="1:15">
      <c r="A6" s="186"/>
      <c r="B6" s="186"/>
      <c r="C6" s="187"/>
      <c r="D6" s="188" t="s">
        <v>58</v>
      </c>
      <c r="E6" s="188" t="s">
        <v>78</v>
      </c>
      <c r="F6" s="188" t="s">
        <v>79</v>
      </c>
      <c r="G6" s="187"/>
      <c r="H6" s="187"/>
      <c r="I6" s="189"/>
      <c r="J6" s="188" t="s">
        <v>58</v>
      </c>
      <c r="K6" s="172" t="s">
        <v>80</v>
      </c>
      <c r="L6" s="172" t="s">
        <v>81</v>
      </c>
      <c r="M6" s="172" t="s">
        <v>82</v>
      </c>
      <c r="N6" s="172" t="s">
        <v>83</v>
      </c>
      <c r="O6" s="172" t="s">
        <v>84</v>
      </c>
    </row>
    <row r="7" ht="18" customHeight="1" spans="1:15">
      <c r="A7" s="53" t="s">
        <v>85</v>
      </c>
      <c r="B7" s="53" t="s">
        <v>86</v>
      </c>
      <c r="C7" s="53" t="s">
        <v>87</v>
      </c>
      <c r="D7" s="57" t="s">
        <v>88</v>
      </c>
      <c r="E7" s="57" t="s">
        <v>89</v>
      </c>
      <c r="F7" s="57" t="s">
        <v>90</v>
      </c>
      <c r="G7" s="57" t="s">
        <v>91</v>
      </c>
      <c r="H7" s="57" t="s">
        <v>92</v>
      </c>
      <c r="I7" s="57" t="s">
        <v>93</v>
      </c>
      <c r="J7" s="57" t="s">
        <v>94</v>
      </c>
      <c r="K7" s="57" t="s">
        <v>95</v>
      </c>
      <c r="L7" s="57" t="s">
        <v>96</v>
      </c>
      <c r="M7" s="57" t="s">
        <v>97</v>
      </c>
      <c r="N7" s="53" t="s">
        <v>98</v>
      </c>
      <c r="O7" s="57" t="s">
        <v>99</v>
      </c>
    </row>
    <row r="8" ht="18" customHeight="1" spans="1:15">
      <c r="A8" s="168" t="s">
        <v>100</v>
      </c>
      <c r="B8" s="168" t="s">
        <v>101</v>
      </c>
      <c r="C8" s="177">
        <v>1724665</v>
      </c>
      <c r="D8" s="144">
        <f>E8+F8</f>
        <v>1724665</v>
      </c>
      <c r="E8" s="144">
        <v>1652525</v>
      </c>
      <c r="F8" s="144">
        <v>72140</v>
      </c>
      <c r="G8" s="57"/>
      <c r="H8" s="57"/>
      <c r="I8" s="57"/>
      <c r="J8" s="57"/>
      <c r="K8" s="57"/>
      <c r="L8" s="57"/>
      <c r="M8" s="57"/>
      <c r="N8" s="53"/>
      <c r="O8" s="57"/>
    </row>
    <row r="9" ht="22" customHeight="1" spans="1:15">
      <c r="A9" s="168" t="s">
        <v>102</v>
      </c>
      <c r="B9" s="168" t="s">
        <v>103</v>
      </c>
      <c r="C9" s="177">
        <v>1574665</v>
      </c>
      <c r="D9" s="144">
        <f t="shared" ref="D9:D21" si="0">E9+F9</f>
        <v>1574665</v>
      </c>
      <c r="E9" s="144">
        <v>1502525</v>
      </c>
      <c r="F9" s="144">
        <v>72140</v>
      </c>
      <c r="G9" s="57"/>
      <c r="H9" s="57"/>
      <c r="I9" s="57"/>
      <c r="J9" s="57"/>
      <c r="K9" s="57"/>
      <c r="L9" s="57"/>
      <c r="M9" s="57"/>
      <c r="N9" s="53"/>
      <c r="O9" s="57"/>
    </row>
    <row r="10" ht="18" customHeight="1" spans="1:15">
      <c r="A10" s="168" t="s">
        <v>104</v>
      </c>
      <c r="B10" s="168" t="s">
        <v>105</v>
      </c>
      <c r="C10" s="177">
        <v>1574665</v>
      </c>
      <c r="D10" s="144">
        <f t="shared" si="0"/>
        <v>1574665</v>
      </c>
      <c r="E10" s="144">
        <v>1502525</v>
      </c>
      <c r="F10" s="144">
        <v>72140</v>
      </c>
      <c r="G10" s="57"/>
      <c r="H10" s="57"/>
      <c r="I10" s="57"/>
      <c r="J10" s="57"/>
      <c r="K10" s="57"/>
      <c r="L10" s="57"/>
      <c r="M10" s="57"/>
      <c r="N10" s="53"/>
      <c r="O10" s="57"/>
    </row>
    <row r="11" ht="18" customHeight="1" spans="1:15">
      <c r="A11" s="168" t="s">
        <v>106</v>
      </c>
      <c r="B11" s="168" t="s">
        <v>107</v>
      </c>
      <c r="C11" s="177">
        <v>150000</v>
      </c>
      <c r="D11" s="144">
        <f t="shared" si="0"/>
        <v>150000</v>
      </c>
      <c r="E11" s="144">
        <v>150000</v>
      </c>
      <c r="F11" s="144"/>
      <c r="G11" s="57"/>
      <c r="H11" s="57"/>
      <c r="I11" s="57"/>
      <c r="J11" s="57"/>
      <c r="K11" s="57"/>
      <c r="L11" s="57"/>
      <c r="M11" s="57"/>
      <c r="N11" s="53"/>
      <c r="O11" s="57"/>
    </row>
    <row r="12" ht="21" customHeight="1" spans="1:15">
      <c r="A12" s="168" t="s">
        <v>108</v>
      </c>
      <c r="B12" s="168" t="s">
        <v>109</v>
      </c>
      <c r="C12" s="177">
        <v>150000</v>
      </c>
      <c r="D12" s="144">
        <f t="shared" si="0"/>
        <v>150000</v>
      </c>
      <c r="E12" s="144">
        <v>150000</v>
      </c>
      <c r="F12" s="144"/>
      <c r="G12" s="57"/>
      <c r="H12" s="57"/>
      <c r="I12" s="57"/>
      <c r="J12" s="57"/>
      <c r="K12" s="57"/>
      <c r="L12" s="57"/>
      <c r="M12" s="57"/>
      <c r="N12" s="53"/>
      <c r="O12" s="57"/>
    </row>
    <row r="13" ht="18" customHeight="1" spans="1:15">
      <c r="A13" s="168" t="s">
        <v>110</v>
      </c>
      <c r="B13" s="168" t="s">
        <v>111</v>
      </c>
      <c r="C13" s="177">
        <v>159700</v>
      </c>
      <c r="D13" s="144">
        <f t="shared" si="0"/>
        <v>159700</v>
      </c>
      <c r="E13" s="144">
        <v>159700</v>
      </c>
      <c r="F13" s="144"/>
      <c r="G13" s="57"/>
      <c r="H13" s="57"/>
      <c r="I13" s="57"/>
      <c r="J13" s="57"/>
      <c r="K13" s="57"/>
      <c r="L13" s="57"/>
      <c r="M13" s="57"/>
      <c r="N13" s="53"/>
      <c r="O13" s="57"/>
    </row>
    <row r="14" ht="18" customHeight="1" spans="1:15">
      <c r="A14" s="168" t="s">
        <v>112</v>
      </c>
      <c r="B14" s="168" t="s">
        <v>113</v>
      </c>
      <c r="C14" s="177">
        <v>159700</v>
      </c>
      <c r="D14" s="144">
        <f t="shared" si="0"/>
        <v>159700</v>
      </c>
      <c r="E14" s="144">
        <v>159700</v>
      </c>
      <c r="F14" s="144"/>
      <c r="G14" s="57"/>
      <c r="H14" s="57"/>
      <c r="I14" s="57"/>
      <c r="J14" s="57"/>
      <c r="K14" s="57"/>
      <c r="L14" s="57"/>
      <c r="M14" s="57"/>
      <c r="N14" s="53"/>
      <c r="O14" s="57"/>
    </row>
    <row r="15" ht="18" customHeight="1" spans="1:15">
      <c r="A15" s="168" t="s">
        <v>114</v>
      </c>
      <c r="B15" s="168" t="s">
        <v>115</v>
      </c>
      <c r="C15" s="177">
        <v>92000</v>
      </c>
      <c r="D15" s="144">
        <f t="shared" si="0"/>
        <v>92000</v>
      </c>
      <c r="E15" s="144">
        <v>92000</v>
      </c>
      <c r="F15" s="144"/>
      <c r="G15" s="57"/>
      <c r="H15" s="57"/>
      <c r="I15" s="57"/>
      <c r="J15" s="57"/>
      <c r="K15" s="57"/>
      <c r="L15" s="57"/>
      <c r="M15" s="57"/>
      <c r="N15" s="53"/>
      <c r="O15" s="57"/>
    </row>
    <row r="16" ht="18" customHeight="1" spans="1:15">
      <c r="A16" s="168" t="s">
        <v>116</v>
      </c>
      <c r="B16" s="168" t="s">
        <v>117</v>
      </c>
      <c r="C16" s="177">
        <v>60000</v>
      </c>
      <c r="D16" s="144">
        <f t="shared" si="0"/>
        <v>60000</v>
      </c>
      <c r="E16" s="144">
        <v>60000</v>
      </c>
      <c r="F16" s="144"/>
      <c r="G16" s="57"/>
      <c r="H16" s="57"/>
      <c r="I16" s="57"/>
      <c r="J16" s="57"/>
      <c r="K16" s="57"/>
      <c r="L16" s="57"/>
      <c r="M16" s="57"/>
      <c r="N16" s="53"/>
      <c r="O16" s="57"/>
    </row>
    <row r="17" ht="18" customHeight="1" spans="1:15">
      <c r="A17" s="168" t="s">
        <v>118</v>
      </c>
      <c r="B17" s="168" t="s">
        <v>119</v>
      </c>
      <c r="C17" s="177">
        <v>7700</v>
      </c>
      <c r="D17" s="144">
        <f t="shared" si="0"/>
        <v>7700</v>
      </c>
      <c r="E17" s="144">
        <v>7700</v>
      </c>
      <c r="F17" s="144"/>
      <c r="G17" s="57"/>
      <c r="H17" s="57"/>
      <c r="I17" s="57"/>
      <c r="J17" s="57"/>
      <c r="K17" s="57"/>
      <c r="L17" s="57"/>
      <c r="M17" s="57"/>
      <c r="N17" s="53"/>
      <c r="O17" s="57"/>
    </row>
    <row r="18" ht="18" customHeight="1" spans="1:15">
      <c r="A18" s="168" t="s">
        <v>120</v>
      </c>
      <c r="B18" s="168" t="s">
        <v>121</v>
      </c>
      <c r="C18" s="177">
        <v>165000</v>
      </c>
      <c r="D18" s="144">
        <f t="shared" si="0"/>
        <v>165000</v>
      </c>
      <c r="E18" s="144">
        <v>165000</v>
      </c>
      <c r="F18" s="144"/>
      <c r="G18" s="57"/>
      <c r="H18" s="57"/>
      <c r="I18" s="57"/>
      <c r="J18" s="57"/>
      <c r="K18" s="57"/>
      <c r="L18" s="57"/>
      <c r="M18" s="57"/>
      <c r="N18" s="53"/>
      <c r="O18" s="57"/>
    </row>
    <row r="19" ht="18" customHeight="1" spans="1:15">
      <c r="A19" s="168" t="s">
        <v>122</v>
      </c>
      <c r="B19" s="168" t="s">
        <v>123</v>
      </c>
      <c r="C19" s="177">
        <v>165000</v>
      </c>
      <c r="D19" s="144">
        <f t="shared" si="0"/>
        <v>165000</v>
      </c>
      <c r="E19" s="144">
        <v>165000</v>
      </c>
      <c r="F19" s="144"/>
      <c r="G19" s="57"/>
      <c r="H19" s="57"/>
      <c r="I19" s="57"/>
      <c r="J19" s="57"/>
      <c r="K19" s="57"/>
      <c r="L19" s="57"/>
      <c r="M19" s="57"/>
      <c r="N19" s="53"/>
      <c r="O19" s="57"/>
    </row>
    <row r="20" ht="18" customHeight="1" spans="1:15">
      <c r="A20" s="168" t="s">
        <v>124</v>
      </c>
      <c r="B20" s="168" t="s">
        <v>125</v>
      </c>
      <c r="C20" s="177">
        <v>165000</v>
      </c>
      <c r="D20" s="144">
        <f t="shared" si="0"/>
        <v>165000</v>
      </c>
      <c r="E20" s="144">
        <v>165000</v>
      </c>
      <c r="F20" s="144"/>
      <c r="G20" s="57"/>
      <c r="H20" s="57"/>
      <c r="I20" s="57"/>
      <c r="J20" s="57"/>
      <c r="K20" s="57"/>
      <c r="L20" s="57"/>
      <c r="M20" s="57"/>
      <c r="N20" s="53"/>
      <c r="O20" s="57"/>
    </row>
    <row r="21" ht="21" customHeight="1" spans="1:15">
      <c r="A21" s="190" t="s">
        <v>56</v>
      </c>
      <c r="B21" s="37"/>
      <c r="C21" s="144">
        <v>2049365</v>
      </c>
      <c r="D21" s="144">
        <f t="shared" si="0"/>
        <v>2049365</v>
      </c>
      <c r="E21" s="144">
        <v>1977225</v>
      </c>
      <c r="F21" s="144">
        <v>72140</v>
      </c>
      <c r="G21" s="81"/>
      <c r="H21" s="81"/>
      <c r="I21" s="81"/>
      <c r="J21" s="81"/>
      <c r="K21" s="81"/>
      <c r="L21" s="81"/>
      <c r="M21" s="81"/>
      <c r="N21" s="81"/>
      <c r="O21" s="81"/>
    </row>
  </sheetData>
  <mergeCells count="12">
    <mergeCell ref="A2:O2"/>
    <mergeCell ref="A3:O3"/>
    <mergeCell ref="A4:B4"/>
    <mergeCell ref="D5:F5"/>
    <mergeCell ref="J5:O5"/>
    <mergeCell ref="A21:B21"/>
    <mergeCell ref="A5:A6"/>
    <mergeCell ref="B5:B6"/>
    <mergeCell ref="C5:C6"/>
    <mergeCell ref="G5:G6"/>
    <mergeCell ref="H5:H6"/>
    <mergeCell ref="I5:I6"/>
  </mergeCells>
  <printOptions horizontalCentered="1"/>
  <pageMargins left="0.96" right="0.96" top="0.72" bottom="0.72" header="0" footer="0"/>
  <pageSetup paperSize="9" scale="36" orientation="landscape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5"/>
  <sheetViews>
    <sheetView showGridLines="0" showZeros="0" workbookViewId="0">
      <pane ySplit="1" topLeftCell="A2" activePane="bottomLeft" state="frozen"/>
      <selection/>
      <selection pane="bottomLeft" activeCell="M23" sqref="M23"/>
    </sheetView>
  </sheetViews>
  <sheetFormatPr defaultColWidth="8.575" defaultRowHeight="12.75" customHeight="1" outlineLevelCol="3"/>
  <cols>
    <col min="1" max="1" width="40.5" customWidth="1"/>
    <col min="2" max="4" width="35.575" customWidth="1"/>
  </cols>
  <sheetData>
    <row r="1" customHeight="1" spans="1:4">
      <c r="A1" s="1"/>
      <c r="B1" s="1"/>
      <c r="C1" s="1"/>
      <c r="D1" s="1"/>
    </row>
    <row r="2" ht="15" customHeight="1" spans="1:4">
      <c r="A2" s="42"/>
      <c r="B2" s="46"/>
      <c r="C2" s="46"/>
      <c r="D2" s="46" t="s">
        <v>126</v>
      </c>
    </row>
    <row r="3" ht="41.25" customHeight="1" spans="1:4">
      <c r="A3" s="41" t="str">
        <f>"2025"&amp;"年部门财政拨款收支预算总表"</f>
        <v>2025年部门财政拨款收支预算总表</v>
      </c>
    </row>
    <row r="4" ht="17.25" customHeight="1" spans="1:4">
      <c r="A4" s="44" t="s">
        <v>1</v>
      </c>
      <c r="B4" s="171"/>
      <c r="D4" s="46" t="s">
        <v>2</v>
      </c>
    </row>
    <row r="5" ht="17.25" customHeight="1" spans="1:4">
      <c r="A5" s="172" t="s">
        <v>3</v>
      </c>
      <c r="B5" s="173"/>
      <c r="C5" s="172" t="s">
        <v>4</v>
      </c>
      <c r="D5" s="173"/>
    </row>
    <row r="6" ht="18.75" customHeight="1" spans="1:4">
      <c r="A6" s="172" t="s">
        <v>5</v>
      </c>
      <c r="B6" s="172" t="s">
        <v>6</v>
      </c>
      <c r="C6" s="172" t="s">
        <v>7</v>
      </c>
      <c r="D6" s="172" t="s">
        <v>6</v>
      </c>
    </row>
    <row r="7" ht="16.5" customHeight="1" spans="1:4">
      <c r="A7" s="174" t="s">
        <v>127</v>
      </c>
      <c r="B7" s="60">
        <v>2049365</v>
      </c>
      <c r="C7" s="174" t="s">
        <v>128</v>
      </c>
      <c r="D7" s="60">
        <v>2049365</v>
      </c>
    </row>
    <row r="8" ht="16.5" customHeight="1" spans="1:4">
      <c r="A8" s="174" t="s">
        <v>129</v>
      </c>
      <c r="B8" s="60">
        <v>2049365</v>
      </c>
      <c r="C8" s="174" t="s">
        <v>130</v>
      </c>
      <c r="D8" s="81"/>
    </row>
    <row r="9" ht="16.5" customHeight="1" spans="1:4">
      <c r="A9" s="174" t="s">
        <v>131</v>
      </c>
      <c r="B9" s="81"/>
      <c r="C9" s="174" t="s">
        <v>132</v>
      </c>
      <c r="D9" s="81"/>
    </row>
    <row r="10" ht="16.5" customHeight="1" spans="1:4">
      <c r="A10" s="174" t="s">
        <v>133</v>
      </c>
      <c r="B10" s="81"/>
      <c r="C10" s="174" t="s">
        <v>134</v>
      </c>
      <c r="D10" s="81"/>
    </row>
    <row r="11" ht="16.5" customHeight="1" spans="1:4">
      <c r="A11" s="174" t="s">
        <v>135</v>
      </c>
      <c r="B11" s="81"/>
      <c r="C11" s="174" t="s">
        <v>136</v>
      </c>
      <c r="D11" s="81"/>
    </row>
    <row r="12" ht="16.5" customHeight="1" spans="1:4">
      <c r="A12" s="174" t="s">
        <v>129</v>
      </c>
      <c r="B12" s="81"/>
      <c r="C12" s="174" t="s">
        <v>137</v>
      </c>
      <c r="D12" s="81"/>
    </row>
    <row r="13" ht="16.5" customHeight="1" spans="1:4">
      <c r="A13" s="175" t="s">
        <v>131</v>
      </c>
      <c r="B13" s="81"/>
      <c r="C13" s="69" t="s">
        <v>138</v>
      </c>
      <c r="D13" s="81"/>
    </row>
    <row r="14" ht="16.5" customHeight="1" spans="1:4">
      <c r="A14" s="175" t="s">
        <v>133</v>
      </c>
      <c r="B14" s="81"/>
      <c r="C14" s="69" t="s">
        <v>139</v>
      </c>
      <c r="D14" s="81"/>
    </row>
    <row r="15" ht="16.5" customHeight="1" spans="1:4">
      <c r="A15" s="176"/>
      <c r="B15" s="81"/>
      <c r="C15" s="69" t="s">
        <v>140</v>
      </c>
      <c r="D15" s="177">
        <v>1724665</v>
      </c>
    </row>
    <row r="16" ht="16.5" customHeight="1" spans="1:4">
      <c r="A16" s="176"/>
      <c r="B16" s="81"/>
      <c r="C16" s="69" t="s">
        <v>141</v>
      </c>
      <c r="D16" s="177">
        <v>159700</v>
      </c>
    </row>
    <row r="17" ht="16.5" customHeight="1" spans="1:4">
      <c r="A17" s="176"/>
      <c r="B17" s="81"/>
      <c r="C17" s="69" t="s">
        <v>142</v>
      </c>
      <c r="D17" s="81"/>
    </row>
    <row r="18" ht="16.5" customHeight="1" spans="1:4">
      <c r="A18" s="176"/>
      <c r="B18" s="81"/>
      <c r="C18" s="69" t="s">
        <v>143</v>
      </c>
      <c r="D18" s="81"/>
    </row>
    <row r="19" ht="16.5" customHeight="1" spans="1:4">
      <c r="A19" s="176"/>
      <c r="B19" s="81"/>
      <c r="C19" s="69" t="s">
        <v>144</v>
      </c>
      <c r="D19" s="81"/>
    </row>
    <row r="20" ht="16.5" customHeight="1" spans="1:4">
      <c r="A20" s="176"/>
      <c r="B20" s="81"/>
      <c r="C20" s="69" t="s">
        <v>145</v>
      </c>
      <c r="D20" s="81"/>
    </row>
    <row r="21" ht="16.5" customHeight="1" spans="1:4">
      <c r="A21" s="176"/>
      <c r="B21" s="81"/>
      <c r="C21" s="69" t="s">
        <v>146</v>
      </c>
      <c r="D21" s="81"/>
    </row>
    <row r="22" ht="16.5" customHeight="1" spans="1:4">
      <c r="A22" s="176"/>
      <c r="B22" s="81"/>
      <c r="C22" s="69" t="s">
        <v>147</v>
      </c>
      <c r="D22" s="81"/>
    </row>
    <row r="23" ht="16.5" customHeight="1" spans="1:4">
      <c r="A23" s="176"/>
      <c r="B23" s="81"/>
      <c r="C23" s="69" t="s">
        <v>148</v>
      </c>
      <c r="D23" s="81"/>
    </row>
    <row r="24" ht="16.5" customHeight="1" spans="1:4">
      <c r="A24" s="176"/>
      <c r="B24" s="81"/>
      <c r="C24" s="69" t="s">
        <v>149</v>
      </c>
      <c r="D24" s="81"/>
    </row>
    <row r="25" ht="16.5" customHeight="1" spans="1:4">
      <c r="A25" s="176"/>
      <c r="B25" s="81"/>
      <c r="C25" s="69" t="s">
        <v>150</v>
      </c>
      <c r="D25" s="81"/>
    </row>
    <row r="26" ht="16.5" customHeight="1" spans="1:4">
      <c r="A26" s="176"/>
      <c r="B26" s="81"/>
      <c r="C26" s="69" t="s">
        <v>151</v>
      </c>
      <c r="D26" s="177">
        <v>165000</v>
      </c>
    </row>
    <row r="27" ht="16.5" customHeight="1" spans="1:4">
      <c r="A27" s="176"/>
      <c r="B27" s="81"/>
      <c r="C27" s="69" t="s">
        <v>152</v>
      </c>
      <c r="D27" s="81"/>
    </row>
    <row r="28" ht="16.5" customHeight="1" spans="1:4">
      <c r="A28" s="176"/>
      <c r="B28" s="81"/>
      <c r="C28" s="69" t="s">
        <v>153</v>
      </c>
      <c r="D28" s="81"/>
    </row>
    <row r="29" ht="16.5" customHeight="1" spans="1:4">
      <c r="A29" s="176"/>
      <c r="B29" s="81"/>
      <c r="C29" s="69" t="s">
        <v>154</v>
      </c>
      <c r="D29" s="81"/>
    </row>
    <row r="30" ht="16.5" customHeight="1" spans="1:4">
      <c r="A30" s="176"/>
      <c r="B30" s="81"/>
      <c r="C30" s="69" t="s">
        <v>155</v>
      </c>
      <c r="D30" s="81"/>
    </row>
    <row r="31" ht="16.5" customHeight="1" spans="1:4">
      <c r="A31" s="176"/>
      <c r="B31" s="81"/>
      <c r="C31" s="69" t="s">
        <v>156</v>
      </c>
      <c r="D31" s="81"/>
    </row>
    <row r="32" ht="16.5" customHeight="1" spans="1:4">
      <c r="A32" s="176"/>
      <c r="B32" s="81"/>
      <c r="C32" s="175" t="s">
        <v>157</v>
      </c>
      <c r="D32" s="81"/>
    </row>
    <row r="33" ht="16.5" customHeight="1" spans="1:4">
      <c r="A33" s="176"/>
      <c r="B33" s="81"/>
      <c r="C33" s="175" t="s">
        <v>158</v>
      </c>
      <c r="D33" s="81"/>
    </row>
    <row r="34" ht="16.5" customHeight="1" spans="1:4">
      <c r="A34" s="176"/>
      <c r="B34" s="81"/>
      <c r="C34" s="31" t="s">
        <v>159</v>
      </c>
      <c r="D34" s="81"/>
    </row>
    <row r="35" ht="15" customHeight="1" spans="1:4">
      <c r="A35" s="178" t="s">
        <v>51</v>
      </c>
      <c r="B35" s="60">
        <v>2049365</v>
      </c>
      <c r="C35" s="178" t="s">
        <v>52</v>
      </c>
      <c r="D35" s="60">
        <v>2049365</v>
      </c>
    </row>
  </sheetData>
  <mergeCells count="4">
    <mergeCell ref="A3:D3"/>
    <mergeCell ref="A4:B4"/>
    <mergeCell ref="A5:B5"/>
    <mergeCell ref="C5:D5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1"/>
  <sheetViews>
    <sheetView showZeros="0" workbookViewId="0">
      <pane ySplit="1" topLeftCell="A2" activePane="bottomLeft" state="frozen"/>
      <selection/>
      <selection pane="bottomLeft" activeCell="E26" sqref="E26"/>
    </sheetView>
  </sheetViews>
  <sheetFormatPr defaultColWidth="9.14166666666667" defaultRowHeight="14.25" customHeight="1" outlineLevelCol="6"/>
  <cols>
    <col min="1" max="1" width="15" customWidth="1"/>
    <col min="2" max="2" width="31.125" customWidth="1"/>
    <col min="3" max="7" width="24.1416666666667" customWidth="1"/>
  </cols>
  <sheetData>
    <row r="1" customHeight="1" spans="1:7">
      <c r="A1" s="1"/>
      <c r="B1" s="1"/>
      <c r="C1" s="1"/>
      <c r="D1" s="1"/>
      <c r="E1" s="1"/>
      <c r="F1" s="1"/>
      <c r="G1" s="1"/>
    </row>
    <row r="2" customHeight="1" spans="1:7">
      <c r="D2" s="136"/>
      <c r="F2" s="72"/>
      <c r="G2" s="137" t="s">
        <v>160</v>
      </c>
    </row>
    <row r="3" ht="41.25" customHeight="1" spans="1:7">
      <c r="A3" s="124" t="str">
        <f>"2025"&amp;"年一般公共预算支出预算表（按功能科目分类）"</f>
        <v>2025年一般公共预算支出预算表（按功能科目分类）</v>
      </c>
      <c r="B3" s="124"/>
      <c r="C3" s="124"/>
      <c r="D3" s="124"/>
      <c r="E3" s="124"/>
      <c r="F3" s="124"/>
      <c r="G3" s="124"/>
    </row>
    <row r="4" ht="18" customHeight="1" spans="1:7">
      <c r="A4" s="5" t="s">
        <v>1</v>
      </c>
      <c r="F4" s="121"/>
      <c r="G4" s="137" t="s">
        <v>2</v>
      </c>
    </row>
    <row r="5" ht="20.25" customHeight="1" spans="1:7">
      <c r="A5" s="165" t="s">
        <v>161</v>
      </c>
      <c r="B5" s="166"/>
      <c r="C5" s="125" t="s">
        <v>56</v>
      </c>
      <c r="D5" s="148" t="s">
        <v>78</v>
      </c>
      <c r="E5" s="12"/>
      <c r="F5" s="13"/>
      <c r="G5" s="139" t="s">
        <v>79</v>
      </c>
    </row>
    <row r="6" ht="20.25" customHeight="1" spans="1:7">
      <c r="A6" s="167" t="s">
        <v>75</v>
      </c>
      <c r="B6" s="167" t="s">
        <v>76</v>
      </c>
      <c r="C6" s="19"/>
      <c r="D6" s="130" t="s">
        <v>58</v>
      </c>
      <c r="E6" s="130" t="s">
        <v>162</v>
      </c>
      <c r="F6" s="130" t="s">
        <v>163</v>
      </c>
      <c r="G6" s="141"/>
    </row>
    <row r="7" ht="15" customHeight="1" spans="1:7">
      <c r="A7" s="61" t="s">
        <v>85</v>
      </c>
      <c r="B7" s="61" t="s">
        <v>86</v>
      </c>
      <c r="C7" s="61" t="s">
        <v>87</v>
      </c>
      <c r="D7" s="61" t="s">
        <v>88</v>
      </c>
      <c r="E7" s="61" t="s">
        <v>89</v>
      </c>
      <c r="F7" s="61" t="s">
        <v>90</v>
      </c>
      <c r="G7" s="61" t="s">
        <v>91</v>
      </c>
    </row>
    <row r="8" ht="15" customHeight="1" spans="1:7">
      <c r="A8" s="168" t="s">
        <v>100</v>
      </c>
      <c r="B8" s="168" t="s">
        <v>101</v>
      </c>
      <c r="C8" s="169">
        <v>1724665</v>
      </c>
      <c r="D8" s="144">
        <v>1652525</v>
      </c>
      <c r="E8" s="144">
        <v>1573685</v>
      </c>
      <c r="F8" s="144">
        <v>78840</v>
      </c>
      <c r="G8" s="144">
        <v>72140</v>
      </c>
    </row>
    <row r="9" ht="15" customHeight="1" spans="1:7">
      <c r="A9" s="168" t="s">
        <v>102</v>
      </c>
      <c r="B9" s="168" t="s">
        <v>103</v>
      </c>
      <c r="C9" s="169">
        <v>1574665</v>
      </c>
      <c r="D9" s="144">
        <v>1502525</v>
      </c>
      <c r="E9" s="144">
        <v>1423685</v>
      </c>
      <c r="F9" s="144">
        <v>78840</v>
      </c>
      <c r="G9" s="144">
        <v>72140</v>
      </c>
    </row>
    <row r="10" ht="15" customHeight="1" spans="1:7">
      <c r="A10" s="168" t="s">
        <v>104</v>
      </c>
      <c r="B10" s="168" t="s">
        <v>105</v>
      </c>
      <c r="C10" s="169">
        <v>1574665</v>
      </c>
      <c r="D10" s="144">
        <v>1502525</v>
      </c>
      <c r="E10" s="144">
        <v>1423685</v>
      </c>
      <c r="F10" s="144">
        <v>78840</v>
      </c>
      <c r="G10" s="144">
        <v>72140</v>
      </c>
    </row>
    <row r="11" ht="15" customHeight="1" spans="1:7">
      <c r="A11" s="168" t="s">
        <v>106</v>
      </c>
      <c r="B11" s="168" t="s">
        <v>107</v>
      </c>
      <c r="C11" s="169">
        <v>150000</v>
      </c>
      <c r="D11" s="144">
        <v>150000</v>
      </c>
      <c r="E11" s="144">
        <v>150000</v>
      </c>
      <c r="F11" s="144"/>
      <c r="G11" s="144"/>
    </row>
    <row r="12" ht="15" customHeight="1" spans="1:7">
      <c r="A12" s="168" t="s">
        <v>108</v>
      </c>
      <c r="B12" s="168" t="s">
        <v>109</v>
      </c>
      <c r="C12" s="169">
        <v>150000</v>
      </c>
      <c r="D12" s="144">
        <v>150000</v>
      </c>
      <c r="E12" s="144">
        <v>150000</v>
      </c>
      <c r="F12" s="144"/>
      <c r="G12" s="144"/>
    </row>
    <row r="13" ht="15" customHeight="1" spans="1:7">
      <c r="A13" s="168" t="s">
        <v>110</v>
      </c>
      <c r="B13" s="168" t="s">
        <v>111</v>
      </c>
      <c r="C13" s="169">
        <v>159700</v>
      </c>
      <c r="D13" s="144">
        <v>159700</v>
      </c>
      <c r="E13" s="144">
        <v>159700</v>
      </c>
      <c r="F13" s="144"/>
      <c r="G13" s="144"/>
    </row>
    <row r="14" ht="15" customHeight="1" spans="1:7">
      <c r="A14" s="168" t="s">
        <v>112</v>
      </c>
      <c r="B14" s="168" t="s">
        <v>113</v>
      </c>
      <c r="C14" s="169">
        <v>159700</v>
      </c>
      <c r="D14" s="144">
        <v>159700</v>
      </c>
      <c r="E14" s="144">
        <v>159700</v>
      </c>
      <c r="F14" s="144"/>
      <c r="G14" s="144"/>
    </row>
    <row r="15" ht="15" customHeight="1" spans="1:7">
      <c r="A15" s="168" t="s">
        <v>114</v>
      </c>
      <c r="B15" s="168" t="s">
        <v>115</v>
      </c>
      <c r="C15" s="169">
        <v>92000</v>
      </c>
      <c r="D15" s="144">
        <v>92000</v>
      </c>
      <c r="E15" s="144">
        <v>92000</v>
      </c>
      <c r="F15" s="144"/>
      <c r="G15" s="144"/>
    </row>
    <row r="16" ht="15" customHeight="1" spans="1:7">
      <c r="A16" s="168" t="s">
        <v>116</v>
      </c>
      <c r="B16" s="168" t="s">
        <v>117</v>
      </c>
      <c r="C16" s="169">
        <v>60000</v>
      </c>
      <c r="D16" s="144">
        <v>60000</v>
      </c>
      <c r="E16" s="144">
        <v>60000</v>
      </c>
      <c r="F16" s="144"/>
      <c r="G16" s="144"/>
    </row>
    <row r="17" ht="15" customHeight="1" spans="1:7">
      <c r="A17" s="168" t="s">
        <v>118</v>
      </c>
      <c r="B17" s="168" t="s">
        <v>119</v>
      </c>
      <c r="C17" s="169">
        <v>7700</v>
      </c>
      <c r="D17" s="144">
        <v>7700</v>
      </c>
      <c r="E17" s="144">
        <v>7700</v>
      </c>
      <c r="F17" s="144"/>
      <c r="G17" s="144"/>
    </row>
    <row r="18" ht="15" customHeight="1" spans="1:7">
      <c r="A18" s="168" t="s">
        <v>120</v>
      </c>
      <c r="B18" s="168" t="s">
        <v>121</v>
      </c>
      <c r="C18" s="169">
        <v>165000</v>
      </c>
      <c r="D18" s="144">
        <v>165000</v>
      </c>
      <c r="E18" s="144">
        <v>165000</v>
      </c>
      <c r="F18" s="144"/>
      <c r="G18" s="144"/>
    </row>
    <row r="19" ht="15" customHeight="1" spans="1:7">
      <c r="A19" s="168" t="s">
        <v>122</v>
      </c>
      <c r="B19" s="168" t="s">
        <v>123</v>
      </c>
      <c r="C19" s="169">
        <v>165000</v>
      </c>
      <c r="D19" s="144">
        <v>165000</v>
      </c>
      <c r="E19" s="144">
        <v>165000</v>
      </c>
      <c r="F19" s="144"/>
      <c r="G19" s="144"/>
    </row>
    <row r="20" ht="15" customHeight="1" spans="1:7">
      <c r="A20" s="168" t="s">
        <v>124</v>
      </c>
      <c r="B20" s="168" t="s">
        <v>125</v>
      </c>
      <c r="C20" s="169">
        <v>165000</v>
      </c>
      <c r="D20" s="144">
        <v>165000</v>
      </c>
      <c r="E20" s="144">
        <v>165000</v>
      </c>
      <c r="F20" s="144"/>
      <c r="G20" s="144"/>
    </row>
    <row r="21" ht="18" customHeight="1" spans="1:7">
      <c r="A21" s="80" t="s">
        <v>164</v>
      </c>
      <c r="B21" s="170" t="s">
        <v>164</v>
      </c>
      <c r="C21" s="144">
        <v>2049365</v>
      </c>
      <c r="D21" s="144">
        <v>1977225</v>
      </c>
      <c r="E21" s="144">
        <v>1898385</v>
      </c>
      <c r="F21" s="144">
        <v>78840</v>
      </c>
      <c r="G21" s="144">
        <v>72140</v>
      </c>
    </row>
  </sheetData>
  <mergeCells count="6">
    <mergeCell ref="A3:G3"/>
    <mergeCell ref="A5:B5"/>
    <mergeCell ref="D5:F5"/>
    <mergeCell ref="A21:B21"/>
    <mergeCell ref="C5:C6"/>
    <mergeCell ref="G5:G6"/>
  </mergeCells>
  <printOptions horizontalCentered="1"/>
  <pageMargins left="0.37" right="0.37" top="0.56" bottom="0.56" header="0.48" footer="0.48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pane ySplit="1" topLeftCell="A2" activePane="bottomLeft" state="frozen"/>
      <selection/>
      <selection pane="bottomLeft" activeCell="D23" sqref="D23"/>
    </sheetView>
  </sheetViews>
  <sheetFormatPr defaultColWidth="10.425" defaultRowHeight="14.25" customHeight="1" outlineLevelCol="5"/>
  <cols>
    <col min="1" max="1" width="30.2583333333333" customWidth="1"/>
    <col min="2" max="2" width="32" customWidth="1"/>
    <col min="3" max="6" width="28.1416666666667" customWidth="1"/>
  </cols>
  <sheetData>
    <row r="1" customHeight="1" spans="1:6">
      <c r="A1" s="1"/>
      <c r="B1" s="1"/>
      <c r="C1" s="1"/>
      <c r="D1" s="1"/>
      <c r="E1" s="1"/>
      <c r="F1" s="1"/>
    </row>
    <row r="2" customHeight="1" spans="1:6">
      <c r="A2" s="43"/>
      <c r="B2" s="43"/>
      <c r="C2" s="43"/>
      <c r="D2" s="43"/>
      <c r="E2" s="42"/>
      <c r="F2" s="158" t="s">
        <v>165</v>
      </c>
    </row>
    <row r="3" ht="41.25" customHeight="1" spans="1:6">
      <c r="A3" s="159" t="str">
        <f>"2025"&amp;"年一般公共预算“三公”经费支出预算表"</f>
        <v>2025年一般公共预算“三公”经费支出预算表</v>
      </c>
      <c r="B3" s="43"/>
      <c r="C3" s="43"/>
      <c r="D3" s="43"/>
      <c r="E3" s="42"/>
      <c r="F3" s="43"/>
    </row>
    <row r="4" customHeight="1" spans="1:6">
      <c r="A4" s="111" t="s">
        <v>1</v>
      </c>
      <c r="B4" s="160"/>
      <c r="D4" s="43"/>
      <c r="E4" s="42"/>
      <c r="F4" s="47" t="s">
        <v>2</v>
      </c>
    </row>
    <row r="5" ht="27" customHeight="1" spans="1:6">
      <c r="A5" s="48" t="s">
        <v>166</v>
      </c>
      <c r="B5" s="48" t="s">
        <v>167</v>
      </c>
      <c r="C5" s="50" t="s">
        <v>168</v>
      </c>
      <c r="D5" s="48"/>
      <c r="E5" s="49"/>
      <c r="F5" s="48" t="s">
        <v>169</v>
      </c>
    </row>
    <row r="6" ht="28.5" customHeight="1" spans="1:6">
      <c r="A6" s="161"/>
      <c r="B6" s="52"/>
      <c r="C6" s="49" t="s">
        <v>58</v>
      </c>
      <c r="D6" s="49" t="s">
        <v>170</v>
      </c>
      <c r="E6" s="49" t="s">
        <v>171</v>
      </c>
      <c r="F6" s="51"/>
    </row>
    <row r="7" ht="17.25" customHeight="1" spans="1:6">
      <c r="A7" s="57" t="s">
        <v>85</v>
      </c>
      <c r="B7" s="57" t="s">
        <v>86</v>
      </c>
      <c r="C7" s="57" t="s">
        <v>87</v>
      </c>
      <c r="D7" s="57" t="s">
        <v>88</v>
      </c>
      <c r="E7" s="57" t="s">
        <v>89</v>
      </c>
      <c r="F7" s="57" t="s">
        <v>90</v>
      </c>
    </row>
    <row r="8" ht="17.25" customHeight="1" spans="1:6">
      <c r="A8" s="81"/>
      <c r="B8" s="81"/>
      <c r="C8" s="81"/>
      <c r="D8" s="81"/>
      <c r="E8" s="81"/>
      <c r="F8" s="81"/>
    </row>
    <row r="9" customHeight="1" spans="1:6">
      <c r="A9" s="162" t="s">
        <v>172</v>
      </c>
      <c r="B9" s="163"/>
      <c r="C9" s="164"/>
    </row>
  </sheetData>
  <mergeCells count="6">
    <mergeCell ref="A3:F3"/>
    <mergeCell ref="A4:B4"/>
    <mergeCell ref="C5:E5"/>
    <mergeCell ref="A5:A6"/>
    <mergeCell ref="B5:B6"/>
    <mergeCell ref="F5:F6"/>
  </mergeCells>
  <pageMargins left="0.67" right="0.67" top="0.72" bottom="0.72" header="0.28" footer="0.28"/>
  <pageSetup paperSize="9" fitToWidth="0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X36"/>
  <sheetViews>
    <sheetView showZeros="0" workbookViewId="0">
      <pane ySplit="1" topLeftCell="A2" activePane="bottomLeft" state="frozen"/>
      <selection/>
      <selection pane="bottomLeft" activeCell="A3" sqref="A3:X3"/>
    </sheetView>
  </sheetViews>
  <sheetFormatPr defaultColWidth="9.14166666666667" defaultRowHeight="14.25" customHeight="1"/>
  <cols>
    <col min="1" max="1" width="39.625" customWidth="1"/>
    <col min="2" max="2" width="41.2583333333333" customWidth="1"/>
    <col min="3" max="3" width="20.7083333333333" customWidth="1"/>
    <col min="4" max="4" width="31.2833333333333" customWidth="1"/>
    <col min="5" max="5" width="10.1416666666667" customWidth="1"/>
    <col min="6" max="6" width="24.875" customWidth="1"/>
    <col min="7" max="7" width="10.2833333333333" customWidth="1"/>
    <col min="8" max="8" width="23" customWidth="1"/>
    <col min="9" max="24" width="18.7083333333333" customWidth="1"/>
  </cols>
  <sheetData>
    <row r="1" customHeight="1" spans="1:2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3.5" customHeight="1" spans="1:24">
      <c r="B2" s="136"/>
      <c r="C2" s="145"/>
      <c r="E2" s="146"/>
      <c r="F2" s="146"/>
      <c r="G2" s="146"/>
      <c r="H2" s="146"/>
      <c r="I2" s="83"/>
      <c r="J2" s="83"/>
      <c r="K2" s="83"/>
      <c r="L2" s="83"/>
      <c r="M2" s="83"/>
      <c r="N2" s="83"/>
      <c r="R2" s="83"/>
      <c r="V2" s="145"/>
      <c r="X2" s="3" t="s">
        <v>173</v>
      </c>
    </row>
    <row r="3" ht="45.75" customHeight="1" spans="1:24">
      <c r="A3" s="66" t="str">
        <f>"2025"&amp;"年部门基本支出预算表"</f>
        <v>2025年部门基本支出预算表</v>
      </c>
      <c r="B3" s="4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4"/>
      <c r="P3" s="4"/>
      <c r="Q3" s="4"/>
      <c r="R3" s="66"/>
      <c r="S3" s="66"/>
      <c r="T3" s="66"/>
      <c r="U3" s="66"/>
      <c r="V3" s="66"/>
      <c r="W3" s="66"/>
      <c r="X3" s="66"/>
    </row>
    <row r="4" ht="18.75" customHeight="1" spans="1:24">
      <c r="A4" s="5" t="s">
        <v>1</v>
      </c>
      <c r="B4" s="6"/>
      <c r="C4" s="147"/>
      <c r="D4" s="147"/>
      <c r="E4" s="147"/>
      <c r="F4" s="147"/>
      <c r="G4" s="147"/>
      <c r="H4" s="147"/>
      <c r="I4" s="88"/>
      <c r="J4" s="88"/>
      <c r="K4" s="88"/>
      <c r="L4" s="88"/>
      <c r="M4" s="88"/>
      <c r="N4" s="88"/>
      <c r="O4" s="7"/>
      <c r="P4" s="7"/>
      <c r="Q4" s="7"/>
      <c r="R4" s="88"/>
      <c r="V4" s="145"/>
      <c r="X4" s="3" t="s">
        <v>2</v>
      </c>
    </row>
    <row r="5" ht="18" customHeight="1" spans="1:24">
      <c r="A5" s="9" t="s">
        <v>174</v>
      </c>
      <c r="B5" s="9" t="s">
        <v>175</v>
      </c>
      <c r="C5" s="9" t="s">
        <v>176</v>
      </c>
      <c r="D5" s="9" t="s">
        <v>177</v>
      </c>
      <c r="E5" s="9" t="s">
        <v>178</v>
      </c>
      <c r="F5" s="9" t="s">
        <v>179</v>
      </c>
      <c r="G5" s="9" t="s">
        <v>180</v>
      </c>
      <c r="H5" s="9" t="s">
        <v>181</v>
      </c>
      <c r="I5" s="148" t="s">
        <v>182</v>
      </c>
      <c r="J5" s="94" t="s">
        <v>182</v>
      </c>
      <c r="K5" s="94"/>
      <c r="L5" s="94"/>
      <c r="M5" s="94"/>
      <c r="N5" s="94"/>
      <c r="O5" s="12"/>
      <c r="P5" s="12"/>
      <c r="Q5" s="12"/>
      <c r="R5" s="93" t="s">
        <v>62</v>
      </c>
      <c r="S5" s="94" t="s">
        <v>63</v>
      </c>
      <c r="T5" s="94"/>
      <c r="U5" s="94"/>
      <c r="V5" s="94"/>
      <c r="W5" s="94"/>
      <c r="X5" s="77"/>
    </row>
    <row r="6" ht="18" customHeight="1" spans="1:24">
      <c r="A6" s="14"/>
      <c r="B6" s="29"/>
      <c r="C6" s="127"/>
      <c r="D6" s="14"/>
      <c r="E6" s="14"/>
      <c r="F6" s="14"/>
      <c r="G6" s="14"/>
      <c r="H6" s="14"/>
      <c r="I6" s="125" t="s">
        <v>183</v>
      </c>
      <c r="J6" s="148" t="s">
        <v>59</v>
      </c>
      <c r="K6" s="94"/>
      <c r="L6" s="94"/>
      <c r="M6" s="94"/>
      <c r="N6" s="77"/>
      <c r="O6" s="11" t="s">
        <v>184</v>
      </c>
      <c r="P6" s="12"/>
      <c r="Q6" s="13"/>
      <c r="R6" s="9" t="s">
        <v>62</v>
      </c>
      <c r="S6" s="148" t="s">
        <v>63</v>
      </c>
      <c r="T6" s="93" t="s">
        <v>65</v>
      </c>
      <c r="U6" s="94" t="s">
        <v>63</v>
      </c>
      <c r="V6" s="93" t="s">
        <v>67</v>
      </c>
      <c r="W6" s="93" t="s">
        <v>68</v>
      </c>
      <c r="X6" s="149" t="s">
        <v>69</v>
      </c>
    </row>
    <row r="7" ht="19.5" customHeight="1" spans="1:24">
      <c r="A7" s="29"/>
      <c r="B7" s="29"/>
      <c r="C7" s="29"/>
      <c r="D7" s="29"/>
      <c r="E7" s="29"/>
      <c r="F7" s="29"/>
      <c r="G7" s="29"/>
      <c r="H7" s="29"/>
      <c r="I7" s="29"/>
      <c r="J7" s="150" t="s">
        <v>185</v>
      </c>
      <c r="K7" s="9" t="s">
        <v>186</v>
      </c>
      <c r="L7" s="9" t="s">
        <v>187</v>
      </c>
      <c r="M7" s="9" t="s">
        <v>188</v>
      </c>
      <c r="N7" s="9" t="s">
        <v>189</v>
      </c>
      <c r="O7" s="9" t="s">
        <v>59</v>
      </c>
      <c r="P7" s="9" t="s">
        <v>60</v>
      </c>
      <c r="Q7" s="9" t="s">
        <v>61</v>
      </c>
      <c r="R7" s="29"/>
      <c r="S7" s="9" t="s">
        <v>58</v>
      </c>
      <c r="T7" s="9" t="s">
        <v>65</v>
      </c>
      <c r="U7" s="9" t="s">
        <v>190</v>
      </c>
      <c r="V7" s="9" t="s">
        <v>67</v>
      </c>
      <c r="W7" s="9" t="s">
        <v>68</v>
      </c>
      <c r="X7" s="9" t="s">
        <v>69</v>
      </c>
    </row>
    <row r="8" ht="37.5" customHeight="1" spans="1:24">
      <c r="A8" s="151"/>
      <c r="B8" s="19"/>
      <c r="C8" s="151"/>
      <c r="D8" s="151"/>
      <c r="E8" s="151"/>
      <c r="F8" s="151"/>
      <c r="G8" s="151"/>
      <c r="H8" s="151"/>
      <c r="I8" s="151"/>
      <c r="J8" s="152" t="s">
        <v>58</v>
      </c>
      <c r="K8" s="17" t="s">
        <v>191</v>
      </c>
      <c r="L8" s="17" t="s">
        <v>187</v>
      </c>
      <c r="M8" s="17" t="s">
        <v>188</v>
      </c>
      <c r="N8" s="17" t="s">
        <v>189</v>
      </c>
      <c r="O8" s="17" t="s">
        <v>187</v>
      </c>
      <c r="P8" s="17" t="s">
        <v>188</v>
      </c>
      <c r="Q8" s="17" t="s">
        <v>189</v>
      </c>
      <c r="R8" s="17" t="s">
        <v>62</v>
      </c>
      <c r="S8" s="17" t="s">
        <v>58</v>
      </c>
      <c r="T8" s="17" t="s">
        <v>65</v>
      </c>
      <c r="U8" s="17" t="s">
        <v>190</v>
      </c>
      <c r="V8" s="17" t="s">
        <v>67</v>
      </c>
      <c r="W8" s="17" t="s">
        <v>68</v>
      </c>
      <c r="X8" s="17" t="s">
        <v>69</v>
      </c>
    </row>
    <row r="9" customHeight="1" spans="1:24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  <c r="M9" s="30">
        <v>13</v>
      </c>
      <c r="N9" s="30">
        <v>14</v>
      </c>
      <c r="O9" s="30">
        <v>15</v>
      </c>
      <c r="P9" s="30">
        <v>16</v>
      </c>
      <c r="Q9" s="30">
        <v>17</v>
      </c>
      <c r="R9" s="30">
        <v>18</v>
      </c>
      <c r="S9" s="30">
        <v>19</v>
      </c>
      <c r="T9" s="30">
        <v>20</v>
      </c>
      <c r="U9" s="30">
        <v>21</v>
      </c>
      <c r="V9" s="30">
        <v>22</v>
      </c>
      <c r="W9" s="30">
        <v>23</v>
      </c>
      <c r="X9" s="30">
        <v>24</v>
      </c>
    </row>
    <row r="10" customHeight="1" spans="1:24">
      <c r="A10" s="30" t="s">
        <v>71</v>
      </c>
      <c r="B10" s="30" t="s">
        <v>71</v>
      </c>
      <c r="C10" s="153" t="s">
        <v>104</v>
      </c>
      <c r="D10" s="153" t="s">
        <v>192</v>
      </c>
      <c r="E10" s="153" t="s">
        <v>104</v>
      </c>
      <c r="F10" s="153" t="s">
        <v>105</v>
      </c>
      <c r="G10" s="153" t="s">
        <v>193</v>
      </c>
      <c r="H10" s="153" t="s">
        <v>194</v>
      </c>
      <c r="I10" s="154">
        <v>172800</v>
      </c>
      <c r="J10" s="154">
        <v>172800</v>
      </c>
      <c r="K10" s="30"/>
      <c r="L10" s="30"/>
      <c r="M10" s="154">
        <v>172800</v>
      </c>
      <c r="N10" s="30"/>
      <c r="O10" s="154"/>
      <c r="P10" s="30"/>
      <c r="Q10" s="30"/>
      <c r="R10" s="30"/>
      <c r="S10" s="30"/>
      <c r="T10" s="30"/>
      <c r="U10" s="30"/>
      <c r="V10" s="30"/>
      <c r="W10" s="30"/>
      <c r="X10" s="30"/>
    </row>
    <row r="11" customHeight="1" spans="1:24">
      <c r="A11" s="30" t="s">
        <v>71</v>
      </c>
      <c r="B11" s="30" t="s">
        <v>71</v>
      </c>
      <c r="C11" s="153" t="s">
        <v>104</v>
      </c>
      <c r="D11" s="153" t="s">
        <v>195</v>
      </c>
      <c r="E11" s="153" t="s">
        <v>104</v>
      </c>
      <c r="F11" s="153" t="s">
        <v>105</v>
      </c>
      <c r="G11" s="153" t="s">
        <v>196</v>
      </c>
      <c r="H11" s="153" t="s">
        <v>197</v>
      </c>
      <c r="I11" s="154">
        <v>329676</v>
      </c>
      <c r="J11" s="154">
        <v>329676</v>
      </c>
      <c r="K11" s="30"/>
      <c r="L11" s="30"/>
      <c r="M11" s="154">
        <v>329676</v>
      </c>
      <c r="N11" s="30"/>
      <c r="O11" s="154"/>
      <c r="P11" s="30"/>
      <c r="Q11" s="30"/>
      <c r="R11" s="30"/>
      <c r="S11" s="30"/>
      <c r="T11" s="30"/>
      <c r="U11" s="30"/>
      <c r="V11" s="30"/>
      <c r="W11" s="30"/>
      <c r="X11" s="30"/>
    </row>
    <row r="12" customHeight="1" spans="1:24">
      <c r="A12" s="30" t="s">
        <v>71</v>
      </c>
      <c r="B12" s="30" t="s">
        <v>71</v>
      </c>
      <c r="C12" s="153" t="s">
        <v>104</v>
      </c>
      <c r="D12" s="153" t="s">
        <v>195</v>
      </c>
      <c r="E12" s="153" t="s">
        <v>104</v>
      </c>
      <c r="F12" s="153" t="s">
        <v>105</v>
      </c>
      <c r="G12" s="153" t="s">
        <v>198</v>
      </c>
      <c r="H12" s="153" t="s">
        <v>199</v>
      </c>
      <c r="I12" s="154">
        <v>172140</v>
      </c>
      <c r="J12" s="154">
        <v>172140</v>
      </c>
      <c r="K12" s="30"/>
      <c r="L12" s="30"/>
      <c r="M12" s="154">
        <v>172140</v>
      </c>
      <c r="N12" s="30"/>
      <c r="O12" s="154"/>
      <c r="P12" s="30"/>
      <c r="Q12" s="30"/>
      <c r="R12" s="30"/>
      <c r="S12" s="30"/>
      <c r="T12" s="30"/>
      <c r="U12" s="30"/>
      <c r="V12" s="30"/>
      <c r="W12" s="30"/>
      <c r="X12" s="30"/>
    </row>
    <row r="13" customHeight="1" spans="1:24">
      <c r="A13" s="30" t="s">
        <v>71</v>
      </c>
      <c r="B13" s="30" t="s">
        <v>71</v>
      </c>
      <c r="C13" s="153" t="s">
        <v>104</v>
      </c>
      <c r="D13" s="153" t="s">
        <v>195</v>
      </c>
      <c r="E13" s="153" t="s">
        <v>104</v>
      </c>
      <c r="F13" s="153" t="s">
        <v>105</v>
      </c>
      <c r="G13" s="153" t="s">
        <v>200</v>
      </c>
      <c r="H13" s="153" t="s">
        <v>201</v>
      </c>
      <c r="I13" s="154">
        <v>27473</v>
      </c>
      <c r="J13" s="154">
        <v>27473</v>
      </c>
      <c r="K13" s="30"/>
      <c r="L13" s="30"/>
      <c r="M13" s="154">
        <v>27473</v>
      </c>
      <c r="N13" s="30"/>
      <c r="O13" s="154"/>
      <c r="P13" s="30"/>
      <c r="Q13" s="30"/>
      <c r="R13" s="30"/>
      <c r="S13" s="30"/>
      <c r="T13" s="30"/>
      <c r="U13" s="30"/>
      <c r="V13" s="30"/>
      <c r="W13" s="30"/>
      <c r="X13" s="30"/>
    </row>
    <row r="14" customHeight="1" spans="1:24">
      <c r="A14" s="30" t="s">
        <v>71</v>
      </c>
      <c r="B14" s="30" t="s">
        <v>71</v>
      </c>
      <c r="C14" s="153" t="s">
        <v>104</v>
      </c>
      <c r="D14" s="153" t="s">
        <v>195</v>
      </c>
      <c r="E14" s="153" t="s">
        <v>104</v>
      </c>
      <c r="F14" s="153" t="s">
        <v>105</v>
      </c>
      <c r="G14" s="153" t="s">
        <v>202</v>
      </c>
      <c r="H14" s="153" t="s">
        <v>203</v>
      </c>
      <c r="I14" s="154">
        <v>84636</v>
      </c>
      <c r="J14" s="154">
        <v>84636</v>
      </c>
      <c r="K14" s="30"/>
      <c r="L14" s="30"/>
      <c r="M14" s="154">
        <v>84636</v>
      </c>
      <c r="N14" s="30"/>
      <c r="O14" s="154"/>
      <c r="P14" s="30"/>
      <c r="Q14" s="30"/>
      <c r="R14" s="30"/>
      <c r="S14" s="30"/>
      <c r="T14" s="30"/>
      <c r="U14" s="30"/>
      <c r="V14" s="30"/>
      <c r="W14" s="30"/>
      <c r="X14" s="30"/>
    </row>
    <row r="15" customHeight="1" spans="1:24">
      <c r="A15" s="30" t="s">
        <v>71</v>
      </c>
      <c r="B15" s="30" t="s">
        <v>71</v>
      </c>
      <c r="C15" s="153" t="s">
        <v>104</v>
      </c>
      <c r="D15" s="153" t="s">
        <v>195</v>
      </c>
      <c r="E15" s="153" t="s">
        <v>104</v>
      </c>
      <c r="F15" s="153" t="s">
        <v>105</v>
      </c>
      <c r="G15" s="153" t="s">
        <v>202</v>
      </c>
      <c r="H15" s="153" t="s">
        <v>203</v>
      </c>
      <c r="I15" s="154">
        <v>157860</v>
      </c>
      <c r="J15" s="154">
        <v>157860</v>
      </c>
      <c r="K15" s="30"/>
      <c r="L15" s="30"/>
      <c r="M15" s="154">
        <v>157860</v>
      </c>
      <c r="N15" s="30"/>
      <c r="O15" s="154"/>
      <c r="P15" s="30"/>
      <c r="Q15" s="30"/>
      <c r="R15" s="30"/>
      <c r="S15" s="30"/>
      <c r="T15" s="30"/>
      <c r="U15" s="30"/>
      <c r="V15" s="30"/>
      <c r="W15" s="30"/>
      <c r="X15" s="30"/>
    </row>
    <row r="16" customHeight="1" spans="1:24">
      <c r="A16" s="30" t="s">
        <v>71</v>
      </c>
      <c r="B16" s="30" t="s">
        <v>71</v>
      </c>
      <c r="C16" s="153" t="s">
        <v>104</v>
      </c>
      <c r="D16" s="153" t="s">
        <v>204</v>
      </c>
      <c r="E16" s="153" t="s">
        <v>104</v>
      </c>
      <c r="F16" s="153" t="s">
        <v>105</v>
      </c>
      <c r="G16" s="153" t="s">
        <v>205</v>
      </c>
      <c r="H16" s="153" t="s">
        <v>206</v>
      </c>
      <c r="I16" s="154">
        <v>2500</v>
      </c>
      <c r="J16" s="154">
        <v>2500</v>
      </c>
      <c r="K16" s="30"/>
      <c r="L16" s="30"/>
      <c r="M16" s="154">
        <v>2500</v>
      </c>
      <c r="N16" s="30"/>
      <c r="O16" s="154"/>
      <c r="P16" s="30"/>
      <c r="Q16" s="30"/>
      <c r="R16" s="30"/>
      <c r="S16" s="30"/>
      <c r="T16" s="30"/>
      <c r="U16" s="30"/>
      <c r="V16" s="30"/>
      <c r="W16" s="30"/>
      <c r="X16" s="30"/>
    </row>
    <row r="17" customHeight="1" spans="1:24">
      <c r="A17" s="30" t="s">
        <v>71</v>
      </c>
      <c r="B17" s="30" t="s">
        <v>71</v>
      </c>
      <c r="C17" s="153" t="s">
        <v>104</v>
      </c>
      <c r="D17" s="153" t="s">
        <v>204</v>
      </c>
      <c r="E17" s="153" t="s">
        <v>104</v>
      </c>
      <c r="F17" s="153" t="s">
        <v>105</v>
      </c>
      <c r="G17" s="153" t="s">
        <v>205</v>
      </c>
      <c r="H17" s="153" t="s">
        <v>206</v>
      </c>
      <c r="I17" s="154">
        <v>25963</v>
      </c>
      <c r="J17" s="154">
        <v>25963</v>
      </c>
      <c r="K17" s="30"/>
      <c r="L17" s="30"/>
      <c r="M17" s="154">
        <v>25963</v>
      </c>
      <c r="N17" s="30"/>
      <c r="O17" s="154"/>
      <c r="P17" s="30"/>
      <c r="Q17" s="30"/>
      <c r="R17" s="30"/>
      <c r="S17" s="30"/>
      <c r="T17" s="30"/>
      <c r="U17" s="30"/>
      <c r="V17" s="30"/>
      <c r="W17" s="30"/>
      <c r="X17" s="30"/>
    </row>
    <row r="18" customHeight="1" spans="1:24">
      <c r="A18" s="30" t="s">
        <v>71</v>
      </c>
      <c r="B18" s="30" t="s">
        <v>71</v>
      </c>
      <c r="C18" s="153" t="s">
        <v>104</v>
      </c>
      <c r="D18" s="153" t="s">
        <v>204</v>
      </c>
      <c r="E18" s="153" t="s">
        <v>104</v>
      </c>
      <c r="F18" s="153" t="s">
        <v>105</v>
      </c>
      <c r="G18" s="153" t="s">
        <v>207</v>
      </c>
      <c r="H18" s="153" t="s">
        <v>208</v>
      </c>
      <c r="I18" s="154">
        <v>2367</v>
      </c>
      <c r="J18" s="154">
        <v>2367</v>
      </c>
      <c r="K18" s="30"/>
      <c r="L18" s="30"/>
      <c r="M18" s="154">
        <v>2367</v>
      </c>
      <c r="N18" s="30"/>
      <c r="O18" s="154"/>
      <c r="P18" s="30"/>
      <c r="Q18" s="30"/>
      <c r="R18" s="30"/>
      <c r="S18" s="30"/>
      <c r="T18" s="30"/>
      <c r="U18" s="30"/>
      <c r="V18" s="30"/>
      <c r="W18" s="30"/>
      <c r="X18" s="30"/>
    </row>
    <row r="19" customHeight="1" spans="1:24">
      <c r="A19" s="30" t="s">
        <v>71</v>
      </c>
      <c r="B19" s="30" t="s">
        <v>71</v>
      </c>
      <c r="C19" s="153" t="s">
        <v>104</v>
      </c>
      <c r="D19" s="153" t="s">
        <v>204</v>
      </c>
      <c r="E19" s="153" t="s">
        <v>104</v>
      </c>
      <c r="F19" s="153" t="s">
        <v>105</v>
      </c>
      <c r="G19" s="153" t="s">
        <v>207</v>
      </c>
      <c r="H19" s="153" t="s">
        <v>208</v>
      </c>
      <c r="I19" s="154">
        <v>2300</v>
      </c>
      <c r="J19" s="154">
        <v>2300</v>
      </c>
      <c r="K19" s="30"/>
      <c r="L19" s="30"/>
      <c r="M19" s="154">
        <v>2300</v>
      </c>
      <c r="N19" s="30"/>
      <c r="O19" s="154"/>
      <c r="P19" s="30"/>
      <c r="Q19" s="30"/>
      <c r="R19" s="30"/>
      <c r="S19" s="30"/>
      <c r="T19" s="30"/>
      <c r="U19" s="30"/>
      <c r="V19" s="30"/>
      <c r="W19" s="30"/>
      <c r="X19" s="30"/>
    </row>
    <row r="20" customHeight="1" spans="1:24">
      <c r="A20" s="30" t="s">
        <v>71</v>
      </c>
      <c r="B20" s="30" t="s">
        <v>71</v>
      </c>
      <c r="C20" s="153" t="s">
        <v>104</v>
      </c>
      <c r="D20" s="153" t="s">
        <v>204</v>
      </c>
      <c r="E20" s="153" t="s">
        <v>104</v>
      </c>
      <c r="F20" s="153" t="s">
        <v>105</v>
      </c>
      <c r="G20" s="153" t="s">
        <v>209</v>
      </c>
      <c r="H20" s="153" t="s">
        <v>210</v>
      </c>
      <c r="I20" s="154">
        <v>3690</v>
      </c>
      <c r="J20" s="154">
        <v>3690</v>
      </c>
      <c r="K20" s="30"/>
      <c r="L20" s="30"/>
      <c r="M20" s="154">
        <v>3690</v>
      </c>
      <c r="N20" s="30"/>
      <c r="O20" s="154"/>
      <c r="P20" s="30"/>
      <c r="Q20" s="30"/>
      <c r="R20" s="30"/>
      <c r="S20" s="30"/>
      <c r="T20" s="30"/>
      <c r="U20" s="30"/>
      <c r="V20" s="30"/>
      <c r="W20" s="30"/>
      <c r="X20" s="30"/>
    </row>
    <row r="21" customHeight="1" spans="1:24">
      <c r="A21" s="30" t="s">
        <v>71</v>
      </c>
      <c r="B21" s="30" t="s">
        <v>71</v>
      </c>
      <c r="C21" s="153" t="s">
        <v>104</v>
      </c>
      <c r="D21" s="153" t="s">
        <v>204</v>
      </c>
      <c r="E21" s="153" t="s">
        <v>104</v>
      </c>
      <c r="F21" s="153" t="s">
        <v>105</v>
      </c>
      <c r="G21" s="153" t="s">
        <v>211</v>
      </c>
      <c r="H21" s="153" t="s">
        <v>212</v>
      </c>
      <c r="I21" s="154">
        <v>5000</v>
      </c>
      <c r="J21" s="154">
        <v>5000</v>
      </c>
      <c r="K21" s="30"/>
      <c r="L21" s="30"/>
      <c r="M21" s="154">
        <v>5000</v>
      </c>
      <c r="N21" s="30"/>
      <c r="O21" s="154"/>
      <c r="P21" s="30"/>
      <c r="Q21" s="30"/>
      <c r="R21" s="30"/>
      <c r="S21" s="30"/>
      <c r="T21" s="30"/>
      <c r="U21" s="30"/>
      <c r="V21" s="30"/>
      <c r="W21" s="30"/>
      <c r="X21" s="30"/>
    </row>
    <row r="22" customHeight="1" spans="1:24">
      <c r="A22" s="30" t="s">
        <v>71</v>
      </c>
      <c r="B22" s="30" t="s">
        <v>71</v>
      </c>
      <c r="C22" s="153" t="s">
        <v>104</v>
      </c>
      <c r="D22" s="153" t="s">
        <v>204</v>
      </c>
      <c r="E22" s="153" t="s">
        <v>104</v>
      </c>
      <c r="F22" s="153" t="s">
        <v>105</v>
      </c>
      <c r="G22" s="153" t="s">
        <v>213</v>
      </c>
      <c r="H22" s="153" t="s">
        <v>214</v>
      </c>
      <c r="I22" s="154">
        <v>1000</v>
      </c>
      <c r="J22" s="154">
        <v>1000</v>
      </c>
      <c r="K22" s="30"/>
      <c r="L22" s="30"/>
      <c r="M22" s="154">
        <v>1000</v>
      </c>
      <c r="N22" s="30"/>
      <c r="O22" s="154"/>
      <c r="P22" s="30"/>
      <c r="Q22" s="30"/>
      <c r="R22" s="30"/>
      <c r="S22" s="30"/>
      <c r="T22" s="30"/>
      <c r="U22" s="30"/>
      <c r="V22" s="30"/>
      <c r="W22" s="30"/>
      <c r="X22" s="30"/>
    </row>
    <row r="23" customHeight="1" spans="1:24">
      <c r="A23" s="30" t="s">
        <v>71</v>
      </c>
      <c r="B23" s="30" t="s">
        <v>71</v>
      </c>
      <c r="C23" s="153" t="s">
        <v>104</v>
      </c>
      <c r="D23" s="153" t="s">
        <v>204</v>
      </c>
      <c r="E23" s="153" t="s">
        <v>104</v>
      </c>
      <c r="F23" s="153" t="s">
        <v>105</v>
      </c>
      <c r="G23" s="153" t="s">
        <v>215</v>
      </c>
      <c r="H23" s="153" t="s">
        <v>216</v>
      </c>
      <c r="I23" s="154">
        <v>2000</v>
      </c>
      <c r="J23" s="154">
        <v>2000</v>
      </c>
      <c r="K23" s="30"/>
      <c r="L23" s="30"/>
      <c r="M23" s="154">
        <v>2000</v>
      </c>
      <c r="N23" s="30"/>
      <c r="O23" s="154"/>
      <c r="P23" s="30"/>
      <c r="Q23" s="30"/>
      <c r="R23" s="30"/>
      <c r="S23" s="30"/>
      <c r="T23" s="30"/>
      <c r="U23" s="30"/>
      <c r="V23" s="30"/>
      <c r="W23" s="30"/>
      <c r="X23" s="30"/>
    </row>
    <row r="24" customHeight="1" spans="1:24">
      <c r="A24" s="30" t="s">
        <v>71</v>
      </c>
      <c r="B24" s="30" t="s">
        <v>71</v>
      </c>
      <c r="C24" s="153" t="s">
        <v>104</v>
      </c>
      <c r="D24" s="153" t="s">
        <v>204</v>
      </c>
      <c r="E24" s="153" t="s">
        <v>104</v>
      </c>
      <c r="F24" s="153" t="s">
        <v>105</v>
      </c>
      <c r="G24" s="153" t="s">
        <v>217</v>
      </c>
      <c r="H24" s="153" t="s">
        <v>218</v>
      </c>
      <c r="I24" s="154">
        <v>27000</v>
      </c>
      <c r="J24" s="154">
        <v>27000</v>
      </c>
      <c r="K24" s="30"/>
      <c r="L24" s="30"/>
      <c r="M24" s="154">
        <v>27000</v>
      </c>
      <c r="N24" s="30"/>
      <c r="O24" s="154"/>
      <c r="P24" s="30"/>
      <c r="Q24" s="30"/>
      <c r="R24" s="30"/>
      <c r="S24" s="30"/>
      <c r="T24" s="30"/>
      <c r="U24" s="30"/>
      <c r="V24" s="30"/>
      <c r="W24" s="30"/>
      <c r="X24" s="30"/>
    </row>
    <row r="25" customHeight="1" spans="1:24">
      <c r="A25" s="30" t="s">
        <v>71</v>
      </c>
      <c r="B25" s="30" t="s">
        <v>71</v>
      </c>
      <c r="C25" s="153" t="s">
        <v>104</v>
      </c>
      <c r="D25" s="153" t="s">
        <v>219</v>
      </c>
      <c r="E25" s="153" t="s">
        <v>104</v>
      </c>
      <c r="F25" s="153" t="s">
        <v>105</v>
      </c>
      <c r="G25" s="153" t="s">
        <v>220</v>
      </c>
      <c r="H25" s="153" t="s">
        <v>219</v>
      </c>
      <c r="I25" s="154">
        <v>7020</v>
      </c>
      <c r="J25" s="154">
        <v>7020</v>
      </c>
      <c r="K25" s="30"/>
      <c r="L25" s="30"/>
      <c r="M25" s="154">
        <v>7020</v>
      </c>
      <c r="N25" s="30"/>
      <c r="O25" s="154"/>
      <c r="P25" s="30"/>
      <c r="Q25" s="30"/>
      <c r="R25" s="30"/>
      <c r="S25" s="30"/>
      <c r="T25" s="30"/>
      <c r="U25" s="30"/>
      <c r="V25" s="30"/>
      <c r="W25" s="30"/>
      <c r="X25" s="30"/>
    </row>
    <row r="26" customHeight="1" spans="1:24">
      <c r="A26" s="30" t="s">
        <v>71</v>
      </c>
      <c r="B26" s="30" t="s">
        <v>71</v>
      </c>
      <c r="C26" s="153" t="s">
        <v>104</v>
      </c>
      <c r="D26" s="153" t="s">
        <v>221</v>
      </c>
      <c r="E26" s="153" t="s">
        <v>104</v>
      </c>
      <c r="F26" s="153" t="s">
        <v>105</v>
      </c>
      <c r="G26" s="153" t="s">
        <v>200</v>
      </c>
      <c r="H26" s="153" t="s">
        <v>201</v>
      </c>
      <c r="I26" s="154">
        <v>309600</v>
      </c>
      <c r="J26" s="154">
        <v>309600</v>
      </c>
      <c r="K26" s="30"/>
      <c r="L26" s="30"/>
      <c r="M26" s="154">
        <v>309600</v>
      </c>
      <c r="N26" s="30"/>
      <c r="O26" s="154"/>
      <c r="P26" s="30"/>
      <c r="Q26" s="30"/>
      <c r="R26" s="30"/>
      <c r="S26" s="30"/>
      <c r="T26" s="30"/>
      <c r="U26" s="30"/>
      <c r="V26" s="30"/>
      <c r="W26" s="30"/>
      <c r="X26" s="30"/>
    </row>
    <row r="27" customHeight="1" spans="1:24">
      <c r="A27" s="30" t="s">
        <v>71</v>
      </c>
      <c r="B27" s="30" t="s">
        <v>71</v>
      </c>
      <c r="C27" s="153" t="s">
        <v>104</v>
      </c>
      <c r="D27" s="153" t="s">
        <v>221</v>
      </c>
      <c r="E27" s="153" t="s">
        <v>104</v>
      </c>
      <c r="F27" s="153" t="s">
        <v>105</v>
      </c>
      <c r="G27" s="153" t="s">
        <v>202</v>
      </c>
      <c r="H27" s="153" t="s">
        <v>203</v>
      </c>
      <c r="I27" s="154">
        <v>86400</v>
      </c>
      <c r="J27" s="154">
        <v>86400</v>
      </c>
      <c r="K27" s="30"/>
      <c r="L27" s="30"/>
      <c r="M27" s="154">
        <v>86400</v>
      </c>
      <c r="N27" s="30"/>
      <c r="O27" s="154"/>
      <c r="P27" s="30"/>
      <c r="Q27" s="30"/>
      <c r="R27" s="30"/>
      <c r="S27" s="30"/>
      <c r="T27" s="30"/>
      <c r="U27" s="30"/>
      <c r="V27" s="30"/>
      <c r="W27" s="30"/>
      <c r="X27" s="30"/>
    </row>
    <row r="28" customHeight="1" spans="1:24">
      <c r="A28" s="30" t="s">
        <v>71</v>
      </c>
      <c r="B28" s="30" t="s">
        <v>71</v>
      </c>
      <c r="C28" s="153" t="s">
        <v>104</v>
      </c>
      <c r="D28" s="153" t="s">
        <v>221</v>
      </c>
      <c r="E28" s="153" t="s">
        <v>104</v>
      </c>
      <c r="F28" s="153" t="s">
        <v>105</v>
      </c>
      <c r="G28" s="153" t="s">
        <v>202</v>
      </c>
      <c r="H28" s="153" t="s">
        <v>203</v>
      </c>
      <c r="I28" s="154">
        <v>75600</v>
      </c>
      <c r="J28" s="154">
        <v>75600</v>
      </c>
      <c r="K28" s="30"/>
      <c r="L28" s="30"/>
      <c r="M28" s="154">
        <v>75600</v>
      </c>
      <c r="N28" s="30"/>
      <c r="O28" s="154"/>
      <c r="P28" s="30"/>
      <c r="Q28" s="30"/>
      <c r="R28" s="30"/>
      <c r="S28" s="30"/>
      <c r="T28" s="30"/>
      <c r="U28" s="30"/>
      <c r="V28" s="30"/>
      <c r="W28" s="30"/>
      <c r="X28" s="30"/>
    </row>
    <row r="29" customHeight="1" spans="1:24">
      <c r="A29" s="30" t="s">
        <v>71</v>
      </c>
      <c r="B29" s="30" t="s">
        <v>71</v>
      </c>
      <c r="C29" s="153" t="s">
        <v>124</v>
      </c>
      <c r="D29" s="153" t="s">
        <v>125</v>
      </c>
      <c r="E29" s="153" t="s">
        <v>124</v>
      </c>
      <c r="F29" s="153" t="s">
        <v>125</v>
      </c>
      <c r="G29" s="153" t="s">
        <v>222</v>
      </c>
      <c r="H29" s="153" t="s">
        <v>125</v>
      </c>
      <c r="I29" s="154">
        <v>165000</v>
      </c>
      <c r="J29" s="154">
        <v>165000</v>
      </c>
      <c r="K29" s="30"/>
      <c r="L29" s="30"/>
      <c r="M29" s="154">
        <v>165000</v>
      </c>
      <c r="N29" s="30"/>
      <c r="O29" s="154"/>
      <c r="P29" s="30"/>
      <c r="Q29" s="30"/>
      <c r="R29" s="30"/>
      <c r="S29" s="30"/>
      <c r="T29" s="30"/>
      <c r="U29" s="30"/>
      <c r="V29" s="30"/>
      <c r="W29" s="30"/>
      <c r="X29" s="30"/>
    </row>
    <row r="30" customHeight="1" spans="1:24">
      <c r="A30" s="30" t="s">
        <v>71</v>
      </c>
      <c r="B30" s="30" t="s">
        <v>71</v>
      </c>
      <c r="C30" s="153" t="s">
        <v>108</v>
      </c>
      <c r="D30" s="153" t="s">
        <v>223</v>
      </c>
      <c r="E30" s="153" t="s">
        <v>108</v>
      </c>
      <c r="F30" s="153" t="s">
        <v>109</v>
      </c>
      <c r="G30" s="153" t="s">
        <v>224</v>
      </c>
      <c r="H30" s="153" t="s">
        <v>225</v>
      </c>
      <c r="I30" s="154">
        <v>150000</v>
      </c>
      <c r="J30" s="154">
        <v>150000</v>
      </c>
      <c r="K30" s="30"/>
      <c r="L30" s="30"/>
      <c r="M30" s="154">
        <v>150000</v>
      </c>
      <c r="N30" s="30"/>
      <c r="O30" s="154"/>
      <c r="P30" s="30"/>
      <c r="Q30" s="30"/>
      <c r="R30" s="30"/>
      <c r="S30" s="30"/>
      <c r="T30" s="30"/>
      <c r="U30" s="30"/>
      <c r="V30" s="30"/>
      <c r="W30" s="30"/>
      <c r="X30" s="30"/>
    </row>
    <row r="31" customHeight="1" spans="1:24">
      <c r="A31" s="30" t="s">
        <v>71</v>
      </c>
      <c r="B31" s="30" t="s">
        <v>71</v>
      </c>
      <c r="C31" s="153" t="s">
        <v>114</v>
      </c>
      <c r="D31" s="153" t="s">
        <v>223</v>
      </c>
      <c r="E31" s="153" t="s">
        <v>114</v>
      </c>
      <c r="F31" s="153" t="s">
        <v>115</v>
      </c>
      <c r="G31" s="153" t="s">
        <v>226</v>
      </c>
      <c r="H31" s="153" t="s">
        <v>227</v>
      </c>
      <c r="I31" s="154">
        <v>92000</v>
      </c>
      <c r="J31" s="154">
        <v>92000</v>
      </c>
      <c r="K31" s="30"/>
      <c r="L31" s="30"/>
      <c r="M31" s="154">
        <v>92000</v>
      </c>
      <c r="N31" s="30"/>
      <c r="O31" s="154"/>
      <c r="P31" s="30"/>
      <c r="Q31" s="30"/>
      <c r="R31" s="30"/>
      <c r="S31" s="30"/>
      <c r="T31" s="30"/>
      <c r="U31" s="30"/>
      <c r="V31" s="30"/>
      <c r="W31" s="30"/>
      <c r="X31" s="30"/>
    </row>
    <row r="32" customHeight="1" spans="1:24">
      <c r="A32" s="30" t="s">
        <v>71</v>
      </c>
      <c r="B32" s="30" t="s">
        <v>71</v>
      </c>
      <c r="C32" s="153" t="s">
        <v>116</v>
      </c>
      <c r="D32" s="153" t="s">
        <v>223</v>
      </c>
      <c r="E32" s="153" t="s">
        <v>116</v>
      </c>
      <c r="F32" s="153" t="s">
        <v>117</v>
      </c>
      <c r="G32" s="153" t="s">
        <v>228</v>
      </c>
      <c r="H32" s="153" t="s">
        <v>229</v>
      </c>
      <c r="I32" s="154">
        <v>60000</v>
      </c>
      <c r="J32" s="154">
        <v>60000</v>
      </c>
      <c r="K32" s="30"/>
      <c r="L32" s="30"/>
      <c r="M32" s="154">
        <v>60000</v>
      </c>
      <c r="N32" s="30"/>
      <c r="O32" s="154"/>
      <c r="P32" s="30"/>
      <c r="Q32" s="30"/>
      <c r="R32" s="30"/>
      <c r="S32" s="30"/>
      <c r="T32" s="30"/>
      <c r="U32" s="30"/>
      <c r="V32" s="30"/>
      <c r="W32" s="30"/>
      <c r="X32" s="30"/>
    </row>
    <row r="33" customHeight="1" spans="1:24">
      <c r="A33" s="30" t="s">
        <v>71</v>
      </c>
      <c r="B33" s="30" t="s">
        <v>71</v>
      </c>
      <c r="C33" s="153" t="s">
        <v>104</v>
      </c>
      <c r="D33" s="153" t="s">
        <v>223</v>
      </c>
      <c r="E33" s="153" t="s">
        <v>104</v>
      </c>
      <c r="F33" s="153" t="s">
        <v>105</v>
      </c>
      <c r="G33" s="153" t="s">
        <v>230</v>
      </c>
      <c r="H33" s="153" t="s">
        <v>231</v>
      </c>
      <c r="I33" s="154">
        <v>7500</v>
      </c>
      <c r="J33" s="154">
        <v>7500</v>
      </c>
      <c r="K33" s="30"/>
      <c r="L33" s="30"/>
      <c r="M33" s="154">
        <v>7500</v>
      </c>
      <c r="N33" s="30"/>
      <c r="O33" s="154"/>
      <c r="P33" s="30"/>
      <c r="Q33" s="30"/>
      <c r="R33" s="30"/>
      <c r="S33" s="30"/>
      <c r="T33" s="30"/>
      <c r="U33" s="30"/>
      <c r="V33" s="30"/>
      <c r="W33" s="30"/>
      <c r="X33" s="30"/>
    </row>
    <row r="34" customHeight="1" spans="1:24">
      <c r="A34" s="30" t="s">
        <v>71</v>
      </c>
      <c r="B34" s="30" t="s">
        <v>71</v>
      </c>
      <c r="C34" s="153" t="s">
        <v>118</v>
      </c>
      <c r="D34" s="153" t="s">
        <v>223</v>
      </c>
      <c r="E34" s="153" t="s">
        <v>118</v>
      </c>
      <c r="F34" s="153" t="s">
        <v>119</v>
      </c>
      <c r="G34" s="153" t="s">
        <v>230</v>
      </c>
      <c r="H34" s="153" t="s">
        <v>231</v>
      </c>
      <c r="I34" s="154">
        <v>5500</v>
      </c>
      <c r="J34" s="154">
        <v>5500</v>
      </c>
      <c r="K34" s="30"/>
      <c r="L34" s="30"/>
      <c r="M34" s="154">
        <v>5500</v>
      </c>
      <c r="N34" s="30"/>
      <c r="O34" s="154"/>
      <c r="P34" s="30"/>
      <c r="Q34" s="30"/>
      <c r="R34" s="30"/>
      <c r="S34" s="30"/>
      <c r="T34" s="30"/>
      <c r="U34" s="30"/>
      <c r="V34" s="30"/>
      <c r="W34" s="30"/>
      <c r="X34" s="30"/>
    </row>
    <row r="35" customHeight="1" spans="1:24">
      <c r="A35" s="30" t="s">
        <v>71</v>
      </c>
      <c r="B35" s="30" t="s">
        <v>71</v>
      </c>
      <c r="C35" s="153" t="s">
        <v>118</v>
      </c>
      <c r="D35" s="153" t="s">
        <v>223</v>
      </c>
      <c r="E35" s="153" t="s">
        <v>118</v>
      </c>
      <c r="F35" s="153" t="s">
        <v>119</v>
      </c>
      <c r="G35" s="153" t="s">
        <v>230</v>
      </c>
      <c r="H35" s="153" t="s">
        <v>231</v>
      </c>
      <c r="I35" s="154">
        <v>2200</v>
      </c>
      <c r="J35" s="154">
        <v>2200</v>
      </c>
      <c r="K35" s="30"/>
      <c r="L35" s="30"/>
      <c r="M35" s="154">
        <v>2200</v>
      </c>
      <c r="N35" s="30"/>
      <c r="O35" s="154"/>
      <c r="P35" s="30"/>
      <c r="Q35" s="30"/>
      <c r="R35" s="30"/>
      <c r="S35" s="30"/>
      <c r="T35" s="30"/>
      <c r="U35" s="30"/>
      <c r="V35" s="30"/>
      <c r="W35" s="30"/>
      <c r="X35" s="30"/>
    </row>
    <row r="36" ht="17.25" customHeight="1" spans="1:24">
      <c r="A36" s="35" t="s">
        <v>164</v>
      </c>
      <c r="B36" s="36"/>
      <c r="C36" s="155"/>
      <c r="D36" s="155"/>
      <c r="E36" s="155"/>
      <c r="F36" s="155"/>
      <c r="G36" s="155"/>
      <c r="H36" s="156"/>
      <c r="I36" s="157">
        <v>1977225</v>
      </c>
      <c r="J36" s="157">
        <v>1977225</v>
      </c>
      <c r="K36" s="81"/>
      <c r="L36" s="81"/>
      <c r="M36" s="157">
        <v>1977225</v>
      </c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</row>
  </sheetData>
  <mergeCells count="31">
    <mergeCell ref="A3:X3"/>
    <mergeCell ref="A4:H4"/>
    <mergeCell ref="I5:X5"/>
    <mergeCell ref="J6:N6"/>
    <mergeCell ref="O6:Q6"/>
    <mergeCell ref="S6:X6"/>
    <mergeCell ref="A36:H36"/>
    <mergeCell ref="A5:A8"/>
    <mergeCell ref="B5:B8"/>
    <mergeCell ref="C5:C8"/>
    <mergeCell ref="D5:D8"/>
    <mergeCell ref="E5:E8"/>
    <mergeCell ref="F5:F8"/>
    <mergeCell ref="G5:G8"/>
    <mergeCell ref="H5:H8"/>
    <mergeCell ref="I6:I8"/>
    <mergeCell ref="J7:J8"/>
    <mergeCell ref="K7:K8"/>
    <mergeCell ref="L7:L8"/>
    <mergeCell ref="M7:M8"/>
    <mergeCell ref="N7:N8"/>
    <mergeCell ref="O7:O8"/>
    <mergeCell ref="P7:P8"/>
    <mergeCell ref="Q7:Q8"/>
    <mergeCell ref="R6:R8"/>
    <mergeCell ref="S7:S8"/>
    <mergeCell ref="T7:T8"/>
    <mergeCell ref="U7:U8"/>
    <mergeCell ref="V7:V8"/>
    <mergeCell ref="W7:W8"/>
    <mergeCell ref="X7:X8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4"/>
  <sheetViews>
    <sheetView showZeros="0" workbookViewId="0">
      <pane ySplit="1" topLeftCell="A2" activePane="bottomLeft" state="frozen"/>
      <selection/>
      <selection pane="bottomLeft" activeCell="D30" sqref="D30"/>
    </sheetView>
  </sheetViews>
  <sheetFormatPr defaultColWidth="9.14166666666667" defaultRowHeight="14.25" customHeight="1"/>
  <cols>
    <col min="1" max="1" width="14.625" customWidth="1"/>
    <col min="2" max="2" width="21" customWidth="1"/>
    <col min="3" max="3" width="32.8416666666667" customWidth="1"/>
    <col min="4" max="4" width="32.7583333333333" customWidth="1"/>
    <col min="5" max="5" width="11.1416666666667" customWidth="1"/>
    <col min="6" max="6" width="17.7083333333333" customWidth="1"/>
    <col min="7" max="7" width="9.85833333333333" customWidth="1"/>
    <col min="8" max="8" width="17.7083333333333" customWidth="1"/>
    <col min="9" max="13" width="20" customWidth="1"/>
    <col min="14" max="14" width="12.2833333333333" customWidth="1"/>
    <col min="15" max="15" width="12.7083333333333" customWidth="1"/>
    <col min="16" max="16" width="11.1416666666667" customWidth="1"/>
    <col min="17" max="21" width="19.8583333333333" customWidth="1"/>
    <col min="22" max="22" width="20" customWidth="1"/>
    <col min="23" max="23" width="19.8583333333333" customWidth="1"/>
  </cols>
  <sheetData>
    <row r="1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3.5" customHeight="1" spans="1:23">
      <c r="B2" s="136"/>
      <c r="E2" s="2"/>
      <c r="F2" s="2"/>
      <c r="G2" s="2"/>
      <c r="H2" s="2"/>
      <c r="U2" s="136"/>
      <c r="W2" s="137" t="s">
        <v>232</v>
      </c>
    </row>
    <row r="3" ht="46.5" customHeight="1" spans="1:23">
      <c r="A3" s="4" t="str">
        <f>"2025"&amp;"年部门项目支出预算表"</f>
        <v>2025年部门项目支出预算表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3.5" customHeight="1" spans="1:23">
      <c r="A4" s="5" t="s">
        <v>1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U4" s="136"/>
      <c r="W4" s="112" t="s">
        <v>2</v>
      </c>
    </row>
    <row r="5" ht="21.75" customHeight="1" spans="1:23">
      <c r="A5" s="9" t="s">
        <v>233</v>
      </c>
      <c r="B5" s="10" t="s">
        <v>176</v>
      </c>
      <c r="C5" s="9" t="s">
        <v>177</v>
      </c>
      <c r="D5" s="9" t="s">
        <v>234</v>
      </c>
      <c r="E5" s="10" t="s">
        <v>178</v>
      </c>
      <c r="F5" s="10" t="s">
        <v>179</v>
      </c>
      <c r="G5" s="10" t="s">
        <v>235</v>
      </c>
      <c r="H5" s="10" t="s">
        <v>236</v>
      </c>
      <c r="I5" s="28" t="s">
        <v>56</v>
      </c>
      <c r="J5" s="11" t="s">
        <v>237</v>
      </c>
      <c r="K5" s="12"/>
      <c r="L5" s="12"/>
      <c r="M5" s="13"/>
      <c r="N5" s="11" t="s">
        <v>184</v>
      </c>
      <c r="O5" s="12"/>
      <c r="P5" s="13"/>
      <c r="Q5" s="10" t="s">
        <v>62</v>
      </c>
      <c r="R5" s="11" t="s">
        <v>63</v>
      </c>
      <c r="S5" s="12"/>
      <c r="T5" s="12"/>
      <c r="U5" s="12"/>
      <c r="V5" s="12"/>
      <c r="W5" s="13"/>
    </row>
    <row r="6" ht="21.75" customHeight="1" spans="1:23">
      <c r="A6" s="14"/>
      <c r="B6" s="29"/>
      <c r="C6" s="14"/>
      <c r="D6" s="14"/>
      <c r="E6" s="15"/>
      <c r="F6" s="15"/>
      <c r="G6" s="15"/>
      <c r="H6" s="15"/>
      <c r="I6" s="29"/>
      <c r="J6" s="138" t="s">
        <v>59</v>
      </c>
      <c r="K6" s="139"/>
      <c r="L6" s="10" t="s">
        <v>60</v>
      </c>
      <c r="M6" s="10" t="s">
        <v>61</v>
      </c>
      <c r="N6" s="10" t="s">
        <v>59</v>
      </c>
      <c r="O6" s="10" t="s">
        <v>60</v>
      </c>
      <c r="P6" s="10" t="s">
        <v>61</v>
      </c>
      <c r="Q6" s="15"/>
      <c r="R6" s="10" t="s">
        <v>58</v>
      </c>
      <c r="S6" s="10" t="s">
        <v>65</v>
      </c>
      <c r="T6" s="10" t="s">
        <v>190</v>
      </c>
      <c r="U6" s="10" t="s">
        <v>67</v>
      </c>
      <c r="V6" s="10" t="s">
        <v>68</v>
      </c>
      <c r="W6" s="10" t="s">
        <v>69</v>
      </c>
    </row>
    <row r="7" ht="21" customHeight="1" spans="1:23">
      <c r="A7" s="29"/>
      <c r="B7" s="29"/>
      <c r="C7" s="29"/>
      <c r="D7" s="29"/>
      <c r="E7" s="29"/>
      <c r="F7" s="29"/>
      <c r="G7" s="29"/>
      <c r="H7" s="29"/>
      <c r="I7" s="29"/>
      <c r="J7" s="140" t="s">
        <v>58</v>
      </c>
      <c r="K7" s="141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ht="39.75" customHeight="1" spans="1:23">
      <c r="A8" s="17"/>
      <c r="B8" s="19"/>
      <c r="C8" s="17"/>
      <c r="D8" s="17"/>
      <c r="E8" s="18"/>
      <c r="F8" s="18"/>
      <c r="G8" s="18"/>
      <c r="H8" s="18"/>
      <c r="I8" s="19"/>
      <c r="J8" s="67" t="s">
        <v>58</v>
      </c>
      <c r="K8" s="67" t="s">
        <v>238</v>
      </c>
      <c r="L8" s="18"/>
      <c r="M8" s="18"/>
      <c r="N8" s="18"/>
      <c r="O8" s="18"/>
      <c r="P8" s="18"/>
      <c r="Q8" s="18"/>
      <c r="R8" s="18"/>
      <c r="S8" s="18"/>
      <c r="T8" s="18"/>
      <c r="U8" s="19"/>
      <c r="V8" s="18"/>
      <c r="W8" s="18"/>
    </row>
    <row r="9" ht="15" customHeight="1" spans="1:23">
      <c r="A9" s="20">
        <v>1</v>
      </c>
      <c r="B9" s="20">
        <v>2</v>
      </c>
      <c r="C9" s="20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20">
        <v>9</v>
      </c>
      <c r="J9" s="20">
        <v>10</v>
      </c>
      <c r="K9" s="20">
        <v>11</v>
      </c>
      <c r="L9" s="30">
        <v>12</v>
      </c>
      <c r="M9" s="30">
        <v>13</v>
      </c>
      <c r="N9" s="30">
        <v>14</v>
      </c>
      <c r="O9" s="30">
        <v>15</v>
      </c>
      <c r="P9" s="30">
        <v>16</v>
      </c>
      <c r="Q9" s="30">
        <v>17</v>
      </c>
      <c r="R9" s="30">
        <v>18</v>
      </c>
      <c r="S9" s="30">
        <v>19</v>
      </c>
      <c r="T9" s="30">
        <v>20</v>
      </c>
      <c r="U9" s="20">
        <v>21</v>
      </c>
      <c r="V9" s="30">
        <v>22</v>
      </c>
      <c r="W9" s="20">
        <v>23</v>
      </c>
    </row>
    <row r="10" ht="15" customHeight="1" spans="1:23">
      <c r="A10" s="21" t="s">
        <v>239</v>
      </c>
      <c r="B10" s="20" t="s">
        <v>240</v>
      </c>
      <c r="C10" s="142" t="s">
        <v>241</v>
      </c>
      <c r="D10" s="143" t="s">
        <v>71</v>
      </c>
      <c r="E10" s="21" t="s">
        <v>104</v>
      </c>
      <c r="F10" s="21" t="s">
        <v>105</v>
      </c>
      <c r="G10" s="21" t="s">
        <v>242</v>
      </c>
      <c r="H10" s="21" t="s">
        <v>243</v>
      </c>
      <c r="I10" s="144">
        <v>20000</v>
      </c>
      <c r="J10" s="144">
        <v>20000</v>
      </c>
      <c r="K10" s="144">
        <v>20000</v>
      </c>
      <c r="L10" s="30"/>
      <c r="M10" s="30"/>
      <c r="N10" s="30"/>
      <c r="O10" s="30"/>
      <c r="P10" s="30"/>
      <c r="Q10" s="30"/>
      <c r="R10" s="30"/>
      <c r="S10" s="30"/>
      <c r="T10" s="30"/>
      <c r="U10" s="20"/>
      <c r="V10" s="30"/>
      <c r="W10" s="20"/>
    </row>
    <row r="11" ht="15" customHeight="1" spans="1:23">
      <c r="A11" s="21" t="s">
        <v>239</v>
      </c>
      <c r="B11" s="20" t="s">
        <v>240</v>
      </c>
      <c r="C11" s="142" t="s">
        <v>241</v>
      </c>
      <c r="D11" s="143" t="s">
        <v>71</v>
      </c>
      <c r="E11" s="21" t="s">
        <v>104</v>
      </c>
      <c r="F11" s="21" t="s">
        <v>105</v>
      </c>
      <c r="G11" s="21" t="s">
        <v>205</v>
      </c>
      <c r="H11" s="21" t="s">
        <v>206</v>
      </c>
      <c r="I11" s="144">
        <v>22140</v>
      </c>
      <c r="J11" s="144">
        <v>22140</v>
      </c>
      <c r="K11" s="144">
        <v>22140</v>
      </c>
      <c r="L11" s="30"/>
      <c r="M11" s="30"/>
      <c r="N11" s="30"/>
      <c r="O11" s="30"/>
      <c r="P11" s="30"/>
      <c r="Q11" s="30"/>
      <c r="R11" s="30"/>
      <c r="S11" s="30"/>
      <c r="T11" s="30"/>
      <c r="U11" s="20"/>
      <c r="V11" s="30"/>
      <c r="W11" s="20"/>
    </row>
    <row r="12" ht="15" customHeight="1" spans="1:23">
      <c r="A12" s="21" t="s">
        <v>244</v>
      </c>
      <c r="B12" s="20" t="s">
        <v>245</v>
      </c>
      <c r="C12" s="142" t="s">
        <v>246</v>
      </c>
      <c r="D12" s="143" t="s">
        <v>71</v>
      </c>
      <c r="E12" s="21" t="s">
        <v>104</v>
      </c>
      <c r="F12" s="21" t="s">
        <v>105</v>
      </c>
      <c r="G12" s="21" t="s">
        <v>247</v>
      </c>
      <c r="H12" s="21" t="s">
        <v>248</v>
      </c>
      <c r="I12" s="144">
        <v>20000</v>
      </c>
      <c r="J12" s="144">
        <v>20000</v>
      </c>
      <c r="K12" s="144">
        <v>20000</v>
      </c>
      <c r="L12" s="30"/>
      <c r="M12" s="30"/>
      <c r="N12" s="30"/>
      <c r="O12" s="30"/>
      <c r="P12" s="30"/>
      <c r="Q12" s="30"/>
      <c r="R12" s="30"/>
      <c r="S12" s="30"/>
      <c r="T12" s="30"/>
      <c r="U12" s="20"/>
      <c r="V12" s="30"/>
      <c r="W12" s="20"/>
    </row>
    <row r="13" ht="15" customHeight="1" spans="1:23">
      <c r="A13" s="21" t="s">
        <v>244</v>
      </c>
      <c r="B13" s="20" t="s">
        <v>245</v>
      </c>
      <c r="C13" s="142" t="s">
        <v>249</v>
      </c>
      <c r="D13" s="143" t="s">
        <v>71</v>
      </c>
      <c r="E13" s="21" t="s">
        <v>104</v>
      </c>
      <c r="F13" s="21" t="s">
        <v>105</v>
      </c>
      <c r="G13" s="21" t="s">
        <v>205</v>
      </c>
      <c r="H13" s="21" t="s">
        <v>206</v>
      </c>
      <c r="I13" s="144">
        <v>10000</v>
      </c>
      <c r="J13" s="144">
        <v>10000</v>
      </c>
      <c r="K13" s="144">
        <v>10000</v>
      </c>
      <c r="L13" s="30"/>
      <c r="M13" s="30"/>
      <c r="N13" s="30"/>
      <c r="O13" s="30"/>
      <c r="P13" s="30"/>
      <c r="Q13" s="30"/>
      <c r="R13" s="30"/>
      <c r="S13" s="30"/>
      <c r="T13" s="30"/>
      <c r="U13" s="20"/>
      <c r="V13" s="30"/>
      <c r="W13" s="20"/>
    </row>
    <row r="14" ht="18.75" customHeight="1" spans="1:23">
      <c r="A14" s="35" t="s">
        <v>164</v>
      </c>
      <c r="B14" s="36"/>
      <c r="C14" s="36"/>
      <c r="D14" s="36"/>
      <c r="E14" s="36"/>
      <c r="F14" s="36"/>
      <c r="G14" s="36"/>
      <c r="H14" s="37"/>
      <c r="I14" s="81">
        <f>SUM(I10:I13)</f>
        <v>72140</v>
      </c>
      <c r="J14" s="81">
        <f>SUM(J10:J13)</f>
        <v>72140</v>
      </c>
      <c r="K14" s="81">
        <f>SUM(K10:K13)</f>
        <v>72140</v>
      </c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</row>
  </sheetData>
  <mergeCells count="28">
    <mergeCell ref="A3:W3"/>
    <mergeCell ref="A4:H4"/>
    <mergeCell ref="J5:M5"/>
    <mergeCell ref="N5:P5"/>
    <mergeCell ref="R5:W5"/>
    <mergeCell ref="A14:H1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L6:L8"/>
    <mergeCell ref="M6:M8"/>
    <mergeCell ref="N6:N8"/>
    <mergeCell ref="O6:O8"/>
    <mergeCell ref="P6:P8"/>
    <mergeCell ref="Q5:Q8"/>
    <mergeCell ref="R6:R8"/>
    <mergeCell ref="S6:S8"/>
    <mergeCell ref="T6:T8"/>
    <mergeCell ref="U6:U8"/>
    <mergeCell ref="V6:V8"/>
    <mergeCell ref="W6:W8"/>
    <mergeCell ref="J6:K7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24"/>
  <sheetViews>
    <sheetView showZeros="0" tabSelected="1" workbookViewId="0">
      <pane ySplit="1" topLeftCell="A2" activePane="bottomLeft" state="frozen"/>
      <selection/>
      <selection pane="bottomLeft" activeCell="E11" sqref="E11"/>
    </sheetView>
  </sheetViews>
  <sheetFormatPr defaultColWidth="9.14166666666667" defaultRowHeight="12" customHeight="1"/>
  <cols>
    <col min="1" max="1" width="41.125" customWidth="1"/>
    <col min="2" max="2" width="29" customWidth="1"/>
    <col min="3" max="5" width="23.575" customWidth="1"/>
    <col min="6" max="6" width="11.2833333333333" customWidth="1"/>
    <col min="7" max="7" width="25.1416666666667" customWidth="1"/>
    <col min="8" max="8" width="15.575" customWidth="1"/>
    <col min="9" max="9" width="13.425" customWidth="1"/>
    <col min="10" max="10" width="18.8583333333333" customWidth="1"/>
  </cols>
  <sheetData>
    <row r="1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>
      <c r="J2" s="3" t="s">
        <v>250</v>
      </c>
    </row>
    <row r="3" ht="39.75" customHeight="1" spans="1:10">
      <c r="A3" s="65" t="str">
        <f>"2025"&amp;"年部门项目支出绩效目标表"</f>
        <v>2025年部门项目支出绩效目标表</v>
      </c>
      <c r="B3" s="4"/>
      <c r="C3" s="4"/>
      <c r="D3" s="4"/>
      <c r="E3" s="4"/>
      <c r="F3" s="66"/>
      <c r="G3" s="4"/>
      <c r="H3" s="66"/>
      <c r="I3" s="66"/>
      <c r="J3" s="4"/>
    </row>
    <row r="4" ht="17.25" customHeight="1" spans="1:10">
      <c r="A4" s="5" t="s">
        <v>1</v>
      </c>
    </row>
    <row r="5" ht="44.25" customHeight="1" spans="1:10">
      <c r="A5" s="67" t="s">
        <v>177</v>
      </c>
      <c r="B5" s="67" t="s">
        <v>251</v>
      </c>
      <c r="C5" s="67" t="s">
        <v>252</v>
      </c>
      <c r="D5" s="67" t="s">
        <v>253</v>
      </c>
      <c r="E5" s="67" t="s">
        <v>254</v>
      </c>
      <c r="F5" s="68" t="s">
        <v>255</v>
      </c>
      <c r="G5" s="67" t="s">
        <v>256</v>
      </c>
      <c r="H5" s="68" t="s">
        <v>257</v>
      </c>
      <c r="I5" s="68" t="s">
        <v>258</v>
      </c>
      <c r="J5" s="67" t="s">
        <v>259</v>
      </c>
    </row>
    <row r="6" ht="18.75" customHeight="1" spans="1:10">
      <c r="A6" s="133">
        <v>1</v>
      </c>
      <c r="B6" s="133">
        <v>2</v>
      </c>
      <c r="C6" s="133">
        <v>3</v>
      </c>
      <c r="D6" s="133">
        <v>4</v>
      </c>
      <c r="E6" s="133">
        <v>5</v>
      </c>
      <c r="F6" s="30">
        <v>6</v>
      </c>
      <c r="G6" s="133">
        <v>7</v>
      </c>
      <c r="H6" s="30">
        <v>8</v>
      </c>
      <c r="I6" s="30">
        <v>9</v>
      </c>
      <c r="J6" s="133">
        <v>10</v>
      </c>
    </row>
    <row r="7" ht="42" customHeight="1" spans="1:10">
      <c r="A7" s="134" t="s">
        <v>71</v>
      </c>
      <c r="B7" s="21"/>
      <c r="C7" s="21"/>
      <c r="D7" s="21"/>
      <c r="E7" s="31"/>
      <c r="F7" s="21"/>
      <c r="G7" s="31"/>
      <c r="H7" s="21"/>
      <c r="I7" s="21"/>
      <c r="J7" s="31"/>
    </row>
    <row r="8" ht="42" customHeight="1" spans="1:10">
      <c r="A8" s="135" t="s">
        <v>241</v>
      </c>
      <c r="B8" s="21" t="s">
        <v>260</v>
      </c>
      <c r="C8" s="21" t="s">
        <v>261</v>
      </c>
      <c r="D8" s="21" t="s">
        <v>262</v>
      </c>
      <c r="E8" s="31" t="s">
        <v>263</v>
      </c>
      <c r="F8" s="21" t="s">
        <v>264</v>
      </c>
      <c r="G8" s="31">
        <v>1</v>
      </c>
      <c r="H8" s="21" t="s">
        <v>265</v>
      </c>
      <c r="I8" s="21" t="s">
        <v>266</v>
      </c>
      <c r="J8" s="31" t="s">
        <v>267</v>
      </c>
    </row>
    <row r="9" ht="30" customHeight="1" spans="1:10">
      <c r="A9" s="135"/>
      <c r="B9" s="21"/>
      <c r="C9" s="21" t="s">
        <v>261</v>
      </c>
      <c r="D9" s="21" t="s">
        <v>262</v>
      </c>
      <c r="E9" s="31" t="s">
        <v>268</v>
      </c>
      <c r="F9" s="21" t="s">
        <v>264</v>
      </c>
      <c r="G9" s="31" t="s">
        <v>96</v>
      </c>
      <c r="H9" s="21" t="s">
        <v>269</v>
      </c>
      <c r="I9" s="21" t="s">
        <v>266</v>
      </c>
      <c r="J9" s="31" t="s">
        <v>268</v>
      </c>
    </row>
    <row r="10" ht="30" customHeight="1" spans="1:10">
      <c r="A10" s="135"/>
      <c r="B10" s="21"/>
      <c r="C10" s="21" t="s">
        <v>261</v>
      </c>
      <c r="D10" s="21" t="s">
        <v>262</v>
      </c>
      <c r="E10" s="31" t="s">
        <v>270</v>
      </c>
      <c r="F10" s="21" t="s">
        <v>271</v>
      </c>
      <c r="G10" s="31" t="s">
        <v>95</v>
      </c>
      <c r="H10" s="21" t="s">
        <v>265</v>
      </c>
      <c r="I10" s="21" t="s">
        <v>266</v>
      </c>
      <c r="J10" s="31" t="s">
        <v>272</v>
      </c>
    </row>
    <row r="11" ht="30" customHeight="1" spans="1:10">
      <c r="A11" s="135"/>
      <c r="B11" s="21"/>
      <c r="C11" s="21" t="s">
        <v>261</v>
      </c>
      <c r="D11" s="21" t="s">
        <v>273</v>
      </c>
      <c r="E11" s="31" t="s">
        <v>274</v>
      </c>
      <c r="F11" s="21" t="s">
        <v>271</v>
      </c>
      <c r="G11" s="31" t="s">
        <v>275</v>
      </c>
      <c r="H11" s="21" t="s">
        <v>276</v>
      </c>
      <c r="I11" s="21" t="s">
        <v>277</v>
      </c>
      <c r="J11" s="31" t="s">
        <v>274</v>
      </c>
    </row>
    <row r="12" ht="30" customHeight="1" spans="1:10">
      <c r="A12" s="135"/>
      <c r="B12" s="21"/>
      <c r="C12" s="21" t="s">
        <v>261</v>
      </c>
      <c r="D12" s="21" t="s">
        <v>278</v>
      </c>
      <c r="E12" s="31" t="s">
        <v>279</v>
      </c>
      <c r="F12" s="21" t="s">
        <v>264</v>
      </c>
      <c r="G12" s="31" t="s">
        <v>280</v>
      </c>
      <c r="H12" s="21" t="s">
        <v>281</v>
      </c>
      <c r="I12" s="21" t="s">
        <v>266</v>
      </c>
      <c r="J12" s="31" t="s">
        <v>282</v>
      </c>
    </row>
    <row r="13" ht="30" customHeight="1" spans="1:10">
      <c r="A13" s="135"/>
      <c r="B13" s="21"/>
      <c r="C13" s="21" t="s">
        <v>283</v>
      </c>
      <c r="D13" s="21" t="s">
        <v>284</v>
      </c>
      <c r="E13" s="31" t="s">
        <v>285</v>
      </c>
      <c r="F13" s="21" t="s">
        <v>271</v>
      </c>
      <c r="G13" s="31" t="s">
        <v>286</v>
      </c>
      <c r="H13" s="21" t="s">
        <v>276</v>
      </c>
      <c r="I13" s="21" t="s">
        <v>277</v>
      </c>
      <c r="J13" s="31" t="s">
        <v>287</v>
      </c>
    </row>
    <row r="14" ht="30" customHeight="1" spans="1:10">
      <c r="A14" s="135"/>
      <c r="B14" s="21"/>
      <c r="C14" s="21" t="s">
        <v>288</v>
      </c>
      <c r="D14" s="21" t="s">
        <v>289</v>
      </c>
      <c r="E14" s="31" t="s">
        <v>290</v>
      </c>
      <c r="F14" s="21" t="s">
        <v>264</v>
      </c>
      <c r="G14" s="31" t="s">
        <v>291</v>
      </c>
      <c r="H14" s="21" t="s">
        <v>292</v>
      </c>
      <c r="I14" s="21" t="s">
        <v>266</v>
      </c>
      <c r="J14" s="31" t="s">
        <v>293</v>
      </c>
    </row>
    <row r="15" ht="30" customHeight="1" spans="1:10">
      <c r="A15" s="135" t="s">
        <v>249</v>
      </c>
      <c r="B15" s="21" t="s">
        <v>294</v>
      </c>
      <c r="C15" s="21" t="s">
        <v>261</v>
      </c>
      <c r="D15" s="21" t="s">
        <v>262</v>
      </c>
      <c r="E15" s="31" t="s">
        <v>295</v>
      </c>
      <c r="F15" s="21" t="s">
        <v>271</v>
      </c>
      <c r="G15" s="31">
        <v>1</v>
      </c>
      <c r="H15" s="21" t="s">
        <v>269</v>
      </c>
      <c r="I15" s="21" t="s">
        <v>266</v>
      </c>
      <c r="J15" s="31" t="s">
        <v>296</v>
      </c>
    </row>
    <row r="16" ht="30" customHeight="1" spans="1:10">
      <c r="A16" s="135"/>
      <c r="B16" s="21" t="s">
        <v>294</v>
      </c>
      <c r="C16" s="21" t="s">
        <v>261</v>
      </c>
      <c r="D16" s="21" t="s">
        <v>262</v>
      </c>
      <c r="E16" s="31" t="s">
        <v>297</v>
      </c>
      <c r="F16" s="21" t="s">
        <v>264</v>
      </c>
      <c r="G16" s="31" t="s">
        <v>87</v>
      </c>
      <c r="H16" s="21" t="s">
        <v>269</v>
      </c>
      <c r="I16" s="21" t="s">
        <v>266</v>
      </c>
      <c r="J16" s="31" t="s">
        <v>297</v>
      </c>
    </row>
    <row r="17" ht="30" customHeight="1" spans="1:10">
      <c r="A17" s="135"/>
      <c r="B17" s="21" t="s">
        <v>294</v>
      </c>
      <c r="C17" s="21" t="s">
        <v>283</v>
      </c>
      <c r="D17" s="21" t="s">
        <v>284</v>
      </c>
      <c r="E17" s="31" t="s">
        <v>298</v>
      </c>
      <c r="F17" s="21" t="s">
        <v>264</v>
      </c>
      <c r="G17" s="31" t="s">
        <v>299</v>
      </c>
      <c r="H17" s="21" t="s">
        <v>276</v>
      </c>
      <c r="I17" s="21" t="s">
        <v>277</v>
      </c>
      <c r="J17" s="31" t="s">
        <v>298</v>
      </c>
    </row>
    <row r="18" ht="30" customHeight="1" spans="1:10">
      <c r="A18" s="135"/>
      <c r="B18" s="21" t="s">
        <v>294</v>
      </c>
      <c r="C18" s="21" t="s">
        <v>288</v>
      </c>
      <c r="D18" s="21" t="s">
        <v>289</v>
      </c>
      <c r="E18" s="31" t="s">
        <v>300</v>
      </c>
      <c r="F18" s="21" t="s">
        <v>264</v>
      </c>
      <c r="G18" s="31" t="s">
        <v>291</v>
      </c>
      <c r="H18" s="21" t="s">
        <v>292</v>
      </c>
      <c r="I18" s="21" t="s">
        <v>266</v>
      </c>
      <c r="J18" s="31" t="s">
        <v>301</v>
      </c>
    </row>
    <row r="19" ht="30" customHeight="1" spans="1:10">
      <c r="A19" s="135"/>
      <c r="B19" s="21" t="s">
        <v>294</v>
      </c>
      <c r="C19" s="21" t="s">
        <v>288</v>
      </c>
      <c r="D19" s="21" t="s">
        <v>289</v>
      </c>
      <c r="E19" s="31" t="s">
        <v>302</v>
      </c>
      <c r="F19" s="21" t="s">
        <v>264</v>
      </c>
      <c r="G19" s="31" t="s">
        <v>291</v>
      </c>
      <c r="H19" s="21" t="s">
        <v>292</v>
      </c>
      <c r="I19" s="21" t="s">
        <v>266</v>
      </c>
      <c r="J19" s="31" t="s">
        <v>303</v>
      </c>
    </row>
    <row r="20" ht="30" customHeight="1" spans="1:10">
      <c r="A20" s="135" t="s">
        <v>246</v>
      </c>
      <c r="B20" s="21" t="s">
        <v>304</v>
      </c>
      <c r="C20" s="21" t="s">
        <v>261</v>
      </c>
      <c r="D20" s="21" t="s">
        <v>273</v>
      </c>
      <c r="E20" s="31" t="s">
        <v>305</v>
      </c>
      <c r="F20" s="21" t="s">
        <v>271</v>
      </c>
      <c r="G20" s="31" t="s">
        <v>306</v>
      </c>
      <c r="H20" s="21" t="s">
        <v>307</v>
      </c>
      <c r="I20" s="21" t="s">
        <v>266</v>
      </c>
      <c r="J20" s="31" t="s">
        <v>305</v>
      </c>
    </row>
    <row r="21" ht="30" customHeight="1" spans="1:10">
      <c r="A21" s="135"/>
      <c r="B21" s="21" t="s">
        <v>304</v>
      </c>
      <c r="C21" s="21" t="s">
        <v>283</v>
      </c>
      <c r="D21" s="21" t="s">
        <v>284</v>
      </c>
      <c r="E21" s="31" t="s">
        <v>308</v>
      </c>
      <c r="F21" s="21" t="s">
        <v>271</v>
      </c>
      <c r="G21" s="31" t="s">
        <v>309</v>
      </c>
      <c r="H21" s="21" t="s">
        <v>276</v>
      </c>
      <c r="I21" s="21" t="s">
        <v>277</v>
      </c>
      <c r="J21" s="31" t="s">
        <v>310</v>
      </c>
    </row>
    <row r="22" ht="30" customHeight="1" spans="1:10">
      <c r="A22" s="135"/>
      <c r="B22" s="21" t="s">
        <v>304</v>
      </c>
      <c r="C22" s="21" t="s">
        <v>288</v>
      </c>
      <c r="D22" s="21" t="s">
        <v>289</v>
      </c>
      <c r="E22" s="31" t="s">
        <v>300</v>
      </c>
      <c r="F22" s="21" t="s">
        <v>264</v>
      </c>
      <c r="G22" s="31" t="s">
        <v>291</v>
      </c>
      <c r="H22" s="21" t="s">
        <v>292</v>
      </c>
      <c r="I22" s="21" t="s">
        <v>266</v>
      </c>
      <c r="J22" s="31" t="s">
        <v>311</v>
      </c>
    </row>
    <row r="23" ht="30" customHeight="1" spans="1:10">
      <c r="A23" s="135"/>
      <c r="B23" s="21" t="s">
        <v>304</v>
      </c>
      <c r="C23" s="21" t="s">
        <v>288</v>
      </c>
      <c r="D23" s="21" t="s">
        <v>289</v>
      </c>
      <c r="E23" s="31" t="s">
        <v>302</v>
      </c>
      <c r="F23" s="21" t="s">
        <v>264</v>
      </c>
      <c r="G23" s="31" t="s">
        <v>291</v>
      </c>
      <c r="H23" s="21" t="s">
        <v>292</v>
      </c>
      <c r="I23" s="21" t="s">
        <v>266</v>
      </c>
      <c r="J23" s="31" t="s">
        <v>312</v>
      </c>
    </row>
    <row r="24" ht="30" customHeight="1"/>
  </sheetData>
  <mergeCells count="8">
    <mergeCell ref="A3:J3"/>
    <mergeCell ref="A4:H4"/>
    <mergeCell ref="A8:A14"/>
    <mergeCell ref="A15:A19"/>
    <mergeCell ref="A20:A23"/>
    <mergeCell ref="B8:B14"/>
    <mergeCell ref="B15:B19"/>
    <mergeCell ref="B20:B23"/>
  </mergeCells>
  <printOptions horizontalCentered="1"/>
  <pageMargins left="0.96" right="0.96" top="0.72" bottom="0.72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11"/>
  <sheetViews>
    <sheetView showZeros="0" workbookViewId="0">
      <pane ySplit="1" topLeftCell="A2" activePane="bottomLeft" state="frozen"/>
      <selection/>
      <selection pane="bottomLeft" activeCell="D20" sqref="D20"/>
    </sheetView>
  </sheetViews>
  <sheetFormatPr defaultColWidth="9.14166666666667" defaultRowHeight="14.25" customHeight="1" outlineLevelCol="5"/>
  <cols>
    <col min="1" max="1" width="33.7583333333333" customWidth="1"/>
    <col min="2" max="2" width="20.7083333333333" customWidth="1"/>
    <col min="3" max="3" width="32.1416666666667" customWidth="1"/>
    <col min="4" max="4" width="27.7083333333333" customWidth="1"/>
    <col min="5" max="6" width="36.7083333333333" customWidth="1"/>
  </cols>
  <sheetData>
    <row r="1" customHeight="1" spans="1:6">
      <c r="A1" s="1"/>
      <c r="B1" s="1"/>
      <c r="C1" s="1"/>
      <c r="D1" s="1"/>
      <c r="E1" s="1"/>
      <c r="F1" s="1"/>
    </row>
    <row r="2" ht="12" customHeight="1" spans="1:6">
      <c r="A2" s="119">
        <v>1</v>
      </c>
      <c r="B2" s="120">
        <v>0</v>
      </c>
      <c r="C2" s="119">
        <v>1</v>
      </c>
      <c r="D2" s="121"/>
      <c r="E2" s="121"/>
      <c r="F2" s="112" t="s">
        <v>313</v>
      </c>
    </row>
    <row r="3" ht="42" customHeight="1" spans="1:6">
      <c r="A3" s="122" t="str">
        <f>"2025"&amp;"年部门政府性基金预算支出预算表"</f>
        <v>2025年部门政府性基金预算支出预算表</v>
      </c>
      <c r="B3" s="122" t="s">
        <v>314</v>
      </c>
      <c r="C3" s="123"/>
      <c r="D3" s="124"/>
      <c r="E3" s="124"/>
      <c r="F3" s="124"/>
    </row>
    <row r="4" ht="13.5" customHeight="1" spans="1:6">
      <c r="A4" s="5" t="s">
        <v>1</v>
      </c>
      <c r="B4" s="5" t="s">
        <v>315</v>
      </c>
      <c r="C4" s="119"/>
      <c r="D4" s="121"/>
      <c r="E4" s="121"/>
      <c r="F4" s="112" t="s">
        <v>2</v>
      </c>
    </row>
    <row r="5" ht="19.5" customHeight="1" spans="1:6">
      <c r="A5" s="125" t="s">
        <v>175</v>
      </c>
      <c r="B5" s="126" t="s">
        <v>75</v>
      </c>
      <c r="C5" s="125" t="s">
        <v>76</v>
      </c>
      <c r="D5" s="11" t="s">
        <v>316</v>
      </c>
      <c r="E5" s="12"/>
      <c r="F5" s="13"/>
    </row>
    <row r="6" ht="18.75" customHeight="1" spans="1:6">
      <c r="A6" s="127"/>
      <c r="B6" s="128"/>
      <c r="C6" s="127"/>
      <c r="D6" s="16" t="s">
        <v>56</v>
      </c>
      <c r="E6" s="11" t="s">
        <v>78</v>
      </c>
      <c r="F6" s="16" t="s">
        <v>79</v>
      </c>
    </row>
    <row r="7" ht="18.75" customHeight="1" spans="1:6">
      <c r="A7" s="68">
        <v>1</v>
      </c>
      <c r="B7" s="129" t="s">
        <v>86</v>
      </c>
      <c r="C7" s="68">
        <v>3</v>
      </c>
      <c r="D7" s="130">
        <v>4</v>
      </c>
      <c r="E7" s="130">
        <v>5</v>
      </c>
      <c r="F7" s="130">
        <v>6</v>
      </c>
    </row>
    <row r="8" ht="21" customHeight="1" spans="1:6">
      <c r="A8" s="21"/>
      <c r="B8" s="21"/>
      <c r="C8" s="21"/>
      <c r="D8" s="81"/>
      <c r="E8" s="81"/>
      <c r="F8" s="81"/>
    </row>
    <row r="9" ht="21" customHeight="1" spans="1:6">
      <c r="A9" s="21"/>
      <c r="B9" s="21"/>
      <c r="C9" s="21"/>
      <c r="D9" s="81"/>
      <c r="E9" s="81"/>
      <c r="F9" s="81"/>
    </row>
    <row r="10" ht="18.75" customHeight="1" spans="1:6">
      <c r="A10" s="131" t="s">
        <v>164</v>
      </c>
      <c r="B10" s="131" t="s">
        <v>164</v>
      </c>
      <c r="C10" s="132" t="s">
        <v>164</v>
      </c>
      <c r="D10" s="81"/>
      <c r="E10" s="81"/>
      <c r="F10" s="81"/>
    </row>
    <row r="11" customHeight="1" spans="1:6">
      <c r="A11" s="5" t="s">
        <v>317</v>
      </c>
      <c r="B11" s="5"/>
      <c r="C11" s="119"/>
    </row>
  </sheetData>
  <mergeCells count="8">
    <mergeCell ref="A3:F3"/>
    <mergeCell ref="A4:C4"/>
    <mergeCell ref="D5:F5"/>
    <mergeCell ref="A10:C10"/>
    <mergeCell ref="A11:C11"/>
    <mergeCell ref="A5:A6"/>
    <mergeCell ref="B5:B6"/>
    <mergeCell ref="C5:C6"/>
  </mergeCells>
  <printOptions horizontalCentered="1"/>
  <pageMargins left="0.37" right="0.37" top="0.56" bottom="0.56" header="0.48" footer="0.48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1"/>
  <sheetViews>
    <sheetView showZeros="0" workbookViewId="0">
      <pane ySplit="1" topLeftCell="A2" activePane="bottomLeft" state="frozen"/>
      <selection/>
      <selection pane="bottomLeft" activeCell="D23" sqref="D23"/>
    </sheetView>
  </sheetViews>
  <sheetFormatPr defaultColWidth="9.14166666666667" defaultRowHeight="14.25" customHeight="1"/>
  <cols>
    <col min="1" max="1" width="33.5" customWidth="1"/>
    <col min="2" max="2" width="33.2583333333333" customWidth="1"/>
    <col min="3" max="3" width="14.625" customWidth="1"/>
    <col min="4" max="4" width="12.2583333333333" customWidth="1"/>
    <col min="5" max="5" width="10.125" customWidth="1"/>
    <col min="6" max="6" width="7.70833333333333" customWidth="1"/>
    <col min="7" max="7" width="8" customWidth="1"/>
    <col min="8" max="8" width="13.2833333333333" customWidth="1"/>
    <col min="9" max="9" width="15" customWidth="1"/>
    <col min="10" max="10" width="13.375" customWidth="1"/>
    <col min="11" max="11" width="14.125" customWidth="1"/>
    <col min="12" max="12" width="16.625" customWidth="1"/>
    <col min="13" max="13" width="17.875" customWidth="1"/>
    <col min="14" max="14" width="14.7583333333333" customWidth="1"/>
    <col min="15" max="15" width="15.375" customWidth="1"/>
    <col min="16" max="16" width="17" customWidth="1"/>
    <col min="17" max="17" width="16.7583333333333" customWidth="1"/>
    <col min="18" max="18" width="16" customWidth="1"/>
    <col min="19" max="19" width="15.625" customWidth="1"/>
  </cols>
  <sheetData>
    <row r="1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5.75" customHeight="1" spans="1:19">
      <c r="B2" s="83"/>
      <c r="C2" s="83"/>
      <c r="R2" s="3"/>
      <c r="S2" s="3" t="s">
        <v>318</v>
      </c>
    </row>
    <row r="3" ht="41.25" customHeight="1" spans="1:19">
      <c r="A3" s="73" t="str">
        <f>"2025"&amp;"年部门政府采购预算表"</f>
        <v>2025年部门政府采购预算表</v>
      </c>
      <c r="B3" s="66"/>
      <c r="C3" s="66"/>
      <c r="D3" s="4"/>
      <c r="E3" s="4"/>
      <c r="F3" s="4"/>
      <c r="G3" s="4"/>
      <c r="H3" s="4"/>
      <c r="I3" s="4"/>
      <c r="J3" s="4"/>
      <c r="K3" s="4"/>
      <c r="L3" s="4"/>
      <c r="M3" s="66"/>
      <c r="N3" s="4"/>
      <c r="O3" s="4"/>
      <c r="P3" s="66"/>
      <c r="Q3" s="4"/>
      <c r="R3" s="66"/>
      <c r="S3" s="66"/>
    </row>
    <row r="4" ht="18.75" customHeight="1" spans="1:19">
      <c r="A4" s="111" t="s">
        <v>1</v>
      </c>
      <c r="B4" s="88"/>
      <c r="C4" s="88"/>
      <c r="D4" s="7"/>
      <c r="E4" s="7"/>
      <c r="F4" s="7"/>
      <c r="G4" s="7"/>
      <c r="H4" s="7"/>
      <c r="I4" s="7"/>
      <c r="J4" s="7"/>
      <c r="K4" s="7"/>
      <c r="L4" s="7"/>
      <c r="R4" s="8"/>
      <c r="S4" s="112" t="s">
        <v>2</v>
      </c>
    </row>
    <row r="5" ht="15.75" customHeight="1" spans="1:19">
      <c r="A5" s="10" t="s">
        <v>174</v>
      </c>
      <c r="B5" s="90" t="s">
        <v>175</v>
      </c>
      <c r="C5" s="90" t="s">
        <v>319</v>
      </c>
      <c r="D5" s="91" t="s">
        <v>320</v>
      </c>
      <c r="E5" s="91" t="s">
        <v>321</v>
      </c>
      <c r="F5" s="91" t="s">
        <v>322</v>
      </c>
      <c r="G5" s="91" t="s">
        <v>323</v>
      </c>
      <c r="H5" s="91" t="s">
        <v>324</v>
      </c>
      <c r="I5" s="92" t="s">
        <v>182</v>
      </c>
      <c r="J5" s="92"/>
      <c r="K5" s="92"/>
      <c r="L5" s="92"/>
      <c r="M5" s="93"/>
      <c r="N5" s="92"/>
      <c r="O5" s="92"/>
      <c r="P5" s="94"/>
      <c r="Q5" s="92"/>
      <c r="R5" s="93"/>
      <c r="S5" s="77"/>
    </row>
    <row r="6" ht="17.25" customHeight="1" spans="1:19">
      <c r="A6" s="15"/>
      <c r="B6" s="95"/>
      <c r="C6" s="95"/>
      <c r="D6" s="96"/>
      <c r="E6" s="96"/>
      <c r="F6" s="96"/>
      <c r="G6" s="96"/>
      <c r="H6" s="96"/>
      <c r="I6" s="96" t="s">
        <v>56</v>
      </c>
      <c r="J6" s="96" t="s">
        <v>59</v>
      </c>
      <c r="K6" s="96" t="s">
        <v>325</v>
      </c>
      <c r="L6" s="96" t="s">
        <v>326</v>
      </c>
      <c r="M6" s="97" t="s">
        <v>327</v>
      </c>
      <c r="N6" s="98" t="s">
        <v>328</v>
      </c>
      <c r="O6" s="98"/>
      <c r="P6" s="99"/>
      <c r="Q6" s="98"/>
      <c r="R6" s="100"/>
      <c r="S6" s="101"/>
    </row>
    <row r="7" ht="54" customHeight="1" spans="1:19">
      <c r="A7" s="18"/>
      <c r="B7" s="101"/>
      <c r="C7" s="101"/>
      <c r="D7" s="102"/>
      <c r="E7" s="102"/>
      <c r="F7" s="102"/>
      <c r="G7" s="102"/>
      <c r="H7" s="102"/>
      <c r="I7" s="102"/>
      <c r="J7" s="102" t="s">
        <v>58</v>
      </c>
      <c r="K7" s="102"/>
      <c r="L7" s="102"/>
      <c r="M7" s="103"/>
      <c r="N7" s="102" t="s">
        <v>58</v>
      </c>
      <c r="O7" s="102" t="s">
        <v>65</v>
      </c>
      <c r="P7" s="101" t="s">
        <v>66</v>
      </c>
      <c r="Q7" s="102" t="s">
        <v>67</v>
      </c>
      <c r="R7" s="103" t="s">
        <v>68</v>
      </c>
      <c r="S7" s="101" t="s">
        <v>69</v>
      </c>
    </row>
    <row r="8" ht="18" customHeight="1" spans="1:19">
      <c r="A8" s="113">
        <v>1</v>
      </c>
      <c r="B8" s="113" t="s">
        <v>86</v>
      </c>
      <c r="C8" s="114">
        <v>3</v>
      </c>
      <c r="D8" s="114">
        <v>4</v>
      </c>
      <c r="E8" s="113">
        <v>5</v>
      </c>
      <c r="F8" s="113">
        <v>6</v>
      </c>
      <c r="G8" s="113">
        <v>7</v>
      </c>
      <c r="H8" s="113">
        <v>8</v>
      </c>
      <c r="I8" s="113">
        <v>9</v>
      </c>
      <c r="J8" s="113">
        <v>10</v>
      </c>
      <c r="K8" s="113">
        <v>11</v>
      </c>
      <c r="L8" s="113">
        <v>12</v>
      </c>
      <c r="M8" s="113">
        <v>13</v>
      </c>
      <c r="N8" s="113">
        <v>14</v>
      </c>
      <c r="O8" s="113">
        <v>15</v>
      </c>
      <c r="P8" s="113">
        <v>16</v>
      </c>
      <c r="Q8" s="113">
        <v>17</v>
      </c>
      <c r="R8" s="113">
        <v>18</v>
      </c>
      <c r="S8" s="113">
        <v>19</v>
      </c>
    </row>
    <row r="9" ht="21" customHeight="1" spans="1:19">
      <c r="A9" s="104" t="s">
        <v>71</v>
      </c>
      <c r="B9" s="105" t="s">
        <v>71</v>
      </c>
      <c r="C9" s="105" t="s">
        <v>204</v>
      </c>
      <c r="D9" s="106" t="s">
        <v>329</v>
      </c>
      <c r="E9" s="106" t="s">
        <v>330</v>
      </c>
      <c r="F9" s="106" t="s">
        <v>331</v>
      </c>
      <c r="G9" s="115">
        <v>20</v>
      </c>
      <c r="H9" s="81">
        <v>2500</v>
      </c>
      <c r="I9" s="81">
        <v>2500</v>
      </c>
      <c r="J9" s="81">
        <v>2500</v>
      </c>
      <c r="K9" s="81"/>
      <c r="L9" s="81"/>
      <c r="M9" s="81"/>
      <c r="N9" s="81"/>
      <c r="O9" s="81"/>
      <c r="P9" s="81"/>
      <c r="Q9" s="81"/>
      <c r="R9" s="81"/>
      <c r="S9" s="81"/>
    </row>
    <row r="10" ht="21" customHeight="1" spans="1:19">
      <c r="A10" s="107" t="s">
        <v>164</v>
      </c>
      <c r="B10" s="108"/>
      <c r="C10" s="108"/>
      <c r="D10" s="109"/>
      <c r="E10" s="109"/>
      <c r="F10" s="109"/>
      <c r="G10" s="116"/>
      <c r="H10" s="81">
        <v>2500</v>
      </c>
      <c r="I10" s="81">
        <v>2500</v>
      </c>
      <c r="J10" s="81">
        <v>2500</v>
      </c>
      <c r="K10" s="81"/>
      <c r="L10" s="81"/>
      <c r="M10" s="81"/>
      <c r="N10" s="81"/>
      <c r="O10" s="81"/>
      <c r="P10" s="81"/>
      <c r="Q10" s="81"/>
      <c r="R10" s="81"/>
      <c r="S10" s="81"/>
    </row>
    <row r="11" ht="21" customHeight="1" spans="1:19">
      <c r="A11" s="111" t="s">
        <v>332</v>
      </c>
      <c r="B11" s="5"/>
      <c r="C11" s="5"/>
      <c r="D11" s="111"/>
      <c r="E11" s="111"/>
      <c r="F11" s="111"/>
      <c r="G11" s="117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</row>
  </sheetData>
  <mergeCells count="19">
    <mergeCell ref="A3:S3"/>
    <mergeCell ref="A4:H4"/>
    <mergeCell ref="I5:S5"/>
    <mergeCell ref="N6:S6"/>
    <mergeCell ref="A10:G10"/>
    <mergeCell ref="A11:S11"/>
    <mergeCell ref="A5:A7"/>
    <mergeCell ref="B5:B7"/>
    <mergeCell ref="C5:C7"/>
    <mergeCell ref="D5:D7"/>
    <mergeCell ref="E5:E7"/>
    <mergeCell ref="F5:F7"/>
    <mergeCell ref="G5:G7"/>
    <mergeCell ref="H5:H7"/>
    <mergeCell ref="I6:I7"/>
    <mergeCell ref="J6:J7"/>
    <mergeCell ref="K6:K7"/>
    <mergeCell ref="L6:L7"/>
    <mergeCell ref="M6:M7"/>
  </mergeCells>
  <printOptions horizontalCentered="1"/>
  <pageMargins left="0.96" right="0.96" top="0.72" bottom="0.72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T11"/>
  <sheetViews>
    <sheetView showZeros="0" workbookViewId="0">
      <pane ySplit="1" topLeftCell="A2" activePane="bottomLeft" state="frozen"/>
      <selection/>
      <selection pane="bottomLeft" activeCell="C16" sqref="C16"/>
    </sheetView>
  </sheetViews>
  <sheetFormatPr defaultColWidth="9.14166666666667" defaultRowHeight="14.25" customHeight="1"/>
  <cols>
    <col min="1" max="1" width="40.125" customWidth="1"/>
    <col min="2" max="2" width="32.7583333333333" customWidth="1"/>
    <col min="3" max="3" width="32.2583333333333" customWidth="1"/>
    <col min="4" max="4" width="31.2583333333333" customWidth="1"/>
    <col min="5" max="5" width="28.875" customWidth="1"/>
    <col min="6" max="6" width="21.875" customWidth="1"/>
    <col min="7" max="7" width="23.875" customWidth="1"/>
    <col min="8" max="8" width="22" customWidth="1"/>
    <col min="9" max="9" width="28.7583333333333" customWidth="1"/>
    <col min="10" max="18" width="20.425" customWidth="1"/>
    <col min="19" max="20" width="20.2833333333333" customWidth="1"/>
  </cols>
  <sheetData>
    <row r="1" customHeight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5" customHeight="1" spans="1:20">
      <c r="A2" s="82"/>
      <c r="B2" s="83"/>
      <c r="C2" s="83"/>
      <c r="D2" s="83"/>
      <c r="E2" s="83"/>
      <c r="F2" s="83"/>
      <c r="G2" s="83"/>
      <c r="H2" s="82"/>
      <c r="I2" s="82"/>
      <c r="J2" s="82"/>
      <c r="K2" s="82"/>
      <c r="L2" s="82"/>
      <c r="M2" s="82"/>
      <c r="N2" s="84"/>
      <c r="O2" s="82"/>
      <c r="P2" s="82"/>
      <c r="Q2" s="83"/>
      <c r="R2" s="82"/>
      <c r="S2" s="85"/>
      <c r="T2" s="85" t="s">
        <v>333</v>
      </c>
    </row>
    <row r="3" ht="41.25" customHeight="1" spans="1:20">
      <c r="A3" s="73" t="str">
        <f>"2025"&amp;"年部门政府购买服务预算表"</f>
        <v>2025年部门政府购买服务预算表</v>
      </c>
      <c r="B3" s="66"/>
      <c r="C3" s="66"/>
      <c r="D3" s="66"/>
      <c r="E3" s="66"/>
      <c r="F3" s="66"/>
      <c r="G3" s="66"/>
      <c r="H3" s="86"/>
      <c r="I3" s="86"/>
      <c r="J3" s="86"/>
      <c r="K3" s="86"/>
      <c r="L3" s="86"/>
      <c r="M3" s="86"/>
      <c r="N3" s="87"/>
      <c r="O3" s="86"/>
      <c r="P3" s="86"/>
      <c r="Q3" s="66"/>
      <c r="R3" s="86"/>
      <c r="S3" s="87"/>
      <c r="T3" s="66"/>
    </row>
    <row r="4" ht="22.5" customHeight="1" spans="1:20">
      <c r="A4" s="74" t="s">
        <v>1</v>
      </c>
      <c r="B4" s="88"/>
      <c r="C4" s="88"/>
      <c r="D4" s="88"/>
      <c r="E4" s="88"/>
      <c r="F4" s="88"/>
      <c r="G4" s="88"/>
      <c r="H4" s="75"/>
      <c r="I4" s="75"/>
      <c r="J4" s="75"/>
      <c r="K4" s="75"/>
      <c r="L4" s="75"/>
      <c r="M4" s="75"/>
      <c r="N4" s="84"/>
      <c r="O4" s="82"/>
      <c r="P4" s="82"/>
      <c r="Q4" s="83"/>
      <c r="R4" s="82"/>
      <c r="S4" s="89"/>
      <c r="T4" s="85" t="s">
        <v>2</v>
      </c>
    </row>
    <row r="5" ht="24" customHeight="1" spans="1:20">
      <c r="A5" s="10" t="s">
        <v>174</v>
      </c>
      <c r="B5" s="90" t="s">
        <v>175</v>
      </c>
      <c r="C5" s="90" t="s">
        <v>319</v>
      </c>
      <c r="D5" s="90" t="s">
        <v>334</v>
      </c>
      <c r="E5" s="90" t="s">
        <v>335</v>
      </c>
      <c r="F5" s="90" t="s">
        <v>336</v>
      </c>
      <c r="G5" s="90" t="s">
        <v>337</v>
      </c>
      <c r="H5" s="91" t="s">
        <v>338</v>
      </c>
      <c r="I5" s="91" t="s">
        <v>339</v>
      </c>
      <c r="J5" s="92" t="s">
        <v>182</v>
      </c>
      <c r="K5" s="92"/>
      <c r="L5" s="92"/>
      <c r="M5" s="92"/>
      <c r="N5" s="93"/>
      <c r="O5" s="92"/>
      <c r="P5" s="92"/>
      <c r="Q5" s="94"/>
      <c r="R5" s="92"/>
      <c r="S5" s="93"/>
      <c r="T5" s="77"/>
    </row>
    <row r="6" ht="24" customHeight="1" spans="1:20">
      <c r="A6" s="15"/>
      <c r="B6" s="95"/>
      <c r="C6" s="95"/>
      <c r="D6" s="95"/>
      <c r="E6" s="95"/>
      <c r="F6" s="95"/>
      <c r="G6" s="95"/>
      <c r="H6" s="96"/>
      <c r="I6" s="96"/>
      <c r="J6" s="96" t="s">
        <v>56</v>
      </c>
      <c r="K6" s="96" t="s">
        <v>59</v>
      </c>
      <c r="L6" s="96" t="s">
        <v>325</v>
      </c>
      <c r="M6" s="96" t="s">
        <v>326</v>
      </c>
      <c r="N6" s="97" t="s">
        <v>327</v>
      </c>
      <c r="O6" s="98" t="s">
        <v>328</v>
      </c>
      <c r="P6" s="98"/>
      <c r="Q6" s="99"/>
      <c r="R6" s="98"/>
      <c r="S6" s="100"/>
      <c r="T6" s="101"/>
    </row>
    <row r="7" ht="54" customHeight="1" spans="1:20">
      <c r="A7" s="18"/>
      <c r="B7" s="101"/>
      <c r="C7" s="101"/>
      <c r="D7" s="101"/>
      <c r="E7" s="101"/>
      <c r="F7" s="101"/>
      <c r="G7" s="101"/>
      <c r="H7" s="102"/>
      <c r="I7" s="102"/>
      <c r="J7" s="102"/>
      <c r="K7" s="102" t="s">
        <v>58</v>
      </c>
      <c r="L7" s="102"/>
      <c r="M7" s="102"/>
      <c r="N7" s="103"/>
      <c r="O7" s="102" t="s">
        <v>58</v>
      </c>
      <c r="P7" s="102" t="s">
        <v>65</v>
      </c>
      <c r="Q7" s="101" t="s">
        <v>66</v>
      </c>
      <c r="R7" s="102" t="s">
        <v>67</v>
      </c>
      <c r="S7" s="103" t="s">
        <v>68</v>
      </c>
      <c r="T7" s="101" t="s">
        <v>69</v>
      </c>
    </row>
    <row r="8" ht="17.25" customHeight="1" spans="1:20">
      <c r="A8" s="19">
        <v>1</v>
      </c>
      <c r="B8" s="101">
        <v>2</v>
      </c>
      <c r="C8" s="19">
        <v>3</v>
      </c>
      <c r="D8" s="19">
        <v>4</v>
      </c>
      <c r="E8" s="101">
        <v>5</v>
      </c>
      <c r="F8" s="19">
        <v>6</v>
      </c>
      <c r="G8" s="19">
        <v>7</v>
      </c>
      <c r="H8" s="101">
        <v>8</v>
      </c>
      <c r="I8" s="19">
        <v>9</v>
      </c>
      <c r="J8" s="19">
        <v>10</v>
      </c>
      <c r="K8" s="101">
        <v>11</v>
      </c>
      <c r="L8" s="19">
        <v>12</v>
      </c>
      <c r="M8" s="19">
        <v>13</v>
      </c>
      <c r="N8" s="101">
        <v>14</v>
      </c>
      <c r="O8" s="19">
        <v>15</v>
      </c>
      <c r="P8" s="19">
        <v>16</v>
      </c>
      <c r="Q8" s="101">
        <v>17</v>
      </c>
      <c r="R8" s="19">
        <v>18</v>
      </c>
      <c r="S8" s="19">
        <v>19</v>
      </c>
      <c r="T8" s="19">
        <v>20</v>
      </c>
    </row>
    <row r="9" ht="21" customHeight="1" spans="1:20">
      <c r="A9" s="104"/>
      <c r="B9" s="105"/>
      <c r="C9" s="105"/>
      <c r="D9" s="105"/>
      <c r="E9" s="105"/>
      <c r="F9" s="105"/>
      <c r="G9" s="105"/>
      <c r="H9" s="106"/>
      <c r="I9" s="106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</row>
    <row r="10" ht="21" customHeight="1" spans="1:20">
      <c r="A10" s="107" t="s">
        <v>164</v>
      </c>
      <c r="B10" s="108"/>
      <c r="C10" s="108"/>
      <c r="D10" s="108"/>
      <c r="E10" s="108"/>
      <c r="F10" s="108"/>
      <c r="G10" s="108"/>
      <c r="H10" s="109"/>
      <c r="I10" s="110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</row>
    <row r="11" customHeight="1" spans="1:20">
      <c r="A11" s="74" t="s">
        <v>340</v>
      </c>
      <c r="B11" s="88"/>
      <c r="C11" s="88"/>
      <c r="D11" s="88"/>
      <c r="E11" s="88"/>
      <c r="F11" s="88"/>
      <c r="G11" s="88"/>
      <c r="H11" s="75"/>
      <c r="I11" s="75"/>
    </row>
  </sheetData>
  <mergeCells count="20">
    <mergeCell ref="A3:T3"/>
    <mergeCell ref="A4:I4"/>
    <mergeCell ref="J5:T5"/>
    <mergeCell ref="O6:T6"/>
    <mergeCell ref="A10:I10"/>
    <mergeCell ref="A11:I11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6:J7"/>
    <mergeCell ref="K6:K7"/>
    <mergeCell ref="L6:L7"/>
    <mergeCell ref="M6:M7"/>
    <mergeCell ref="N6:N7"/>
  </mergeCells>
  <printOptions horizontalCentered="1"/>
  <pageMargins left="0.96" right="0.96" top="0.72" bottom="0.72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E10"/>
  <sheetViews>
    <sheetView showZeros="0" workbookViewId="0">
      <pane ySplit="1" topLeftCell="A2" activePane="bottomLeft" state="frozen"/>
      <selection/>
      <selection pane="bottomLeft" activeCell="D22" sqref="D22"/>
    </sheetView>
  </sheetViews>
  <sheetFormatPr defaultColWidth="9.14166666666667" defaultRowHeight="14.25" customHeight="1" outlineLevelCol="4"/>
  <cols>
    <col min="1" max="1" width="41.125" customWidth="1"/>
    <col min="2" max="5" width="20" customWidth="1"/>
  </cols>
  <sheetData>
    <row r="1" customHeight="1" spans="1:5">
      <c r="A1" s="1"/>
      <c r="B1" s="1"/>
      <c r="C1" s="1"/>
      <c r="D1" s="1"/>
      <c r="E1" s="1"/>
    </row>
    <row r="2" ht="17.25" customHeight="1" spans="1:5">
      <c r="D2" s="72"/>
      <c r="E2" s="3" t="s">
        <v>341</v>
      </c>
    </row>
    <row r="3" ht="41.25" customHeight="1" spans="1:5">
      <c r="A3" s="73" t="str">
        <f>"2025"&amp;"年区对下转移支付预算表"</f>
        <v>2025年区对下转移支付预算表</v>
      </c>
      <c r="B3" s="4"/>
      <c r="C3" s="4"/>
      <c r="D3" s="4"/>
      <c r="E3" s="66"/>
    </row>
    <row r="4" ht="18" customHeight="1" spans="1:5">
      <c r="A4" s="74" t="s">
        <v>1</v>
      </c>
      <c r="B4" s="75"/>
      <c r="C4" s="75"/>
      <c r="D4" s="76"/>
      <c r="E4" s="8" t="s">
        <v>2</v>
      </c>
    </row>
    <row r="5" ht="19.5" customHeight="1" spans="1:5">
      <c r="A5" s="28" t="s">
        <v>342</v>
      </c>
      <c r="B5" s="11" t="s">
        <v>182</v>
      </c>
      <c r="C5" s="12"/>
      <c r="D5" s="12"/>
      <c r="E5" s="77"/>
    </row>
    <row r="6" ht="40.5" customHeight="1" spans="1:5">
      <c r="A6" s="19"/>
      <c r="B6" s="29" t="s">
        <v>56</v>
      </c>
      <c r="C6" s="10" t="s">
        <v>59</v>
      </c>
      <c r="D6" s="78" t="s">
        <v>325</v>
      </c>
      <c r="E6" s="79" t="s">
        <v>343</v>
      </c>
    </row>
    <row r="7" ht="19.5" customHeight="1" spans="1:5">
      <c r="A7" s="20">
        <v>1</v>
      </c>
      <c r="B7" s="20">
        <v>2</v>
      </c>
      <c r="C7" s="20">
        <v>3</v>
      </c>
      <c r="D7" s="80">
        <v>4</v>
      </c>
      <c r="E7" s="30">
        <v>5</v>
      </c>
    </row>
    <row r="8" ht="19.5" customHeight="1" spans="1:5">
      <c r="A8" s="31"/>
      <c r="B8" s="81"/>
      <c r="C8" s="81"/>
      <c r="D8" s="81"/>
      <c r="E8" s="81"/>
    </row>
    <row r="9" ht="19.5" customHeight="1" spans="1:5">
      <c r="A9" s="69"/>
      <c r="B9" s="81"/>
      <c r="C9" s="81"/>
      <c r="D9" s="81"/>
      <c r="E9" s="81"/>
    </row>
    <row r="10" customHeight="1" spans="1:5">
      <c r="A10" s="74" t="s">
        <v>344</v>
      </c>
      <c r="B10" s="75"/>
      <c r="C10" s="75"/>
      <c r="D10" s="76"/>
    </row>
  </sheetData>
  <mergeCells count="5">
    <mergeCell ref="A3:E3"/>
    <mergeCell ref="A4:D4"/>
    <mergeCell ref="B5:D5"/>
    <mergeCell ref="A10:D10"/>
    <mergeCell ref="A5:A6"/>
  </mergeCells>
  <printOptions horizontalCentered="1"/>
  <pageMargins left="0.96" right="0.96" top="0.72" bottom="0.72" header="0" footer="0"/>
  <pageSetup paperSize="9" scale="5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9"/>
  <sheetViews>
    <sheetView showZeros="0" workbookViewId="0">
      <pane ySplit="1" topLeftCell="A2" activePane="bottomLeft" state="frozen"/>
      <selection/>
      <selection pane="bottomLeft" activeCell="E21" sqref="E21"/>
    </sheetView>
  </sheetViews>
  <sheetFormatPr defaultColWidth="9.14166666666667" defaultRowHeight="12" customHeight="1"/>
  <cols>
    <col min="1" max="1" width="39.125" customWidth="1"/>
    <col min="2" max="2" width="30.5" customWidth="1"/>
    <col min="3" max="5" width="23.575" customWidth="1"/>
    <col min="6" max="6" width="11.2833333333333" customWidth="1"/>
    <col min="7" max="7" width="25.1416666666667" customWidth="1"/>
    <col min="8" max="8" width="15.575" customWidth="1"/>
    <col min="9" max="9" width="13.425" customWidth="1"/>
    <col min="10" max="10" width="18.8583333333333" customWidth="1"/>
  </cols>
  <sheetData>
    <row r="1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.5" customHeight="1" spans="1:10">
      <c r="J2" s="3" t="s">
        <v>345</v>
      </c>
    </row>
    <row r="3" ht="41.25" customHeight="1" spans="1:10">
      <c r="A3" s="65" t="str">
        <f>"2025"&amp;"年市对下转移支付绩效目标表"</f>
        <v>2025年市对下转移支付绩效目标表</v>
      </c>
      <c r="B3" s="4"/>
      <c r="C3" s="4"/>
      <c r="D3" s="4"/>
      <c r="E3" s="4"/>
      <c r="F3" s="66"/>
      <c r="G3" s="4"/>
      <c r="H3" s="66"/>
      <c r="I3" s="66"/>
      <c r="J3" s="4"/>
    </row>
    <row r="4" ht="17.25" customHeight="1" spans="1:10">
      <c r="A4" s="5" t="s">
        <v>1</v>
      </c>
    </row>
    <row r="5" ht="44.25" customHeight="1" spans="1:10">
      <c r="A5" s="67" t="s">
        <v>342</v>
      </c>
      <c r="B5" s="67" t="s">
        <v>251</v>
      </c>
      <c r="C5" s="67" t="s">
        <v>252</v>
      </c>
      <c r="D5" s="67" t="s">
        <v>253</v>
      </c>
      <c r="E5" s="67" t="s">
        <v>254</v>
      </c>
      <c r="F5" s="68" t="s">
        <v>255</v>
      </c>
      <c r="G5" s="67" t="s">
        <v>256</v>
      </c>
      <c r="H5" s="68" t="s">
        <v>257</v>
      </c>
      <c r="I5" s="68" t="s">
        <v>258</v>
      </c>
      <c r="J5" s="67" t="s">
        <v>259</v>
      </c>
    </row>
    <row r="6" ht="14.25" customHeight="1" spans="1:10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8">
        <v>6</v>
      </c>
      <c r="G6" s="67">
        <v>7</v>
      </c>
      <c r="H6" s="68">
        <v>8</v>
      </c>
      <c r="I6" s="68">
        <v>9</v>
      </c>
      <c r="J6" s="67">
        <v>10</v>
      </c>
    </row>
    <row r="7" ht="42" customHeight="1" spans="1:10">
      <c r="A7" s="31"/>
      <c r="B7" s="69"/>
      <c r="C7" s="69"/>
      <c r="D7" s="69"/>
      <c r="E7" s="70"/>
      <c r="F7" s="71"/>
      <c r="G7" s="70"/>
      <c r="H7" s="71"/>
      <c r="I7" s="71"/>
      <c r="J7" s="70"/>
    </row>
    <row r="8" ht="42" customHeight="1" spans="1:10">
      <c r="A8" s="31"/>
      <c r="B8" s="21"/>
      <c r="C8" s="21"/>
      <c r="D8" s="21"/>
      <c r="E8" s="31"/>
      <c r="F8" s="21"/>
      <c r="G8" s="31"/>
      <c r="H8" s="21"/>
      <c r="I8" s="21"/>
      <c r="J8" s="31"/>
    </row>
    <row r="9" customHeight="1" spans="1:10">
      <c r="A9" s="5" t="s">
        <v>344</v>
      </c>
    </row>
  </sheetData>
  <mergeCells count="3">
    <mergeCell ref="A3:J3"/>
    <mergeCell ref="A4:H4"/>
    <mergeCell ref="A9:H9"/>
  </mergeCells>
  <printOptions horizontalCentered="1"/>
  <pageMargins left="0.96" right="0.96" top="0.72" bottom="0.72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I10"/>
  <sheetViews>
    <sheetView showZeros="0" workbookViewId="0">
      <pane ySplit="1" topLeftCell="A2" activePane="bottomLeft" state="frozen"/>
      <selection/>
      <selection pane="bottomLeft" activeCell="F30" sqref="F30"/>
    </sheetView>
  </sheetViews>
  <sheetFormatPr defaultColWidth="10.425" defaultRowHeight="14.25" customHeight="1"/>
  <cols>
    <col min="1" max="1" width="19.375" customWidth="1"/>
    <col min="2" max="2" width="22.2583333333333" customWidth="1"/>
    <col min="3" max="3" width="25.875" customWidth="1"/>
    <col min="4" max="4" width="26.125" customWidth="1"/>
    <col min="5" max="5" width="20" customWidth="1"/>
    <col min="6" max="6" width="17.2583333333333" customWidth="1"/>
    <col min="7" max="7" width="14.625" customWidth="1"/>
    <col min="8" max="8" width="17.875" customWidth="1"/>
    <col min="9" max="9" width="16" customWidth="1"/>
  </cols>
  <sheetData>
    <row r="1" customHeight="1" spans="1:9">
      <c r="A1" s="1"/>
      <c r="B1" s="1"/>
      <c r="C1" s="1"/>
      <c r="D1" s="1"/>
      <c r="E1" s="1"/>
      <c r="F1" s="1"/>
      <c r="G1" s="1"/>
      <c r="H1" s="1"/>
      <c r="I1" s="1"/>
    </row>
    <row r="2" customHeight="1" spans="1:9">
      <c r="A2" s="38" t="s">
        <v>346</v>
      </c>
      <c r="B2" s="39"/>
      <c r="C2" s="39"/>
      <c r="D2" s="40"/>
      <c r="E2" s="40"/>
      <c r="F2" s="40"/>
      <c r="G2" s="39"/>
      <c r="H2" s="39"/>
      <c r="I2" s="40"/>
    </row>
    <row r="3" ht="41.25" customHeight="1" spans="1:9">
      <c r="A3" s="41" t="str">
        <f>"2025"&amp;"年新增资产配置预算表"</f>
        <v>2025年新增资产配置预算表</v>
      </c>
      <c r="B3" s="42"/>
      <c r="C3" s="42"/>
      <c r="D3" s="43"/>
      <c r="E3" s="43"/>
      <c r="F3" s="43"/>
      <c r="G3" s="42"/>
      <c r="H3" s="42"/>
      <c r="I3" s="43"/>
    </row>
    <row r="4" customHeight="1" spans="1:9">
      <c r="A4" s="44" t="s">
        <v>1</v>
      </c>
      <c r="B4" s="45"/>
      <c r="C4" s="45"/>
      <c r="D4" s="46"/>
      <c r="F4" s="43"/>
      <c r="G4" s="42"/>
      <c r="H4" s="42"/>
      <c r="I4" s="47" t="s">
        <v>2</v>
      </c>
    </row>
    <row r="5" ht="28.5" customHeight="1" spans="1:9">
      <c r="A5" s="48" t="s">
        <v>174</v>
      </c>
      <c r="B5" s="49" t="s">
        <v>175</v>
      </c>
      <c r="C5" s="50" t="s">
        <v>347</v>
      </c>
      <c r="D5" s="48" t="s">
        <v>348</v>
      </c>
      <c r="E5" s="48" t="s">
        <v>349</v>
      </c>
      <c r="F5" s="48" t="s">
        <v>350</v>
      </c>
      <c r="G5" s="49" t="s">
        <v>351</v>
      </c>
      <c r="H5" s="30"/>
      <c r="I5" s="48"/>
    </row>
    <row r="6" ht="21" customHeight="1" spans="1:9">
      <c r="A6" s="50"/>
      <c r="B6" s="51"/>
      <c r="C6" s="51"/>
      <c r="D6" s="52"/>
      <c r="E6" s="51"/>
      <c r="F6" s="51"/>
      <c r="G6" s="49" t="s">
        <v>323</v>
      </c>
      <c r="H6" s="49" t="s">
        <v>352</v>
      </c>
      <c r="I6" s="49" t="s">
        <v>353</v>
      </c>
    </row>
    <row r="7" ht="17.25" customHeight="1" spans="1:9">
      <c r="A7" s="53" t="s">
        <v>85</v>
      </c>
      <c r="B7" s="54"/>
      <c r="C7" s="55" t="s">
        <v>86</v>
      </c>
      <c r="D7" s="53" t="s">
        <v>87</v>
      </c>
      <c r="E7" s="56" t="s">
        <v>88</v>
      </c>
      <c r="F7" s="53" t="s">
        <v>89</v>
      </c>
      <c r="G7" s="55" t="s">
        <v>90</v>
      </c>
      <c r="H7" s="57" t="s">
        <v>91</v>
      </c>
      <c r="I7" s="56" t="s">
        <v>92</v>
      </c>
    </row>
    <row r="8" ht="19.5" customHeight="1" spans="1:9">
      <c r="A8" s="58"/>
      <c r="B8" s="34"/>
      <c r="C8" s="34"/>
      <c r="D8" s="31"/>
      <c r="E8" s="21"/>
      <c r="F8" s="57"/>
      <c r="G8" s="59"/>
      <c r="H8" s="60"/>
      <c r="I8" s="60"/>
    </row>
    <row r="9" ht="19.5" customHeight="1" spans="1:9">
      <c r="A9" s="61" t="s">
        <v>56</v>
      </c>
      <c r="B9" s="62"/>
      <c r="C9" s="62"/>
      <c r="D9" s="63"/>
      <c r="E9" s="64"/>
      <c r="F9" s="64"/>
      <c r="G9" s="59"/>
      <c r="H9" s="60"/>
      <c r="I9" s="60"/>
    </row>
    <row r="10" customHeight="1" spans="1:9">
      <c r="A10" s="44" t="s">
        <v>354</v>
      </c>
      <c r="B10" s="45"/>
      <c r="C10" s="45"/>
    </row>
  </sheetData>
  <mergeCells count="12">
    <mergeCell ref="A2:I2"/>
    <mergeCell ref="A3:I3"/>
    <mergeCell ref="A4:C4"/>
    <mergeCell ref="G5:I5"/>
    <mergeCell ref="A9:F9"/>
    <mergeCell ref="A10:C10"/>
    <mergeCell ref="A5:A6"/>
    <mergeCell ref="B5:B6"/>
    <mergeCell ref="C5:C6"/>
    <mergeCell ref="D5:D6"/>
    <mergeCell ref="E5:E6"/>
    <mergeCell ref="F5:F6"/>
  </mergeCells>
  <pageMargins left="0.67" right="0.67" top="0.72" bottom="0.72" header="0.28" footer="0.28"/>
  <pageSetup paperSize="9" fitToWidth="0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2"/>
  <sheetViews>
    <sheetView showZeros="0" workbookViewId="0">
      <pane ySplit="1" topLeftCell="A2" activePane="bottomLeft" state="frozen"/>
      <selection/>
      <selection pane="bottomLeft" activeCell="C26" sqref="C26"/>
    </sheetView>
  </sheetViews>
  <sheetFormatPr defaultColWidth="9.14166666666667" defaultRowHeight="14.25" customHeight="1"/>
  <cols>
    <col min="1" max="1" width="21.375" customWidth="1"/>
    <col min="2" max="2" width="23.2583333333333" customWidth="1"/>
    <col min="3" max="3" width="20.875" customWidth="1"/>
    <col min="4" max="4" width="11.1416666666667" customWidth="1"/>
    <col min="5" max="5" width="17.7083333333333" customWidth="1"/>
    <col min="6" max="6" width="9.85833333333333" customWidth="1"/>
    <col min="7" max="7" width="17.7083333333333" customWidth="1"/>
    <col min="8" max="8" width="18.125" customWidth="1"/>
    <col min="9" max="9" width="18.875" customWidth="1"/>
    <col min="10" max="10" width="19.875" customWidth="1"/>
    <col min="11" max="11" width="19.375" customWidth="1"/>
  </cols>
  <sheetData>
    <row r="1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D2" s="2"/>
      <c r="E2" s="2"/>
      <c r="F2" s="2"/>
      <c r="G2" s="2"/>
      <c r="K2" s="3" t="s">
        <v>355</v>
      </c>
    </row>
    <row r="3" ht="41.25" customHeight="1" spans="1:11">
      <c r="A3" s="4" t="str">
        <f>"2025"&amp;"年上级转移支付补助项目支出预算表"</f>
        <v>2025年上级转移支付补助项目支出预算表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3.5" customHeight="1" spans="1:11">
      <c r="A4" s="5" t="s">
        <v>1</v>
      </c>
      <c r="B4" s="6"/>
      <c r="C4" s="6"/>
      <c r="D4" s="6"/>
      <c r="E4" s="6"/>
      <c r="F4" s="6"/>
      <c r="G4" s="6"/>
      <c r="H4" s="7"/>
      <c r="I4" s="7"/>
      <c r="J4" s="7"/>
      <c r="K4" s="8" t="s">
        <v>2</v>
      </c>
    </row>
    <row r="5" ht="21.75" customHeight="1" spans="1:11">
      <c r="A5" s="9" t="s">
        <v>233</v>
      </c>
      <c r="B5" s="9" t="s">
        <v>177</v>
      </c>
      <c r="C5" s="9" t="s">
        <v>234</v>
      </c>
      <c r="D5" s="10" t="s">
        <v>178</v>
      </c>
      <c r="E5" s="10" t="s">
        <v>179</v>
      </c>
      <c r="F5" s="10" t="s">
        <v>235</v>
      </c>
      <c r="G5" s="10" t="s">
        <v>236</v>
      </c>
      <c r="H5" s="28" t="s">
        <v>56</v>
      </c>
      <c r="I5" s="11" t="s">
        <v>356</v>
      </c>
      <c r="J5" s="12"/>
      <c r="K5" s="13"/>
    </row>
    <row r="6" ht="21.75" customHeight="1" spans="1:11">
      <c r="A6" s="14"/>
      <c r="B6" s="14"/>
      <c r="C6" s="14"/>
      <c r="D6" s="15"/>
      <c r="E6" s="15"/>
      <c r="F6" s="15"/>
      <c r="G6" s="15"/>
      <c r="H6" s="29"/>
      <c r="I6" s="10" t="s">
        <v>59</v>
      </c>
      <c r="J6" s="10" t="s">
        <v>60</v>
      </c>
      <c r="K6" s="10" t="s">
        <v>61</v>
      </c>
    </row>
    <row r="7" ht="40.5" customHeight="1" spans="1:11">
      <c r="A7" s="17"/>
      <c r="B7" s="17"/>
      <c r="C7" s="17"/>
      <c r="D7" s="18"/>
      <c r="E7" s="18"/>
      <c r="F7" s="18"/>
      <c r="G7" s="18"/>
      <c r="H7" s="19"/>
      <c r="I7" s="18" t="s">
        <v>58</v>
      </c>
      <c r="J7" s="18"/>
      <c r="K7" s="18"/>
    </row>
    <row r="8" ht="15" customHeight="1" spans="1:11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30">
        <v>10</v>
      </c>
      <c r="K8" s="30">
        <v>11</v>
      </c>
    </row>
    <row r="9" ht="18.75" customHeight="1" spans="1:11">
      <c r="A9" s="31"/>
      <c r="B9" s="21"/>
      <c r="C9" s="31"/>
      <c r="D9" s="31"/>
      <c r="E9" s="31"/>
      <c r="F9" s="31"/>
      <c r="G9" s="31"/>
      <c r="H9" s="32"/>
      <c r="I9" s="33"/>
      <c r="J9" s="33"/>
      <c r="K9" s="32"/>
    </row>
    <row r="10" ht="18.75" customHeight="1" spans="1:11">
      <c r="A10" s="34"/>
      <c r="B10" s="21"/>
      <c r="C10" s="21"/>
      <c r="D10" s="21"/>
      <c r="E10" s="21"/>
      <c r="F10" s="21"/>
      <c r="G10" s="21"/>
      <c r="H10" s="23"/>
      <c r="I10" s="23"/>
      <c r="J10" s="23"/>
      <c r="K10" s="32"/>
    </row>
    <row r="11" ht="18.75" customHeight="1" spans="1:11">
      <c r="A11" s="35" t="s">
        <v>164</v>
      </c>
      <c r="B11" s="36"/>
      <c r="C11" s="36"/>
      <c r="D11" s="36"/>
      <c r="E11" s="36"/>
      <c r="F11" s="36"/>
      <c r="G11" s="37"/>
      <c r="H11" s="23"/>
      <c r="I11" s="23"/>
      <c r="J11" s="23"/>
      <c r="K11" s="32"/>
    </row>
    <row r="12" customHeight="1" spans="1:11">
      <c r="A12" s="5" t="s">
        <v>357</v>
      </c>
      <c r="B12" s="6"/>
      <c r="C12" s="6"/>
      <c r="D12" s="6"/>
      <c r="E12" s="6"/>
      <c r="F12" s="6"/>
      <c r="G12" s="6"/>
    </row>
  </sheetData>
  <mergeCells count="16">
    <mergeCell ref="A3:K3"/>
    <mergeCell ref="A4:G4"/>
    <mergeCell ref="I5:K5"/>
    <mergeCell ref="A11:G11"/>
    <mergeCell ref="A12:G12"/>
    <mergeCell ref="A5:A7"/>
    <mergeCell ref="B5:B7"/>
    <mergeCell ref="C5:C7"/>
    <mergeCell ref="D5:D7"/>
    <mergeCell ref="E5:E7"/>
    <mergeCell ref="F5:F7"/>
    <mergeCell ref="G5:G7"/>
    <mergeCell ref="H5:H7"/>
    <mergeCell ref="I6:I7"/>
    <mergeCell ref="J6:J7"/>
    <mergeCell ref="K6:K7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3"/>
  <sheetViews>
    <sheetView showZeros="0" workbookViewId="0">
      <pane ySplit="1" topLeftCell="A2" activePane="bottomLeft" state="frozen"/>
      <selection/>
      <selection pane="bottomLeft" activeCell="I29" sqref="I29"/>
    </sheetView>
  </sheetViews>
  <sheetFormatPr defaultColWidth="9.14166666666667" defaultRowHeight="14.25" customHeight="1" outlineLevelCol="6"/>
  <cols>
    <col min="1" max="1" width="39.2583333333333" customWidth="1"/>
    <col min="2" max="4" width="28" customWidth="1"/>
    <col min="5" max="7" width="23.8583333333333" customWidth="1"/>
  </cols>
  <sheetData>
    <row r="1" customHeight="1" spans="1:7">
      <c r="A1" s="1"/>
      <c r="B1" s="1"/>
      <c r="C1" s="1"/>
      <c r="D1" s="1"/>
      <c r="E1" s="1"/>
      <c r="F1" s="1"/>
      <c r="G1" s="1"/>
    </row>
    <row r="2" ht="13.5" customHeight="1" spans="1:7">
      <c r="D2" s="2"/>
      <c r="G2" s="3" t="s">
        <v>358</v>
      </c>
    </row>
    <row r="3" ht="41.25" customHeight="1" spans="1:7">
      <c r="A3" s="4" t="str">
        <f>"2025"&amp;"年部门项目中期规划预算表"</f>
        <v>2025年部门项目中期规划预算表</v>
      </c>
      <c r="B3" s="4"/>
      <c r="C3" s="4"/>
      <c r="D3" s="4"/>
      <c r="E3" s="4"/>
      <c r="F3" s="4"/>
      <c r="G3" s="4"/>
    </row>
    <row r="4" ht="13.5" customHeight="1" spans="1:7">
      <c r="A4" s="5" t="s">
        <v>1</v>
      </c>
      <c r="B4" s="6"/>
      <c r="C4" s="6"/>
      <c r="D4" s="6"/>
      <c r="E4" s="7"/>
      <c r="F4" s="7"/>
      <c r="G4" s="8" t="s">
        <v>2</v>
      </c>
    </row>
    <row r="5" ht="21.75" customHeight="1" spans="1:7">
      <c r="A5" s="9" t="s">
        <v>234</v>
      </c>
      <c r="B5" s="9" t="s">
        <v>233</v>
      </c>
      <c r="C5" s="9" t="s">
        <v>177</v>
      </c>
      <c r="D5" s="10" t="s">
        <v>359</v>
      </c>
      <c r="E5" s="11" t="s">
        <v>59</v>
      </c>
      <c r="F5" s="12"/>
      <c r="G5" s="13"/>
    </row>
    <row r="6" ht="21.75" customHeight="1" spans="1:7">
      <c r="A6" s="14"/>
      <c r="B6" s="14"/>
      <c r="C6" s="14"/>
      <c r="D6" s="15"/>
      <c r="E6" s="16" t="str">
        <f>"2025"&amp;"年"</f>
        <v>2025年</v>
      </c>
      <c r="F6" s="10" t="str">
        <f>("2025"+1)&amp;"年"</f>
        <v>2026年</v>
      </c>
      <c r="G6" s="10" t="str">
        <f>("2025"+2)&amp;"年"</f>
        <v>2027年</v>
      </c>
    </row>
    <row r="7" ht="40.5" customHeight="1" spans="1:7">
      <c r="A7" s="17"/>
      <c r="B7" s="17"/>
      <c r="C7" s="17"/>
      <c r="D7" s="18"/>
      <c r="E7" s="19"/>
      <c r="F7" s="18" t="s">
        <v>58</v>
      </c>
      <c r="G7" s="18"/>
    </row>
    <row r="8" ht="15" customHeight="1" spans="1:7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</row>
    <row r="9" ht="17.25" customHeight="1" spans="1:7">
      <c r="A9" s="21" t="s">
        <v>71</v>
      </c>
      <c r="B9" s="22"/>
      <c r="C9" s="22"/>
      <c r="D9" s="21"/>
      <c r="E9" s="23">
        <v>72140</v>
      </c>
      <c r="F9" s="23">
        <v>72140</v>
      </c>
      <c r="G9" s="23">
        <v>72140</v>
      </c>
    </row>
    <row r="10" ht="17.25" customHeight="1" spans="1:7">
      <c r="A10" s="21"/>
      <c r="B10" s="21" t="s">
        <v>244</v>
      </c>
      <c r="C10" s="21" t="s">
        <v>246</v>
      </c>
      <c r="D10" s="21" t="s">
        <v>360</v>
      </c>
      <c r="E10" s="23">
        <v>20000</v>
      </c>
      <c r="F10" s="23">
        <v>20000</v>
      </c>
      <c r="G10" s="23">
        <v>20000</v>
      </c>
    </row>
    <row r="11" ht="17.25" customHeight="1" spans="1:7">
      <c r="A11" s="24"/>
      <c r="B11" s="21" t="s">
        <v>244</v>
      </c>
      <c r="C11" s="21" t="s">
        <v>249</v>
      </c>
      <c r="D11" s="21" t="s">
        <v>360</v>
      </c>
      <c r="E11" s="23">
        <v>10000</v>
      </c>
      <c r="F11" s="23">
        <v>10000</v>
      </c>
      <c r="G11" s="23">
        <v>10000</v>
      </c>
    </row>
    <row r="12" ht="17.25" customHeight="1" spans="1:7">
      <c r="A12" s="24"/>
      <c r="B12" s="21" t="s">
        <v>239</v>
      </c>
      <c r="C12" s="21" t="s">
        <v>241</v>
      </c>
      <c r="D12" s="21" t="s">
        <v>360</v>
      </c>
      <c r="E12" s="23">
        <v>42140</v>
      </c>
      <c r="F12" s="23">
        <v>42140</v>
      </c>
      <c r="G12" s="23">
        <v>42140</v>
      </c>
    </row>
    <row r="13" ht="17.25" customHeight="1" spans="1:7">
      <c r="A13" s="25" t="s">
        <v>56</v>
      </c>
      <c r="B13" s="26"/>
      <c r="C13" s="26"/>
      <c r="D13" s="27"/>
      <c r="E13" s="23">
        <v>72140</v>
      </c>
      <c r="F13" s="23">
        <v>72140</v>
      </c>
      <c r="G13" s="23">
        <v>72140</v>
      </c>
    </row>
  </sheetData>
  <mergeCells count="11">
    <mergeCell ref="A3:G3"/>
    <mergeCell ref="A4:D4"/>
    <mergeCell ref="E5:G5"/>
    <mergeCell ref="A13:D13"/>
    <mergeCell ref="A5:A7"/>
    <mergeCell ref="B5:B7"/>
    <mergeCell ref="C5:C7"/>
    <mergeCell ref="D5:D7"/>
    <mergeCell ref="E6:E7"/>
    <mergeCell ref="F6:F7"/>
    <mergeCell ref="G6:G7"/>
  </mergeCells>
  <printOptions horizontalCentered="1"/>
  <pageMargins left="0.37" right="0.37" top="0.56" bottom="0.56" header="0.48" footer="0.48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符号</cp:lastModifiedBy>
  <dcterms:created xsi:type="dcterms:W3CDTF">2025-02-06T07:09:00Z</dcterms:created>
  <dcterms:modified xsi:type="dcterms:W3CDTF">2026-09-10T09:58:54Z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336846CD81694066B7FD4269FE1C219D_13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