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3">'部门财政拨款收支预算总表02-1'!$A:$A,'部门财政拨款收支预算总表02-1'!$1:$1</definedName>
    <definedName name="_xlnm.Print_Titles" localSheetId="6">部门基本支出预算表04!$A:$A,部门基本支出预算表04!$1:$1</definedName>
    <definedName name="_xlnm.Print_Titles" localSheetId="1">'部门收入预算表01-2'!$A:$A,'部门收入预算表01-2'!$1:$1</definedName>
    <definedName name="_xlnm.Print_Titles" localSheetId="8">'部门项目支出绩效目标表05-2'!$A:$A,'部门项目支出绩效目标表05-2'!$1:$1</definedName>
    <definedName name="_xlnm.Print_Titles" localSheetId="7">'部门项目支出预算表05-1'!$A:$A,'部门项目支出预算表05-1'!$1:$1</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9">部门政府性基金预算支出预算表06!$A:$A,部门政府性基金预算支出预算表06!$1:$6</definedName>
    <definedName name="_xlnm.Print_Titles" localSheetId="2">'部门支出预算表01-3'!$A:$A,'部门支出预算表01-3'!$1:$1</definedName>
    <definedName name="_xlnm.Print_Titles" localSheetId="13">'对下转移支付绩效目标表09-2'!$A:$A,'对下转移支付绩效目标表09-2'!$1:$1</definedName>
    <definedName name="_xlnm.Print_Titles" localSheetId="12">'对下转移支付预算表09-1'!$A:$A,'对下转移支付预算表09-1'!$1:$1</definedName>
    <definedName name="_xlnm.Print_Titles" localSheetId="15">上级转移支付补助项目支出预算表11!$A:$A,上级转移支付补助项目支出预算表11!$1:$1</definedName>
    <definedName name="_xlnm.Print_Titles" localSheetId="14">新增资产配置表10!$A:$A,新增资产配置表10!$1:$1</definedName>
    <definedName name="_xlnm.Print_Titles" localSheetId="5">一般公共预算“三公”经费支出预算表03!$A:$A,一般公共预算“三公”经费支出预算表03!$1:$1</definedName>
    <definedName name="_xlnm.Print_Titles" localSheetId="4">'一般公共预算支出预算表02-2'!$A:$A,'一般公共预算支出预算表02-2'!$1:$5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<sst xmlns="http://schemas.openxmlformats.org/spreadsheetml/2006/main" count="1286" uniqueCount="443">
  <si>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</si>
  <si>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</si>
  <si>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</si>
  <si>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</si>
  <si>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</si>
  <si>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</si>
  <si>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</si>
  <si>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</si>
  <si>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</si>
  <si>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</si>
  <si>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</si>
  <si>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</si>
  <si>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</si>
  <si>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</si>
  <si>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</si>
  <si>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</si>
  <si>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</si>
  <si>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</si>
  <si>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</si>
  <si>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</si>
  <si>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</si>
  <si>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</si>
  <si>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</si>
  <si>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</si>
  <si>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</si>
  <si>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</si>
  <si>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</si>
  <si>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</si>
  <si>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</si>
  <si>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</si>
  <si>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</si>
  <si>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</si>
  <si>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</si>
  <si>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</si>
  <si>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</si>
  <si>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</si>
  <si>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</si>
  <si>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</si>
  <si>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</si>
  <si>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</si>
  <si>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</si>
  <si>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</si>
  <si>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</si>
  <si>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</si>
  <si>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</si>
  <si>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</si>
  <si>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</si>
  <si>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</si>
  <si>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</si>
  <si>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</si>
  <si>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</si>
  <si>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</si>
  <si>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</si>
  <si>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</si>
  <si>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</si>
  <si>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</si>
  <si>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</si>
  <si>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</si>
  <si>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</si>
  <si>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</si>
  <si>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</si>
  <si>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</si>
  <si>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</si>
  <si>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</si>
  <si>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</si>
  <si>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</si>
  <si>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</si>
  <si>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</si>
  <si>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</si>
  <si>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105037</t>
  </si>
  <si>
    <t>昆明市五华区瑞和实验学校</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</si>
  <si>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</si>
  <si>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</si>
  <si>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</si>
  <si>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</si>
  <si>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</si>
  <si>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</si>
  <si>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</si>
  <si>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</si>
  <si>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</si>
  <si>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</si>
  <si>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</si>
  <si>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</si>
  <si>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</si>
  <si>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</si>
  <si>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</si>
  <si>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</si>
  <si>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</si>
  <si>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</si>
  <si>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</si>
  <si>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</si>
  <si>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</si>
  <si>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</si>
  <si>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</si>
  <si>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</si>
  <si>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</si>
  <si>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</si>
  <si>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</si>
  <si>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</si>
  <si>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</si>
  <si>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</si>
  <si>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2050202</t>
  </si>
  <si>
    <t>小学教育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</si>
  <si>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</si>
  <si>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</si>
  <si>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</si>
  <si>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</si>
  <si>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</si>
  <si>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</si>
  <si>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</si>
  <si>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</si>
  <si>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</si>
  <si>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</si>
  <si>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</si>
  <si>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</si>
  <si>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</si>
  <si>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</si>
  <si>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</si>
  <si>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</si>
  <si>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</si>
  <si>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</si>
  <si>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</si>
  <si>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</si>
  <si>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</si>
  <si>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</si>
  <si>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</si>
  <si>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</si>
  <si>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</si>
  <si>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</si>
  <si>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</si>
  <si>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</si>
  <si>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</si>
  <si>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</si>
  <si>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</si>
  <si>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</si>
  <si>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</si>
  <si>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</si>
  <si>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</si>
  <si>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</si>
  <si>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</si>
  <si>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</si>
  <si>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</si>
  <si>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</si>
  <si>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</si>
  <si>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</si>
  <si>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</si>
  <si>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</si>
  <si>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</si>
  <si>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</si>
  <si>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</si>
  <si>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</si>
  <si>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</si>
  <si>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</si>
  <si>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</si>
  <si>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</si>
  <si>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</si>
  <si>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</si>
  <si>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</si>
  <si>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</si>
  <si>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</si>
  <si>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</si>
  <si>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</si>
  <si>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</si>
  <si>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</si>
  <si>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</si>
  <si>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</si>
  <si>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</si>
  <si>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</si>
  <si>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</si>
  <si>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</si>
  <si>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</si>
  <si>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</si>
  <si>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</si>
  <si>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</si>
  <si>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</si>
  <si>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</si>
  <si>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</si>
  <si>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备注：昆明市五华区无“三公”经费支出预算</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</si>
  <si>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</si>
  <si>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</si>
  <si>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</si>
  <si>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</si>
  <si>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</si>
  <si>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</si>
  <si>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</si>
  <si>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</si>
  <si>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</si>
  <si>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</si>
  <si>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</si>
  <si>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</si>
  <si>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</si>
  <si>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</si>
  <si>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</si>
  <si>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</si>
  <si>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</si>
  <si>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</si>
  <si>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</si>
  <si>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昆明市五华区教育局</t>
  </si>
  <si>
    <t>530102210000000002110</t>
  </si>
  <si>
    <t>事业人员工资支出</t>
  </si>
  <si>
    <t>30101</t>
  </si>
  <si>
    <t>基本工资</t>
  </si>
  <si>
    <t>30102</t>
  </si>
  <si>
    <t>津贴补贴</t>
  </si>
  <si>
    <t>30103</t>
  </si>
  <si>
    <t>奖金</t>
  </si>
  <si>
    <t>30107</t>
  </si>
  <si>
    <t>绩效工资</t>
  </si>
  <si>
    <t>530102210000000002111</t>
  </si>
  <si>
    <t>社会保障缴费</t>
  </si>
  <si>
    <t>30108</t>
  </si>
  <si>
    <t>机关事业单位基本养老保险缴费</t>
  </si>
  <si>
    <t>30109</t>
  </si>
  <si>
    <t>职业年金缴费</t>
  </si>
  <si>
    <t>30110</t>
  </si>
  <si>
    <t>职工基本医疗保险缴费</t>
  </si>
  <si>
    <t>30112</t>
  </si>
  <si>
    <t>其他社会保障缴费</t>
  </si>
  <si>
    <t>530102210000000002112</t>
  </si>
  <si>
    <t>30113</t>
  </si>
  <si>
    <t>530102210000000002116</t>
  </si>
  <si>
    <t>工会经费</t>
  </si>
  <si>
    <t>30228</t>
  </si>
  <si>
    <t>530102210000000002118</t>
  </si>
  <si>
    <t>其他商品服务支出</t>
  </si>
  <si>
    <t>30201</t>
  </si>
  <si>
    <t>办公费</t>
  </si>
  <si>
    <t>530102210000000002119</t>
  </si>
  <si>
    <t>一般公用经费</t>
  </si>
  <si>
    <t>30299</t>
  </si>
  <si>
    <t>其他商品和服务支出</t>
  </si>
  <si>
    <t>530102231100001291385</t>
  </si>
  <si>
    <t>离退休人员支出</t>
  </si>
  <si>
    <t>30305</t>
  </si>
  <si>
    <t>生活补助</t>
  </si>
  <si>
    <t>530102231100001440718</t>
  </si>
  <si>
    <t>事业人员绩效奖励</t>
  </si>
  <si>
    <t>530102231100001440721</t>
  </si>
  <si>
    <t>离退休及特殊人员福利费</t>
  </si>
  <si>
    <t>530102241100002250241</t>
  </si>
  <si>
    <t>其他人员支出</t>
  </si>
  <si>
    <t>30199</t>
  </si>
  <si>
    <t>其他工资福利支出</t>
  </si>
  <si>
    <t>530102261100004952561</t>
  </si>
  <si>
    <t>残疾人保障金</t>
  </si>
  <si>
    <t>预算05-1表</t>
  </si>
  <si>
    <t>项目分类</t>
  </si>
  <si>
    <t>项目单位</t>
  </si>
  <si>
    <t>经济科目编码</t>
  </si>
  <si>
    <t>经济科目名称</t>
  </si>
  <si>
    <t>本年拨款</t>
  </si>
  <si>
    <t>其中：本次下达</t>
  </si>
  <si>
    <t>对个人和家庭的补助</t>
  </si>
  <si>
    <t>530102241100002318655</t>
  </si>
  <si>
    <t>五华区基础教育学校书记、校长职级资金</t>
  </si>
  <si>
    <t>30309</t>
  </si>
  <si>
    <t>奖励金</t>
  </si>
  <si>
    <t>民生类</t>
  </si>
  <si>
    <t>530102261100005140512</t>
  </si>
  <si>
    <t>城乡义务教育生均公用经费</t>
  </si>
  <si>
    <t>30205</t>
  </si>
  <si>
    <t>水费</t>
  </si>
  <si>
    <t>30206</t>
  </si>
  <si>
    <t>电费</t>
  </si>
  <si>
    <t>30207</t>
  </si>
  <si>
    <t>邮电费</t>
  </si>
  <si>
    <t>530102261100005140513</t>
  </si>
  <si>
    <t>义教阶段特殊教育学校随班就读残疾学生生均公用经费</t>
  </si>
  <si>
    <t>事业发展类</t>
  </si>
  <si>
    <t>530102261100005140572</t>
  </si>
  <si>
    <t>自有资金</t>
  </si>
  <si>
    <t>30226</t>
  </si>
  <si>
    <t>劳务费</t>
  </si>
  <si>
    <t>预算05-2表</t>
  </si>
  <si>
    <t>项目年度绩效目标</t>
  </si>
  <si>
    <t>一级指标</t>
  </si>
  <si>
    <t>二级指标</t>
  </si>
  <si>
    <t>三级指标</t>
  </si>
  <si>
    <t>指标性质</t>
  </si>
  <si>
    <t>指标值</t>
  </si>
  <si>
    <t>度量单位</t>
  </si>
  <si>
    <t>指标属性</t>
  </si>
  <si>
    <t>指标内容</t>
  </si>
  <si>
    <t>2024年五华区基础教育学校书记、校长职级</t>
  </si>
  <si>
    <t>产出指标</t>
  </si>
  <si>
    <t>时效指标</t>
  </si>
  <si>
    <t>项目完成时间</t>
  </si>
  <si>
    <t>=</t>
  </si>
  <si>
    <t>2024年12月31日前</t>
  </si>
  <si>
    <t>项</t>
  </si>
  <si>
    <t>定量指标</t>
  </si>
  <si>
    <t>效益指标</t>
  </si>
  <si>
    <t>社会效益</t>
  </si>
  <si>
    <t>补助对象政策知晓度</t>
  </si>
  <si>
    <t>100</t>
  </si>
  <si>
    <t>%</t>
  </si>
  <si>
    <t>满意度指标</t>
  </si>
  <si>
    <t>服务对象满意度</t>
  </si>
  <si>
    <t>&gt;=</t>
  </si>
  <si>
    <t>90</t>
  </si>
  <si>
    <t>1. 保障辖区内规定范围内学校课后服务全覆盖，年度服务时长达标；2. 课后服务课程体系进一步完善，服务质量稳步提升，学生及家长满意度较高；3. 课后服务费专款专用、规范核算，资金使用效率达100%；4. 形成稳定的课后服务师资队伍及管理机制，服务可持续性增强。</t>
  </si>
  <si>
    <t>数量指标</t>
  </si>
  <si>
    <t>课后服务受益学生人次</t>
  </si>
  <si>
    <t>2515</t>
  </si>
  <si>
    <t>人</t>
  </si>
  <si>
    <t>课后服务课程开设门数</t>
  </si>
  <si>
    <t>门</t>
  </si>
  <si>
    <t xml:space="preserve">反映课后服务课程的丰富度及多样化程度，素质类课程占比体现服务对学生全面发展的支撑。课程门数按实际开设的不同课程类别统计，素质类课程含文体、艺术、科技、劳动等课程。
</t>
  </si>
  <si>
    <t>质量指标</t>
  </si>
  <si>
    <t>课后服务安全事故发生率</t>
  </si>
  <si>
    <t>0</t>
  </si>
  <si>
    <t>次</t>
  </si>
  <si>
    <t xml:space="preserve">反映课后服务期间的安全管理水平。重大安全事故指造成学生重伤、死亡或重大财产损失的事故；一般安全事故指造成学生轻微伤害的事故。
</t>
  </si>
  <si>
    <t>课后服务按时开展率</t>
  </si>
  <si>
    <t>100%</t>
  </si>
  <si>
    <t xml:space="preserve">反映课后服务的时效性和规范性。按时开展率=按时开展的课后服务场次/应开展的课后服务总场次×100%。
</t>
  </si>
  <si>
    <t>资金使用合规率</t>
  </si>
  <si>
    <t xml:space="preserve">反映课后服务费资金的使用规范性。通过查阅资金账目、凭证、审计报告等资料核实。
</t>
  </si>
  <si>
    <t>课后服务费拨付及时率</t>
  </si>
  <si>
    <t>补助资金当年到位率</t>
  </si>
  <si>
    <t>学生综合素质提升比例</t>
  </si>
  <si>
    <t>80</t>
  </si>
  <si>
    <t>可持续影响</t>
  </si>
  <si>
    <t>课后服务师资队伍稳定性</t>
  </si>
  <si>
    <t>85</t>
  </si>
  <si>
    <t>年</t>
  </si>
  <si>
    <t>课后服务长效管理机制建立健全率</t>
  </si>
  <si>
    <t xml:space="preserve">反映课后服务的可持续发展能力。长效管理机制包括但不限于《课后服务实施方案》《师资选聘与管理办法》《安全管理制度》《课后服务费使用管理办法》等。
</t>
  </si>
  <si>
    <t>受益对象满意度</t>
  </si>
  <si>
    <t>95</t>
  </si>
  <si>
    <t>以教育事业统计报表中特殊教育学校学生人数、义务教育学校随班就读残疾学生人数、义务教育学校附设特教班学生人数和送教上门学生人数为依据，下达特殊教育学校生均公用经费中央补助资金。特殊教育生均公用经费拨款标准按照6000元/生.年执行,确保特殊教育学校公用经费补助资金能够有效保障学校正常运转，不因资金短缺而影响学校正常的教育教学秩序，残疾学生入学率逐步提高。</t>
  </si>
  <si>
    <t>适配教具学具与辅具配备数量</t>
  </si>
  <si>
    <t>套</t>
  </si>
  <si>
    <t>课程与教学调整方案数量</t>
  </si>
  <si>
    <t>教师与同伴培训覆盖人次</t>
  </si>
  <si>
    <t>个别化教育计划（IEP）规范性与专业性达标率</t>
  </si>
  <si>
    <t>支持服务适配准确率</t>
  </si>
  <si>
    <t>培训合格/满意度</t>
  </si>
  <si>
    <t>需求评估与IEP制定及时性</t>
  </si>
  <si>
    <t>支持服务响应及时率</t>
  </si>
  <si>
    <t>学生发展目标达成率</t>
  </si>
  <si>
    <t>社会融合参与度</t>
  </si>
  <si>
    <t>98</t>
  </si>
  <si>
    <t>教育质量公平性</t>
  </si>
  <si>
    <t>普通教师融合教育能力提升</t>
  </si>
  <si>
    <t>资源持续利用与共享</t>
  </si>
  <si>
    <t>满意度</t>
  </si>
  <si>
    <t>以教育事业统计学生人数为依据，按时、足额下达城乡义务教育学校生均公用经费补助资金。城乡义务教育学校生均公用经费拨款标准按照小学720元/生.年，初中940元/生.年的标准执行，对寄宿制学校按照寄宿学生数每生每年再增加300元的公用经费补助，确保所有城乡义务教育学校公用经费补助资金能够有效保障学校年初正常运转，不因资金短缺而影响学校正常的教育教学秩序，确保教师培训所需资金得到有效保障。</t>
  </si>
  <si>
    <t>受益学生数</t>
  </si>
  <si>
    <t>？受益学生数</t>
  </si>
  <si>
    <t>设施维护量</t>
  </si>
  <si>
    <t>教师培训覆盖面</t>
  </si>
  <si>
    <t>教师培训合格率</t>
  </si>
  <si>
    <t>教学保障达标率</t>
  </si>
  <si>
    <t>？教学保障达标率</t>
  </si>
  <si>
    <t>设施维护合格率</t>
  </si>
  <si>
    <t>经费拨付及时率</t>
  </si>
  <si>
    <t>维修维护响应及时率</t>
  </si>
  <si>
    <t>采购项目完成及时性</t>
  </si>
  <si>
    <t>就学环境改善</t>
  </si>
  <si>
    <t>基本教育质量保障</t>
  </si>
  <si>
    <t>学生综合素质发展</t>
  </si>
  <si>
    <t>有所提升</t>
  </si>
  <si>
    <t>定性指标</t>
  </si>
  <si>
    <t>资源利用可持续性</t>
  </si>
  <si>
    <t>可持续</t>
  </si>
  <si>
    <t>学校发展能力</t>
  </si>
  <si>
    <t>有发展</t>
  </si>
  <si>
    <t>成本指标</t>
  </si>
  <si>
    <t>经济成本指标</t>
  </si>
  <si>
    <t>重点支出项目成本控制率</t>
  </si>
  <si>
    <t>经费使用效率</t>
  </si>
  <si>
    <t>预算06表</t>
  </si>
  <si>
    <t>政府性基金预算支出预算表</t>
  </si>
  <si>
    <t>单位名称：昆明市发展和改革委员会</t>
  </si>
  <si>
    <t>政府性基金预算支出</t>
  </si>
  <si>
    <t>备注：昆明市五华区无部门政府性基金预算支出预算</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</si>
  <si>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</si>
  <si>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</si>
  <si>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</si>
  <si>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</si>
  <si>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</si>
  <si>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</si>
  <si>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</si>
  <si>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</si>
  <si>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</si>
  <si>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</si>
  <si>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</si>
  <si>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备注：当面向中小企业预留资金大于合计时，面向中小企业预留资金为三年预计数。</t>
  </si>
  <si>
    <t>备注：昆明市五华区瑞和实验学校无部门政府采购预算</t>
  </si>
  <si>
    <t>预算08表</t>
  </si>
  <si>
    <t>政府购买服务项目</t>
  </si>
  <si>
    <t>政府购买服务指导性目录代码</t>
  </si>
  <si>
    <t>基本支出/项目支出</t>
  </si>
  <si>
    <t>所属服务类别</t>
  </si>
  <si>
    <t>所属服务领域</t>
  </si>
  <si>
    <t>购买内容简述</t>
  </si>
  <si>
    <t>备注：昆明市五华区瑞和实验学校无部门政府购买服务预算</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</si>
  <si>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</si>
  <si>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</si>
  <si>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</si>
  <si>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</si>
  <si>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</si>
  <si>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</si>
  <si>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</si>
  <si>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</si>
  <si>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</si>
  <si>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</si>
  <si>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</si>
  <si>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</si>
  <si>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</si>
  <si>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</si>
  <si>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</si>
  <si>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</si>
  <si>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</si>
  <si>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</si>
  <si>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</si>
  <si>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</si>
  <si>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</si>
  <si>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</si>
  <si>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</si>
  <si>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备注：昆明市五华区瑞和实验学校无对下转移支付预算</t>
  </si>
  <si>
    <t>预算09-2表</t>
  </si>
  <si>
    <t>备注：昆明市五华区瑞和实验学校无对下转移支付绩效目标</t>
  </si>
  <si>
    <t xml:space="preserve">预算10表
</t>
  </si>
  <si>
    <t>资产类别</t>
  </si>
  <si>
    <t>资产分类代码.名称</t>
  </si>
  <si>
    <t>资产名称</t>
  </si>
  <si>
    <t>计量单位</t>
  </si>
  <si>
    <t>财政部门批复数（元）</t>
  </si>
  <si>
    <t>单价</t>
  </si>
  <si>
    <t>金额</t>
  </si>
  <si>
    <t>备注：昆明市五华区瑞和实验学校无新增资产配置预算</t>
  </si>
  <si>
    <t>预算11表</t>
  </si>
  <si>
    <t>上级补助</t>
  </si>
  <si>
    <t>备注：昆明市五华区瑞和实验学校无上级转移支付补助项目支出预算</t>
  </si>
  <si>
    <t>预算12表</t>
  </si>
  <si>
    <t>项目级次</t>
  </si>
  <si>
    <t>2026年</t>
  </si>
  <si>
    <t>2027年</t>
  </si>
  <si>
    <t>2028年</t>
  </si>
  <si>
    <t>经常性</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</si>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</sst>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hh:mm:ss"/>
    <numFmt numFmtId="178" formatCode="#,##0;\-#,##0;;@"/>
    <numFmt numFmtId="179" formatCode="#,##0.00;\-#,##0.00;;@"/>
    <numFmt numFmtId="180" formatCode="hh:mm:ss"/>
  </numFmts>
  <fonts count="40">
    <font>
      <sz val="11"/>
      <color theme="1"/>
      <name val="宋体"/>
      <charset val="134"/>
      <scheme val="minor"/>
    </font>
    <font>
      <sz val="11.25"/>
      <color rgb="FF000000"/>
      <name val="SimSun"/>
      <charset val="134"/>
    </font>
    <font>
      <sz val="9"/>
      <color rgb="FF000000"/>
      <name val="SimSun"/>
      <charset val="134"/>
    </font>
    <font>
      <b/>
      <sz val="21"/>
      <color rgb="FF000000"/>
      <name val="SimSun"/>
      <charset val="134"/>
    </font>
    <font>
      <sz val="11"/>
      <color rgb="FF000000"/>
      <name val="宋体"/>
      <charset val="134"/>
    </font>
    <font>
      <sz val="9"/>
      <color theme="1"/>
      <name val="宋体"/>
      <charset val="134"/>
    </font>
    <font>
      <sz val="9"/>
      <color theme="1"/>
      <name val="宋体"/>
      <charset val="134"/>
    </font>
    <font>
      <sz val="9"/>
      <color rgb="FF000000"/>
      <name val="宋体"/>
      <charset val="134"/>
    </font>
    <font>
      <sz val="10"/>
      <color rgb="FF000000"/>
      <name val="宋体"/>
      <charset val="134"/>
    </font>
    <font>
      <b/>
      <sz val="23"/>
      <color rgb="FF000000"/>
      <name val="宋体"/>
      <charset val="134"/>
    </font>
    <font>
      <sz val="11"/>
      <color theme="1"/>
      <name val="宋体"/>
      <charset val="134"/>
      <scheme val="minor"/>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3" borderId="14"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5" applyNumberFormat="0" applyFill="0" applyAlignment="0" applyProtection="0">
      <alignment vertical="center"/>
    </xf>
    <xf numFmtId="0" fontId="26" fillId="0" borderId="15" applyNumberFormat="0" applyFill="0" applyAlignment="0" applyProtection="0">
      <alignment vertical="center"/>
    </xf>
    <xf numFmtId="0" fontId="27" fillId="0" borderId="16" applyNumberFormat="0" applyFill="0" applyAlignment="0" applyProtection="0">
      <alignment vertical="center"/>
    </xf>
    <xf numFmtId="0" fontId="27" fillId="0" borderId="0" applyNumberFormat="0" applyFill="0" applyBorder="0" applyAlignment="0" applyProtection="0">
      <alignment vertical="center"/>
    </xf>
    <xf numFmtId="0" fontId="28" fillId="4" borderId="17" applyNumberFormat="0" applyAlignment="0" applyProtection="0">
      <alignment vertical="center"/>
    </xf>
    <xf numFmtId="0" fontId="29" fillId="5" borderId="18" applyNumberFormat="0" applyAlignment="0" applyProtection="0">
      <alignment vertical="center"/>
    </xf>
    <xf numFmtId="0" fontId="30" fillId="5" borderId="17" applyNumberFormat="0" applyAlignment="0" applyProtection="0">
      <alignment vertical="center"/>
    </xf>
    <xf numFmtId="0" fontId="31" fillId="6" borderId="19" applyNumberFormat="0" applyAlignment="0" applyProtection="0">
      <alignment vertical="center"/>
    </xf>
    <xf numFmtId="0" fontId="32" fillId="0" borderId="20" applyNumberFormat="0" applyFill="0" applyAlignment="0" applyProtection="0">
      <alignment vertical="center"/>
    </xf>
    <xf numFmtId="0" fontId="33" fillId="0" borderId="21"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176" fontId="39" fillId="0" borderId="1">
      <alignment horizontal="right" vertical="center"/>
    </xf>
    <xf numFmtId="177" fontId="39" fillId="0" borderId="1">
      <alignment horizontal="right" vertical="center"/>
    </xf>
    <xf numFmtId="178" fontId="39" fillId="0" borderId="1">
      <alignment horizontal="right" vertical="center"/>
    </xf>
    <xf numFmtId="179" fontId="39" fillId="0" borderId="1">
      <alignment horizontal="right" vertical="center"/>
    </xf>
    <xf numFmtId="179" fontId="39" fillId="0" borderId="1">
      <alignment horizontal="right" vertical="center"/>
    </xf>
    <xf numFmtId="10" fontId="39" fillId="0" borderId="1">
      <alignment horizontal="right" vertical="center"/>
    </xf>
    <xf numFmtId="49" fontId="39" fillId="0" borderId="1">
      <alignment horizontal="left" vertical="center" wrapText="1"/>
    </xf>
    <xf numFmtId="180" fontId="39" fillId="0" borderId="1">
      <alignment horizontal="right" vertical="center"/>
    </xf>
  </cellStyleXfs>
  <cellXfs count="198">
    <xf numFmtId="0" fontId="0" fillId="0" borderId="0" xfId="0" applyFont="1" applyBorder="1"/>
    <xf numFmtId="49" fontId="1" fillId="0" borderId="0" xfId="55" applyNumberFormat="1" applyFont="1" applyBorder="1">
      <alignment horizontal="left" vertical="center" wrapText="1"/>
    </xf>
    <xf numFmtId="49" fontId="2" fillId="0" borderId="0" xfId="0" applyNumberFormat="1" applyFont="1" applyBorder="1" applyAlignment="1">
      <alignment horizontal="right" vertical="center" wrapText="1"/>
    </xf>
    <xf numFmtId="49" fontId="3" fillId="0" borderId="0" xfId="0" applyNumberFormat="1" applyFont="1" applyBorder="1" applyAlignment="1">
      <alignment horizontal="center" vertical="center" wrapText="1"/>
    </xf>
    <xf numFmtId="49" fontId="2" fillId="0" borderId="0" xfId="0" applyNumberFormat="1" applyFont="1" applyBorder="1" applyAlignment="1">
      <alignment horizontal="left" vertical="center" wrapText="1"/>
    </xf>
    <xf numFmtId="49" fontId="2" fillId="0" borderId="1" xfId="55" applyNumberFormat="1" applyFont="1" applyBorder="1" applyAlignment="1">
      <alignment horizontal="center" vertical="center" wrapText="1"/>
    </xf>
    <xf numFmtId="0" fontId="4" fillId="2" borderId="1" xfId="0" applyFont="1" applyFill="1" applyBorder="1" applyAlignment="1" applyProtection="1">
      <alignment horizontal="center" vertical="center"/>
      <protection locked="0"/>
    </xf>
    <xf numFmtId="49" fontId="5" fillId="0" borderId="1" xfId="55" applyNumberFormat="1" applyFont="1" applyBorder="1">
      <alignment horizontal="left" vertical="center" wrapText="1"/>
    </xf>
    <xf numFmtId="49" fontId="6" fillId="0" borderId="1" xfId="55" applyNumberFormat="1" applyFont="1" applyBorder="1">
      <alignment horizontal="left" vertical="center" wrapText="1"/>
    </xf>
    <xf numFmtId="0" fontId="7" fillId="0" borderId="1" xfId="0" applyFont="1" applyBorder="1" applyAlignment="1">
      <alignment vertical="center" wrapText="1"/>
    </xf>
    <xf numFmtId="179" fontId="5" fillId="0" borderId="1" xfId="0" applyNumberFormat="1" applyFont="1" applyBorder="1" applyAlignment="1">
      <alignment horizontal="right" vertical="center"/>
    </xf>
    <xf numFmtId="49" fontId="5" fillId="0" borderId="1" xfId="55" applyNumberFormat="1" applyFont="1" applyBorder="1" applyAlignment="1">
      <alignment horizontal="center" vertical="center" wrapText="1"/>
    </xf>
    <xf numFmtId="49" fontId="8" fillId="0" borderId="0" xfId="0" applyNumberFormat="1" applyFont="1" applyBorder="1"/>
    <xf numFmtId="0" fontId="7"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7"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7" fillId="0" borderId="0" xfId="0" applyFont="1" applyBorder="1" applyAlignment="1" applyProtection="1">
      <alignment horizontal="right"/>
      <protection locked="0"/>
    </xf>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4" fillId="2" borderId="7" xfId="0" applyFont="1" applyFill="1" applyBorder="1" applyAlignment="1" applyProtection="1">
      <alignment horizontal="center" vertical="center" wrapText="1"/>
      <protection locked="0"/>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pplyProtection="1">
      <alignment horizontal="center" vertical="center"/>
      <protection locked="0"/>
    </xf>
    <xf numFmtId="0" fontId="7" fillId="0" borderId="1" xfId="0" applyFont="1" applyBorder="1" applyAlignment="1">
      <alignment horizontal="left" vertical="center" wrapText="1"/>
    </xf>
    <xf numFmtId="0" fontId="7" fillId="2" borderId="1" xfId="0" applyFont="1" applyFill="1" applyBorder="1" applyAlignment="1" applyProtection="1">
      <alignment horizontal="left" vertical="center" wrapText="1"/>
      <protection locked="0"/>
    </xf>
    <xf numFmtId="4" fontId="7" fillId="0" borderId="1" xfId="0" applyNumberFormat="1" applyFont="1" applyBorder="1" applyAlignment="1">
      <alignment horizontal="right" vertical="center" wrapText="1"/>
    </xf>
    <xf numFmtId="4" fontId="5" fillId="0" borderId="1" xfId="53" applyNumberFormat="1" applyFont="1" applyBorder="1">
      <alignment horizontal="right" vertical="center"/>
    </xf>
    <xf numFmtId="0" fontId="7" fillId="0" borderId="1" xfId="0" applyFont="1" applyBorder="1" applyAlignment="1" applyProtection="1">
      <alignment horizontal="left" vertical="center" wrapText="1"/>
      <protection locked="0"/>
    </xf>
    <xf numFmtId="4" fontId="7" fillId="0" borderId="1" xfId="0" applyNumberFormat="1" applyFont="1" applyBorder="1" applyAlignment="1" applyProtection="1">
      <alignment horizontal="right" vertical="center" wrapText="1"/>
      <protection locked="0"/>
    </xf>
    <xf numFmtId="0" fontId="8" fillId="0" borderId="3" xfId="0" applyFont="1" applyBorder="1" applyAlignment="1" applyProtection="1">
      <alignment horizontal="center" vertical="center" wrapText="1"/>
      <protection locked="0"/>
    </xf>
    <xf numFmtId="0" fontId="7" fillId="0" borderId="4" xfId="0" applyFont="1" applyBorder="1" applyAlignment="1">
      <alignment horizontal="left" vertical="center"/>
    </xf>
    <xf numFmtId="0" fontId="7" fillId="2" borderId="5" xfId="0" applyFont="1" applyFill="1" applyBorder="1" applyAlignment="1">
      <alignment horizontal="left" vertical="center"/>
    </xf>
    <xf numFmtId="0" fontId="10" fillId="0" borderId="0" xfId="0" applyFont="1" applyBorder="1"/>
    <xf numFmtId="0" fontId="7" fillId="2" borderId="0" xfId="0" applyFont="1" applyFill="1" applyBorder="1" applyAlignment="1" applyProtection="1">
      <alignment horizontal="right" vertical="top" wrapText="1"/>
      <protection locked="0"/>
    </xf>
    <xf numFmtId="0" fontId="11" fillId="0" borderId="0" xfId="0" applyFont="1" applyBorder="1" applyAlignment="1" applyProtection="1">
      <alignment vertical="top"/>
      <protection locked="0"/>
    </xf>
    <xf numFmtId="0" fontId="11" fillId="0" borderId="0" xfId="0" applyFont="1" applyBorder="1" applyAlignment="1">
      <alignment vertical="top"/>
    </xf>
    <xf numFmtId="0" fontId="12" fillId="2" borderId="0" xfId="0" applyFont="1" applyFill="1" applyBorder="1" applyAlignment="1" applyProtection="1">
      <alignment horizontal="center" vertical="center" wrapText="1"/>
      <protection locked="0"/>
    </xf>
    <xf numFmtId="0" fontId="11" fillId="0" borderId="0" xfId="0" applyFont="1" applyBorder="1" applyProtection="1">
      <protection locked="0"/>
    </xf>
    <xf numFmtId="0" fontId="11" fillId="0" borderId="0" xfId="0" applyFont="1" applyBorder="1"/>
    <xf numFmtId="0" fontId="7" fillId="2" borderId="0" xfId="0" applyFont="1" applyFill="1" applyBorder="1" applyAlignment="1" applyProtection="1">
      <alignment horizontal="left" vertical="center" wrapText="1"/>
      <protection locked="0"/>
    </xf>
    <xf numFmtId="0" fontId="8" fillId="2" borderId="0" xfId="0" applyFont="1" applyFill="1" applyBorder="1" applyAlignment="1" applyProtection="1">
      <alignment horizontal="right" vertical="center"/>
      <protection locked="0"/>
    </xf>
    <xf numFmtId="0" fontId="8" fillId="2" borderId="0" xfId="0" applyFont="1" applyFill="1" applyBorder="1" applyAlignment="1" applyProtection="1">
      <alignment horizontal="right" vertical="center" wrapText="1"/>
      <protection locked="0"/>
    </xf>
    <xf numFmtId="0" fontId="7" fillId="2" borderId="0" xfId="0" applyFont="1" applyFill="1" applyBorder="1" applyAlignment="1" applyProtection="1">
      <alignment horizontal="right" vertical="center" wrapText="1"/>
      <protection locked="0"/>
    </xf>
    <xf numFmtId="0" fontId="8" fillId="0" borderId="1" xfId="0" applyFont="1" applyBorder="1" applyAlignment="1" applyProtection="1">
      <alignment horizontal="center" vertical="center" wrapText="1"/>
      <protection locked="0"/>
    </xf>
    <xf numFmtId="0" fontId="8" fillId="2" borderId="1"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right" vertical="center"/>
      <protection locked="0"/>
    </xf>
    <xf numFmtId="0" fontId="8" fillId="2" borderId="1" xfId="0" applyFont="1" applyFill="1" applyBorder="1" applyAlignment="1" applyProtection="1">
      <alignment horizontal="right" vertical="center" wrapText="1"/>
      <protection locked="0"/>
    </xf>
    <xf numFmtId="0" fontId="7" fillId="2" borderId="1" xfId="0" applyFont="1" applyFill="1" applyBorder="1" applyAlignment="1">
      <alignment horizontal="center" vertical="center" wrapText="1"/>
    </xf>
    <xf numFmtId="0" fontId="7" fillId="0" borderId="1" xfId="0" applyFont="1" applyBorder="1" applyAlignment="1" applyProtection="1">
      <alignment horizontal="center" vertical="center" wrapText="1"/>
      <protection locked="0"/>
    </xf>
    <xf numFmtId="0" fontId="7" fillId="0" borderId="1" xfId="0" applyFont="1" applyBorder="1" applyAlignment="1">
      <alignment horizontal="center" vertical="center" wrapText="1"/>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lignment horizontal="left" vertical="center" wrapText="1"/>
    </xf>
    <xf numFmtId="3" fontId="7" fillId="2" borderId="1" xfId="0" applyNumberFormat="1" applyFont="1" applyFill="1" applyBorder="1" applyAlignment="1" applyProtection="1">
      <alignment horizontal="right" vertical="center"/>
      <protection locked="0"/>
    </xf>
    <xf numFmtId="4" fontId="7" fillId="0" borderId="1" xfId="0" applyNumberFormat="1" applyFont="1" applyBorder="1" applyAlignment="1" applyProtection="1">
      <alignment horizontal="right" vertical="center"/>
      <protection locked="0"/>
    </xf>
    <xf numFmtId="0" fontId="7" fillId="0" borderId="1" xfId="0" applyFont="1" applyBorder="1" applyAlignment="1">
      <alignment horizontal="center" vertical="center"/>
    </xf>
    <xf numFmtId="0" fontId="7" fillId="0" borderId="1" xfId="0" applyFont="1" applyBorder="1" applyAlignment="1" applyProtection="1">
      <alignment horizontal="left"/>
      <protection locked="0"/>
    </xf>
    <xf numFmtId="0" fontId="7" fillId="0" borderId="1" xfId="0" applyFont="1" applyBorder="1" applyAlignment="1">
      <alignment horizontal="left"/>
    </xf>
    <xf numFmtId="0" fontId="7" fillId="2" borderId="1" xfId="0" applyFont="1" applyFill="1" applyBorder="1" applyAlignment="1">
      <alignment horizontal="right" vertical="center"/>
    </xf>
    <xf numFmtId="0" fontId="13"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8" fillId="0" borderId="0" xfId="0" applyFont="1" applyBorder="1" applyAlignment="1">
      <alignment horizontal="right" vertical="center"/>
    </xf>
    <xf numFmtId="0" fontId="13" fillId="0" borderId="0" xfId="0" applyFont="1" applyBorder="1" applyAlignment="1">
      <alignment horizontal="center" vertical="center" wrapText="1"/>
    </xf>
    <xf numFmtId="0" fontId="7" fillId="0" borderId="0" xfId="0" applyFont="1" applyBorder="1" applyAlignment="1">
      <alignment horizontal="left" vertical="center" wrapText="1"/>
    </xf>
    <xf numFmtId="0" fontId="4" fillId="0" borderId="0" xfId="0" applyFont="1" applyBorder="1" applyAlignment="1">
      <alignment wrapText="1"/>
    </xf>
    <xf numFmtId="0" fontId="8" fillId="0" borderId="0" xfId="0" applyFont="1" applyBorder="1" applyAlignment="1">
      <alignment horizontal="right" wrapText="1"/>
    </xf>
    <xf numFmtId="0" fontId="8" fillId="0" borderId="0" xfId="0" applyFont="1" applyBorder="1" applyAlignment="1">
      <alignment wrapText="1"/>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8" fillId="0" borderId="7" xfId="0" applyFont="1" applyBorder="1" applyAlignment="1" applyProtection="1">
      <alignment horizontal="center" vertical="center"/>
      <protection locked="0"/>
    </xf>
    <xf numFmtId="0" fontId="8" fillId="0" borderId="3" xfId="0" applyFont="1" applyBorder="1" applyAlignment="1">
      <alignment horizontal="center" vertical="center"/>
    </xf>
    <xf numFmtId="0" fontId="8" fillId="0" borderId="0" xfId="0" applyFont="1" applyBorder="1" applyProtection="1">
      <protection locked="0"/>
    </xf>
    <xf numFmtId="0" fontId="7" fillId="0" borderId="0" xfId="0" applyFont="1" applyBorder="1" applyAlignment="1" applyProtection="1">
      <alignment vertical="top" wrapText="1"/>
      <protection locked="0"/>
    </xf>
    <xf numFmtId="0" fontId="7" fillId="0" borderId="0" xfId="0" applyFont="1" applyBorder="1" applyAlignment="1" applyProtection="1">
      <alignment horizontal="right" vertical="center" wrapText="1"/>
      <protection locked="0"/>
    </xf>
    <xf numFmtId="0" fontId="9" fillId="0" borderId="0" xfId="0" applyFont="1" applyBorder="1" applyAlignment="1">
      <alignment horizontal="center" vertical="center" wrapText="1"/>
    </xf>
    <xf numFmtId="0" fontId="9"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7"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7" fillId="0" borderId="7" xfId="0" applyFont="1" applyBorder="1" applyAlignment="1">
      <alignment horizontal="left" vertical="center" wrapText="1"/>
    </xf>
    <xf numFmtId="0" fontId="7" fillId="0" borderId="12" xfId="0" applyFont="1" applyBorder="1" applyAlignment="1" applyProtection="1">
      <alignment horizontal="left" vertical="center"/>
      <protection locked="0"/>
    </xf>
    <xf numFmtId="0" fontId="7" fillId="0" borderId="12" xfId="0" applyFont="1" applyBorder="1" applyAlignment="1">
      <alignment horizontal="left" vertical="center" wrapText="1"/>
    </xf>
    <xf numFmtId="0" fontId="7" fillId="0" borderId="13" xfId="0" applyFont="1" applyBorder="1" applyAlignment="1">
      <alignment horizontal="center" vertical="center"/>
    </xf>
    <xf numFmtId="0" fontId="7" fillId="0" borderId="11" xfId="0" applyFont="1" applyBorder="1" applyAlignment="1" applyProtection="1">
      <alignment horizontal="left" vertical="center"/>
      <protection locked="0"/>
    </xf>
    <xf numFmtId="0" fontId="7" fillId="0" borderId="11" xfId="0" applyFont="1" applyBorder="1" applyAlignment="1">
      <alignment horizontal="left" vertical="center"/>
    </xf>
    <xf numFmtId="0" fontId="7" fillId="2" borderId="12" xfId="0" applyFont="1" applyFill="1" applyBorder="1" applyAlignment="1">
      <alignment horizontal="left" vertical="center"/>
    </xf>
    <xf numFmtId="0" fontId="7" fillId="0" borderId="0" xfId="0" applyFont="1" applyBorder="1" applyAlignment="1">
      <alignment horizontal="left" vertical="center"/>
    </xf>
    <xf numFmtId="0" fontId="7" fillId="0" borderId="0" xfId="0" applyFont="1" applyBorder="1" applyAlignment="1">
      <alignment horizontal="right"/>
    </xf>
    <xf numFmtId="178" fontId="5" fillId="0" borderId="1" xfId="51" applyNumberFormat="1" applyFont="1" applyBorder="1" applyAlignment="1">
      <alignment horizontal="center" vertical="center"/>
    </xf>
    <xf numFmtId="178" fontId="5" fillId="0" borderId="1" xfId="0" applyNumberFormat="1" applyFont="1" applyBorder="1" applyAlignment="1">
      <alignment horizontal="center" vertical="center"/>
    </xf>
    <xf numFmtId="3" fontId="7" fillId="0" borderId="12" xfId="0" applyNumberFormat="1" applyFont="1" applyBorder="1" applyAlignment="1">
      <alignment horizontal="right" vertical="center"/>
    </xf>
    <xf numFmtId="0" fontId="7" fillId="2" borderId="12" xfId="0" applyFont="1" applyFill="1" applyBorder="1" applyAlignment="1">
      <alignment horizontal="right" vertical="center"/>
    </xf>
    <xf numFmtId="0" fontId="7" fillId="2" borderId="0" xfId="0" applyFont="1" applyFill="1" applyBorder="1" applyAlignment="1">
      <alignment horizontal="left" vertical="center"/>
    </xf>
    <xf numFmtId="179" fontId="5" fillId="0" borderId="0" xfId="0" applyNumberFormat="1" applyFont="1" applyBorder="1" applyAlignment="1">
      <alignment horizontal="left" vertical="center"/>
    </xf>
    <xf numFmtId="0" fontId="14" fillId="0" borderId="0" xfId="0" applyFont="1" applyBorder="1" applyAlignment="1" applyProtection="1">
      <alignment horizontal="right"/>
      <protection locked="0"/>
    </xf>
    <xf numFmtId="49" fontId="14" fillId="0" borderId="0" xfId="0" applyNumberFormat="1" applyFont="1" applyBorder="1" applyProtection="1">
      <protection locked="0"/>
    </xf>
    <xf numFmtId="0" fontId="8" fillId="0" borderId="0" xfId="0" applyFont="1" applyBorder="1" applyAlignment="1">
      <alignment horizontal="right"/>
    </xf>
    <xf numFmtId="0" fontId="15" fillId="0" borderId="0" xfId="0" applyFont="1" applyBorder="1" applyAlignment="1" applyProtection="1">
      <alignment horizontal="center" vertical="center" wrapText="1"/>
      <protection locked="0"/>
    </xf>
    <xf numFmtId="0" fontId="15" fillId="0" borderId="0" xfId="0" applyFont="1" applyBorder="1" applyAlignment="1" applyProtection="1">
      <alignment horizontal="center" vertical="center"/>
      <protection locked="0"/>
    </xf>
    <xf numFmtId="0" fontId="15" fillId="0" borderId="0" xfId="0" applyFont="1" applyBorder="1" applyAlignment="1">
      <alignment horizontal="center" vertical="center"/>
    </xf>
    <xf numFmtId="0" fontId="4" fillId="0" borderId="2" xfId="0"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49" fontId="4" fillId="0" borderId="6" xfId="0" applyNumberFormat="1" applyFont="1" applyBorder="1" applyAlignment="1" applyProtection="1">
      <alignment horizontal="center" vertical="center" wrapText="1"/>
      <protection locked="0"/>
    </xf>
    <xf numFmtId="0" fontId="4" fillId="0" borderId="2" xfId="0" applyFont="1" applyBorder="1" applyAlignment="1">
      <alignment horizontal="center" vertical="center"/>
    </xf>
    <xf numFmtId="49" fontId="4" fillId="0" borderId="1" xfId="0" applyNumberFormat="1" applyFont="1" applyBorder="1" applyAlignment="1" applyProtection="1">
      <alignment horizontal="center" vertical="center"/>
      <protection locked="0"/>
    </xf>
    <xf numFmtId="0" fontId="4" fillId="0" borderId="1" xfId="0" applyFont="1" applyBorder="1" applyAlignment="1">
      <alignment horizontal="center" vertical="center"/>
    </xf>
    <xf numFmtId="0" fontId="8" fillId="0" borderId="4"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1" xfId="0" applyFont="1" applyBorder="1" applyAlignment="1">
      <alignment horizontal="center" vertical="center" wrapText="1"/>
    </xf>
    <xf numFmtId="0" fontId="7" fillId="0" borderId="1" xfId="0" applyFont="1" applyBorder="1" applyAlignment="1">
      <alignment horizontal="left" vertical="center" wrapText="1" indent="1"/>
    </xf>
    <xf numFmtId="0" fontId="8" fillId="0" borderId="0" xfId="0" applyFont="1" applyBorder="1" applyAlignment="1">
      <alignment vertical="top"/>
    </xf>
    <xf numFmtId="0" fontId="7" fillId="0" borderId="0"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8" fillId="0" borderId="0" xfId="0" applyFont="1" applyBorder="1" applyAlignment="1" applyProtection="1">
      <alignment vertical="top"/>
      <protection locked="0"/>
    </xf>
    <xf numFmtId="49" fontId="8"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3" xfId="0" applyFont="1" applyBorder="1" applyAlignment="1" applyProtection="1">
      <alignment horizontal="center" vertical="center"/>
      <protection locked="0"/>
    </xf>
    <xf numFmtId="0" fontId="4" fillId="0" borderId="5"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0" fontId="7" fillId="0" borderId="1" xfId="0" applyFont="1" applyBorder="1" applyAlignment="1">
      <alignment horizontal="left" vertical="center"/>
    </xf>
    <xf numFmtId="0" fontId="7" fillId="0" borderId="4" xfId="0" applyFont="1" applyBorder="1" applyAlignment="1" applyProtection="1">
      <alignment horizontal="left" vertical="center"/>
      <protection locked="0"/>
    </xf>
    <xf numFmtId="0" fontId="7" fillId="0" borderId="5" xfId="0" applyFont="1" applyBorder="1" applyAlignment="1" applyProtection="1">
      <alignment horizontal="left" vertical="center"/>
      <protection locked="0"/>
    </xf>
    <xf numFmtId="0" fontId="7" fillId="0" borderId="0" xfId="0" applyFont="1" applyBorder="1" applyAlignment="1">
      <alignment horizontal="right" vertical="center" wrapText="1"/>
    </xf>
    <xf numFmtId="0" fontId="16" fillId="0" borderId="0" xfId="0" applyFont="1" applyBorder="1" applyAlignment="1">
      <alignment horizontal="center" vertical="center"/>
    </xf>
    <xf numFmtId="0" fontId="8" fillId="2" borderId="0" xfId="0" applyFont="1" applyFill="1" applyBorder="1" applyAlignment="1" applyProtection="1">
      <alignment horizontal="left" vertical="center" wrapText="1"/>
      <protection locked="0"/>
    </xf>
    <xf numFmtId="0" fontId="11" fillId="2" borderId="1" xfId="0" applyFont="1" applyFill="1" applyBorder="1" applyAlignment="1" applyProtection="1">
      <alignment vertical="top" wrapText="1"/>
      <protection locked="0"/>
    </xf>
    <xf numFmtId="49" fontId="4" fillId="0" borderId="3"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0" fontId="7" fillId="0" borderId="1" xfId="0" applyFont="1" applyBorder="1" applyAlignment="1">
      <alignment horizontal="left" vertical="center" wrapText="1" indent="2"/>
    </xf>
    <xf numFmtId="0" fontId="8" fillId="0" borderId="5" xfId="0" applyFont="1" applyBorder="1" applyAlignment="1">
      <alignment horizontal="center" vertical="center"/>
    </xf>
    <xf numFmtId="0" fontId="11" fillId="2" borderId="0" xfId="0" applyFont="1" applyFill="1" applyBorder="1" applyAlignment="1">
      <alignment horizontal="left" vertical="center"/>
    </xf>
    <xf numFmtId="0" fontId="17" fillId="0" borderId="1" xfId="0" applyFont="1" applyBorder="1" applyAlignment="1" applyProtection="1">
      <alignment horizontal="center" vertical="center" wrapText="1"/>
      <protection locked="0"/>
    </xf>
    <xf numFmtId="0" fontId="17" fillId="0" borderId="1" xfId="0" applyFont="1" applyBorder="1" applyAlignment="1" applyProtection="1">
      <alignment vertical="top" wrapText="1"/>
      <protection locked="0"/>
    </xf>
    <xf numFmtId="0" fontId="7" fillId="0" borderId="1" xfId="0" applyFont="1" applyBorder="1" applyAlignment="1" applyProtection="1">
      <alignment vertical="center" wrapText="1"/>
      <protection locked="0"/>
    </xf>
    <xf numFmtId="0" fontId="18" fillId="0" borderId="1" xfId="0" applyFont="1" applyBorder="1" applyAlignment="1">
      <alignment horizontal="center" vertical="center"/>
    </xf>
    <xf numFmtId="0" fontId="18" fillId="0" borderId="1" xfId="0" applyFont="1" applyBorder="1" applyAlignment="1" applyProtection="1">
      <alignment horizontal="center" vertical="center" wrapText="1"/>
      <protection locked="0"/>
    </xf>
    <xf numFmtId="179" fontId="19" fillId="0" borderId="1" xfId="0" applyNumberFormat="1" applyFont="1" applyBorder="1" applyAlignment="1">
      <alignment horizontal="right" vertical="center"/>
    </xf>
    <xf numFmtId="0" fontId="17" fillId="2" borderId="2" xfId="0" applyFont="1" applyFill="1" applyBorder="1" applyAlignment="1">
      <alignment horizontal="center" vertical="center"/>
    </xf>
    <xf numFmtId="0" fontId="17" fillId="0" borderId="3" xfId="0" applyFont="1" applyBorder="1" applyAlignment="1" applyProtection="1">
      <alignment horizontal="center" vertical="center"/>
      <protection locked="0"/>
    </xf>
    <xf numFmtId="0" fontId="17" fillId="0" borderId="4" xfId="0" applyFont="1" applyBorder="1" applyAlignment="1" applyProtection="1">
      <alignment horizontal="center" vertical="center"/>
      <protection locked="0"/>
    </xf>
    <xf numFmtId="0" fontId="17" fillId="0" borderId="5" xfId="0" applyFont="1" applyBorder="1" applyAlignment="1" applyProtection="1">
      <alignment horizontal="center" vertical="center"/>
      <protection locked="0"/>
    </xf>
    <xf numFmtId="0" fontId="17" fillId="0" borderId="2" xfId="0" applyFont="1" applyBorder="1" applyAlignment="1" applyProtection="1">
      <alignment horizontal="center" vertical="center"/>
      <protection locked="0"/>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17" fillId="2" borderId="7" xfId="0" applyFont="1" applyFill="1" applyBorder="1" applyAlignment="1" applyProtection="1">
      <alignment horizontal="center" vertical="center" wrapText="1"/>
      <protection locked="0"/>
    </xf>
    <xf numFmtId="0" fontId="17" fillId="0" borderId="7" xfId="0"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0" borderId="7" xfId="0" applyFont="1" applyBorder="1" applyAlignment="1" applyProtection="1">
      <alignment horizontal="center" vertical="center" wrapText="1"/>
      <protection locked="0"/>
    </xf>
    <xf numFmtId="0" fontId="7" fillId="2" borderId="1" xfId="0" applyFont="1" applyFill="1" applyBorder="1" applyAlignment="1">
      <alignment horizontal="left" vertical="center" wrapText="1" indent="1"/>
    </xf>
    <xf numFmtId="0" fontId="7" fillId="2" borderId="1" xfId="0" applyFont="1" applyFill="1" applyBorder="1" applyAlignment="1">
      <alignment horizontal="left" vertical="center" wrapText="1" indent="2"/>
    </xf>
    <xf numFmtId="0" fontId="7" fillId="2" borderId="3" xfId="0" applyFont="1" applyFill="1" applyBorder="1" applyAlignment="1">
      <alignment horizontal="center" vertical="center" wrapText="1"/>
    </xf>
    <xf numFmtId="0" fontId="8" fillId="0" borderId="2"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protection locked="0"/>
    </xf>
    <xf numFmtId="0" fontId="8" fillId="0" borderId="11"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0" fontId="7" fillId="2" borderId="7" xfId="0" applyFont="1" applyFill="1" applyBorder="1" applyAlignment="1">
      <alignment horizontal="left" vertical="center"/>
    </xf>
    <xf numFmtId="0" fontId="7" fillId="2" borderId="12" xfId="0" applyFont="1" applyFill="1" applyBorder="1" applyAlignment="1" applyProtection="1">
      <alignment horizontal="right" vertical="center"/>
      <protection locked="0"/>
    </xf>
    <xf numFmtId="0" fontId="7" fillId="2" borderId="1" xfId="0" applyFont="1" applyFill="1" applyBorder="1" applyAlignment="1">
      <alignment horizontal="center" vertical="center"/>
    </xf>
    <xf numFmtId="0" fontId="11" fillId="0" borderId="1" xfId="0" applyFont="1" applyBorder="1" applyAlignment="1" applyProtection="1">
      <alignment vertical="top" wrapText="1"/>
      <protection locked="0"/>
    </xf>
    <xf numFmtId="0" fontId="7" fillId="0" borderId="1"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Style" xfId="49"/>
    <cellStyle name="DateTimeStyle" xfId="50"/>
    <cellStyle name="IntegralNumberStyle" xfId="51"/>
    <cellStyle name="MoneyStyle" xfId="52"/>
    <cellStyle name="NumberStyle" xfId="53"/>
    <cellStyle name="PercentStyle" xfId="54"/>
    <cellStyle name="TextStyle" xfId="55"/>
    <cellStyle name="Time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abSelected="1" workbookViewId="0">
      <selection activeCell="A1" sqref="A1"/>
    </sheetView>
  </sheetViews>
  <sheetFormatPr defaultColWidth="8.62962962962963" defaultRowHeight="12.75" customHeight="1" outlineLevelCol="3"/>
  <cols>
    <col min="1" max="4" width="41" customWidth="1"/>
  </cols>
  <sheetData>
    <row r="1" ht="15" customHeight="1" spans="1:4">
      <c r="A1" s="51"/>
      <c r="B1" s="51"/>
      <c r="C1" s="51"/>
      <c r="D1" s="52" t="s">
        <v>0</v>
      </c>
    </row>
    <row r="2" ht="41.25" customHeight="1" spans="1:4">
      <c r="A2" s="46" t="str">
        <f>"2026"&amp;"年部门财务收支预算总表"</f>
        <v>2026年部门财务收支预算总表</v>
      </c>
    </row>
    <row r="3" ht="17.25" customHeight="1" spans="1:4">
      <c r="A3" s="49" t="str">
        <f>"单位名称："&amp;"昆明市五华区瑞和实验学校"</f>
        <v>单位名称：昆明市五华区瑞和实验学校</v>
      </c>
      <c r="B3" s="163"/>
      <c r="D3" s="138" t="s">
        <v>1</v>
      </c>
    </row>
    <row r="4" ht="23.25" customHeight="1" spans="1:4">
      <c r="A4" s="164" t="s">
        <v>2</v>
      </c>
      <c r="B4" s="165"/>
      <c r="C4" s="164" t="s">
        <v>3</v>
      </c>
      <c r="D4" s="165"/>
    </row>
    <row r="5" ht="24" customHeight="1" spans="1:4">
      <c r="A5" s="164" t="s">
        <v>4</v>
      </c>
      <c r="B5" s="164" t="s">
        <v>5</v>
      </c>
      <c r="C5" s="164" t="s">
        <v>6</v>
      </c>
      <c r="D5" s="164" t="s">
        <v>5</v>
      </c>
    </row>
    <row r="6" ht="17.25" customHeight="1" spans="1:4">
      <c r="A6" s="166" t="s">
        <v>7</v>
      </c>
      <c r="B6" s="10">
        <v>22692740</v>
      </c>
      <c r="C6" s="166" t="s">
        <v>8</v>
      </c>
      <c r="D6" s="10"/>
    </row>
    <row r="7" ht="17.25" customHeight="1" spans="1:4">
      <c r="A7" s="166" t="s">
        <v>9</v>
      </c>
      <c r="B7" s="10"/>
      <c r="C7" s="166" t="s">
        <v>10</v>
      </c>
      <c r="D7" s="10"/>
    </row>
    <row r="8" ht="17.25" customHeight="1" spans="1:4">
      <c r="A8" s="166" t="s">
        <v>11</v>
      </c>
      <c r="B8" s="10"/>
      <c r="C8" s="197" t="s">
        <v>12</v>
      </c>
      <c r="D8" s="10"/>
    </row>
    <row r="9" ht="17.25" customHeight="1" spans="1:4">
      <c r="A9" s="166" t="s">
        <v>13</v>
      </c>
      <c r="B9" s="10"/>
      <c r="C9" s="197" t="s">
        <v>14</v>
      </c>
      <c r="D9" s="10"/>
    </row>
    <row r="10" ht="17.25" customHeight="1" spans="1:4">
      <c r="A10" s="166" t="s">
        <v>15</v>
      </c>
      <c r="B10" s="10">
        <v>750000</v>
      </c>
      <c r="C10" s="197" t="s">
        <v>16</v>
      </c>
      <c r="D10" s="10">
        <v>16411245</v>
      </c>
    </row>
    <row r="11" ht="17.25" customHeight="1" spans="1:4">
      <c r="A11" s="166" t="s">
        <v>17</v>
      </c>
      <c r="B11" s="10"/>
      <c r="C11" s="197" t="s">
        <v>18</v>
      </c>
      <c r="D11" s="10"/>
    </row>
    <row r="12" ht="17.25" customHeight="1" spans="1:4">
      <c r="A12" s="166" t="s">
        <v>19</v>
      </c>
      <c r="B12" s="10"/>
      <c r="C12" s="37" t="s">
        <v>20</v>
      </c>
      <c r="D12" s="10"/>
    </row>
    <row r="13" ht="17.25" customHeight="1" spans="1:4">
      <c r="A13" s="166" t="s">
        <v>21</v>
      </c>
      <c r="B13" s="10"/>
      <c r="C13" s="37" t="s">
        <v>22</v>
      </c>
      <c r="D13" s="10">
        <v>4038338</v>
      </c>
    </row>
    <row r="14" ht="17.25" customHeight="1" spans="1:4">
      <c r="A14" s="166" t="s">
        <v>23</v>
      </c>
      <c r="B14" s="10"/>
      <c r="C14" s="37" t="s">
        <v>24</v>
      </c>
      <c r="D14" s="10">
        <v>1497681</v>
      </c>
    </row>
    <row r="15" ht="17.25" customHeight="1" spans="1:4">
      <c r="A15" s="166" t="s">
        <v>25</v>
      </c>
      <c r="B15" s="10">
        <v>750000</v>
      </c>
      <c r="C15" s="37" t="s">
        <v>26</v>
      </c>
      <c r="D15" s="10"/>
    </row>
    <row r="16" ht="17.25" customHeight="1" spans="1:4">
      <c r="A16" s="151"/>
      <c r="B16" s="10"/>
      <c r="C16" s="37" t="s">
        <v>27</v>
      </c>
      <c r="D16" s="10"/>
    </row>
    <row r="17" ht="17.25" customHeight="1" spans="1:4">
      <c r="A17" s="167"/>
      <c r="B17" s="10"/>
      <c r="C17" s="37" t="s">
        <v>28</v>
      </c>
      <c r="D17" s="10"/>
    </row>
    <row r="18" ht="17.25" customHeight="1" spans="1:4">
      <c r="A18" s="167"/>
      <c r="B18" s="10"/>
      <c r="C18" s="37" t="s">
        <v>29</v>
      </c>
      <c r="D18" s="10"/>
    </row>
    <row r="19" ht="17.25" customHeight="1" spans="1:4">
      <c r="A19" s="167"/>
      <c r="B19" s="10"/>
      <c r="C19" s="37" t="s">
        <v>30</v>
      </c>
      <c r="D19" s="10"/>
    </row>
    <row r="20" ht="17.25" customHeight="1" spans="1:4">
      <c r="A20" s="167"/>
      <c r="B20" s="10"/>
      <c r="C20" s="37" t="s">
        <v>31</v>
      </c>
      <c r="D20" s="10"/>
    </row>
    <row r="21" ht="17.25" customHeight="1" spans="1:4">
      <c r="A21" s="167"/>
      <c r="B21" s="10"/>
      <c r="C21" s="37" t="s">
        <v>32</v>
      </c>
      <c r="D21" s="10"/>
    </row>
    <row r="22" ht="17.25" customHeight="1" spans="1:4">
      <c r="A22" s="167"/>
      <c r="B22" s="10"/>
      <c r="C22" s="37" t="s">
        <v>33</v>
      </c>
      <c r="D22" s="10"/>
    </row>
    <row r="23" ht="17.25" customHeight="1" spans="1:4">
      <c r="A23" s="167"/>
      <c r="B23" s="10"/>
      <c r="C23" s="37" t="s">
        <v>34</v>
      </c>
      <c r="D23" s="10"/>
    </row>
    <row r="24" ht="17.25" customHeight="1" spans="1:4">
      <c r="A24" s="167"/>
      <c r="B24" s="10"/>
      <c r="C24" s="37" t="s">
        <v>35</v>
      </c>
      <c r="D24" s="10">
        <v>1495476</v>
      </c>
    </row>
    <row r="25" ht="17.25" customHeight="1" spans="1:4">
      <c r="A25" s="167"/>
      <c r="B25" s="10"/>
      <c r="C25" s="37" t="s">
        <v>36</v>
      </c>
      <c r="D25" s="10"/>
    </row>
    <row r="26" ht="17.25" customHeight="1" spans="1:4">
      <c r="A26" s="167"/>
      <c r="B26" s="10"/>
      <c r="C26" s="151" t="s">
        <v>37</v>
      </c>
      <c r="D26" s="10"/>
    </row>
    <row r="27" ht="17.25" customHeight="1" spans="1:4">
      <c r="A27" s="167"/>
      <c r="B27" s="10"/>
      <c r="C27" s="37" t="s">
        <v>38</v>
      </c>
      <c r="D27" s="10"/>
    </row>
    <row r="28" ht="16.5" customHeight="1" spans="1:4">
      <c r="A28" s="167"/>
      <c r="B28" s="10"/>
      <c r="C28" s="37" t="s">
        <v>39</v>
      </c>
      <c r="D28" s="10"/>
    </row>
    <row r="29" ht="16.5" customHeight="1" spans="1:4">
      <c r="A29" s="167"/>
      <c r="B29" s="10"/>
      <c r="C29" s="151" t="s">
        <v>40</v>
      </c>
      <c r="D29" s="10"/>
    </row>
    <row r="30" ht="17.25" customHeight="1" spans="1:4">
      <c r="A30" s="167"/>
      <c r="B30" s="10"/>
      <c r="C30" s="151" t="s">
        <v>41</v>
      </c>
      <c r="D30" s="10"/>
    </row>
    <row r="31" ht="17.25" customHeight="1" spans="1:4">
      <c r="A31" s="167"/>
      <c r="B31" s="10"/>
      <c r="C31" s="37" t="s">
        <v>42</v>
      </c>
      <c r="D31" s="10"/>
    </row>
    <row r="32" ht="16.5" customHeight="1" spans="1:4">
      <c r="A32" s="167" t="s">
        <v>43</v>
      </c>
      <c r="B32" s="10">
        <v>23442740</v>
      </c>
      <c r="C32" s="167" t="s">
        <v>44</v>
      </c>
      <c r="D32" s="10">
        <v>23442740</v>
      </c>
    </row>
    <row r="33" ht="16.5" customHeight="1" spans="1:4">
      <c r="A33" s="151" t="s">
        <v>45</v>
      </c>
      <c r="B33" s="10"/>
      <c r="C33" s="151" t="s">
        <v>46</v>
      </c>
      <c r="D33" s="10"/>
    </row>
    <row r="34" ht="16.5" customHeight="1" spans="1:4">
      <c r="A34" s="37" t="s">
        <v>47</v>
      </c>
      <c r="B34" s="10"/>
      <c r="C34" s="37" t="s">
        <v>47</v>
      </c>
      <c r="D34" s="10"/>
    </row>
    <row r="35" ht="16.5" customHeight="1" spans="1:4">
      <c r="A35" s="37" t="s">
        <v>48</v>
      </c>
      <c r="B35" s="10"/>
      <c r="C35" s="37" t="s">
        <v>49</v>
      </c>
      <c r="D35" s="10"/>
    </row>
    <row r="36" ht="16.5" customHeight="1" spans="1:4">
      <c r="A36" s="168" t="s">
        <v>50</v>
      </c>
      <c r="B36" s="10">
        <v>23442740</v>
      </c>
      <c r="C36" s="168" t="s">
        <v>51</v>
      </c>
      <c r="D36" s="10">
        <v>23442740</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C15" sqref="C15"/>
    </sheetView>
  </sheetViews>
  <sheetFormatPr defaultColWidth="9.12962962962963" defaultRowHeight="14.25" customHeight="1" outlineLevelCol="5"/>
  <cols>
    <col min="1" max="1" width="32.1296296296296" customWidth="1"/>
    <col min="2" max="2" width="20.75" customWidth="1"/>
    <col min="3" max="3" width="32.1296296296296" customWidth="1"/>
    <col min="4" max="4" width="27.75" customWidth="1"/>
    <col min="5" max="6" width="36.75" customWidth="1"/>
  </cols>
  <sheetData>
    <row r="1" ht="12" customHeight="1" spans="1:6">
      <c r="A1" s="120">
        <v>1</v>
      </c>
      <c r="B1" s="121">
        <v>0</v>
      </c>
      <c r="C1" s="120">
        <v>1</v>
      </c>
      <c r="D1" s="122"/>
      <c r="E1" s="122"/>
      <c r="F1" s="113" t="s">
        <v>372</v>
      </c>
    </row>
    <row r="2" ht="42" customHeight="1" spans="1:6">
      <c r="A2" s="123" t="str">
        <f>"2026"&amp;"年部门政府性基金预算支出预算表"</f>
        <v>2026年部门政府性基金预算支出预算表</v>
      </c>
      <c r="B2" s="123" t="s">
        <v>373</v>
      </c>
      <c r="C2" s="124"/>
      <c r="D2" s="125"/>
      <c r="E2" s="125"/>
      <c r="F2" s="125"/>
    </row>
    <row r="3" ht="13.5" customHeight="1" spans="1:6">
      <c r="A3" s="15" t="str">
        <f>"单位名称："&amp;"昆明市五华区瑞和实验学校"</f>
        <v>单位名称：昆明市五华区瑞和实验学校</v>
      </c>
      <c r="B3" s="15" t="s">
        <v>374</v>
      </c>
      <c r="C3" s="120"/>
      <c r="D3" s="122"/>
      <c r="E3" s="122"/>
      <c r="F3" s="113" t="s">
        <v>1</v>
      </c>
    </row>
    <row r="4" ht="19.5" customHeight="1" spans="1:6">
      <c r="A4" s="126" t="s">
        <v>180</v>
      </c>
      <c r="B4" s="127" t="s">
        <v>72</v>
      </c>
      <c r="C4" s="126" t="s">
        <v>73</v>
      </c>
      <c r="D4" s="22" t="s">
        <v>375</v>
      </c>
      <c r="E4" s="23"/>
      <c r="F4" s="24"/>
    </row>
    <row r="5" ht="18.75" customHeight="1" spans="1:6">
      <c r="A5" s="128"/>
      <c r="B5" s="129"/>
      <c r="C5" s="128"/>
      <c r="D5" s="130" t="s">
        <v>55</v>
      </c>
      <c r="E5" s="22" t="s">
        <v>75</v>
      </c>
      <c r="F5" s="130" t="s">
        <v>76</v>
      </c>
    </row>
    <row r="6" ht="18.75" customHeight="1" spans="1:6">
      <c r="A6" s="72">
        <v>1</v>
      </c>
      <c r="B6" s="131" t="s">
        <v>83</v>
      </c>
      <c r="C6" s="72">
        <v>3</v>
      </c>
      <c r="D6" s="132">
        <v>4</v>
      </c>
      <c r="E6" s="132">
        <v>5</v>
      </c>
      <c r="F6" s="132">
        <v>6</v>
      </c>
    </row>
    <row r="7" ht="21" customHeight="1" spans="1:6">
      <c r="A7" s="34"/>
      <c r="B7" s="34"/>
      <c r="C7" s="34"/>
      <c r="D7" s="10"/>
      <c r="E7" s="10"/>
      <c r="F7" s="10"/>
    </row>
    <row r="8" ht="21" customHeight="1" spans="1:6">
      <c r="A8" s="34"/>
      <c r="B8" s="34"/>
      <c r="C8" s="34"/>
      <c r="D8" s="10"/>
      <c r="E8" s="10"/>
      <c r="F8" s="10"/>
    </row>
    <row r="9" ht="18.75" customHeight="1" spans="1:6">
      <c r="A9" s="133" t="s">
        <v>169</v>
      </c>
      <c r="B9" s="133" t="s">
        <v>169</v>
      </c>
      <c r="C9" s="134" t="s">
        <v>169</v>
      </c>
      <c r="D9" s="10"/>
      <c r="E9" s="10"/>
      <c r="F9" s="10"/>
    </row>
    <row r="10" customHeight="1" spans="1:6">
      <c r="A10" s="42" t="s">
        <v>376</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workbookViewId="0">
      <selection activeCell="C14" sqref="C14"/>
    </sheetView>
  </sheetViews>
  <sheetFormatPr defaultColWidth="9.12962962962963" defaultRowHeight="14.25" customHeight="1"/>
  <cols>
    <col min="1" max="2" width="32.6296296296296" customWidth="1"/>
    <col min="3" max="3" width="41.1296296296296" customWidth="1"/>
    <col min="4" max="4" width="21.75" customWidth="1"/>
    <col min="5" max="5" width="35.25" customWidth="1"/>
    <col min="6" max="6" width="7.75" customWidth="1"/>
    <col min="7" max="7" width="11.1296296296296" customWidth="1"/>
    <col min="8" max="8" width="13.25" customWidth="1"/>
    <col min="9" max="18" width="20" customWidth="1"/>
    <col min="19" max="19" width="19.8796296296296" customWidth="1"/>
  </cols>
  <sheetData>
    <row r="1" ht="15.75" customHeight="1" spans="1:19">
      <c r="A1" s="42"/>
      <c r="B1" s="85"/>
      <c r="C1" s="85"/>
      <c r="R1" s="13"/>
      <c r="S1" s="13" t="s">
        <v>377</v>
      </c>
    </row>
    <row r="2" ht="41.25" customHeight="1" spans="1:19">
      <c r="A2" s="75" t="str">
        <f>"2026"&amp;"年部门政府采购预算表"</f>
        <v>2026年部门政府采购预算表</v>
      </c>
      <c r="B2" s="70"/>
      <c r="C2" s="70"/>
      <c r="D2" s="14"/>
      <c r="E2" s="14"/>
      <c r="F2" s="14"/>
      <c r="G2" s="14"/>
      <c r="H2" s="14"/>
      <c r="I2" s="14"/>
      <c r="J2" s="14"/>
      <c r="K2" s="14"/>
      <c r="L2" s="14"/>
      <c r="M2" s="70"/>
      <c r="N2" s="14"/>
      <c r="O2" s="14"/>
      <c r="P2" s="70"/>
      <c r="Q2" s="14"/>
      <c r="R2" s="70"/>
      <c r="S2" s="70"/>
    </row>
    <row r="3" ht="18.75" customHeight="1" spans="1:19">
      <c r="A3" s="112" t="str">
        <f>"单位名称："&amp;"昆明市五华区瑞和实验学校"</f>
        <v>单位名称：昆明市五华区瑞和实验学校</v>
      </c>
      <c r="B3" s="90"/>
      <c r="C3" s="90"/>
      <c r="D3" s="17"/>
      <c r="E3" s="17"/>
      <c r="F3" s="17"/>
      <c r="G3" s="17"/>
      <c r="H3" s="17"/>
      <c r="I3" s="17"/>
      <c r="J3" s="17"/>
      <c r="K3" s="17"/>
      <c r="L3" s="17"/>
      <c r="R3" s="18"/>
      <c r="S3" s="113" t="s">
        <v>1</v>
      </c>
    </row>
    <row r="4" ht="15.75" customHeight="1" spans="1:19">
      <c r="A4" s="20" t="s">
        <v>179</v>
      </c>
      <c r="B4" s="92" t="s">
        <v>180</v>
      </c>
      <c r="C4" s="92" t="s">
        <v>378</v>
      </c>
      <c r="D4" s="93" t="s">
        <v>379</v>
      </c>
      <c r="E4" s="93" t="s">
        <v>380</v>
      </c>
      <c r="F4" s="93" t="s">
        <v>381</v>
      </c>
      <c r="G4" s="93" t="s">
        <v>382</v>
      </c>
      <c r="H4" s="93" t="s">
        <v>383</v>
      </c>
      <c r="I4" s="94" t="s">
        <v>187</v>
      </c>
      <c r="J4" s="94"/>
      <c r="K4" s="94"/>
      <c r="L4" s="94"/>
      <c r="M4" s="95"/>
      <c r="N4" s="94"/>
      <c r="O4" s="94"/>
      <c r="P4" s="80"/>
      <c r="Q4" s="94"/>
      <c r="R4" s="95"/>
      <c r="S4" s="81"/>
    </row>
    <row r="5" ht="17.25" customHeight="1" spans="1:19">
      <c r="A5" s="26"/>
      <c r="B5" s="96"/>
      <c r="C5" s="96"/>
      <c r="D5" s="97"/>
      <c r="E5" s="97"/>
      <c r="F5" s="97"/>
      <c r="G5" s="97"/>
      <c r="H5" s="97"/>
      <c r="I5" s="97" t="s">
        <v>55</v>
      </c>
      <c r="J5" s="97" t="s">
        <v>58</v>
      </c>
      <c r="K5" s="97" t="s">
        <v>384</v>
      </c>
      <c r="L5" s="97" t="s">
        <v>385</v>
      </c>
      <c r="M5" s="98" t="s">
        <v>386</v>
      </c>
      <c r="N5" s="99" t="s">
        <v>387</v>
      </c>
      <c r="O5" s="99"/>
      <c r="P5" s="100"/>
      <c r="Q5" s="99"/>
      <c r="R5" s="101"/>
      <c r="S5" s="102"/>
    </row>
    <row r="6" ht="54" customHeight="1" spans="1:19">
      <c r="A6" s="29"/>
      <c r="B6" s="102"/>
      <c r="C6" s="102"/>
      <c r="D6" s="103"/>
      <c r="E6" s="103"/>
      <c r="F6" s="103"/>
      <c r="G6" s="103"/>
      <c r="H6" s="103"/>
      <c r="I6" s="103"/>
      <c r="J6" s="103" t="s">
        <v>57</v>
      </c>
      <c r="K6" s="103"/>
      <c r="L6" s="103"/>
      <c r="M6" s="104"/>
      <c r="N6" s="103" t="s">
        <v>57</v>
      </c>
      <c r="O6" s="103" t="s">
        <v>64</v>
      </c>
      <c r="P6" s="102" t="s">
        <v>65</v>
      </c>
      <c r="Q6" s="103" t="s">
        <v>66</v>
      </c>
      <c r="R6" s="104" t="s">
        <v>67</v>
      </c>
      <c r="S6" s="102" t="s">
        <v>68</v>
      </c>
    </row>
    <row r="7" ht="18" customHeight="1" spans="1:19">
      <c r="A7" s="114">
        <v>1</v>
      </c>
      <c r="B7" s="114" t="s">
        <v>83</v>
      </c>
      <c r="C7" s="115">
        <v>3</v>
      </c>
      <c r="D7" s="115">
        <v>4</v>
      </c>
      <c r="E7" s="114">
        <v>5</v>
      </c>
      <c r="F7" s="114">
        <v>6</v>
      </c>
      <c r="G7" s="114">
        <v>7</v>
      </c>
      <c r="H7" s="114">
        <v>8</v>
      </c>
      <c r="I7" s="114">
        <v>9</v>
      </c>
      <c r="J7" s="114">
        <v>10</v>
      </c>
      <c r="K7" s="114">
        <v>11</v>
      </c>
      <c r="L7" s="114">
        <v>12</v>
      </c>
      <c r="M7" s="114">
        <v>13</v>
      </c>
      <c r="N7" s="114">
        <v>14</v>
      </c>
      <c r="O7" s="114">
        <v>15</v>
      </c>
      <c r="P7" s="114">
        <v>16</v>
      </c>
      <c r="Q7" s="114">
        <v>17</v>
      </c>
      <c r="R7" s="114">
        <v>18</v>
      </c>
      <c r="S7" s="114">
        <v>19</v>
      </c>
    </row>
    <row r="8" ht="21" customHeight="1" spans="1:19">
      <c r="A8" s="105"/>
      <c r="B8" s="106"/>
      <c r="C8" s="106"/>
      <c r="D8" s="107"/>
      <c r="E8" s="107"/>
      <c r="F8" s="107"/>
      <c r="G8" s="116"/>
      <c r="H8" s="10"/>
      <c r="I8" s="10"/>
      <c r="J8" s="10"/>
      <c r="K8" s="10"/>
      <c r="L8" s="10"/>
      <c r="M8" s="10"/>
      <c r="N8" s="10"/>
      <c r="O8" s="10"/>
      <c r="P8" s="10"/>
      <c r="Q8" s="10"/>
      <c r="R8" s="10"/>
      <c r="S8" s="10"/>
    </row>
    <row r="9" ht="21" customHeight="1" spans="1:19">
      <c r="A9" s="108" t="s">
        <v>169</v>
      </c>
      <c r="B9" s="109"/>
      <c r="C9" s="109"/>
      <c r="D9" s="110"/>
      <c r="E9" s="110"/>
      <c r="F9" s="110"/>
      <c r="G9" s="117"/>
      <c r="H9" s="10"/>
      <c r="I9" s="10"/>
      <c r="J9" s="10"/>
      <c r="K9" s="10"/>
      <c r="L9" s="10"/>
      <c r="M9" s="10"/>
      <c r="N9" s="10"/>
      <c r="O9" s="10"/>
      <c r="P9" s="10"/>
      <c r="Q9" s="10"/>
      <c r="R9" s="10"/>
      <c r="S9" s="10"/>
    </row>
    <row r="10" ht="21" customHeight="1" spans="1:19">
      <c r="A10" s="112" t="s">
        <v>388</v>
      </c>
      <c r="B10" s="15"/>
      <c r="C10" s="15"/>
      <c r="D10" s="112"/>
      <c r="E10" s="112"/>
      <c r="F10" s="112"/>
      <c r="G10" s="118"/>
      <c r="H10" s="119"/>
      <c r="I10" s="119"/>
      <c r="J10" s="119"/>
      <c r="K10" s="119"/>
      <c r="L10" s="119"/>
      <c r="M10" s="119"/>
      <c r="N10" s="119"/>
      <c r="O10" s="119"/>
      <c r="P10" s="119"/>
      <c r="Q10" s="119"/>
      <c r="R10" s="119"/>
      <c r="S10" s="119"/>
    </row>
    <row r="11" customHeight="1" spans="1:19">
      <c r="A11" s="42" t="s">
        <v>389</v>
      </c>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G13" sqref="G13"/>
    </sheetView>
  </sheetViews>
  <sheetFormatPr defaultColWidth="9.12962962962963" defaultRowHeight="14.25" customHeight="1"/>
  <cols>
    <col min="1" max="5" width="39.1296296296296" customWidth="1"/>
    <col min="6" max="6" width="27.6296296296296" customWidth="1"/>
    <col min="7" max="7" width="28.6296296296296" customWidth="1"/>
    <col min="8" max="8" width="28.1296296296296" customWidth="1"/>
    <col min="9" max="9" width="39.1296296296296" customWidth="1"/>
    <col min="10" max="18" width="20.3796296296296" customWidth="1"/>
    <col min="19" max="20" width="20.25" customWidth="1"/>
  </cols>
  <sheetData>
    <row r="1" ht="16.5" customHeight="1" spans="1:20">
      <c r="A1" s="79"/>
      <c r="B1" s="85"/>
      <c r="C1" s="85"/>
      <c r="D1" s="85"/>
      <c r="E1" s="85"/>
      <c r="F1" s="85"/>
      <c r="G1" s="85"/>
      <c r="H1" s="79"/>
      <c r="I1" s="79"/>
      <c r="J1" s="79"/>
      <c r="K1" s="79"/>
      <c r="L1" s="79"/>
      <c r="M1" s="79"/>
      <c r="N1" s="86"/>
      <c r="O1" s="79"/>
      <c r="P1" s="79"/>
      <c r="Q1" s="85"/>
      <c r="R1" s="79"/>
      <c r="S1" s="87"/>
      <c r="T1" s="87" t="s">
        <v>390</v>
      </c>
    </row>
    <row r="2" ht="41.25" customHeight="1" spans="1:20">
      <c r="A2" s="75" t="str">
        <f>"2026"&amp;"年部门政府购买服务预算表"</f>
        <v>2026年部门政府购买服务预算表</v>
      </c>
      <c r="B2" s="70"/>
      <c r="C2" s="70"/>
      <c r="D2" s="70"/>
      <c r="E2" s="70"/>
      <c r="F2" s="70"/>
      <c r="G2" s="70"/>
      <c r="H2" s="88"/>
      <c r="I2" s="88"/>
      <c r="J2" s="88"/>
      <c r="K2" s="88"/>
      <c r="L2" s="88"/>
      <c r="M2" s="88"/>
      <c r="N2" s="89"/>
      <c r="O2" s="88"/>
      <c r="P2" s="88"/>
      <c r="Q2" s="70"/>
      <c r="R2" s="88"/>
      <c r="S2" s="89"/>
      <c r="T2" s="70"/>
    </row>
    <row r="3" ht="22.5" customHeight="1" spans="1:20">
      <c r="A3" s="76" t="str">
        <f>"单位名称："&amp;"昆明市五华区瑞和实验学校"</f>
        <v>单位名称：昆明市五华区瑞和实验学校</v>
      </c>
      <c r="B3" s="90"/>
      <c r="C3" s="90"/>
      <c r="D3" s="90"/>
      <c r="E3" s="90"/>
      <c r="F3" s="90"/>
      <c r="G3" s="90"/>
      <c r="H3" s="77"/>
      <c r="I3" s="77"/>
      <c r="J3" s="77"/>
      <c r="K3" s="77"/>
      <c r="L3" s="77"/>
      <c r="M3" s="77"/>
      <c r="N3" s="86"/>
      <c r="O3" s="79"/>
      <c r="P3" s="79"/>
      <c r="Q3" s="85"/>
      <c r="R3" s="79"/>
      <c r="S3" s="91"/>
      <c r="T3" s="87" t="s">
        <v>1</v>
      </c>
    </row>
    <row r="4" ht="24" customHeight="1" spans="1:20">
      <c r="A4" s="20" t="s">
        <v>179</v>
      </c>
      <c r="B4" s="92" t="s">
        <v>180</v>
      </c>
      <c r="C4" s="92" t="s">
        <v>378</v>
      </c>
      <c r="D4" s="92" t="s">
        <v>391</v>
      </c>
      <c r="E4" s="92" t="s">
        <v>392</v>
      </c>
      <c r="F4" s="92" t="s">
        <v>393</v>
      </c>
      <c r="G4" s="92" t="s">
        <v>394</v>
      </c>
      <c r="H4" s="93" t="s">
        <v>395</v>
      </c>
      <c r="I4" s="93" t="s">
        <v>396</v>
      </c>
      <c r="J4" s="94" t="s">
        <v>187</v>
      </c>
      <c r="K4" s="94"/>
      <c r="L4" s="94"/>
      <c r="M4" s="94"/>
      <c r="N4" s="95"/>
      <c r="O4" s="94"/>
      <c r="P4" s="94"/>
      <c r="Q4" s="80"/>
      <c r="R4" s="94"/>
      <c r="S4" s="95"/>
      <c r="T4" s="81"/>
    </row>
    <row r="5" ht="24" customHeight="1" spans="1:20">
      <c r="A5" s="26"/>
      <c r="B5" s="96"/>
      <c r="C5" s="96"/>
      <c r="D5" s="96"/>
      <c r="E5" s="96"/>
      <c r="F5" s="96"/>
      <c r="G5" s="96"/>
      <c r="H5" s="97"/>
      <c r="I5" s="97"/>
      <c r="J5" s="97" t="s">
        <v>55</v>
      </c>
      <c r="K5" s="97" t="s">
        <v>58</v>
      </c>
      <c r="L5" s="97" t="s">
        <v>384</v>
      </c>
      <c r="M5" s="97" t="s">
        <v>385</v>
      </c>
      <c r="N5" s="98" t="s">
        <v>386</v>
      </c>
      <c r="O5" s="99" t="s">
        <v>387</v>
      </c>
      <c r="P5" s="99"/>
      <c r="Q5" s="100"/>
      <c r="R5" s="99"/>
      <c r="S5" s="101"/>
      <c r="T5" s="102"/>
    </row>
    <row r="6" ht="54" customHeight="1" spans="1:20">
      <c r="A6" s="29"/>
      <c r="B6" s="102"/>
      <c r="C6" s="102"/>
      <c r="D6" s="102"/>
      <c r="E6" s="102"/>
      <c r="F6" s="102"/>
      <c r="G6" s="102"/>
      <c r="H6" s="103"/>
      <c r="I6" s="103"/>
      <c r="J6" s="103"/>
      <c r="K6" s="103" t="s">
        <v>57</v>
      </c>
      <c r="L6" s="103"/>
      <c r="M6" s="103"/>
      <c r="N6" s="104"/>
      <c r="O6" s="103" t="s">
        <v>57</v>
      </c>
      <c r="P6" s="103" t="s">
        <v>64</v>
      </c>
      <c r="Q6" s="102" t="s">
        <v>65</v>
      </c>
      <c r="R6" s="103" t="s">
        <v>66</v>
      </c>
      <c r="S6" s="104" t="s">
        <v>67</v>
      </c>
      <c r="T6" s="102" t="s">
        <v>68</v>
      </c>
    </row>
    <row r="7" ht="17.25" customHeight="1" spans="1:20">
      <c r="A7" s="30">
        <v>1</v>
      </c>
      <c r="B7" s="102">
        <v>2</v>
      </c>
      <c r="C7" s="30">
        <v>3</v>
      </c>
      <c r="D7" s="30">
        <v>4</v>
      </c>
      <c r="E7" s="102">
        <v>5</v>
      </c>
      <c r="F7" s="30">
        <v>6</v>
      </c>
      <c r="G7" s="30">
        <v>7</v>
      </c>
      <c r="H7" s="102">
        <v>8</v>
      </c>
      <c r="I7" s="30">
        <v>9</v>
      </c>
      <c r="J7" s="30">
        <v>10</v>
      </c>
      <c r="K7" s="102">
        <v>11</v>
      </c>
      <c r="L7" s="30">
        <v>12</v>
      </c>
      <c r="M7" s="30">
        <v>13</v>
      </c>
      <c r="N7" s="102">
        <v>14</v>
      </c>
      <c r="O7" s="30">
        <v>15</v>
      </c>
      <c r="P7" s="30">
        <v>16</v>
      </c>
      <c r="Q7" s="102">
        <v>17</v>
      </c>
      <c r="R7" s="30">
        <v>18</v>
      </c>
      <c r="S7" s="30">
        <v>19</v>
      </c>
      <c r="T7" s="30">
        <v>20</v>
      </c>
    </row>
    <row r="8" ht="21" customHeight="1" spans="1:20">
      <c r="A8" s="105"/>
      <c r="B8" s="106"/>
      <c r="C8" s="106"/>
      <c r="D8" s="106"/>
      <c r="E8" s="106"/>
      <c r="F8" s="106"/>
      <c r="G8" s="106"/>
      <c r="H8" s="107"/>
      <c r="I8" s="107"/>
      <c r="J8" s="10"/>
      <c r="K8" s="10"/>
      <c r="L8" s="10"/>
      <c r="M8" s="10"/>
      <c r="N8" s="10"/>
      <c r="O8" s="10"/>
      <c r="P8" s="10"/>
      <c r="Q8" s="10"/>
      <c r="R8" s="10"/>
      <c r="S8" s="10"/>
      <c r="T8" s="10"/>
    </row>
    <row r="9" ht="21" customHeight="1" spans="1:20">
      <c r="A9" s="108" t="s">
        <v>169</v>
      </c>
      <c r="B9" s="109"/>
      <c r="C9" s="109"/>
      <c r="D9" s="109"/>
      <c r="E9" s="109"/>
      <c r="F9" s="109"/>
      <c r="G9" s="109"/>
      <c r="H9" s="110"/>
      <c r="I9" s="111"/>
      <c r="J9" s="10"/>
      <c r="K9" s="10"/>
      <c r="L9" s="10"/>
      <c r="M9" s="10"/>
      <c r="N9" s="10"/>
      <c r="O9" s="10"/>
      <c r="P9" s="10"/>
      <c r="Q9" s="10"/>
      <c r="R9" s="10"/>
      <c r="S9" s="10"/>
      <c r="T9" s="10"/>
    </row>
    <row r="10" customHeight="1" spans="1:20">
      <c r="A10" s="42" t="s">
        <v>397</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C13" sqref="C13"/>
    </sheetView>
  </sheetViews>
  <sheetFormatPr defaultColWidth="9.12962962962963" defaultRowHeight="14.25" customHeight="1"/>
  <cols>
    <col min="1" max="1" width="37.75" customWidth="1"/>
    <col min="2" max="24" width="20" customWidth="1"/>
  </cols>
  <sheetData>
    <row r="1" ht="17.25" customHeight="1" spans="1:24">
      <c r="D1" s="74"/>
      <c r="W1" s="13"/>
      <c r="X1" s="13" t="s">
        <v>398</v>
      </c>
    </row>
    <row r="2" ht="41.25" customHeight="1" spans="1:24">
      <c r="A2" s="75" t="str">
        <f>"2026"&amp;"年对下转移支付预算表"</f>
        <v>2026年对下转移支付预算表</v>
      </c>
      <c r="B2" s="14"/>
      <c r="C2" s="14"/>
      <c r="D2" s="14"/>
      <c r="E2" s="14"/>
      <c r="F2" s="14"/>
      <c r="G2" s="14"/>
      <c r="H2" s="14"/>
      <c r="I2" s="14"/>
      <c r="J2" s="14"/>
      <c r="K2" s="14"/>
      <c r="L2" s="14"/>
      <c r="M2" s="14"/>
      <c r="N2" s="14"/>
      <c r="O2" s="14"/>
      <c r="P2" s="14"/>
      <c r="Q2" s="14"/>
      <c r="R2" s="14"/>
      <c r="S2" s="14"/>
      <c r="T2" s="14"/>
      <c r="U2" s="14"/>
      <c r="V2" s="14"/>
      <c r="W2" s="70"/>
      <c r="X2" s="70"/>
    </row>
    <row r="3" ht="18" customHeight="1" spans="1:24">
      <c r="A3" s="76" t="str">
        <f>"单位名称："&amp;"昆明市五华区瑞和实验学校"</f>
        <v>单位名称：昆明市五华区瑞和实验学校</v>
      </c>
      <c r="B3" s="77"/>
      <c r="C3" s="77"/>
      <c r="D3" s="78"/>
      <c r="E3" s="79"/>
      <c r="F3" s="79"/>
      <c r="G3" s="79"/>
      <c r="H3" s="79"/>
      <c r="I3" s="79"/>
      <c r="W3" s="18"/>
      <c r="X3" s="18" t="s">
        <v>1</v>
      </c>
    </row>
    <row r="4" ht="19.5" customHeight="1" spans="1:24">
      <c r="A4" s="21" t="s">
        <v>399</v>
      </c>
      <c r="B4" s="22" t="s">
        <v>187</v>
      </c>
      <c r="C4" s="23"/>
      <c r="D4" s="23"/>
      <c r="E4" s="22" t="s">
        <v>400</v>
      </c>
      <c r="F4" s="23"/>
      <c r="G4" s="23"/>
      <c r="H4" s="23"/>
      <c r="I4" s="23"/>
      <c r="J4" s="23"/>
      <c r="K4" s="23"/>
      <c r="L4" s="23"/>
      <c r="M4" s="23"/>
      <c r="N4" s="23"/>
      <c r="O4" s="23"/>
      <c r="P4" s="23"/>
      <c r="Q4" s="23"/>
      <c r="R4" s="23"/>
      <c r="S4" s="23"/>
      <c r="T4" s="23"/>
      <c r="U4" s="23"/>
      <c r="V4" s="23"/>
      <c r="W4" s="80"/>
      <c r="X4" s="81"/>
    </row>
    <row r="5" ht="40.5" customHeight="1" spans="1:24">
      <c r="A5" s="30"/>
      <c r="B5" s="27" t="s">
        <v>55</v>
      </c>
      <c r="C5" s="20" t="s">
        <v>58</v>
      </c>
      <c r="D5" s="82" t="s">
        <v>384</v>
      </c>
      <c r="E5" s="54" t="s">
        <v>401</v>
      </c>
      <c r="F5" s="54" t="s">
        <v>402</v>
      </c>
      <c r="G5" s="54" t="s">
        <v>403</v>
      </c>
      <c r="H5" s="54" t="s">
        <v>404</v>
      </c>
      <c r="I5" s="54" t="s">
        <v>405</v>
      </c>
      <c r="J5" s="54" t="s">
        <v>406</v>
      </c>
      <c r="K5" s="54" t="s">
        <v>407</v>
      </c>
      <c r="L5" s="54" t="s">
        <v>408</v>
      </c>
      <c r="M5" s="54" t="s">
        <v>409</v>
      </c>
      <c r="N5" s="54" t="s">
        <v>410</v>
      </c>
      <c r="O5" s="54" t="s">
        <v>411</v>
      </c>
      <c r="P5" s="54" t="s">
        <v>412</v>
      </c>
      <c r="Q5" s="54" t="s">
        <v>413</v>
      </c>
      <c r="R5" s="54" t="s">
        <v>414</v>
      </c>
      <c r="S5" s="54" t="s">
        <v>415</v>
      </c>
      <c r="T5" s="54" t="s">
        <v>416</v>
      </c>
      <c r="U5" s="54" t="s">
        <v>417</v>
      </c>
      <c r="V5" s="54" t="s">
        <v>418</v>
      </c>
      <c r="W5" s="54" t="s">
        <v>419</v>
      </c>
      <c r="X5" s="83" t="s">
        <v>420</v>
      </c>
    </row>
    <row r="6" ht="19.5" customHeight="1" spans="1:24">
      <c r="A6" s="31">
        <v>1</v>
      </c>
      <c r="B6" s="31">
        <v>2</v>
      </c>
      <c r="C6" s="31">
        <v>3</v>
      </c>
      <c r="D6" s="84">
        <v>4</v>
      </c>
      <c r="E6" s="32">
        <v>5</v>
      </c>
      <c r="F6" s="31">
        <v>6</v>
      </c>
      <c r="G6" s="31">
        <v>7</v>
      </c>
      <c r="H6" s="84">
        <v>8</v>
      </c>
      <c r="I6" s="31">
        <v>9</v>
      </c>
      <c r="J6" s="31">
        <v>10</v>
      </c>
      <c r="K6" s="31">
        <v>11</v>
      </c>
      <c r="L6" s="84">
        <v>12</v>
      </c>
      <c r="M6" s="31">
        <v>13</v>
      </c>
      <c r="N6" s="31">
        <v>14</v>
      </c>
      <c r="O6" s="31">
        <v>15</v>
      </c>
      <c r="P6" s="84">
        <v>16</v>
      </c>
      <c r="Q6" s="31">
        <v>17</v>
      </c>
      <c r="R6" s="31">
        <v>18</v>
      </c>
      <c r="S6" s="31">
        <v>19</v>
      </c>
      <c r="T6" s="84">
        <v>20</v>
      </c>
      <c r="U6" s="84">
        <v>21</v>
      </c>
      <c r="V6" s="84">
        <v>22</v>
      </c>
      <c r="W6" s="32">
        <v>23</v>
      </c>
      <c r="X6" s="32">
        <v>24</v>
      </c>
    </row>
    <row r="7" ht="19.5" customHeight="1" spans="1:24">
      <c r="A7" s="33"/>
      <c r="B7" s="10"/>
      <c r="C7" s="10"/>
      <c r="D7" s="10"/>
      <c r="E7" s="10"/>
      <c r="F7" s="10"/>
      <c r="G7" s="10"/>
      <c r="H7" s="10"/>
      <c r="I7" s="10"/>
      <c r="J7" s="10"/>
      <c r="K7" s="10"/>
      <c r="L7" s="10"/>
      <c r="M7" s="10"/>
      <c r="N7" s="10"/>
      <c r="O7" s="10"/>
      <c r="P7" s="10"/>
      <c r="Q7" s="10"/>
      <c r="R7" s="10"/>
      <c r="S7" s="10"/>
      <c r="T7" s="10"/>
      <c r="U7" s="10"/>
      <c r="V7" s="10"/>
      <c r="W7" s="10"/>
      <c r="X7" s="10"/>
    </row>
    <row r="8" ht="19.5" customHeight="1" spans="1:24">
      <c r="A8" s="9"/>
      <c r="B8" s="10"/>
      <c r="C8" s="10"/>
      <c r="D8" s="10"/>
      <c r="E8" s="10"/>
      <c r="F8" s="10"/>
      <c r="G8" s="10"/>
      <c r="H8" s="10"/>
      <c r="I8" s="10"/>
      <c r="J8" s="10"/>
      <c r="K8" s="10"/>
      <c r="L8" s="10"/>
      <c r="M8" s="10"/>
      <c r="N8" s="10"/>
      <c r="O8" s="10"/>
      <c r="P8" s="10"/>
      <c r="Q8" s="10"/>
      <c r="R8" s="10"/>
      <c r="S8" s="10"/>
      <c r="T8" s="10"/>
      <c r="U8" s="10"/>
      <c r="V8" s="10"/>
      <c r="W8" s="10"/>
      <c r="X8" s="10"/>
    </row>
    <row r="9" customHeight="1" spans="1:24">
      <c r="A9" s="42" t="s">
        <v>421</v>
      </c>
    </row>
  </sheetData>
  <mergeCells count="5">
    <mergeCell ref="A2:X2"/>
    <mergeCell ref="A3:I3"/>
    <mergeCell ref="B4:D4"/>
    <mergeCell ref="E4:X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selection activeCell="C14" sqref="C14"/>
    </sheetView>
  </sheetViews>
  <sheetFormatPr defaultColWidth="9.12962962962963" defaultRowHeight="12" customHeight="1"/>
  <cols>
    <col min="1" max="1" width="34.25" customWidth="1"/>
    <col min="2" max="2" width="29" customWidth="1"/>
    <col min="3" max="5" width="23.6296296296296" customWidth="1"/>
    <col min="6" max="6" width="11.25" customWidth="1"/>
    <col min="7" max="7" width="25.1296296296296" customWidth="1"/>
    <col min="8" max="8" width="15.6296296296296" customWidth="1"/>
    <col min="9" max="9" width="13.3796296296296" customWidth="1"/>
    <col min="10" max="10" width="18.8796296296296" customWidth="1"/>
  </cols>
  <sheetData>
    <row r="1" ht="16.5" customHeight="1" spans="1:10">
      <c r="J1" s="13" t="s">
        <v>422</v>
      </c>
    </row>
    <row r="2" ht="41.25" customHeight="1" spans="1:10">
      <c r="A2" s="69" t="str">
        <f>"2026"&amp;"年对下转移支付绩效目标表"</f>
        <v>2026年对下转移支付绩效目标表</v>
      </c>
      <c r="B2" s="14"/>
      <c r="C2" s="14"/>
      <c r="D2" s="14"/>
      <c r="E2" s="14"/>
      <c r="F2" s="70"/>
      <c r="G2" s="14"/>
      <c r="H2" s="70"/>
      <c r="I2" s="70"/>
      <c r="J2" s="14"/>
    </row>
    <row r="3" ht="17.25" customHeight="1" spans="1:10">
      <c r="A3" s="15" t="str">
        <f>"单位名称："&amp;"昆明市五华区瑞和实验学校"</f>
        <v>单位名称：昆明市五华区瑞和实验学校</v>
      </c>
    </row>
    <row r="4" ht="44.25" customHeight="1" spans="1:10">
      <c r="A4" s="71" t="s">
        <v>399</v>
      </c>
      <c r="B4" s="71" t="s">
        <v>274</v>
      </c>
      <c r="C4" s="71" t="s">
        <v>275</v>
      </c>
      <c r="D4" s="71" t="s">
        <v>276</v>
      </c>
      <c r="E4" s="71" t="s">
        <v>277</v>
      </c>
      <c r="F4" s="72" t="s">
        <v>278</v>
      </c>
      <c r="G4" s="71" t="s">
        <v>279</v>
      </c>
      <c r="H4" s="72" t="s">
        <v>280</v>
      </c>
      <c r="I4" s="72" t="s">
        <v>281</v>
      </c>
      <c r="J4" s="71" t="s">
        <v>282</v>
      </c>
    </row>
    <row r="5" ht="14.25" customHeight="1" spans="1:10">
      <c r="A5" s="71">
        <v>1</v>
      </c>
      <c r="B5" s="71">
        <v>2</v>
      </c>
      <c r="C5" s="71">
        <v>3</v>
      </c>
      <c r="D5" s="71">
        <v>4</v>
      </c>
      <c r="E5" s="71">
        <v>5</v>
      </c>
      <c r="F5" s="72">
        <v>6</v>
      </c>
      <c r="G5" s="71">
        <v>7</v>
      </c>
      <c r="H5" s="72">
        <v>8</v>
      </c>
      <c r="I5" s="72">
        <v>9</v>
      </c>
      <c r="J5" s="71">
        <v>10</v>
      </c>
    </row>
    <row r="6" ht="42" customHeight="1" spans="1:10">
      <c r="A6" s="33"/>
      <c r="B6" s="9"/>
      <c r="C6" s="9"/>
      <c r="D6" s="9"/>
      <c r="E6" s="60"/>
      <c r="F6" s="73"/>
      <c r="G6" s="60"/>
      <c r="H6" s="73"/>
      <c r="I6" s="73"/>
      <c r="J6" s="60"/>
    </row>
    <row r="7" ht="42" customHeight="1" spans="1:10">
      <c r="A7" s="33"/>
      <c r="B7" s="34"/>
      <c r="C7" s="34"/>
      <c r="D7" s="34"/>
      <c r="E7" s="33"/>
      <c r="F7" s="34"/>
      <c r="G7" s="33"/>
      <c r="H7" s="34"/>
      <c r="I7" s="34"/>
      <c r="J7" s="33"/>
    </row>
    <row r="9" customHeight="1" spans="1:10">
      <c r="A9" s="42" t="s">
        <v>423</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B14" sqref="B14"/>
    </sheetView>
  </sheetViews>
  <sheetFormatPr defaultColWidth="10.3796296296296" defaultRowHeight="14.25" customHeight="1"/>
  <cols>
    <col min="1" max="3" width="33.75" customWidth="1"/>
    <col min="4" max="4" width="45.6296296296296" customWidth="1"/>
    <col min="5" max="5" width="27.6296296296296" customWidth="1"/>
    <col min="6" max="6" width="21.75" customWidth="1"/>
    <col min="7" max="9" width="26.25" customWidth="1"/>
  </cols>
  <sheetData>
    <row r="1" customHeight="1" spans="1:9">
      <c r="A1" s="43" t="s">
        <v>424</v>
      </c>
      <c r="B1" s="44"/>
      <c r="C1" s="44"/>
      <c r="D1" s="45"/>
      <c r="E1" s="45"/>
      <c r="F1" s="45"/>
      <c r="G1" s="44"/>
      <c r="H1" s="44"/>
      <c r="I1" s="45"/>
    </row>
    <row r="2" ht="41.25" customHeight="1" spans="1:9">
      <c r="A2" s="46" t="str">
        <f>"2026"&amp;"年新增资产配置预算表"</f>
        <v>2026年新增资产配置预算表</v>
      </c>
      <c r="B2" s="47"/>
      <c r="C2" s="47"/>
      <c r="D2" s="48"/>
      <c r="E2" s="48"/>
      <c r="F2" s="48"/>
      <c r="G2" s="47"/>
      <c r="H2" s="47"/>
      <c r="I2" s="48"/>
    </row>
    <row r="3" customHeight="1" spans="1:9">
      <c r="A3" s="49" t="str">
        <f>"单位名称："&amp;"昆明市五华区瑞和实验学校"</f>
        <v>单位名称：昆明市五华区瑞和实验学校</v>
      </c>
      <c r="B3" s="50"/>
      <c r="C3" s="50"/>
      <c r="D3" s="51"/>
      <c r="F3" s="48"/>
      <c r="G3" s="47"/>
      <c r="H3" s="47"/>
      <c r="I3" s="52" t="s">
        <v>1</v>
      </c>
    </row>
    <row r="4" ht="28.5" customHeight="1" spans="1:9">
      <c r="A4" s="53" t="s">
        <v>179</v>
      </c>
      <c r="B4" s="54" t="s">
        <v>180</v>
      </c>
      <c r="C4" s="55" t="s">
        <v>425</v>
      </c>
      <c r="D4" s="53" t="s">
        <v>426</v>
      </c>
      <c r="E4" s="53" t="s">
        <v>427</v>
      </c>
      <c r="F4" s="53" t="s">
        <v>428</v>
      </c>
      <c r="G4" s="54" t="s">
        <v>429</v>
      </c>
      <c r="H4" s="32"/>
      <c r="I4" s="53"/>
    </row>
    <row r="5" ht="21" customHeight="1" spans="1:9">
      <c r="A5" s="55"/>
      <c r="B5" s="56"/>
      <c r="C5" s="56"/>
      <c r="D5" s="57"/>
      <c r="E5" s="56"/>
      <c r="F5" s="56"/>
      <c r="G5" s="54" t="s">
        <v>382</v>
      </c>
      <c r="H5" s="54" t="s">
        <v>430</v>
      </c>
      <c r="I5" s="54" t="s">
        <v>431</v>
      </c>
    </row>
    <row r="6" ht="17.25" customHeight="1" spans="1:9">
      <c r="A6" s="58" t="s">
        <v>82</v>
      </c>
      <c r="B6" s="59" t="s">
        <v>83</v>
      </c>
      <c r="C6" s="58" t="s">
        <v>84</v>
      </c>
      <c r="D6" s="60" t="s">
        <v>85</v>
      </c>
      <c r="E6" s="58" t="s">
        <v>86</v>
      </c>
      <c r="F6" s="59" t="s">
        <v>87</v>
      </c>
      <c r="G6" s="61" t="s">
        <v>88</v>
      </c>
      <c r="H6" s="60" t="s">
        <v>89</v>
      </c>
      <c r="I6" s="60">
        <v>9</v>
      </c>
    </row>
    <row r="7" ht="19.5" customHeight="1" spans="1:9">
      <c r="A7" s="62"/>
      <c r="B7" s="37"/>
      <c r="C7" s="37"/>
      <c r="D7" s="33"/>
      <c r="E7" s="34"/>
      <c r="F7" s="61"/>
      <c r="G7" s="63"/>
      <c r="H7" s="64"/>
      <c r="I7" s="64"/>
    </row>
    <row r="8" ht="19.5" customHeight="1" spans="1:9">
      <c r="A8" s="65" t="s">
        <v>55</v>
      </c>
      <c r="B8" s="66"/>
      <c r="C8" s="66"/>
      <c r="D8" s="67"/>
      <c r="E8" s="68"/>
      <c r="F8" s="68"/>
      <c r="G8" s="63"/>
      <c r="H8" s="64"/>
      <c r="I8" s="64"/>
    </row>
    <row r="9" customHeight="1" spans="1:9">
      <c r="A9" s="42" t="s">
        <v>432</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C16" sqref="C16"/>
    </sheetView>
  </sheetViews>
  <sheetFormatPr defaultColWidth="9.12962962962963" defaultRowHeight="14.25" customHeight="1"/>
  <cols>
    <col min="1" max="1" width="19.25" customWidth="1"/>
    <col min="2" max="2" width="33.8796296296296" customWidth="1"/>
    <col min="3" max="3" width="23.8796296296296" customWidth="1"/>
    <col min="4" max="4" width="11.1296296296296" customWidth="1"/>
    <col min="5" max="5" width="17.75" customWidth="1"/>
    <col min="6" max="6" width="9.87962962962963" customWidth="1"/>
    <col min="7" max="7" width="17.75" customWidth="1"/>
    <col min="8" max="11" width="23.1296296296296" customWidth="1"/>
  </cols>
  <sheetData>
    <row r="1" customHeight="1" spans="1:11">
      <c r="D1" s="12"/>
      <c r="E1" s="12"/>
      <c r="F1" s="12"/>
      <c r="G1" s="12"/>
      <c r="K1" s="13" t="s">
        <v>433</v>
      </c>
    </row>
    <row r="2" ht="41.25" customHeight="1" spans="1:11">
      <c r="A2" s="14" t="str">
        <f>"2026"&amp;"年上级转移支付补助项目支出预算表"</f>
        <v>2026年上级转移支付补助项目支出预算表</v>
      </c>
      <c r="B2" s="14"/>
      <c r="C2" s="14"/>
      <c r="D2" s="14"/>
      <c r="E2" s="14"/>
      <c r="F2" s="14"/>
      <c r="G2" s="14"/>
      <c r="H2" s="14"/>
      <c r="I2" s="14"/>
      <c r="J2" s="14"/>
      <c r="K2" s="14"/>
    </row>
    <row r="3" ht="13.5" customHeight="1" spans="1:11">
      <c r="A3" s="15" t="str">
        <f>"单位名称："&amp;"昆明市五华区瑞和实验学校"</f>
        <v>单位名称：昆明市五华区瑞和实验学校</v>
      </c>
      <c r="B3" s="16"/>
      <c r="C3" s="16"/>
      <c r="D3" s="16"/>
      <c r="E3" s="16"/>
      <c r="F3" s="16"/>
      <c r="G3" s="16"/>
      <c r="H3" s="17"/>
      <c r="I3" s="17"/>
      <c r="J3" s="17"/>
      <c r="K3" s="18" t="s">
        <v>1</v>
      </c>
    </row>
    <row r="4" ht="21.75" customHeight="1" spans="1:11">
      <c r="A4" s="19" t="s">
        <v>246</v>
      </c>
      <c r="B4" s="19" t="s">
        <v>182</v>
      </c>
      <c r="C4" s="19" t="s">
        <v>247</v>
      </c>
      <c r="D4" s="20" t="s">
        <v>183</v>
      </c>
      <c r="E4" s="20" t="s">
        <v>184</v>
      </c>
      <c r="F4" s="20" t="s">
        <v>248</v>
      </c>
      <c r="G4" s="20" t="s">
        <v>249</v>
      </c>
      <c r="H4" s="21" t="s">
        <v>55</v>
      </c>
      <c r="I4" s="22" t="s">
        <v>434</v>
      </c>
      <c r="J4" s="23"/>
      <c r="K4" s="24"/>
    </row>
    <row r="5" ht="21.75" customHeight="1" spans="1:11">
      <c r="A5" s="25"/>
      <c r="B5" s="25"/>
      <c r="C5" s="25"/>
      <c r="D5" s="26"/>
      <c r="E5" s="26"/>
      <c r="F5" s="26"/>
      <c r="G5" s="26"/>
      <c r="H5" s="27"/>
      <c r="I5" s="20" t="s">
        <v>58</v>
      </c>
      <c r="J5" s="20" t="s">
        <v>59</v>
      </c>
      <c r="K5" s="20" t="s">
        <v>60</v>
      </c>
    </row>
    <row r="6" ht="40.5" customHeight="1" spans="1:11">
      <c r="A6" s="28"/>
      <c r="B6" s="28"/>
      <c r="C6" s="28"/>
      <c r="D6" s="29"/>
      <c r="E6" s="29"/>
      <c r="F6" s="29"/>
      <c r="G6" s="29"/>
      <c r="H6" s="30"/>
      <c r="I6" s="29" t="s">
        <v>57</v>
      </c>
      <c r="J6" s="29"/>
      <c r="K6" s="29"/>
    </row>
    <row r="7" ht="15" customHeight="1" spans="1:11">
      <c r="A7" s="31">
        <v>1</v>
      </c>
      <c r="B7" s="31">
        <v>2</v>
      </c>
      <c r="C7" s="31">
        <v>3</v>
      </c>
      <c r="D7" s="31">
        <v>4</v>
      </c>
      <c r="E7" s="31">
        <v>5</v>
      </c>
      <c r="F7" s="31">
        <v>6</v>
      </c>
      <c r="G7" s="31">
        <v>7</v>
      </c>
      <c r="H7" s="31">
        <v>8</v>
      </c>
      <c r="I7" s="31">
        <v>9</v>
      </c>
      <c r="J7" s="32">
        <v>10</v>
      </c>
      <c r="K7" s="32">
        <v>11</v>
      </c>
    </row>
    <row r="8" ht="18.75" customHeight="1" spans="1:11">
      <c r="A8" s="33"/>
      <c r="B8" s="34"/>
      <c r="C8" s="33"/>
      <c r="D8" s="33"/>
      <c r="E8" s="33"/>
      <c r="F8" s="33"/>
      <c r="G8" s="33"/>
      <c r="H8" s="35"/>
      <c r="I8" s="36"/>
      <c r="J8" s="36"/>
      <c r="K8" s="35"/>
    </row>
    <row r="9" ht="18.75" customHeight="1" spans="1:11">
      <c r="A9" s="37"/>
      <c r="B9" s="34"/>
      <c r="C9" s="34"/>
      <c r="D9" s="34"/>
      <c r="E9" s="34"/>
      <c r="F9" s="34"/>
      <c r="G9" s="34"/>
      <c r="H9" s="38"/>
      <c r="I9" s="38"/>
      <c r="J9" s="38"/>
      <c r="K9" s="35"/>
    </row>
    <row r="10" ht="18.75" customHeight="1" spans="1:11">
      <c r="A10" s="39" t="s">
        <v>169</v>
      </c>
      <c r="B10" s="40"/>
      <c r="C10" s="40"/>
      <c r="D10" s="40"/>
      <c r="E10" s="40"/>
      <c r="F10" s="40"/>
      <c r="G10" s="41"/>
      <c r="H10" s="38"/>
      <c r="I10" s="38"/>
      <c r="J10" s="38"/>
      <c r="K10" s="35"/>
    </row>
    <row r="11" customHeight="1" spans="1:11">
      <c r="A11" s="42" t="s">
        <v>435</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4"/>
  <sheetViews>
    <sheetView showGridLines="0" showZeros="0" topLeftCell="B1" workbookViewId="0">
      <selection activeCell="I7" sqref="I7"/>
    </sheetView>
  </sheetViews>
  <sheetFormatPr defaultColWidth="10" defaultRowHeight="12.75" customHeight="1" outlineLevelCol="6"/>
  <cols>
    <col min="1" max="1" width="49" customWidth="1"/>
    <col min="2" max="2" width="19.1296296296296" customWidth="1"/>
    <col min="3" max="3" width="33.5" customWidth="1"/>
    <col min="4" max="4" width="8.75" customWidth="1"/>
    <col min="5" max="7" width="20.6296296296296" customWidth="1"/>
  </cols>
  <sheetData>
    <row r="1" ht="15" customHeight="1" spans="1:7">
      <c r="A1" s="1"/>
      <c r="B1" s="1"/>
      <c r="C1" s="1"/>
      <c r="D1" s="1"/>
      <c r="E1" s="1"/>
      <c r="F1" s="1"/>
      <c r="G1" s="2" t="s">
        <v>436</v>
      </c>
    </row>
    <row r="2" ht="45" customHeight="1" spans="1:7">
      <c r="A2" s="3" t="str">
        <f>"2026"&amp;"年部门项目支出中期规划预算表"</f>
        <v>2026年部门项目支出中期规划预算表</v>
      </c>
      <c r="B2" s="3"/>
      <c r="C2" s="3"/>
      <c r="D2" s="3"/>
      <c r="E2" s="3"/>
      <c r="F2" s="3"/>
      <c r="G2" s="3"/>
    </row>
    <row r="3" ht="15" customHeight="1" spans="1:7">
      <c r="A3" s="4" t="str">
        <f>"单位名称："&amp;"昆明市五华区瑞和实验学校"</f>
        <v>单位名称：昆明市五华区瑞和实验学校</v>
      </c>
      <c r="B3" s="4"/>
      <c r="C3" s="1"/>
      <c r="D3" s="1"/>
      <c r="E3" s="1"/>
      <c r="F3" s="1"/>
      <c r="G3" s="2" t="s">
        <v>1</v>
      </c>
    </row>
    <row r="4" ht="45" customHeight="1" spans="1:7">
      <c r="A4" s="5" t="s">
        <v>247</v>
      </c>
      <c r="B4" s="5" t="s">
        <v>246</v>
      </c>
      <c r="C4" s="5" t="s">
        <v>182</v>
      </c>
      <c r="D4" s="5" t="s">
        <v>437</v>
      </c>
      <c r="E4" s="5" t="s">
        <v>58</v>
      </c>
      <c r="F4" s="5"/>
      <c r="G4" s="5"/>
    </row>
    <row r="5" ht="45" customHeight="1" spans="1:7">
      <c r="A5" s="5"/>
      <c r="B5" s="5"/>
      <c r="C5" s="5"/>
      <c r="D5" s="5"/>
      <c r="E5" s="5" t="s">
        <v>438</v>
      </c>
      <c r="F5" s="5" t="s">
        <v>439</v>
      </c>
      <c r="G5" s="5" t="s">
        <v>440</v>
      </c>
    </row>
    <row r="6" ht="15" customHeight="1" spans="1:7">
      <c r="A6" s="6">
        <v>1</v>
      </c>
      <c r="B6" s="6">
        <v>2</v>
      </c>
      <c r="C6" s="6">
        <v>3</v>
      </c>
      <c r="D6" s="6">
        <v>4</v>
      </c>
      <c r="E6" s="6">
        <v>5</v>
      </c>
      <c r="F6" s="6">
        <v>6</v>
      </c>
      <c r="G6" s="6">
        <v>7</v>
      </c>
    </row>
    <row r="7" ht="22.5" customHeight="1" spans="1:7">
      <c r="A7" s="7" t="s">
        <v>70</v>
      </c>
      <c r="B7" s="8" t="s">
        <v>441</v>
      </c>
      <c r="C7" s="9" t="s">
        <v>98</v>
      </c>
      <c r="D7" s="8" t="s">
        <v>442</v>
      </c>
      <c r="E7" s="10">
        <v>15661245</v>
      </c>
      <c r="F7" s="10">
        <v>15661245</v>
      </c>
      <c r="G7" s="10">
        <v>15661245</v>
      </c>
    </row>
    <row r="8" customFormat="1" ht="22.5" customHeight="1" spans="1:7">
      <c r="A8" s="7" t="s">
        <v>70</v>
      </c>
      <c r="B8" s="8" t="s">
        <v>441</v>
      </c>
      <c r="C8" s="9" t="s">
        <v>100</v>
      </c>
      <c r="D8" s="8" t="s">
        <v>442</v>
      </c>
      <c r="E8" s="10">
        <v>15658557</v>
      </c>
      <c r="F8" s="10">
        <v>15658557</v>
      </c>
      <c r="G8" s="10">
        <v>15658557</v>
      </c>
    </row>
    <row r="9" customFormat="1" ht="22.5" customHeight="1" spans="1:7">
      <c r="A9" s="7" t="s">
        <v>70</v>
      </c>
      <c r="B9" s="8" t="s">
        <v>441</v>
      </c>
      <c r="C9" s="9" t="s">
        <v>102</v>
      </c>
      <c r="D9" s="8" t="s">
        <v>442</v>
      </c>
      <c r="E9" s="10">
        <v>15658557</v>
      </c>
      <c r="F9" s="10">
        <v>15658557</v>
      </c>
      <c r="G9" s="10">
        <v>15658557</v>
      </c>
    </row>
    <row r="10" customFormat="1" ht="22.5" customHeight="1" spans="1:7">
      <c r="A10" s="7" t="s">
        <v>70</v>
      </c>
      <c r="B10" s="8" t="s">
        <v>441</v>
      </c>
      <c r="C10" s="9" t="s">
        <v>104</v>
      </c>
      <c r="D10" s="8" t="s">
        <v>442</v>
      </c>
      <c r="E10" s="10">
        <v>2688</v>
      </c>
      <c r="F10" s="10">
        <v>2688</v>
      </c>
      <c r="G10" s="10">
        <v>2688</v>
      </c>
    </row>
    <row r="11" customFormat="1" ht="22.5" customHeight="1" spans="1:7">
      <c r="A11" s="7" t="s">
        <v>70</v>
      </c>
      <c r="B11" s="8" t="s">
        <v>441</v>
      </c>
      <c r="C11" s="9" t="s">
        <v>106</v>
      </c>
      <c r="D11" s="8" t="s">
        <v>442</v>
      </c>
      <c r="E11" s="10">
        <v>2688</v>
      </c>
      <c r="F11" s="10">
        <v>2688</v>
      </c>
      <c r="G11" s="10">
        <v>2688</v>
      </c>
    </row>
    <row r="12" customFormat="1" ht="22.5" customHeight="1" spans="1:7">
      <c r="A12" s="7" t="s">
        <v>70</v>
      </c>
      <c r="B12" s="8" t="s">
        <v>441</v>
      </c>
      <c r="C12" s="9" t="s">
        <v>108</v>
      </c>
      <c r="D12" s="8" t="s">
        <v>442</v>
      </c>
      <c r="E12" s="10">
        <v>4038338</v>
      </c>
      <c r="F12" s="10">
        <v>4038338</v>
      </c>
      <c r="G12" s="10">
        <v>4038338</v>
      </c>
    </row>
    <row r="13" customFormat="1" ht="22.5" customHeight="1" spans="1:7">
      <c r="A13" s="7" t="s">
        <v>70</v>
      </c>
      <c r="B13" s="8" t="s">
        <v>441</v>
      </c>
      <c r="C13" s="9" t="s">
        <v>110</v>
      </c>
      <c r="D13" s="8" t="s">
        <v>442</v>
      </c>
      <c r="E13" s="10">
        <v>4038338</v>
      </c>
      <c r="F13" s="10">
        <v>4038338</v>
      </c>
      <c r="G13" s="10">
        <v>4038338</v>
      </c>
    </row>
    <row r="14" customFormat="1" ht="22.5" customHeight="1" spans="1:7">
      <c r="A14" s="7" t="s">
        <v>70</v>
      </c>
      <c r="B14" s="8" t="s">
        <v>441</v>
      </c>
      <c r="C14" s="9" t="s">
        <v>112</v>
      </c>
      <c r="D14" s="8" t="s">
        <v>442</v>
      </c>
      <c r="E14" s="10">
        <v>1989000</v>
      </c>
      <c r="F14" s="10">
        <v>1989000</v>
      </c>
      <c r="G14" s="10">
        <v>1989000</v>
      </c>
    </row>
    <row r="15" customFormat="1" ht="22.5" customHeight="1" spans="1:7">
      <c r="A15" s="7" t="s">
        <v>70</v>
      </c>
      <c r="B15" s="8" t="s">
        <v>441</v>
      </c>
      <c r="C15" s="9" t="s">
        <v>114</v>
      </c>
      <c r="D15" s="8" t="s">
        <v>442</v>
      </c>
      <c r="E15" s="10">
        <v>1349338</v>
      </c>
      <c r="F15" s="10">
        <v>1349338</v>
      </c>
      <c r="G15" s="10">
        <v>1349338</v>
      </c>
    </row>
    <row r="16" customFormat="1" ht="22.5" customHeight="1" spans="1:7">
      <c r="A16" s="7" t="s">
        <v>70</v>
      </c>
      <c r="B16" s="8" t="s">
        <v>441</v>
      </c>
      <c r="C16" s="9" t="s">
        <v>116</v>
      </c>
      <c r="D16" s="8" t="s">
        <v>442</v>
      </c>
      <c r="E16" s="10">
        <v>700000</v>
      </c>
      <c r="F16" s="10">
        <v>700000</v>
      </c>
      <c r="G16" s="10">
        <v>700000</v>
      </c>
    </row>
    <row r="17" customFormat="1" ht="22.5" customHeight="1" spans="1:7">
      <c r="A17" s="7" t="s">
        <v>70</v>
      </c>
      <c r="B17" s="8" t="s">
        <v>441</v>
      </c>
      <c r="C17" s="9" t="s">
        <v>118</v>
      </c>
      <c r="D17" s="8" t="s">
        <v>442</v>
      </c>
      <c r="E17" s="10">
        <v>1497681</v>
      </c>
      <c r="F17" s="10">
        <v>1497681</v>
      </c>
      <c r="G17" s="10">
        <v>1497681</v>
      </c>
    </row>
    <row r="18" customFormat="1" ht="22.5" customHeight="1" spans="1:7">
      <c r="A18" s="7" t="s">
        <v>70</v>
      </c>
      <c r="B18" s="8" t="s">
        <v>441</v>
      </c>
      <c r="C18" s="9" t="s">
        <v>120</v>
      </c>
      <c r="D18" s="8" t="s">
        <v>442</v>
      </c>
      <c r="E18" s="10">
        <v>1497681</v>
      </c>
      <c r="F18" s="10">
        <v>1497681</v>
      </c>
      <c r="G18" s="10">
        <v>1497681</v>
      </c>
    </row>
    <row r="19" customFormat="1" ht="22.5" customHeight="1" spans="1:7">
      <c r="A19" s="7" t="s">
        <v>70</v>
      </c>
      <c r="B19" s="8" t="s">
        <v>441</v>
      </c>
      <c r="C19" s="9" t="s">
        <v>122</v>
      </c>
      <c r="D19" s="8" t="s">
        <v>442</v>
      </c>
      <c r="E19" s="10">
        <v>1483080</v>
      </c>
      <c r="F19" s="10">
        <v>1483080</v>
      </c>
      <c r="G19" s="10">
        <v>1483080</v>
      </c>
    </row>
    <row r="20" customFormat="1" ht="22.5" customHeight="1" spans="1:7">
      <c r="A20" s="7" t="s">
        <v>70</v>
      </c>
      <c r="B20" s="8" t="s">
        <v>441</v>
      </c>
      <c r="C20" s="9" t="s">
        <v>124</v>
      </c>
      <c r="D20" s="8" t="s">
        <v>442</v>
      </c>
      <c r="E20" s="10">
        <v>14601</v>
      </c>
      <c r="F20" s="10">
        <v>14601</v>
      </c>
      <c r="G20" s="10">
        <v>14601</v>
      </c>
    </row>
    <row r="21" customFormat="1" ht="22.5" customHeight="1" spans="1:7">
      <c r="A21" s="7" t="s">
        <v>70</v>
      </c>
      <c r="B21" s="8" t="s">
        <v>441</v>
      </c>
      <c r="C21" s="9" t="s">
        <v>126</v>
      </c>
      <c r="D21" s="8" t="s">
        <v>442</v>
      </c>
      <c r="E21" s="10">
        <v>1495476</v>
      </c>
      <c r="F21" s="10">
        <v>1495476</v>
      </c>
      <c r="G21" s="10">
        <v>1495476</v>
      </c>
    </row>
    <row r="22" customFormat="1" ht="22.5" customHeight="1" spans="1:7">
      <c r="A22" s="7" t="s">
        <v>70</v>
      </c>
      <c r="B22" s="8" t="s">
        <v>441</v>
      </c>
      <c r="C22" s="9" t="s">
        <v>128</v>
      </c>
      <c r="D22" s="8" t="s">
        <v>442</v>
      </c>
      <c r="E22" s="10">
        <v>1495476</v>
      </c>
      <c r="F22" s="10">
        <v>1495476</v>
      </c>
      <c r="G22" s="10">
        <v>1495476</v>
      </c>
    </row>
    <row r="23" customFormat="1" ht="22.5" customHeight="1" spans="1:7">
      <c r="A23" s="7" t="s">
        <v>70</v>
      </c>
      <c r="B23" s="8" t="s">
        <v>441</v>
      </c>
      <c r="C23" s="9" t="s">
        <v>130</v>
      </c>
      <c r="D23" s="8" t="s">
        <v>442</v>
      </c>
      <c r="E23" s="10">
        <v>1495476</v>
      </c>
      <c r="F23" s="10">
        <v>1495476</v>
      </c>
      <c r="G23" s="10">
        <v>1495476</v>
      </c>
    </row>
    <row r="24" ht="22.5" customHeight="1" spans="1:7">
      <c r="A24" s="11" t="s">
        <v>55</v>
      </c>
      <c r="B24" s="11"/>
      <c r="C24" s="11"/>
      <c r="D24" s="11"/>
      <c r="E24" s="10">
        <v>22692740</v>
      </c>
      <c r="F24" s="10">
        <v>22692740</v>
      </c>
      <c r="G24" s="10">
        <v>22692740</v>
      </c>
    </row>
  </sheetData>
  <mergeCells count="8">
    <mergeCell ref="A2:G2"/>
    <mergeCell ref="A3:B3"/>
    <mergeCell ref="E4:G4"/>
    <mergeCell ref="A24:D24"/>
    <mergeCell ref="A4:A5"/>
    <mergeCell ref="B4:B5"/>
    <mergeCell ref="C4:C5"/>
    <mergeCell ref="D4:D5"/>
  </mergeCells>
  <pageMargins left="0.19" right="0.19" top="0.19" bottom="0.2" header="0.19" footer="0.19"/>
  <pageSetup paperSize="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A1" sqref="A1:S1"/>
    </sheetView>
  </sheetViews>
  <sheetFormatPr defaultColWidth="8.62962962962963" defaultRowHeight="12.75" customHeight="1"/>
  <cols>
    <col min="1" max="1" width="15.8796296296296" customWidth="1"/>
    <col min="2" max="2" width="35" customWidth="1"/>
    <col min="3" max="19" width="22" customWidth="1"/>
  </cols>
  <sheetData>
    <row r="1" ht="17.25" customHeight="1" spans="1:19">
      <c r="A1" s="52" t="s">
        <v>52</v>
      </c>
    </row>
    <row r="2" ht="41.25" customHeight="1" spans="1:19">
      <c r="A2" s="46" t="str">
        <f>"2026"&amp;"年部门收入预算表"</f>
        <v>2026年部门收入预算表</v>
      </c>
    </row>
    <row r="3" ht="17.25" customHeight="1" spans="1:19">
      <c r="A3" s="49" t="str">
        <f>"单位名称："&amp;"昆明市五华区瑞和实验学校"</f>
        <v>单位名称：昆明市五华区瑞和实验学校</v>
      </c>
      <c r="S3" s="51" t="s">
        <v>1</v>
      </c>
    </row>
    <row r="4" ht="21.75" customHeight="1" spans="1:19">
      <c r="A4" s="184" t="s">
        <v>53</v>
      </c>
      <c r="B4" s="185" t="s">
        <v>54</v>
      </c>
      <c r="C4" s="185" t="s">
        <v>55</v>
      </c>
      <c r="D4" s="186" t="s">
        <v>56</v>
      </c>
      <c r="E4" s="186"/>
      <c r="F4" s="186"/>
      <c r="G4" s="186"/>
      <c r="H4" s="186"/>
      <c r="I4" s="133"/>
      <c r="J4" s="186"/>
      <c r="K4" s="186"/>
      <c r="L4" s="186"/>
      <c r="M4" s="186"/>
      <c r="N4" s="187"/>
      <c r="O4" s="186" t="s">
        <v>45</v>
      </c>
      <c r="P4" s="186"/>
      <c r="Q4" s="186"/>
      <c r="R4" s="186"/>
      <c r="S4" s="187"/>
    </row>
    <row r="5" ht="27" customHeight="1" spans="1:19">
      <c r="A5" s="188"/>
      <c r="B5" s="189"/>
      <c r="C5" s="189"/>
      <c r="D5" s="189" t="s">
        <v>57</v>
      </c>
      <c r="E5" s="189" t="s">
        <v>58</v>
      </c>
      <c r="F5" s="189" t="s">
        <v>59</v>
      </c>
      <c r="G5" s="189" t="s">
        <v>60</v>
      </c>
      <c r="H5" s="189" t="s">
        <v>61</v>
      </c>
      <c r="I5" s="190" t="s">
        <v>62</v>
      </c>
      <c r="J5" s="191"/>
      <c r="K5" s="191"/>
      <c r="L5" s="191"/>
      <c r="M5" s="191"/>
      <c r="N5" s="192"/>
      <c r="O5" s="189" t="s">
        <v>57</v>
      </c>
      <c r="P5" s="189" t="s">
        <v>58</v>
      </c>
      <c r="Q5" s="189" t="s">
        <v>59</v>
      </c>
      <c r="R5" s="189" t="s">
        <v>60</v>
      </c>
      <c r="S5" s="189" t="s">
        <v>63</v>
      </c>
    </row>
    <row r="6" ht="30" customHeight="1" spans="1:19">
      <c r="A6" s="193"/>
      <c r="B6" s="111"/>
      <c r="C6" s="117"/>
      <c r="D6" s="117"/>
      <c r="E6" s="117"/>
      <c r="F6" s="117"/>
      <c r="G6" s="117"/>
      <c r="H6" s="117"/>
      <c r="I6" s="73" t="s">
        <v>57</v>
      </c>
      <c r="J6" s="192" t="s">
        <v>64</v>
      </c>
      <c r="K6" s="192" t="s">
        <v>65</v>
      </c>
      <c r="L6" s="192" t="s">
        <v>66</v>
      </c>
      <c r="M6" s="192" t="s">
        <v>67</v>
      </c>
      <c r="N6" s="192" t="s">
        <v>68</v>
      </c>
      <c r="O6" s="194"/>
      <c r="P6" s="194"/>
      <c r="Q6" s="194"/>
      <c r="R6" s="194"/>
      <c r="S6" s="117"/>
    </row>
    <row r="7" ht="15" customHeight="1" spans="1:19">
      <c r="A7" s="195">
        <v>1</v>
      </c>
      <c r="B7" s="195">
        <v>2</v>
      </c>
      <c r="C7" s="195">
        <v>3</v>
      </c>
      <c r="D7" s="195">
        <v>4</v>
      </c>
      <c r="E7" s="195">
        <v>5</v>
      </c>
      <c r="F7" s="195">
        <v>6</v>
      </c>
      <c r="G7" s="195">
        <v>7</v>
      </c>
      <c r="H7" s="195">
        <v>8</v>
      </c>
      <c r="I7" s="73">
        <v>9</v>
      </c>
      <c r="J7" s="195">
        <v>10</v>
      </c>
      <c r="K7" s="195">
        <v>11</v>
      </c>
      <c r="L7" s="195">
        <v>12</v>
      </c>
      <c r="M7" s="195">
        <v>13</v>
      </c>
      <c r="N7" s="195">
        <v>14</v>
      </c>
      <c r="O7" s="195">
        <v>15</v>
      </c>
      <c r="P7" s="195">
        <v>16</v>
      </c>
      <c r="Q7" s="195">
        <v>17</v>
      </c>
      <c r="R7" s="195">
        <v>18</v>
      </c>
      <c r="S7" s="195">
        <v>19</v>
      </c>
    </row>
    <row r="8" ht="18" customHeight="1" spans="1:19">
      <c r="A8" s="34" t="s">
        <v>69</v>
      </c>
      <c r="B8" s="34" t="s">
        <v>70</v>
      </c>
      <c r="C8" s="10">
        <v>23442740</v>
      </c>
      <c r="D8" s="10">
        <v>23442740</v>
      </c>
      <c r="E8" s="10">
        <v>22692740</v>
      </c>
      <c r="F8" s="10"/>
      <c r="G8" s="10"/>
      <c r="H8" s="10"/>
      <c r="I8" s="10">
        <v>750000</v>
      </c>
      <c r="J8" s="10"/>
      <c r="K8" s="10"/>
      <c r="L8" s="10"/>
      <c r="M8" s="10"/>
      <c r="N8" s="10">
        <v>750000</v>
      </c>
      <c r="O8" s="10"/>
      <c r="P8" s="10"/>
      <c r="Q8" s="10"/>
      <c r="R8" s="10"/>
      <c r="S8" s="10"/>
    </row>
    <row r="9" ht="18" customHeight="1" spans="1:19">
      <c r="A9" s="55" t="s">
        <v>55</v>
      </c>
      <c r="B9" s="196"/>
      <c r="C9" s="10">
        <v>23442740</v>
      </c>
      <c r="D9" s="10">
        <v>23442740</v>
      </c>
      <c r="E9" s="10">
        <v>22692740</v>
      </c>
      <c r="F9" s="10"/>
      <c r="G9" s="10"/>
      <c r="H9" s="10"/>
      <c r="I9" s="10">
        <v>750000</v>
      </c>
      <c r="J9" s="10"/>
      <c r="K9" s="10"/>
      <c r="L9" s="10"/>
      <c r="M9" s="10"/>
      <c r="N9" s="10">
        <v>750000</v>
      </c>
      <c r="O9" s="10"/>
      <c r="P9" s="10"/>
      <c r="Q9" s="10"/>
      <c r="R9" s="10"/>
      <c r="S9" s="10"/>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4"/>
  <sheetViews>
    <sheetView showGridLines="0" showZeros="0" topLeftCell="A4" workbookViewId="0">
      <selection activeCell="A1" sqref="A1:O1"/>
    </sheetView>
  </sheetViews>
  <sheetFormatPr defaultColWidth="8.62962962962963" defaultRowHeight="12.75" customHeight="1"/>
  <cols>
    <col min="1" max="1" width="14.25" customWidth="1"/>
    <col min="2" max="2" width="37.6296296296296" customWidth="1"/>
    <col min="3" max="8" width="24.6296296296296" customWidth="1"/>
    <col min="9" max="9" width="26.75" customWidth="1"/>
    <col min="10" max="11" width="24.3796296296296" customWidth="1"/>
    <col min="12" max="15" width="24.6296296296296" customWidth="1"/>
  </cols>
  <sheetData>
    <row r="1" ht="17.25" customHeight="1" spans="1:15">
      <c r="A1" s="51" t="s">
        <v>71</v>
      </c>
    </row>
    <row r="2" ht="41.25" customHeight="1" spans="1:15">
      <c r="A2" s="46" t="str">
        <f>"2026"&amp;"年部门支出预算表"</f>
        <v>2026年部门支出预算表</v>
      </c>
    </row>
    <row r="3" ht="17.25" customHeight="1" spans="1:15">
      <c r="A3" s="49" t="str">
        <f>"单位名称："&amp;"昆明市五华区瑞和实验学校"</f>
        <v>单位名称：昆明市五华区瑞和实验学校</v>
      </c>
      <c r="O3" s="51" t="s">
        <v>1</v>
      </c>
    </row>
    <row r="4" ht="27" customHeight="1" spans="1:15">
      <c r="A4" s="170" t="s">
        <v>72</v>
      </c>
      <c r="B4" s="170" t="s">
        <v>73</v>
      </c>
      <c r="C4" s="170" t="s">
        <v>55</v>
      </c>
      <c r="D4" s="171" t="s">
        <v>58</v>
      </c>
      <c r="E4" s="172"/>
      <c r="F4" s="173"/>
      <c r="G4" s="174" t="s">
        <v>59</v>
      </c>
      <c r="H4" s="174" t="s">
        <v>60</v>
      </c>
      <c r="I4" s="174" t="s">
        <v>74</v>
      </c>
      <c r="J4" s="171" t="s">
        <v>62</v>
      </c>
      <c r="K4" s="172"/>
      <c r="L4" s="172"/>
      <c r="M4" s="172"/>
      <c r="N4" s="175"/>
      <c r="O4" s="176"/>
    </row>
    <row r="5" ht="42" customHeight="1" spans="1:15">
      <c r="A5" s="177"/>
      <c r="B5" s="177"/>
      <c r="C5" s="178"/>
      <c r="D5" s="179" t="s">
        <v>57</v>
      </c>
      <c r="E5" s="179" t="s">
        <v>75</v>
      </c>
      <c r="F5" s="179" t="s">
        <v>76</v>
      </c>
      <c r="G5" s="178"/>
      <c r="H5" s="178"/>
      <c r="I5" s="180"/>
      <c r="J5" s="179" t="s">
        <v>57</v>
      </c>
      <c r="K5" s="164" t="s">
        <v>77</v>
      </c>
      <c r="L5" s="164" t="s">
        <v>78</v>
      </c>
      <c r="M5" s="164" t="s">
        <v>79</v>
      </c>
      <c r="N5" s="164" t="s">
        <v>80</v>
      </c>
      <c r="O5" s="164" t="s">
        <v>81</v>
      </c>
    </row>
    <row r="6" ht="18" customHeight="1" spans="1:15">
      <c r="A6" s="58" t="s">
        <v>82</v>
      </c>
      <c r="B6" s="58" t="s">
        <v>83</v>
      </c>
      <c r="C6" s="58" t="s">
        <v>84</v>
      </c>
      <c r="D6" s="61" t="s">
        <v>85</v>
      </c>
      <c r="E6" s="61" t="s">
        <v>86</v>
      </c>
      <c r="F6" s="61" t="s">
        <v>87</v>
      </c>
      <c r="G6" s="61" t="s">
        <v>88</v>
      </c>
      <c r="H6" s="61" t="s">
        <v>89</v>
      </c>
      <c r="I6" s="61" t="s">
        <v>90</v>
      </c>
      <c r="J6" s="61" t="s">
        <v>91</v>
      </c>
      <c r="K6" s="61" t="s">
        <v>92</v>
      </c>
      <c r="L6" s="61" t="s">
        <v>93</v>
      </c>
      <c r="M6" s="61" t="s">
        <v>94</v>
      </c>
      <c r="N6" s="58" t="s">
        <v>95</v>
      </c>
      <c r="O6" s="61" t="s">
        <v>96</v>
      </c>
    </row>
    <row r="7" ht="21" customHeight="1" spans="1:15">
      <c r="A7" s="62" t="s">
        <v>97</v>
      </c>
      <c r="B7" s="62" t="s">
        <v>98</v>
      </c>
      <c r="C7" s="10">
        <v>16411245</v>
      </c>
      <c r="D7" s="10">
        <v>15661245</v>
      </c>
      <c r="E7" s="10">
        <v>15397051.08</v>
      </c>
      <c r="F7" s="10">
        <v>264193.92</v>
      </c>
      <c r="G7" s="10"/>
      <c r="H7" s="10"/>
      <c r="I7" s="10"/>
      <c r="J7" s="10">
        <v>750000</v>
      </c>
      <c r="K7" s="10"/>
      <c r="L7" s="10"/>
      <c r="M7" s="10"/>
      <c r="N7" s="10"/>
      <c r="O7" s="10">
        <v>750000</v>
      </c>
    </row>
    <row r="8" ht="21" customHeight="1" spans="1:15">
      <c r="A8" s="181" t="s">
        <v>99</v>
      </c>
      <c r="B8" s="181" t="s">
        <v>100</v>
      </c>
      <c r="C8" s="10">
        <v>16408557</v>
      </c>
      <c r="D8" s="10">
        <v>15658557</v>
      </c>
      <c r="E8" s="10">
        <v>15397051.08</v>
      </c>
      <c r="F8" s="10">
        <v>261505.92</v>
      </c>
      <c r="G8" s="10"/>
      <c r="H8" s="10"/>
      <c r="I8" s="10"/>
      <c r="J8" s="10">
        <v>750000</v>
      </c>
      <c r="K8" s="10"/>
      <c r="L8" s="10"/>
      <c r="M8" s="10"/>
      <c r="N8" s="10"/>
      <c r="O8" s="10">
        <v>750000</v>
      </c>
    </row>
    <row r="9" ht="21" customHeight="1" spans="1:15">
      <c r="A9" s="182" t="s">
        <v>101</v>
      </c>
      <c r="B9" s="182" t="s">
        <v>102</v>
      </c>
      <c r="C9" s="10">
        <v>16408557</v>
      </c>
      <c r="D9" s="10">
        <v>15658557</v>
      </c>
      <c r="E9" s="10">
        <v>15397051.08</v>
      </c>
      <c r="F9" s="10">
        <v>261505.92</v>
      </c>
      <c r="G9" s="10"/>
      <c r="H9" s="10"/>
      <c r="I9" s="10"/>
      <c r="J9" s="10">
        <v>750000</v>
      </c>
      <c r="K9" s="10"/>
      <c r="L9" s="10"/>
      <c r="M9" s="10"/>
      <c r="N9" s="10"/>
      <c r="O9" s="10">
        <v>750000</v>
      </c>
    </row>
    <row r="10" ht="21" customHeight="1" spans="1:15">
      <c r="A10" s="181" t="s">
        <v>103</v>
      </c>
      <c r="B10" s="181" t="s">
        <v>104</v>
      </c>
      <c r="C10" s="10">
        <v>2688</v>
      </c>
      <c r="D10" s="10">
        <v>2688</v>
      </c>
      <c r="E10" s="10"/>
      <c r="F10" s="10">
        <v>2688</v>
      </c>
      <c r="G10" s="10"/>
      <c r="H10" s="10"/>
      <c r="I10" s="10"/>
      <c r="J10" s="10"/>
      <c r="K10" s="10"/>
      <c r="L10" s="10"/>
      <c r="M10" s="10"/>
      <c r="N10" s="10"/>
      <c r="O10" s="10"/>
    </row>
    <row r="11" ht="21" customHeight="1" spans="1:15">
      <c r="A11" s="182" t="s">
        <v>105</v>
      </c>
      <c r="B11" s="182" t="s">
        <v>106</v>
      </c>
      <c r="C11" s="10">
        <v>2688</v>
      </c>
      <c r="D11" s="10">
        <v>2688</v>
      </c>
      <c r="E11" s="10"/>
      <c r="F11" s="10">
        <v>2688</v>
      </c>
      <c r="G11" s="10"/>
      <c r="H11" s="10"/>
      <c r="I11" s="10"/>
      <c r="J11" s="10"/>
      <c r="K11" s="10"/>
      <c r="L11" s="10"/>
      <c r="M11" s="10"/>
      <c r="N11" s="10"/>
      <c r="O11" s="10"/>
    </row>
    <row r="12" ht="21" customHeight="1" spans="1:15">
      <c r="A12" s="62" t="s">
        <v>107</v>
      </c>
      <c r="B12" s="62" t="s">
        <v>108</v>
      </c>
      <c r="C12" s="10">
        <v>4038338</v>
      </c>
      <c r="D12" s="10">
        <v>4038338</v>
      </c>
      <c r="E12" s="10">
        <v>4038338</v>
      </c>
      <c r="F12" s="10"/>
      <c r="G12" s="10"/>
      <c r="H12" s="10"/>
      <c r="I12" s="10"/>
      <c r="J12" s="10"/>
      <c r="K12" s="10"/>
      <c r="L12" s="10"/>
      <c r="M12" s="10"/>
      <c r="N12" s="10"/>
      <c r="O12" s="10"/>
    </row>
    <row r="13" ht="21" customHeight="1" spans="1:15">
      <c r="A13" s="181" t="s">
        <v>109</v>
      </c>
      <c r="B13" s="181" t="s">
        <v>110</v>
      </c>
      <c r="C13" s="10">
        <v>4038338</v>
      </c>
      <c r="D13" s="10">
        <v>4038338</v>
      </c>
      <c r="E13" s="10">
        <v>4038338</v>
      </c>
      <c r="F13" s="10"/>
      <c r="G13" s="10"/>
      <c r="H13" s="10"/>
      <c r="I13" s="10"/>
      <c r="J13" s="10"/>
      <c r="K13" s="10"/>
      <c r="L13" s="10"/>
      <c r="M13" s="10"/>
      <c r="N13" s="10"/>
      <c r="O13" s="10"/>
    </row>
    <row r="14" ht="21" customHeight="1" spans="1:15">
      <c r="A14" s="182" t="s">
        <v>111</v>
      </c>
      <c r="B14" s="182" t="s">
        <v>112</v>
      </c>
      <c r="C14" s="10">
        <v>1989000</v>
      </c>
      <c r="D14" s="10">
        <v>1989000</v>
      </c>
      <c r="E14" s="10">
        <v>1989000</v>
      </c>
      <c r="F14" s="10"/>
      <c r="G14" s="10"/>
      <c r="H14" s="10"/>
      <c r="I14" s="10"/>
      <c r="J14" s="10"/>
      <c r="K14" s="10"/>
      <c r="L14" s="10"/>
      <c r="M14" s="10"/>
      <c r="N14" s="10"/>
      <c r="O14" s="10"/>
    </row>
    <row r="15" ht="21" customHeight="1" spans="1:15">
      <c r="A15" s="182" t="s">
        <v>113</v>
      </c>
      <c r="B15" s="182" t="s">
        <v>114</v>
      </c>
      <c r="C15" s="10">
        <v>1349338</v>
      </c>
      <c r="D15" s="10">
        <v>1349338</v>
      </c>
      <c r="E15" s="10">
        <v>1349338</v>
      </c>
      <c r="F15" s="10"/>
      <c r="G15" s="10"/>
      <c r="H15" s="10"/>
      <c r="I15" s="10"/>
      <c r="J15" s="10"/>
      <c r="K15" s="10"/>
      <c r="L15" s="10"/>
      <c r="M15" s="10"/>
      <c r="N15" s="10"/>
      <c r="O15" s="10"/>
    </row>
    <row r="16" ht="21" customHeight="1" spans="1:15">
      <c r="A16" s="182" t="s">
        <v>115</v>
      </c>
      <c r="B16" s="182" t="s">
        <v>116</v>
      </c>
      <c r="C16" s="10">
        <v>700000</v>
      </c>
      <c r="D16" s="10">
        <v>700000</v>
      </c>
      <c r="E16" s="10">
        <v>700000</v>
      </c>
      <c r="F16" s="10"/>
      <c r="G16" s="10"/>
      <c r="H16" s="10"/>
      <c r="I16" s="10"/>
      <c r="J16" s="10"/>
      <c r="K16" s="10"/>
      <c r="L16" s="10"/>
      <c r="M16" s="10"/>
      <c r="N16" s="10"/>
      <c r="O16" s="10"/>
    </row>
    <row r="17" ht="21" customHeight="1" spans="1:15">
      <c r="A17" s="62" t="s">
        <v>117</v>
      </c>
      <c r="B17" s="62" t="s">
        <v>118</v>
      </c>
      <c r="C17" s="10">
        <v>1497681</v>
      </c>
      <c r="D17" s="10">
        <v>1497681</v>
      </c>
      <c r="E17" s="10">
        <v>1497681</v>
      </c>
      <c r="F17" s="10"/>
      <c r="G17" s="10"/>
      <c r="H17" s="10"/>
      <c r="I17" s="10"/>
      <c r="J17" s="10"/>
      <c r="K17" s="10"/>
      <c r="L17" s="10"/>
      <c r="M17" s="10"/>
      <c r="N17" s="10"/>
      <c r="O17" s="10"/>
    </row>
    <row r="18" ht="21" customHeight="1" spans="1:15">
      <c r="A18" s="181" t="s">
        <v>119</v>
      </c>
      <c r="B18" s="181" t="s">
        <v>120</v>
      </c>
      <c r="C18" s="10">
        <v>1497681</v>
      </c>
      <c r="D18" s="10">
        <v>1497681</v>
      </c>
      <c r="E18" s="10">
        <v>1497681</v>
      </c>
      <c r="F18" s="10"/>
      <c r="G18" s="10"/>
      <c r="H18" s="10"/>
      <c r="I18" s="10"/>
      <c r="J18" s="10"/>
      <c r="K18" s="10"/>
      <c r="L18" s="10"/>
      <c r="M18" s="10"/>
      <c r="N18" s="10"/>
      <c r="O18" s="10"/>
    </row>
    <row r="19" ht="21" customHeight="1" spans="1:15">
      <c r="A19" s="182" t="s">
        <v>121</v>
      </c>
      <c r="B19" s="182" t="s">
        <v>122</v>
      </c>
      <c r="C19" s="10">
        <v>1483080</v>
      </c>
      <c r="D19" s="10">
        <v>1483080</v>
      </c>
      <c r="E19" s="10">
        <v>1483080</v>
      </c>
      <c r="F19" s="10"/>
      <c r="G19" s="10"/>
      <c r="H19" s="10"/>
      <c r="I19" s="10"/>
      <c r="J19" s="10"/>
      <c r="K19" s="10"/>
      <c r="L19" s="10"/>
      <c r="M19" s="10"/>
      <c r="N19" s="10"/>
      <c r="O19" s="10"/>
    </row>
    <row r="20" ht="21" customHeight="1" spans="1:15">
      <c r="A20" s="182" t="s">
        <v>123</v>
      </c>
      <c r="B20" s="182" t="s">
        <v>124</v>
      </c>
      <c r="C20" s="10">
        <v>14601</v>
      </c>
      <c r="D20" s="10">
        <v>14601</v>
      </c>
      <c r="E20" s="10">
        <v>14601</v>
      </c>
      <c r="F20" s="10"/>
      <c r="G20" s="10"/>
      <c r="H20" s="10"/>
      <c r="I20" s="10"/>
      <c r="J20" s="10"/>
      <c r="K20" s="10"/>
      <c r="L20" s="10"/>
      <c r="M20" s="10"/>
      <c r="N20" s="10"/>
      <c r="O20" s="10"/>
    </row>
    <row r="21" ht="21" customHeight="1" spans="1:15">
      <c r="A21" s="62" t="s">
        <v>125</v>
      </c>
      <c r="B21" s="62" t="s">
        <v>126</v>
      </c>
      <c r="C21" s="10">
        <v>1495476</v>
      </c>
      <c r="D21" s="10">
        <v>1495476</v>
      </c>
      <c r="E21" s="10">
        <v>1495476</v>
      </c>
      <c r="F21" s="10"/>
      <c r="G21" s="10"/>
      <c r="H21" s="10"/>
      <c r="I21" s="10"/>
      <c r="J21" s="10"/>
      <c r="K21" s="10"/>
      <c r="L21" s="10"/>
      <c r="M21" s="10"/>
      <c r="N21" s="10"/>
      <c r="O21" s="10"/>
    </row>
    <row r="22" ht="21" customHeight="1" spans="1:15">
      <c r="A22" s="181" t="s">
        <v>127</v>
      </c>
      <c r="B22" s="181" t="s">
        <v>128</v>
      </c>
      <c r="C22" s="10">
        <v>1495476</v>
      </c>
      <c r="D22" s="10">
        <v>1495476</v>
      </c>
      <c r="E22" s="10">
        <v>1495476</v>
      </c>
      <c r="F22" s="10"/>
      <c r="G22" s="10"/>
      <c r="H22" s="10"/>
      <c r="I22" s="10"/>
      <c r="J22" s="10"/>
      <c r="K22" s="10"/>
      <c r="L22" s="10"/>
      <c r="M22" s="10"/>
      <c r="N22" s="10"/>
      <c r="O22" s="10"/>
    </row>
    <row r="23" ht="21" customHeight="1" spans="1:15">
      <c r="A23" s="182" t="s">
        <v>129</v>
      </c>
      <c r="B23" s="182" t="s">
        <v>130</v>
      </c>
      <c r="C23" s="10">
        <v>1495476</v>
      </c>
      <c r="D23" s="10">
        <v>1495476</v>
      </c>
      <c r="E23" s="10">
        <v>1495476</v>
      </c>
      <c r="F23" s="10"/>
      <c r="G23" s="10"/>
      <c r="H23" s="10"/>
      <c r="I23" s="10"/>
      <c r="J23" s="10"/>
      <c r="K23" s="10"/>
      <c r="L23" s="10"/>
      <c r="M23" s="10"/>
      <c r="N23" s="10"/>
      <c r="O23" s="10"/>
    </row>
    <row r="24" ht="21" customHeight="1" spans="1:15">
      <c r="A24" s="183" t="s">
        <v>55</v>
      </c>
      <c r="B24" s="41"/>
      <c r="C24" s="10">
        <v>23442740</v>
      </c>
      <c r="D24" s="10">
        <v>22692740</v>
      </c>
      <c r="E24" s="10">
        <v>22428546.08</v>
      </c>
      <c r="F24" s="10">
        <v>264193.92</v>
      </c>
      <c r="G24" s="10"/>
      <c r="H24" s="10"/>
      <c r="I24" s="10"/>
      <c r="J24" s="10">
        <v>750000</v>
      </c>
      <c r="K24" s="10"/>
      <c r="L24" s="10"/>
      <c r="M24" s="10"/>
      <c r="N24" s="10"/>
      <c r="O24" s="10">
        <v>750000</v>
      </c>
    </row>
  </sheetData>
  <mergeCells count="12">
    <mergeCell ref="A1:O1"/>
    <mergeCell ref="A2:O2"/>
    <mergeCell ref="A3:B3"/>
    <mergeCell ref="D4:F4"/>
    <mergeCell ref="J4:O4"/>
    <mergeCell ref="A24:B24"/>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19" workbookViewId="0">
      <selection activeCell="A1" sqref="A1"/>
    </sheetView>
  </sheetViews>
  <sheetFormatPr defaultColWidth="8.62962962962963" defaultRowHeight="12.75" customHeight="1" outlineLevelCol="3"/>
  <cols>
    <col min="1" max="4" width="35.6296296296296" customWidth="1"/>
  </cols>
  <sheetData>
    <row r="1" ht="15" customHeight="1" spans="1:4">
      <c r="A1" s="47"/>
      <c r="B1" s="51"/>
      <c r="C1" s="51"/>
      <c r="D1" s="51" t="s">
        <v>131</v>
      </c>
    </row>
    <row r="2" ht="41.25" customHeight="1" spans="1:4">
      <c r="A2" s="46" t="str">
        <f>"2026"&amp;"年部门财政拨款收支预算总表"</f>
        <v>2026年部门财政拨款收支预算总表</v>
      </c>
    </row>
    <row r="3" ht="17.25" customHeight="1" spans="1:4">
      <c r="A3" s="49" t="str">
        <f>"单位名称："&amp;"昆明市五华区瑞和实验学校"</f>
        <v>单位名称：昆明市五华区瑞和实验学校</v>
      </c>
      <c r="B3" s="163"/>
      <c r="D3" s="51" t="s">
        <v>1</v>
      </c>
    </row>
    <row r="4" ht="17.25" customHeight="1" spans="1:4">
      <c r="A4" s="164" t="s">
        <v>2</v>
      </c>
      <c r="B4" s="165"/>
      <c r="C4" s="164" t="s">
        <v>3</v>
      </c>
      <c r="D4" s="165"/>
    </row>
    <row r="5" ht="18.75" customHeight="1" spans="1:4">
      <c r="A5" s="164" t="s">
        <v>4</v>
      </c>
      <c r="B5" s="164" t="s">
        <v>5</v>
      </c>
      <c r="C5" s="164" t="s">
        <v>6</v>
      </c>
      <c r="D5" s="164" t="s">
        <v>5</v>
      </c>
    </row>
    <row r="6" ht="16.5" customHeight="1" spans="1:4">
      <c r="A6" s="166" t="s">
        <v>132</v>
      </c>
      <c r="B6" s="10">
        <v>22692740</v>
      </c>
      <c r="C6" s="166" t="s">
        <v>133</v>
      </c>
      <c r="D6" s="10">
        <v>22692740</v>
      </c>
    </row>
    <row r="7" ht="16.5" customHeight="1" spans="1:4">
      <c r="A7" s="166" t="s">
        <v>134</v>
      </c>
      <c r="B7" s="10">
        <v>22692740</v>
      </c>
      <c r="C7" s="166" t="s">
        <v>135</v>
      </c>
      <c r="D7" s="10"/>
    </row>
    <row r="8" ht="16.5" customHeight="1" spans="1:4">
      <c r="A8" s="166" t="s">
        <v>136</v>
      </c>
      <c r="B8" s="10"/>
      <c r="C8" s="166" t="s">
        <v>137</v>
      </c>
      <c r="D8" s="10"/>
    </row>
    <row r="9" ht="16.5" customHeight="1" spans="1:4">
      <c r="A9" s="166" t="s">
        <v>138</v>
      </c>
      <c r="B9" s="10"/>
      <c r="C9" s="166" t="s">
        <v>139</v>
      </c>
      <c r="D9" s="10"/>
    </row>
    <row r="10" ht="16.5" customHeight="1" spans="1:4">
      <c r="A10" s="166" t="s">
        <v>140</v>
      </c>
      <c r="B10" s="10"/>
      <c r="C10" s="166" t="s">
        <v>141</v>
      </c>
      <c r="D10" s="10"/>
    </row>
    <row r="11" ht="16.5" customHeight="1" spans="1:4">
      <c r="A11" s="166" t="s">
        <v>134</v>
      </c>
      <c r="B11" s="10"/>
      <c r="C11" s="166" t="s">
        <v>142</v>
      </c>
      <c r="D11" s="10"/>
    </row>
    <row r="12" ht="16.5" customHeight="1" spans="1:4">
      <c r="A12" s="151" t="s">
        <v>136</v>
      </c>
      <c r="B12" s="10"/>
      <c r="C12" s="9" t="s">
        <v>143</v>
      </c>
      <c r="D12" s="10"/>
    </row>
    <row r="13" ht="16.5" customHeight="1" spans="1:4">
      <c r="A13" s="151" t="s">
        <v>138</v>
      </c>
      <c r="B13" s="10"/>
      <c r="C13" s="9" t="s">
        <v>144</v>
      </c>
      <c r="D13" s="10"/>
    </row>
    <row r="14" ht="16.5" customHeight="1" spans="1:4">
      <c r="A14" s="167"/>
      <c r="B14" s="10"/>
      <c r="C14" s="9" t="s">
        <v>145</v>
      </c>
      <c r="D14" s="10"/>
    </row>
    <row r="15" ht="16.5" customHeight="1" spans="1:4">
      <c r="A15" s="167"/>
      <c r="B15" s="10"/>
      <c r="C15" s="9" t="s">
        <v>146</v>
      </c>
      <c r="D15" s="10"/>
    </row>
    <row r="16" ht="16.5" customHeight="1" spans="1:4">
      <c r="A16" s="167"/>
      <c r="B16" s="10"/>
      <c r="C16" s="9" t="s">
        <v>147</v>
      </c>
      <c r="D16" s="10"/>
    </row>
    <row r="17" ht="16.5" customHeight="1" spans="1:4">
      <c r="A17" s="167"/>
      <c r="B17" s="10"/>
      <c r="C17" s="9" t="s">
        <v>148</v>
      </c>
      <c r="D17" s="10"/>
    </row>
    <row r="18" ht="16.5" customHeight="1" spans="1:4">
      <c r="A18" s="167"/>
      <c r="B18" s="10"/>
      <c r="C18" s="9" t="s">
        <v>149</v>
      </c>
      <c r="D18" s="10"/>
    </row>
    <row r="19" ht="16.5" customHeight="1" spans="1:4">
      <c r="A19" s="167"/>
      <c r="B19" s="10"/>
      <c r="C19" s="9" t="s">
        <v>150</v>
      </c>
      <c r="D19" s="10"/>
    </row>
    <row r="20" ht="16.5" customHeight="1" spans="1:4">
      <c r="A20" s="167"/>
      <c r="B20" s="10"/>
      <c r="C20" s="9" t="s">
        <v>151</v>
      </c>
      <c r="D20" s="10"/>
    </row>
    <row r="21" ht="16.5" customHeight="1" spans="1:4">
      <c r="A21" s="167"/>
      <c r="B21" s="10"/>
      <c r="C21" s="9" t="s">
        <v>152</v>
      </c>
      <c r="D21" s="10"/>
    </row>
    <row r="22" ht="16.5" customHeight="1" spans="1:4">
      <c r="A22" s="167"/>
      <c r="B22" s="10"/>
      <c r="C22" s="9" t="s">
        <v>153</v>
      </c>
      <c r="D22" s="10"/>
    </row>
    <row r="23" ht="16.5" customHeight="1" spans="1:4">
      <c r="A23" s="167"/>
      <c r="B23" s="10"/>
      <c r="C23" s="9" t="s">
        <v>154</v>
      </c>
      <c r="D23" s="10"/>
    </row>
    <row r="24" ht="16.5" customHeight="1" spans="1:4">
      <c r="A24" s="167"/>
      <c r="B24" s="10"/>
      <c r="C24" s="9" t="s">
        <v>155</v>
      </c>
      <c r="D24" s="10"/>
    </row>
    <row r="25" ht="16.5" customHeight="1" spans="1:4">
      <c r="A25" s="167"/>
      <c r="B25" s="10"/>
      <c r="C25" s="9" t="s">
        <v>156</v>
      </c>
      <c r="D25" s="10"/>
    </row>
    <row r="26" ht="16.5" customHeight="1" spans="1:4">
      <c r="A26" s="167"/>
      <c r="B26" s="10"/>
      <c r="C26" s="9" t="s">
        <v>157</v>
      </c>
      <c r="D26" s="10"/>
    </row>
    <row r="27" ht="16.5" customHeight="1" spans="1:4">
      <c r="A27" s="167"/>
      <c r="B27" s="10"/>
      <c r="C27" s="9" t="s">
        <v>158</v>
      </c>
      <c r="D27" s="10"/>
    </row>
    <row r="28" ht="16.5" customHeight="1" spans="1:4">
      <c r="A28" s="167"/>
      <c r="B28" s="10"/>
      <c r="C28" s="9" t="s">
        <v>159</v>
      </c>
      <c r="D28" s="10"/>
    </row>
    <row r="29" ht="16.5" customHeight="1" spans="1:4">
      <c r="A29" s="167"/>
      <c r="B29" s="10"/>
      <c r="C29" s="9" t="s">
        <v>160</v>
      </c>
      <c r="D29" s="10"/>
    </row>
    <row r="30" ht="16.5" customHeight="1" spans="1:4">
      <c r="A30" s="167"/>
      <c r="B30" s="10"/>
      <c r="C30" s="9" t="s">
        <v>161</v>
      </c>
      <c r="D30" s="10"/>
    </row>
    <row r="31" ht="16.5" customHeight="1" spans="1:4">
      <c r="A31" s="167"/>
      <c r="B31" s="10"/>
      <c r="C31" s="151" t="s">
        <v>162</v>
      </c>
      <c r="D31" s="10"/>
    </row>
    <row r="32" ht="16.5" customHeight="1" spans="1:4">
      <c r="A32" s="167"/>
      <c r="B32" s="10"/>
      <c r="C32" s="151" t="s">
        <v>163</v>
      </c>
      <c r="D32" s="10"/>
    </row>
    <row r="33" ht="16.5" customHeight="1" spans="1:4">
      <c r="A33" s="167"/>
      <c r="B33" s="10"/>
      <c r="C33" s="33" t="s">
        <v>164</v>
      </c>
      <c r="D33" s="10"/>
    </row>
    <row r="34" ht="15" customHeight="1" spans="1:4">
      <c r="A34" s="168" t="s">
        <v>50</v>
      </c>
      <c r="B34" s="169">
        <v>22692740</v>
      </c>
      <c r="C34" s="168" t="s">
        <v>51</v>
      </c>
      <c r="D34" s="169">
        <v>22692740</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4"/>
  <sheetViews>
    <sheetView showZeros="0" topLeftCell="A6" workbookViewId="0">
      <selection activeCell="C7" sqref="C7:C24"/>
    </sheetView>
  </sheetViews>
  <sheetFormatPr defaultColWidth="9.12962962962963" defaultRowHeight="14.25" customHeight="1" outlineLevelCol="6"/>
  <cols>
    <col min="1" max="1" width="20.1296296296296" customWidth="1"/>
    <col min="2" max="2" width="44" customWidth="1"/>
    <col min="3" max="7" width="24.1296296296296" customWidth="1"/>
  </cols>
  <sheetData>
    <row r="1" customHeight="1" spans="1:7">
      <c r="D1" s="137"/>
      <c r="F1" s="74"/>
      <c r="G1" s="138" t="s">
        <v>165</v>
      </c>
    </row>
    <row r="2" ht="41.25" customHeight="1" spans="1:7">
      <c r="A2" s="125" t="str">
        <f>"2026"&amp;"年一般公共预算支出预算表（按功能科目分类）"</f>
        <v>2026年一般公共预算支出预算表（按功能科目分类）</v>
      </c>
      <c r="B2" s="125"/>
      <c r="C2" s="125"/>
      <c r="D2" s="125"/>
      <c r="E2" s="125"/>
      <c r="F2" s="125"/>
      <c r="G2" s="125"/>
    </row>
    <row r="3" ht="18" customHeight="1" spans="1:7">
      <c r="A3" s="15" t="str">
        <f>"单位名称："&amp;"昆明市五华区瑞和实验学校"</f>
        <v>单位名称：昆明市五华区瑞和实验学校</v>
      </c>
      <c r="F3" s="122"/>
      <c r="G3" s="138" t="s">
        <v>1</v>
      </c>
    </row>
    <row r="4" ht="20.25" customHeight="1" spans="1:7">
      <c r="A4" s="158" t="s">
        <v>166</v>
      </c>
      <c r="B4" s="159"/>
      <c r="C4" s="126" t="s">
        <v>55</v>
      </c>
      <c r="D4" s="146" t="s">
        <v>75</v>
      </c>
      <c r="E4" s="23"/>
      <c r="F4" s="24"/>
      <c r="G4" s="140" t="s">
        <v>76</v>
      </c>
    </row>
    <row r="5" ht="20.25" customHeight="1" spans="1:7">
      <c r="A5" s="160" t="s">
        <v>72</v>
      </c>
      <c r="B5" s="160" t="s">
        <v>73</v>
      </c>
      <c r="C5" s="30"/>
      <c r="D5" s="132" t="s">
        <v>57</v>
      </c>
      <c r="E5" s="132" t="s">
        <v>167</v>
      </c>
      <c r="F5" s="132" t="s">
        <v>168</v>
      </c>
      <c r="G5" s="142"/>
    </row>
    <row r="6" ht="15" customHeight="1" spans="1:7">
      <c r="A6" s="65" t="s">
        <v>82</v>
      </c>
      <c r="B6" s="65" t="s">
        <v>83</v>
      </c>
      <c r="C6" s="65" t="s">
        <v>84</v>
      </c>
      <c r="D6" s="65" t="s">
        <v>85</v>
      </c>
      <c r="E6" s="65" t="s">
        <v>86</v>
      </c>
      <c r="F6" s="65" t="s">
        <v>87</v>
      </c>
      <c r="G6" s="65" t="s">
        <v>88</v>
      </c>
    </row>
    <row r="7" ht="18" customHeight="1" spans="1:7">
      <c r="A7" s="33" t="s">
        <v>97</v>
      </c>
      <c r="B7" s="33" t="s">
        <v>98</v>
      </c>
      <c r="C7" s="10">
        <v>15661245</v>
      </c>
      <c r="D7" s="10">
        <v>15397051.08</v>
      </c>
      <c r="E7" s="10">
        <v>15032711.08</v>
      </c>
      <c r="F7" s="10">
        <v>364340</v>
      </c>
      <c r="G7" s="10">
        <v>264193.92</v>
      </c>
    </row>
    <row r="8" ht="18" customHeight="1" spans="1:7">
      <c r="A8" s="136" t="s">
        <v>99</v>
      </c>
      <c r="B8" s="136" t="s">
        <v>100</v>
      </c>
      <c r="C8" s="10">
        <v>15658557</v>
      </c>
      <c r="D8" s="10">
        <v>15397051.08</v>
      </c>
      <c r="E8" s="10">
        <v>15032711.08</v>
      </c>
      <c r="F8" s="10">
        <v>364340</v>
      </c>
      <c r="G8" s="10">
        <v>261505.92</v>
      </c>
    </row>
    <row r="9" ht="18" customHeight="1" spans="1:7">
      <c r="A9" s="161" t="s">
        <v>101</v>
      </c>
      <c r="B9" s="161" t="s">
        <v>102</v>
      </c>
      <c r="C9" s="10">
        <v>15658557</v>
      </c>
      <c r="D9" s="10">
        <v>15397051.08</v>
      </c>
      <c r="E9" s="10">
        <v>15032711.08</v>
      </c>
      <c r="F9" s="10">
        <v>364340</v>
      </c>
      <c r="G9" s="10">
        <v>261505.92</v>
      </c>
    </row>
    <row r="10" ht="18" customHeight="1" spans="1:7">
      <c r="A10" s="136" t="s">
        <v>103</v>
      </c>
      <c r="B10" s="136" t="s">
        <v>104</v>
      </c>
      <c r="C10" s="10">
        <v>2688</v>
      </c>
      <c r="D10" s="10"/>
      <c r="E10" s="10"/>
      <c r="F10" s="10"/>
      <c r="G10" s="10">
        <v>2688</v>
      </c>
    </row>
    <row r="11" ht="18" customHeight="1" spans="1:7">
      <c r="A11" s="161" t="s">
        <v>105</v>
      </c>
      <c r="B11" s="161" t="s">
        <v>106</v>
      </c>
      <c r="C11" s="10">
        <v>2688</v>
      </c>
      <c r="D11" s="10"/>
      <c r="E11" s="10"/>
      <c r="F11" s="10"/>
      <c r="G11" s="10">
        <v>2688</v>
      </c>
    </row>
    <row r="12" ht="18" customHeight="1" spans="1:7">
      <c r="A12" s="33" t="s">
        <v>107</v>
      </c>
      <c r="B12" s="33" t="s">
        <v>108</v>
      </c>
      <c r="C12" s="10">
        <v>4038338</v>
      </c>
      <c r="D12" s="10">
        <v>4038338</v>
      </c>
      <c r="E12" s="10">
        <v>3783338</v>
      </c>
      <c r="F12" s="10">
        <v>255000</v>
      </c>
      <c r="G12" s="10"/>
    </row>
    <row r="13" ht="18" customHeight="1" spans="1:7">
      <c r="A13" s="136" t="s">
        <v>109</v>
      </c>
      <c r="B13" s="136" t="s">
        <v>110</v>
      </c>
      <c r="C13" s="10">
        <v>4038338</v>
      </c>
      <c r="D13" s="10">
        <v>4038338</v>
      </c>
      <c r="E13" s="10">
        <v>3783338</v>
      </c>
      <c r="F13" s="10">
        <v>255000</v>
      </c>
      <c r="G13" s="10"/>
    </row>
    <row r="14" ht="18" customHeight="1" spans="1:7">
      <c r="A14" s="161" t="s">
        <v>111</v>
      </c>
      <c r="B14" s="161" t="s">
        <v>112</v>
      </c>
      <c r="C14" s="10">
        <v>1989000</v>
      </c>
      <c r="D14" s="10">
        <v>1989000</v>
      </c>
      <c r="E14" s="10">
        <v>1734000</v>
      </c>
      <c r="F14" s="10">
        <v>255000</v>
      </c>
      <c r="G14" s="10"/>
    </row>
    <row r="15" ht="18" customHeight="1" spans="1:7">
      <c r="A15" s="161" t="s">
        <v>113</v>
      </c>
      <c r="B15" s="161" t="s">
        <v>114</v>
      </c>
      <c r="C15" s="10">
        <v>1349338</v>
      </c>
      <c r="D15" s="10">
        <v>1349338</v>
      </c>
      <c r="E15" s="10">
        <v>1349338</v>
      </c>
      <c r="F15" s="10"/>
      <c r="G15" s="10"/>
    </row>
    <row r="16" ht="18" customHeight="1" spans="1:7">
      <c r="A16" s="161" t="s">
        <v>115</v>
      </c>
      <c r="B16" s="161" t="s">
        <v>116</v>
      </c>
      <c r="C16" s="10">
        <v>700000</v>
      </c>
      <c r="D16" s="10">
        <v>700000</v>
      </c>
      <c r="E16" s="10">
        <v>700000</v>
      </c>
      <c r="F16" s="10"/>
      <c r="G16" s="10"/>
    </row>
    <row r="17" ht="18" customHeight="1" spans="1:7">
      <c r="A17" s="33" t="s">
        <v>117</v>
      </c>
      <c r="B17" s="33" t="s">
        <v>118</v>
      </c>
      <c r="C17" s="10">
        <v>1497681</v>
      </c>
      <c r="D17" s="10">
        <v>1497681</v>
      </c>
      <c r="E17" s="10">
        <v>1497681</v>
      </c>
      <c r="F17" s="10"/>
      <c r="G17" s="10"/>
    </row>
    <row r="18" ht="18" customHeight="1" spans="1:7">
      <c r="A18" s="136" t="s">
        <v>119</v>
      </c>
      <c r="B18" s="136" t="s">
        <v>120</v>
      </c>
      <c r="C18" s="10">
        <v>1497681</v>
      </c>
      <c r="D18" s="10">
        <v>1497681</v>
      </c>
      <c r="E18" s="10">
        <v>1497681</v>
      </c>
      <c r="F18" s="10"/>
      <c r="G18" s="10"/>
    </row>
    <row r="19" ht="18" customHeight="1" spans="1:7">
      <c r="A19" s="161" t="s">
        <v>121</v>
      </c>
      <c r="B19" s="161" t="s">
        <v>122</v>
      </c>
      <c r="C19" s="10">
        <v>1483080</v>
      </c>
      <c r="D19" s="10">
        <v>1483080</v>
      </c>
      <c r="E19" s="10">
        <v>1483080</v>
      </c>
      <c r="F19" s="10"/>
      <c r="G19" s="10"/>
    </row>
    <row r="20" ht="18" customHeight="1" spans="1:7">
      <c r="A20" s="161" t="s">
        <v>123</v>
      </c>
      <c r="B20" s="161" t="s">
        <v>124</v>
      </c>
      <c r="C20" s="10">
        <v>14601</v>
      </c>
      <c r="D20" s="10">
        <v>14601</v>
      </c>
      <c r="E20" s="10">
        <v>14601</v>
      </c>
      <c r="F20" s="10"/>
      <c r="G20" s="10"/>
    </row>
    <row r="21" ht="18" customHeight="1" spans="1:7">
      <c r="A21" s="33" t="s">
        <v>125</v>
      </c>
      <c r="B21" s="33" t="s">
        <v>126</v>
      </c>
      <c r="C21" s="10">
        <v>1495476</v>
      </c>
      <c r="D21" s="10">
        <v>1495476</v>
      </c>
      <c r="E21" s="10">
        <v>1495476</v>
      </c>
      <c r="F21" s="10"/>
      <c r="G21" s="10"/>
    </row>
    <row r="22" ht="18" customHeight="1" spans="1:7">
      <c r="A22" s="136" t="s">
        <v>127</v>
      </c>
      <c r="B22" s="136" t="s">
        <v>128</v>
      </c>
      <c r="C22" s="10">
        <v>1495476</v>
      </c>
      <c r="D22" s="10">
        <v>1495476</v>
      </c>
      <c r="E22" s="10">
        <v>1495476</v>
      </c>
      <c r="F22" s="10"/>
      <c r="G22" s="10"/>
    </row>
    <row r="23" ht="18" customHeight="1" spans="1:7">
      <c r="A23" s="161" t="s">
        <v>129</v>
      </c>
      <c r="B23" s="161" t="s">
        <v>130</v>
      </c>
      <c r="C23" s="10">
        <v>1495476</v>
      </c>
      <c r="D23" s="10">
        <v>1495476</v>
      </c>
      <c r="E23" s="10">
        <v>1495476</v>
      </c>
      <c r="F23" s="10"/>
      <c r="G23" s="10"/>
    </row>
    <row r="24" ht="18" customHeight="1" spans="1:7">
      <c r="A24" s="84" t="s">
        <v>169</v>
      </c>
      <c r="B24" s="162" t="s">
        <v>169</v>
      </c>
      <c r="C24" s="10">
        <v>22692740</v>
      </c>
      <c r="D24" s="10">
        <v>22428546.08</v>
      </c>
      <c r="E24" s="10">
        <v>21809206.08</v>
      </c>
      <c r="F24" s="10">
        <v>619340</v>
      </c>
      <c r="G24" s="10">
        <v>264193.92</v>
      </c>
    </row>
  </sheetData>
  <mergeCells count="6">
    <mergeCell ref="A2:G2"/>
    <mergeCell ref="A4:B4"/>
    <mergeCell ref="D4:F4"/>
    <mergeCell ref="A24:B24"/>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selection activeCell="B11" sqref="B11"/>
    </sheetView>
  </sheetViews>
  <sheetFormatPr defaultColWidth="10.3796296296296" defaultRowHeight="14.25" customHeight="1" outlineLevelRow="7" outlineLevelCol="5"/>
  <cols>
    <col min="1" max="6" width="28.1296296296296" customWidth="1"/>
  </cols>
  <sheetData>
    <row r="1" customHeight="1" spans="1:6">
      <c r="A1" s="48"/>
      <c r="B1" s="48"/>
      <c r="C1" s="48"/>
      <c r="D1" s="48"/>
      <c r="E1" s="47"/>
      <c r="F1" s="154" t="s">
        <v>170</v>
      </c>
    </row>
    <row r="2" ht="41.25" customHeight="1" spans="1:6">
      <c r="A2" s="155" t="str">
        <f>"2026"&amp;"年一般公共预算“三公”经费支出预算表"</f>
        <v>2026年一般公共预算“三公”经费支出预算表</v>
      </c>
      <c r="B2" s="48"/>
      <c r="C2" s="48"/>
      <c r="D2" s="48"/>
      <c r="E2" s="47"/>
      <c r="F2" s="48"/>
    </row>
    <row r="3" customHeight="1" spans="1:6">
      <c r="A3" s="112" t="str">
        <f>"单位名称："&amp;"昆明市五华区瑞和实验学校"</f>
        <v>单位名称：昆明市五华区瑞和实验学校</v>
      </c>
      <c r="B3" s="156"/>
      <c r="D3" s="48"/>
      <c r="E3" s="47"/>
      <c r="F3" s="52" t="s">
        <v>1</v>
      </c>
    </row>
    <row r="4" ht="27" customHeight="1" spans="1:6">
      <c r="A4" s="53" t="s">
        <v>171</v>
      </c>
      <c r="B4" s="53" t="s">
        <v>172</v>
      </c>
      <c r="C4" s="55" t="s">
        <v>173</v>
      </c>
      <c r="D4" s="53"/>
      <c r="E4" s="54"/>
      <c r="F4" s="53" t="s">
        <v>174</v>
      </c>
    </row>
    <row r="5" ht="28.5" customHeight="1" spans="1:6">
      <c r="A5" s="157"/>
      <c r="B5" s="57"/>
      <c r="C5" s="54" t="s">
        <v>57</v>
      </c>
      <c r="D5" s="54" t="s">
        <v>175</v>
      </c>
      <c r="E5" s="54" t="s">
        <v>176</v>
      </c>
      <c r="F5" s="56"/>
    </row>
    <row r="6" ht="17.25" customHeight="1" spans="1:6">
      <c r="A6" s="61" t="s">
        <v>82</v>
      </c>
      <c r="B6" s="61" t="s">
        <v>83</v>
      </c>
      <c r="C6" s="61" t="s">
        <v>84</v>
      </c>
      <c r="D6" s="61" t="s">
        <v>85</v>
      </c>
      <c r="E6" s="61" t="s">
        <v>86</v>
      </c>
      <c r="F6" s="61" t="s">
        <v>87</v>
      </c>
    </row>
    <row r="7" ht="17.25" customHeight="1" spans="1:6">
      <c r="A7" s="10"/>
      <c r="B7" s="10"/>
      <c r="C7" s="10"/>
      <c r="D7" s="10"/>
      <c r="E7" s="10"/>
      <c r="F7" s="10"/>
    </row>
    <row r="8" customHeight="1" spans="1:6">
      <c r="A8" s="42" t="s">
        <v>177</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34"/>
  <sheetViews>
    <sheetView showZeros="0" topLeftCell="D16" workbookViewId="0">
      <selection activeCell="A1" sqref="A1"/>
    </sheetView>
  </sheetViews>
  <sheetFormatPr defaultColWidth="9.12962962962963" defaultRowHeight="14.25" customHeight="1"/>
  <cols>
    <col min="1" max="2" width="32.8796296296296" customWidth="1"/>
    <col min="3" max="3" width="20.75" customWidth="1"/>
    <col min="4" max="4" width="31.25" customWidth="1"/>
    <col min="5" max="5" width="10.1296296296296" customWidth="1"/>
    <col min="6" max="6" width="17.6296296296296" customWidth="1"/>
    <col min="7" max="7" width="10.25" customWidth="1"/>
    <col min="8" max="8" width="23" customWidth="1"/>
    <col min="9" max="24" width="18.75" customWidth="1"/>
  </cols>
  <sheetData>
    <row r="1" ht="13.5" customHeight="1" spans="1:24">
      <c r="B1" s="137"/>
      <c r="C1" s="143"/>
      <c r="E1" s="144"/>
      <c r="F1" s="144"/>
      <c r="G1" s="144"/>
      <c r="H1" s="144"/>
      <c r="I1" s="85"/>
      <c r="J1" s="85"/>
      <c r="K1" s="85"/>
      <c r="L1" s="85"/>
      <c r="M1" s="85"/>
      <c r="N1" s="85"/>
      <c r="R1" s="85"/>
      <c r="V1" s="143"/>
      <c r="X1" s="13" t="s">
        <v>178</v>
      </c>
    </row>
    <row r="2" ht="45.75" customHeight="1" spans="1:24">
      <c r="A2" s="70" t="str">
        <f>"2026"&amp;"年部门基本支出预算表"</f>
        <v>2026年部门基本支出预算表</v>
      </c>
      <c r="B2" s="14"/>
      <c r="C2" s="70"/>
      <c r="D2" s="70"/>
      <c r="E2" s="70"/>
      <c r="F2" s="70"/>
      <c r="G2" s="70"/>
      <c r="H2" s="70"/>
      <c r="I2" s="70"/>
      <c r="J2" s="70"/>
      <c r="K2" s="70"/>
      <c r="L2" s="70"/>
      <c r="M2" s="70"/>
      <c r="N2" s="70"/>
      <c r="O2" s="14"/>
      <c r="P2" s="14"/>
      <c r="Q2" s="14"/>
      <c r="R2" s="70"/>
      <c r="S2" s="70"/>
      <c r="T2" s="70"/>
      <c r="U2" s="70"/>
      <c r="V2" s="70"/>
      <c r="W2" s="70"/>
      <c r="X2" s="70"/>
    </row>
    <row r="3" ht="18.75" customHeight="1" spans="1:24">
      <c r="A3" s="15" t="str">
        <f>"单位名称："&amp;"昆明市五华区瑞和实验学校"</f>
        <v>单位名称：昆明市五华区瑞和实验学校</v>
      </c>
      <c r="B3" s="16"/>
      <c r="C3" s="145"/>
      <c r="D3" s="145"/>
      <c r="E3" s="145"/>
      <c r="F3" s="145"/>
      <c r="G3" s="145"/>
      <c r="H3" s="145"/>
      <c r="I3" s="90"/>
      <c r="J3" s="90"/>
      <c r="K3" s="90"/>
      <c r="L3" s="90"/>
      <c r="M3" s="90"/>
      <c r="N3" s="90"/>
      <c r="O3" s="17"/>
      <c r="P3" s="17"/>
      <c r="Q3" s="17"/>
      <c r="R3" s="90"/>
      <c r="V3" s="143"/>
      <c r="X3" s="13" t="s">
        <v>1</v>
      </c>
    </row>
    <row r="4" ht="18" customHeight="1" spans="1:24">
      <c r="A4" s="19" t="s">
        <v>179</v>
      </c>
      <c r="B4" s="19" t="s">
        <v>180</v>
      </c>
      <c r="C4" s="19" t="s">
        <v>181</v>
      </c>
      <c r="D4" s="19" t="s">
        <v>182</v>
      </c>
      <c r="E4" s="19" t="s">
        <v>183</v>
      </c>
      <c r="F4" s="19" t="s">
        <v>184</v>
      </c>
      <c r="G4" s="19" t="s">
        <v>185</v>
      </c>
      <c r="H4" s="19" t="s">
        <v>186</v>
      </c>
      <c r="I4" s="146" t="s">
        <v>187</v>
      </c>
      <c r="J4" s="80" t="s">
        <v>187</v>
      </c>
      <c r="K4" s="80"/>
      <c r="L4" s="80"/>
      <c r="M4" s="80"/>
      <c r="N4" s="80"/>
      <c r="O4" s="23"/>
      <c r="P4" s="23"/>
      <c r="Q4" s="23"/>
      <c r="R4" s="95" t="s">
        <v>61</v>
      </c>
      <c r="S4" s="80" t="s">
        <v>62</v>
      </c>
      <c r="T4" s="80"/>
      <c r="U4" s="80"/>
      <c r="V4" s="80"/>
      <c r="W4" s="80"/>
      <c r="X4" s="81"/>
    </row>
    <row r="5" ht="18" customHeight="1" spans="1:24">
      <c r="A5" s="25"/>
      <c r="B5" s="27"/>
      <c r="C5" s="128"/>
      <c r="D5" s="25"/>
      <c r="E5" s="25"/>
      <c r="F5" s="25"/>
      <c r="G5" s="25"/>
      <c r="H5" s="25"/>
      <c r="I5" s="126" t="s">
        <v>188</v>
      </c>
      <c r="J5" s="146" t="s">
        <v>58</v>
      </c>
      <c r="K5" s="80"/>
      <c r="L5" s="80"/>
      <c r="M5" s="80"/>
      <c r="N5" s="81"/>
      <c r="O5" s="22" t="s">
        <v>189</v>
      </c>
      <c r="P5" s="23"/>
      <c r="Q5" s="24"/>
      <c r="R5" s="19" t="s">
        <v>61</v>
      </c>
      <c r="S5" s="146" t="s">
        <v>62</v>
      </c>
      <c r="T5" s="95" t="s">
        <v>64</v>
      </c>
      <c r="U5" s="80" t="s">
        <v>62</v>
      </c>
      <c r="V5" s="95" t="s">
        <v>66</v>
      </c>
      <c r="W5" s="95" t="s">
        <v>67</v>
      </c>
      <c r="X5" s="147" t="s">
        <v>68</v>
      </c>
    </row>
    <row r="6" ht="19.5" customHeight="1" spans="1:24">
      <c r="A6" s="27"/>
      <c r="B6" s="27"/>
      <c r="C6" s="27"/>
      <c r="D6" s="27"/>
      <c r="E6" s="27"/>
      <c r="F6" s="27"/>
      <c r="G6" s="27"/>
      <c r="H6" s="27"/>
      <c r="I6" s="27"/>
      <c r="J6" s="148" t="s">
        <v>190</v>
      </c>
      <c r="K6" s="19" t="s">
        <v>191</v>
      </c>
      <c r="L6" s="19" t="s">
        <v>192</v>
      </c>
      <c r="M6" s="19" t="s">
        <v>193</v>
      </c>
      <c r="N6" s="19" t="s">
        <v>194</v>
      </c>
      <c r="O6" s="19" t="s">
        <v>58</v>
      </c>
      <c r="P6" s="19" t="s">
        <v>59</v>
      </c>
      <c r="Q6" s="19" t="s">
        <v>60</v>
      </c>
      <c r="R6" s="27"/>
      <c r="S6" s="19" t="s">
        <v>57</v>
      </c>
      <c r="T6" s="19" t="s">
        <v>64</v>
      </c>
      <c r="U6" s="19" t="s">
        <v>195</v>
      </c>
      <c r="V6" s="19" t="s">
        <v>66</v>
      </c>
      <c r="W6" s="19" t="s">
        <v>67</v>
      </c>
      <c r="X6" s="19" t="s">
        <v>68</v>
      </c>
    </row>
    <row r="7" ht="37.5" customHeight="1" spans="1:24">
      <c r="A7" s="149"/>
      <c r="B7" s="30"/>
      <c r="C7" s="149"/>
      <c r="D7" s="149"/>
      <c r="E7" s="149"/>
      <c r="F7" s="149"/>
      <c r="G7" s="149"/>
      <c r="H7" s="149"/>
      <c r="I7" s="149"/>
      <c r="J7" s="150" t="s">
        <v>57</v>
      </c>
      <c r="K7" s="28" t="s">
        <v>196</v>
      </c>
      <c r="L7" s="28" t="s">
        <v>192</v>
      </c>
      <c r="M7" s="28" t="s">
        <v>193</v>
      </c>
      <c r="N7" s="28" t="s">
        <v>194</v>
      </c>
      <c r="O7" s="28" t="s">
        <v>192</v>
      </c>
      <c r="P7" s="28" t="s">
        <v>193</v>
      </c>
      <c r="Q7" s="28" t="s">
        <v>194</v>
      </c>
      <c r="R7" s="28" t="s">
        <v>61</v>
      </c>
      <c r="S7" s="28" t="s">
        <v>57</v>
      </c>
      <c r="T7" s="28" t="s">
        <v>64</v>
      </c>
      <c r="U7" s="28" t="s">
        <v>195</v>
      </c>
      <c r="V7" s="28" t="s">
        <v>66</v>
      </c>
      <c r="W7" s="28" t="s">
        <v>67</v>
      </c>
      <c r="X7" s="28" t="s">
        <v>68</v>
      </c>
    </row>
    <row r="8" customHeight="1" spans="1:24">
      <c r="A8" s="32">
        <v>1</v>
      </c>
      <c r="B8" s="32">
        <v>2</v>
      </c>
      <c r="C8" s="32">
        <v>3</v>
      </c>
      <c r="D8" s="32">
        <v>4</v>
      </c>
      <c r="E8" s="32">
        <v>5</v>
      </c>
      <c r="F8" s="32">
        <v>6</v>
      </c>
      <c r="G8" s="32">
        <v>7</v>
      </c>
      <c r="H8" s="32">
        <v>8</v>
      </c>
      <c r="I8" s="32">
        <v>9</v>
      </c>
      <c r="J8" s="32">
        <v>10</v>
      </c>
      <c r="K8" s="32">
        <v>11</v>
      </c>
      <c r="L8" s="32">
        <v>12</v>
      </c>
      <c r="M8" s="32">
        <v>13</v>
      </c>
      <c r="N8" s="32">
        <v>14</v>
      </c>
      <c r="O8" s="32">
        <v>15</v>
      </c>
      <c r="P8" s="32">
        <v>16</v>
      </c>
      <c r="Q8" s="32">
        <v>17</v>
      </c>
      <c r="R8" s="32">
        <v>18</v>
      </c>
      <c r="S8" s="32">
        <v>19</v>
      </c>
      <c r="T8" s="32">
        <v>20</v>
      </c>
      <c r="U8" s="32">
        <v>21</v>
      </c>
      <c r="V8" s="32">
        <v>22</v>
      </c>
      <c r="W8" s="32">
        <v>23</v>
      </c>
      <c r="X8" s="32">
        <v>24</v>
      </c>
    </row>
    <row r="9" ht="20.25" customHeight="1" spans="1:24">
      <c r="A9" s="151" t="s">
        <v>197</v>
      </c>
      <c r="B9" s="151" t="s">
        <v>70</v>
      </c>
      <c r="C9" s="151" t="s">
        <v>198</v>
      </c>
      <c r="D9" s="151" t="s">
        <v>199</v>
      </c>
      <c r="E9" s="151" t="s">
        <v>101</v>
      </c>
      <c r="F9" s="151" t="s">
        <v>102</v>
      </c>
      <c r="G9" s="151" t="s">
        <v>200</v>
      </c>
      <c r="H9" s="151" t="s">
        <v>201</v>
      </c>
      <c r="I9" s="10">
        <v>4078884</v>
      </c>
      <c r="J9" s="10">
        <v>4078884</v>
      </c>
      <c r="K9" s="10"/>
      <c r="L9" s="10"/>
      <c r="M9" s="10">
        <v>4078884</v>
      </c>
      <c r="N9" s="10"/>
      <c r="O9" s="10"/>
      <c r="P9" s="10"/>
      <c r="Q9" s="10"/>
      <c r="R9" s="10"/>
      <c r="S9" s="10"/>
      <c r="T9" s="10"/>
      <c r="U9" s="10"/>
      <c r="V9" s="10"/>
      <c r="W9" s="10"/>
      <c r="X9" s="10"/>
    </row>
    <row r="10" ht="20.25" customHeight="1" spans="1:24">
      <c r="A10" s="151" t="s">
        <v>197</v>
      </c>
      <c r="B10" s="151" t="s">
        <v>70</v>
      </c>
      <c r="C10" s="151" t="s">
        <v>198</v>
      </c>
      <c r="D10" s="151" t="s">
        <v>199</v>
      </c>
      <c r="E10" s="151" t="s">
        <v>101</v>
      </c>
      <c r="F10" s="151" t="s">
        <v>102</v>
      </c>
      <c r="G10" s="151" t="s">
        <v>202</v>
      </c>
      <c r="H10" s="151" t="s">
        <v>203</v>
      </c>
      <c r="I10" s="10">
        <v>1466700</v>
      </c>
      <c r="J10" s="10">
        <v>1466700</v>
      </c>
      <c r="K10" s="7"/>
      <c r="L10" s="7"/>
      <c r="M10" s="10">
        <v>1466700</v>
      </c>
      <c r="N10" s="7"/>
      <c r="O10" s="10"/>
      <c r="P10" s="10"/>
      <c r="Q10" s="10"/>
      <c r="R10" s="10"/>
      <c r="S10" s="10"/>
      <c r="T10" s="10"/>
      <c r="U10" s="10"/>
      <c r="V10" s="10"/>
      <c r="W10" s="10"/>
      <c r="X10" s="10"/>
    </row>
    <row r="11" ht="20.25" customHeight="1" spans="1:24">
      <c r="A11" s="151" t="s">
        <v>197</v>
      </c>
      <c r="B11" s="151" t="s">
        <v>70</v>
      </c>
      <c r="C11" s="151" t="s">
        <v>198</v>
      </c>
      <c r="D11" s="151" t="s">
        <v>199</v>
      </c>
      <c r="E11" s="151" t="s">
        <v>101</v>
      </c>
      <c r="F11" s="151" t="s">
        <v>102</v>
      </c>
      <c r="G11" s="151" t="s">
        <v>204</v>
      </c>
      <c r="H11" s="151" t="s">
        <v>205</v>
      </c>
      <c r="I11" s="10">
        <v>339907</v>
      </c>
      <c r="J11" s="10">
        <v>339907</v>
      </c>
      <c r="K11" s="7"/>
      <c r="L11" s="7"/>
      <c r="M11" s="10">
        <v>339907</v>
      </c>
      <c r="N11" s="7"/>
      <c r="O11" s="10"/>
      <c r="P11" s="10"/>
      <c r="Q11" s="10"/>
      <c r="R11" s="10"/>
      <c r="S11" s="10"/>
      <c r="T11" s="10"/>
      <c r="U11" s="10"/>
      <c r="V11" s="10"/>
      <c r="W11" s="10"/>
      <c r="X11" s="10"/>
    </row>
    <row r="12" ht="20.25" customHeight="1" spans="1:24">
      <c r="A12" s="151" t="s">
        <v>197</v>
      </c>
      <c r="B12" s="151" t="s">
        <v>70</v>
      </c>
      <c r="C12" s="151" t="s">
        <v>198</v>
      </c>
      <c r="D12" s="151" t="s">
        <v>199</v>
      </c>
      <c r="E12" s="151" t="s">
        <v>101</v>
      </c>
      <c r="F12" s="151" t="s">
        <v>102</v>
      </c>
      <c r="G12" s="151" t="s">
        <v>206</v>
      </c>
      <c r="H12" s="151" t="s">
        <v>207</v>
      </c>
      <c r="I12" s="10">
        <v>1358100</v>
      </c>
      <c r="J12" s="10">
        <v>1358100</v>
      </c>
      <c r="K12" s="7"/>
      <c r="L12" s="7"/>
      <c r="M12" s="10">
        <v>1358100</v>
      </c>
      <c r="N12" s="7"/>
      <c r="O12" s="10"/>
      <c r="P12" s="10"/>
      <c r="Q12" s="10"/>
      <c r="R12" s="10"/>
      <c r="S12" s="10"/>
      <c r="T12" s="10"/>
      <c r="U12" s="10"/>
      <c r="V12" s="10"/>
      <c r="W12" s="10"/>
      <c r="X12" s="10"/>
    </row>
    <row r="13" ht="20.25" customHeight="1" spans="1:24">
      <c r="A13" s="151" t="s">
        <v>197</v>
      </c>
      <c r="B13" s="151" t="s">
        <v>70</v>
      </c>
      <c r="C13" s="151" t="s">
        <v>198</v>
      </c>
      <c r="D13" s="151" t="s">
        <v>199</v>
      </c>
      <c r="E13" s="151" t="s">
        <v>101</v>
      </c>
      <c r="F13" s="151" t="s">
        <v>102</v>
      </c>
      <c r="G13" s="151" t="s">
        <v>206</v>
      </c>
      <c r="H13" s="151" t="s">
        <v>207</v>
      </c>
      <c r="I13" s="10">
        <v>727080</v>
      </c>
      <c r="J13" s="10">
        <v>727080</v>
      </c>
      <c r="K13" s="7"/>
      <c r="L13" s="7"/>
      <c r="M13" s="10">
        <v>727080</v>
      </c>
      <c r="N13" s="7"/>
      <c r="O13" s="10"/>
      <c r="P13" s="10"/>
      <c r="Q13" s="10"/>
      <c r="R13" s="10"/>
      <c r="S13" s="10"/>
      <c r="T13" s="10"/>
      <c r="U13" s="10"/>
      <c r="V13" s="10"/>
      <c r="W13" s="10"/>
      <c r="X13" s="10"/>
    </row>
    <row r="14" ht="20.25" customHeight="1" spans="1:24">
      <c r="A14" s="151" t="s">
        <v>197</v>
      </c>
      <c r="B14" s="151" t="s">
        <v>70</v>
      </c>
      <c r="C14" s="151" t="s">
        <v>208</v>
      </c>
      <c r="D14" s="151" t="s">
        <v>209</v>
      </c>
      <c r="E14" s="151" t="s">
        <v>113</v>
      </c>
      <c r="F14" s="151" t="s">
        <v>114</v>
      </c>
      <c r="G14" s="151" t="s">
        <v>210</v>
      </c>
      <c r="H14" s="151" t="s">
        <v>211</v>
      </c>
      <c r="I14" s="10">
        <v>1349338</v>
      </c>
      <c r="J14" s="10">
        <v>1349338</v>
      </c>
      <c r="K14" s="7"/>
      <c r="L14" s="7"/>
      <c r="M14" s="10">
        <v>1349338</v>
      </c>
      <c r="N14" s="7"/>
      <c r="O14" s="10"/>
      <c r="P14" s="10"/>
      <c r="Q14" s="10"/>
      <c r="R14" s="10"/>
      <c r="S14" s="10"/>
      <c r="T14" s="10"/>
      <c r="U14" s="10"/>
      <c r="V14" s="10"/>
      <c r="W14" s="10"/>
      <c r="X14" s="10"/>
    </row>
    <row r="15" ht="20.25" customHeight="1" spans="1:24">
      <c r="A15" s="151" t="s">
        <v>197</v>
      </c>
      <c r="B15" s="151" t="s">
        <v>70</v>
      </c>
      <c r="C15" s="151" t="s">
        <v>208</v>
      </c>
      <c r="D15" s="151" t="s">
        <v>209</v>
      </c>
      <c r="E15" s="151" t="s">
        <v>115</v>
      </c>
      <c r="F15" s="151" t="s">
        <v>116</v>
      </c>
      <c r="G15" s="151" t="s">
        <v>212</v>
      </c>
      <c r="H15" s="151" t="s">
        <v>213</v>
      </c>
      <c r="I15" s="10">
        <v>700000</v>
      </c>
      <c r="J15" s="10">
        <v>700000</v>
      </c>
      <c r="K15" s="7"/>
      <c r="L15" s="7"/>
      <c r="M15" s="10">
        <v>700000</v>
      </c>
      <c r="N15" s="7"/>
      <c r="O15" s="10"/>
      <c r="P15" s="10"/>
      <c r="Q15" s="10"/>
      <c r="R15" s="10"/>
      <c r="S15" s="10"/>
      <c r="T15" s="10"/>
      <c r="U15" s="10"/>
      <c r="V15" s="10"/>
      <c r="W15" s="10"/>
      <c r="X15" s="10"/>
    </row>
    <row r="16" ht="20.25" customHeight="1" spans="1:24">
      <c r="A16" s="151" t="s">
        <v>197</v>
      </c>
      <c r="B16" s="151" t="s">
        <v>70</v>
      </c>
      <c r="C16" s="151" t="s">
        <v>208</v>
      </c>
      <c r="D16" s="151" t="s">
        <v>209</v>
      </c>
      <c r="E16" s="151" t="s">
        <v>121</v>
      </c>
      <c r="F16" s="151" t="s">
        <v>122</v>
      </c>
      <c r="G16" s="151" t="s">
        <v>214</v>
      </c>
      <c r="H16" s="151" t="s">
        <v>215</v>
      </c>
      <c r="I16" s="10">
        <v>1483080</v>
      </c>
      <c r="J16" s="10">
        <v>1483080</v>
      </c>
      <c r="K16" s="7"/>
      <c r="L16" s="7"/>
      <c r="M16" s="10">
        <v>1483080</v>
      </c>
      <c r="N16" s="7"/>
      <c r="O16" s="10"/>
      <c r="P16" s="10"/>
      <c r="Q16" s="10"/>
      <c r="R16" s="10"/>
      <c r="S16" s="10"/>
      <c r="T16" s="10"/>
      <c r="U16" s="10"/>
      <c r="V16" s="10"/>
      <c r="W16" s="10"/>
      <c r="X16" s="10"/>
    </row>
    <row r="17" ht="20.25" customHeight="1" spans="1:24">
      <c r="A17" s="151" t="s">
        <v>197</v>
      </c>
      <c r="B17" s="151" t="s">
        <v>70</v>
      </c>
      <c r="C17" s="151" t="s">
        <v>208</v>
      </c>
      <c r="D17" s="151" t="s">
        <v>209</v>
      </c>
      <c r="E17" s="151" t="s">
        <v>101</v>
      </c>
      <c r="F17" s="151" t="s">
        <v>102</v>
      </c>
      <c r="G17" s="151" t="s">
        <v>216</v>
      </c>
      <c r="H17" s="151" t="s">
        <v>217</v>
      </c>
      <c r="I17" s="10">
        <v>29507</v>
      </c>
      <c r="J17" s="10">
        <v>29507</v>
      </c>
      <c r="K17" s="7"/>
      <c r="L17" s="7"/>
      <c r="M17" s="10">
        <v>29507</v>
      </c>
      <c r="N17" s="7"/>
      <c r="O17" s="10"/>
      <c r="P17" s="10"/>
      <c r="Q17" s="10"/>
      <c r="R17" s="10"/>
      <c r="S17" s="10"/>
      <c r="T17" s="10"/>
      <c r="U17" s="10"/>
      <c r="V17" s="10"/>
      <c r="W17" s="10"/>
      <c r="X17" s="10"/>
    </row>
    <row r="18" ht="20.25" customHeight="1" spans="1:24">
      <c r="A18" s="151" t="s">
        <v>197</v>
      </c>
      <c r="B18" s="151" t="s">
        <v>70</v>
      </c>
      <c r="C18" s="151" t="s">
        <v>208</v>
      </c>
      <c r="D18" s="151" t="s">
        <v>209</v>
      </c>
      <c r="E18" s="151" t="s">
        <v>123</v>
      </c>
      <c r="F18" s="151" t="s">
        <v>124</v>
      </c>
      <c r="G18" s="151" t="s">
        <v>216</v>
      </c>
      <c r="H18" s="151" t="s">
        <v>217</v>
      </c>
      <c r="I18" s="10">
        <v>14601</v>
      </c>
      <c r="J18" s="10">
        <v>14601</v>
      </c>
      <c r="K18" s="7"/>
      <c r="L18" s="7"/>
      <c r="M18" s="10">
        <v>14601</v>
      </c>
      <c r="N18" s="7"/>
      <c r="O18" s="10"/>
      <c r="P18" s="10"/>
      <c r="Q18" s="10"/>
      <c r="R18" s="10"/>
      <c r="S18" s="10"/>
      <c r="T18" s="10"/>
      <c r="U18" s="10"/>
      <c r="V18" s="10"/>
      <c r="W18" s="10"/>
      <c r="X18" s="10"/>
    </row>
    <row r="19" ht="20.25" customHeight="1" spans="1:24">
      <c r="A19" s="151" t="s">
        <v>197</v>
      </c>
      <c r="B19" s="151" t="s">
        <v>70</v>
      </c>
      <c r="C19" s="151" t="s">
        <v>218</v>
      </c>
      <c r="D19" s="151" t="s">
        <v>130</v>
      </c>
      <c r="E19" s="151" t="s">
        <v>129</v>
      </c>
      <c r="F19" s="151" t="s">
        <v>130</v>
      </c>
      <c r="G19" s="151" t="s">
        <v>219</v>
      </c>
      <c r="H19" s="151" t="s">
        <v>130</v>
      </c>
      <c r="I19" s="10">
        <v>1495476</v>
      </c>
      <c r="J19" s="10">
        <v>1495476</v>
      </c>
      <c r="K19" s="7"/>
      <c r="L19" s="7"/>
      <c r="M19" s="10">
        <v>1495476</v>
      </c>
      <c r="N19" s="7"/>
      <c r="O19" s="10"/>
      <c r="P19" s="10"/>
      <c r="Q19" s="10"/>
      <c r="R19" s="10"/>
      <c r="S19" s="10"/>
      <c r="T19" s="10"/>
      <c r="U19" s="10"/>
      <c r="V19" s="10"/>
      <c r="W19" s="10"/>
      <c r="X19" s="10"/>
    </row>
    <row r="20" ht="20.25" customHeight="1" spans="1:24">
      <c r="A20" s="151" t="s">
        <v>197</v>
      </c>
      <c r="B20" s="151" t="s">
        <v>70</v>
      </c>
      <c r="C20" s="151" t="s">
        <v>220</v>
      </c>
      <c r="D20" s="151" t="s">
        <v>221</v>
      </c>
      <c r="E20" s="151" t="s">
        <v>101</v>
      </c>
      <c r="F20" s="151" t="s">
        <v>102</v>
      </c>
      <c r="G20" s="151" t="s">
        <v>222</v>
      </c>
      <c r="H20" s="151" t="s">
        <v>221</v>
      </c>
      <c r="I20" s="10">
        <v>56940</v>
      </c>
      <c r="J20" s="10">
        <v>56940</v>
      </c>
      <c r="K20" s="7"/>
      <c r="L20" s="7"/>
      <c r="M20" s="10">
        <v>56940</v>
      </c>
      <c r="N20" s="7"/>
      <c r="O20" s="10"/>
      <c r="P20" s="10"/>
      <c r="Q20" s="10"/>
      <c r="R20" s="10"/>
      <c r="S20" s="10"/>
      <c r="T20" s="10"/>
      <c r="U20" s="10"/>
      <c r="V20" s="10"/>
      <c r="W20" s="10"/>
      <c r="X20" s="10"/>
    </row>
    <row r="21" ht="20.25" customHeight="1" spans="1:24">
      <c r="A21" s="151" t="s">
        <v>197</v>
      </c>
      <c r="B21" s="151" t="s">
        <v>70</v>
      </c>
      <c r="C21" s="151" t="s">
        <v>223</v>
      </c>
      <c r="D21" s="151" t="s">
        <v>224</v>
      </c>
      <c r="E21" s="151" t="s">
        <v>101</v>
      </c>
      <c r="F21" s="151" t="s">
        <v>102</v>
      </c>
      <c r="G21" s="151" t="s">
        <v>225</v>
      </c>
      <c r="H21" s="151" t="s">
        <v>226</v>
      </c>
      <c r="I21" s="10">
        <v>10200</v>
      </c>
      <c r="J21" s="10">
        <v>10200</v>
      </c>
      <c r="K21" s="7"/>
      <c r="L21" s="7"/>
      <c r="M21" s="10">
        <v>10200</v>
      </c>
      <c r="N21" s="7"/>
      <c r="O21" s="10"/>
      <c r="P21" s="10"/>
      <c r="Q21" s="10"/>
      <c r="R21" s="10"/>
      <c r="S21" s="10"/>
      <c r="T21" s="10"/>
      <c r="U21" s="10"/>
      <c r="V21" s="10"/>
      <c r="W21" s="10"/>
      <c r="X21" s="10"/>
    </row>
    <row r="22" ht="20.25" customHeight="1" spans="1:24">
      <c r="A22" s="151" t="s">
        <v>197</v>
      </c>
      <c r="B22" s="151" t="s">
        <v>70</v>
      </c>
      <c r="C22" s="151" t="s">
        <v>227</v>
      </c>
      <c r="D22" s="151" t="s">
        <v>228</v>
      </c>
      <c r="E22" s="151" t="s">
        <v>101</v>
      </c>
      <c r="F22" s="151" t="s">
        <v>102</v>
      </c>
      <c r="G22" s="151" t="s">
        <v>229</v>
      </c>
      <c r="H22" s="151" t="s">
        <v>230</v>
      </c>
      <c r="I22" s="10">
        <v>175200</v>
      </c>
      <c r="J22" s="10">
        <v>175200</v>
      </c>
      <c r="K22" s="7"/>
      <c r="L22" s="7"/>
      <c r="M22" s="10">
        <v>175200</v>
      </c>
      <c r="N22" s="7"/>
      <c r="O22" s="10"/>
      <c r="P22" s="10"/>
      <c r="Q22" s="10"/>
      <c r="R22" s="10"/>
      <c r="S22" s="10"/>
      <c r="T22" s="10"/>
      <c r="U22" s="10"/>
      <c r="V22" s="10"/>
      <c r="W22" s="10"/>
      <c r="X22" s="10"/>
    </row>
    <row r="23" ht="20.25" customHeight="1" spans="1:24">
      <c r="A23" s="151" t="s">
        <v>197</v>
      </c>
      <c r="B23" s="151" t="s">
        <v>70</v>
      </c>
      <c r="C23" s="151" t="s">
        <v>227</v>
      </c>
      <c r="D23" s="151" t="s">
        <v>228</v>
      </c>
      <c r="E23" s="151" t="s">
        <v>111</v>
      </c>
      <c r="F23" s="151" t="s">
        <v>112</v>
      </c>
      <c r="G23" s="151" t="s">
        <v>229</v>
      </c>
      <c r="H23" s="151" t="s">
        <v>230</v>
      </c>
      <c r="I23" s="10">
        <v>51000</v>
      </c>
      <c r="J23" s="10">
        <v>51000</v>
      </c>
      <c r="K23" s="7"/>
      <c r="L23" s="7"/>
      <c r="M23" s="10">
        <v>51000</v>
      </c>
      <c r="N23" s="7"/>
      <c r="O23" s="10"/>
      <c r="P23" s="10"/>
      <c r="Q23" s="10"/>
      <c r="R23" s="10"/>
      <c r="S23" s="10"/>
      <c r="T23" s="10"/>
      <c r="U23" s="10"/>
      <c r="V23" s="10"/>
      <c r="W23" s="10"/>
      <c r="X23" s="10"/>
    </row>
    <row r="24" ht="20.25" customHeight="1" spans="1:24">
      <c r="A24" s="151" t="s">
        <v>197</v>
      </c>
      <c r="B24" s="151" t="s">
        <v>70</v>
      </c>
      <c r="C24" s="151" t="s">
        <v>231</v>
      </c>
      <c r="D24" s="151" t="s">
        <v>232</v>
      </c>
      <c r="E24" s="151" t="s">
        <v>111</v>
      </c>
      <c r="F24" s="151" t="s">
        <v>112</v>
      </c>
      <c r="G24" s="151" t="s">
        <v>233</v>
      </c>
      <c r="H24" s="151" t="s">
        <v>234</v>
      </c>
      <c r="I24" s="10">
        <v>1734000</v>
      </c>
      <c r="J24" s="10">
        <v>1734000</v>
      </c>
      <c r="K24" s="7"/>
      <c r="L24" s="7"/>
      <c r="M24" s="10">
        <v>1734000</v>
      </c>
      <c r="N24" s="7"/>
      <c r="O24" s="10"/>
      <c r="P24" s="10"/>
      <c r="Q24" s="10"/>
      <c r="R24" s="10"/>
      <c r="S24" s="10"/>
      <c r="T24" s="10"/>
      <c r="U24" s="10"/>
      <c r="V24" s="10"/>
      <c r="W24" s="10"/>
      <c r="X24" s="10"/>
    </row>
    <row r="25" ht="20.25" customHeight="1" spans="1:24">
      <c r="A25" s="151" t="s">
        <v>197</v>
      </c>
      <c r="B25" s="151" t="s">
        <v>70</v>
      </c>
      <c r="C25" s="151" t="s">
        <v>235</v>
      </c>
      <c r="D25" s="151" t="s">
        <v>236</v>
      </c>
      <c r="E25" s="151" t="s">
        <v>101</v>
      </c>
      <c r="F25" s="151" t="s">
        <v>102</v>
      </c>
      <c r="G25" s="151" t="s">
        <v>204</v>
      </c>
      <c r="H25" s="151" t="s">
        <v>205</v>
      </c>
      <c r="I25" s="10">
        <v>2219200</v>
      </c>
      <c r="J25" s="10">
        <v>2219200</v>
      </c>
      <c r="K25" s="7"/>
      <c r="L25" s="7"/>
      <c r="M25" s="10">
        <v>2219200</v>
      </c>
      <c r="N25" s="7"/>
      <c r="O25" s="10"/>
      <c r="P25" s="10"/>
      <c r="Q25" s="10"/>
      <c r="R25" s="10"/>
      <c r="S25" s="10"/>
      <c r="T25" s="10"/>
      <c r="U25" s="10"/>
      <c r="V25" s="10"/>
      <c r="W25" s="10"/>
      <c r="X25" s="10"/>
    </row>
    <row r="26" ht="20.25" customHeight="1" spans="1:24">
      <c r="A26" s="151" t="s">
        <v>197</v>
      </c>
      <c r="B26" s="151" t="s">
        <v>70</v>
      </c>
      <c r="C26" s="151" t="s">
        <v>235</v>
      </c>
      <c r="D26" s="151" t="s">
        <v>236</v>
      </c>
      <c r="E26" s="151" t="s">
        <v>101</v>
      </c>
      <c r="F26" s="151" t="s">
        <v>102</v>
      </c>
      <c r="G26" s="151" t="s">
        <v>206</v>
      </c>
      <c r="H26" s="151" t="s">
        <v>207</v>
      </c>
      <c r="I26" s="10">
        <v>613200</v>
      </c>
      <c r="J26" s="10">
        <v>613200</v>
      </c>
      <c r="K26" s="7"/>
      <c r="L26" s="7"/>
      <c r="M26" s="10">
        <v>613200</v>
      </c>
      <c r="N26" s="7"/>
      <c r="O26" s="10"/>
      <c r="P26" s="10"/>
      <c r="Q26" s="10"/>
      <c r="R26" s="10"/>
      <c r="S26" s="10"/>
      <c r="T26" s="10"/>
      <c r="U26" s="10"/>
      <c r="V26" s="10"/>
      <c r="W26" s="10"/>
      <c r="X26" s="10"/>
    </row>
    <row r="27" ht="20.25" customHeight="1" spans="1:24">
      <c r="A27" s="151" t="s">
        <v>197</v>
      </c>
      <c r="B27" s="151" t="s">
        <v>70</v>
      </c>
      <c r="C27" s="151" t="s">
        <v>235</v>
      </c>
      <c r="D27" s="151" t="s">
        <v>236</v>
      </c>
      <c r="E27" s="151" t="s">
        <v>101</v>
      </c>
      <c r="F27" s="151" t="s">
        <v>102</v>
      </c>
      <c r="G27" s="151" t="s">
        <v>206</v>
      </c>
      <c r="H27" s="151" t="s">
        <v>207</v>
      </c>
      <c r="I27" s="10">
        <v>700800</v>
      </c>
      <c r="J27" s="10">
        <v>700800</v>
      </c>
      <c r="K27" s="7"/>
      <c r="L27" s="7"/>
      <c r="M27" s="10">
        <v>700800</v>
      </c>
      <c r="N27" s="7"/>
      <c r="O27" s="10"/>
      <c r="P27" s="10"/>
      <c r="Q27" s="10"/>
      <c r="R27" s="10"/>
      <c r="S27" s="10"/>
      <c r="T27" s="10"/>
      <c r="U27" s="10"/>
      <c r="V27" s="10"/>
      <c r="W27" s="10"/>
      <c r="X27" s="10"/>
    </row>
    <row r="28" ht="20.25" customHeight="1" spans="1:24">
      <c r="A28" s="151" t="s">
        <v>197</v>
      </c>
      <c r="B28" s="151" t="s">
        <v>70</v>
      </c>
      <c r="C28" s="151" t="s">
        <v>237</v>
      </c>
      <c r="D28" s="151" t="s">
        <v>238</v>
      </c>
      <c r="E28" s="151" t="s">
        <v>111</v>
      </c>
      <c r="F28" s="151" t="s">
        <v>112</v>
      </c>
      <c r="G28" s="151" t="s">
        <v>229</v>
      </c>
      <c r="H28" s="151" t="s">
        <v>230</v>
      </c>
      <c r="I28" s="10">
        <v>204000</v>
      </c>
      <c r="J28" s="10">
        <v>204000</v>
      </c>
      <c r="K28" s="7"/>
      <c r="L28" s="7"/>
      <c r="M28" s="10">
        <v>204000</v>
      </c>
      <c r="N28" s="7"/>
      <c r="O28" s="10"/>
      <c r="P28" s="10"/>
      <c r="Q28" s="10"/>
      <c r="R28" s="10"/>
      <c r="S28" s="10"/>
      <c r="T28" s="10"/>
      <c r="U28" s="10"/>
      <c r="V28" s="10"/>
      <c r="W28" s="10"/>
      <c r="X28" s="10"/>
    </row>
    <row r="29" ht="20.25" customHeight="1" spans="1:24">
      <c r="A29" s="151" t="s">
        <v>197</v>
      </c>
      <c r="B29" s="151" t="s">
        <v>70</v>
      </c>
      <c r="C29" s="151" t="s">
        <v>239</v>
      </c>
      <c r="D29" s="151" t="s">
        <v>240</v>
      </c>
      <c r="E29" s="151" t="s">
        <v>101</v>
      </c>
      <c r="F29" s="151" t="s">
        <v>102</v>
      </c>
      <c r="G29" s="151" t="s">
        <v>241</v>
      </c>
      <c r="H29" s="151" t="s">
        <v>242</v>
      </c>
      <c r="I29" s="10">
        <v>24</v>
      </c>
      <c r="J29" s="10">
        <v>24</v>
      </c>
      <c r="K29" s="7"/>
      <c r="L29" s="7"/>
      <c r="M29" s="10">
        <v>24</v>
      </c>
      <c r="N29" s="7"/>
      <c r="O29" s="10"/>
      <c r="P29" s="10"/>
      <c r="Q29" s="10"/>
      <c r="R29" s="10"/>
      <c r="S29" s="10"/>
      <c r="T29" s="10"/>
      <c r="U29" s="10"/>
      <c r="V29" s="10"/>
      <c r="W29" s="10"/>
      <c r="X29" s="10"/>
    </row>
    <row r="30" ht="20.25" customHeight="1" spans="1:24">
      <c r="A30" s="151" t="s">
        <v>197</v>
      </c>
      <c r="B30" s="151" t="s">
        <v>70</v>
      </c>
      <c r="C30" s="151" t="s">
        <v>239</v>
      </c>
      <c r="D30" s="151" t="s">
        <v>240</v>
      </c>
      <c r="E30" s="151" t="s">
        <v>101</v>
      </c>
      <c r="F30" s="151" t="s">
        <v>102</v>
      </c>
      <c r="G30" s="151" t="s">
        <v>241</v>
      </c>
      <c r="H30" s="151" t="s">
        <v>242</v>
      </c>
      <c r="I30" s="10">
        <v>2730812.76</v>
      </c>
      <c r="J30" s="10">
        <v>2730812.76</v>
      </c>
      <c r="K30" s="7"/>
      <c r="L30" s="7"/>
      <c r="M30" s="10">
        <v>2730812.76</v>
      </c>
      <c r="N30" s="7"/>
      <c r="O30" s="10"/>
      <c r="P30" s="10"/>
      <c r="Q30" s="10"/>
      <c r="R30" s="10"/>
      <c r="S30" s="10"/>
      <c r="T30" s="10"/>
      <c r="U30" s="10"/>
      <c r="V30" s="10"/>
      <c r="W30" s="10"/>
      <c r="X30" s="10"/>
    </row>
    <row r="31" ht="20.25" customHeight="1" spans="1:24">
      <c r="A31" s="151" t="s">
        <v>197</v>
      </c>
      <c r="B31" s="151" t="s">
        <v>70</v>
      </c>
      <c r="C31" s="151" t="s">
        <v>239</v>
      </c>
      <c r="D31" s="151" t="s">
        <v>240</v>
      </c>
      <c r="E31" s="151" t="s">
        <v>101</v>
      </c>
      <c r="F31" s="151" t="s">
        <v>102</v>
      </c>
      <c r="G31" s="151" t="s">
        <v>241</v>
      </c>
      <c r="H31" s="151" t="s">
        <v>242</v>
      </c>
      <c r="I31" s="10">
        <v>115992</v>
      </c>
      <c r="J31" s="10">
        <v>115992</v>
      </c>
      <c r="K31" s="7"/>
      <c r="L31" s="7"/>
      <c r="M31" s="10">
        <v>115992</v>
      </c>
      <c r="N31" s="7"/>
      <c r="O31" s="10"/>
      <c r="P31" s="10"/>
      <c r="Q31" s="10"/>
      <c r="R31" s="10"/>
      <c r="S31" s="10"/>
      <c r="T31" s="10"/>
      <c r="U31" s="10"/>
      <c r="V31" s="10"/>
      <c r="W31" s="10"/>
      <c r="X31" s="10"/>
    </row>
    <row r="32" ht="20.25" customHeight="1" spans="1:24">
      <c r="A32" s="151" t="s">
        <v>197</v>
      </c>
      <c r="B32" s="151" t="s">
        <v>70</v>
      </c>
      <c r="C32" s="151" t="s">
        <v>239</v>
      </c>
      <c r="D32" s="151" t="s">
        <v>240</v>
      </c>
      <c r="E32" s="151" t="s">
        <v>101</v>
      </c>
      <c r="F32" s="151" t="s">
        <v>102</v>
      </c>
      <c r="G32" s="151" t="s">
        <v>241</v>
      </c>
      <c r="H32" s="151" t="s">
        <v>242</v>
      </c>
      <c r="I32" s="10">
        <v>652504.32</v>
      </c>
      <c r="J32" s="10">
        <v>652504.32</v>
      </c>
      <c r="K32" s="7"/>
      <c r="L32" s="7"/>
      <c r="M32" s="10">
        <v>652504.32</v>
      </c>
      <c r="N32" s="7"/>
      <c r="O32" s="10"/>
      <c r="P32" s="10"/>
      <c r="Q32" s="10"/>
      <c r="R32" s="10"/>
      <c r="S32" s="10"/>
      <c r="T32" s="10"/>
      <c r="U32" s="10"/>
      <c r="V32" s="10"/>
      <c r="W32" s="10"/>
      <c r="X32" s="10"/>
    </row>
    <row r="33" ht="20.25" customHeight="1" spans="1:24">
      <c r="A33" s="151" t="s">
        <v>197</v>
      </c>
      <c r="B33" s="151" t="s">
        <v>70</v>
      </c>
      <c r="C33" s="151" t="s">
        <v>243</v>
      </c>
      <c r="D33" s="151" t="s">
        <v>244</v>
      </c>
      <c r="E33" s="151" t="s">
        <v>101</v>
      </c>
      <c r="F33" s="151" t="s">
        <v>102</v>
      </c>
      <c r="G33" s="151" t="s">
        <v>229</v>
      </c>
      <c r="H33" s="151" t="s">
        <v>230</v>
      </c>
      <c r="I33" s="10">
        <v>122000</v>
      </c>
      <c r="J33" s="10">
        <v>122000</v>
      </c>
      <c r="K33" s="7"/>
      <c r="L33" s="7"/>
      <c r="M33" s="10">
        <v>122000</v>
      </c>
      <c r="N33" s="7"/>
      <c r="O33" s="10"/>
      <c r="P33" s="10"/>
      <c r="Q33" s="10"/>
      <c r="R33" s="10"/>
      <c r="S33" s="10"/>
      <c r="T33" s="10"/>
      <c r="U33" s="10"/>
      <c r="V33" s="10"/>
      <c r="W33" s="10"/>
      <c r="X33" s="10"/>
    </row>
    <row r="34" ht="17.25" customHeight="1" spans="1:24">
      <c r="A34" s="39" t="s">
        <v>169</v>
      </c>
      <c r="B34" s="40"/>
      <c r="C34" s="152"/>
      <c r="D34" s="152"/>
      <c r="E34" s="152"/>
      <c r="F34" s="152"/>
      <c r="G34" s="152"/>
      <c r="H34" s="153"/>
      <c r="I34" s="10">
        <v>22428546.08</v>
      </c>
      <c r="J34" s="10">
        <v>22428546.08</v>
      </c>
      <c r="K34" s="10"/>
      <c r="L34" s="10"/>
      <c r="M34" s="10">
        <v>22428546.08</v>
      </c>
      <c r="N34" s="10"/>
      <c r="O34" s="10"/>
      <c r="P34" s="10"/>
      <c r="Q34" s="10"/>
      <c r="R34" s="10"/>
      <c r="S34" s="10"/>
      <c r="T34" s="10"/>
      <c r="U34" s="10"/>
      <c r="V34" s="10"/>
      <c r="W34" s="10"/>
      <c r="X34" s="10"/>
    </row>
  </sheetData>
  <mergeCells count="31">
    <mergeCell ref="A2:X2"/>
    <mergeCell ref="A3:H3"/>
    <mergeCell ref="I4:X4"/>
    <mergeCell ref="J5:N5"/>
    <mergeCell ref="O5:Q5"/>
    <mergeCell ref="S5:X5"/>
    <mergeCell ref="A34:H34"/>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6"/>
  <sheetViews>
    <sheetView showZeros="0" workbookViewId="0">
      <selection activeCell="A1" sqref="A1"/>
    </sheetView>
  </sheetViews>
  <sheetFormatPr defaultColWidth="9.12962962962963" defaultRowHeight="14.25" customHeight="1"/>
  <cols>
    <col min="1" max="1" width="10.25" customWidth="1"/>
    <col min="2" max="2" width="19.5" customWidth="1"/>
    <col min="3" max="3" width="32.8796296296296" customWidth="1"/>
    <col min="4" max="4" width="23.8796296296296" customWidth="1"/>
    <col min="5" max="5" width="11.1296296296296" customWidth="1"/>
    <col min="6" max="6" width="17.75" customWidth="1"/>
    <col min="7" max="7" width="9.87962962962963" customWidth="1"/>
    <col min="8" max="8" width="17.75" customWidth="1"/>
    <col min="9" max="13" width="20" customWidth="1"/>
    <col min="14" max="14" width="12.25" customWidth="1"/>
    <col min="15" max="15" width="12.75" customWidth="1"/>
    <col min="16" max="16" width="11.1296296296296" customWidth="1"/>
    <col min="17" max="21" width="19.8796296296296" customWidth="1"/>
    <col min="22" max="22" width="20" customWidth="1"/>
    <col min="23" max="23" width="19.8796296296296" customWidth="1"/>
  </cols>
  <sheetData>
    <row r="1" ht="13.5" customHeight="1" spans="1:23">
      <c r="B1" s="137"/>
      <c r="E1" s="12"/>
      <c r="F1" s="12"/>
      <c r="G1" s="12"/>
      <c r="H1" s="12"/>
      <c r="U1" s="137"/>
      <c r="W1" s="138" t="s">
        <v>245</v>
      </c>
    </row>
    <row r="2" ht="46.5" customHeight="1" spans="1:23">
      <c r="A2" s="14" t="str">
        <f>"2026"&amp;"年部门项目支出预算表"</f>
        <v>2026年部门项目支出预算表</v>
      </c>
      <c r="B2" s="14"/>
      <c r="C2" s="14"/>
      <c r="D2" s="14"/>
      <c r="E2" s="14"/>
      <c r="F2" s="14"/>
      <c r="G2" s="14"/>
      <c r="H2" s="14"/>
      <c r="I2" s="14"/>
      <c r="J2" s="14"/>
      <c r="K2" s="14"/>
      <c r="L2" s="14"/>
      <c r="M2" s="14"/>
      <c r="N2" s="14"/>
      <c r="O2" s="14"/>
      <c r="P2" s="14"/>
      <c r="Q2" s="14"/>
      <c r="R2" s="14"/>
      <c r="S2" s="14"/>
      <c r="T2" s="14"/>
      <c r="U2" s="14"/>
      <c r="V2" s="14"/>
      <c r="W2" s="14"/>
    </row>
    <row r="3" ht="13.5" customHeight="1" spans="1:23">
      <c r="A3" s="15" t="str">
        <f>"单位名称："&amp;"昆明市五华区瑞和实验学校"</f>
        <v>单位名称：昆明市五华区瑞和实验学校</v>
      </c>
      <c r="B3" s="16"/>
      <c r="C3" s="16"/>
      <c r="D3" s="16"/>
      <c r="E3" s="16"/>
      <c r="F3" s="16"/>
      <c r="G3" s="16"/>
      <c r="H3" s="16"/>
      <c r="I3" s="17"/>
      <c r="J3" s="17"/>
      <c r="K3" s="17"/>
      <c r="L3" s="17"/>
      <c r="M3" s="17"/>
      <c r="N3" s="17"/>
      <c r="O3" s="17"/>
      <c r="P3" s="17"/>
      <c r="Q3" s="17"/>
      <c r="U3" s="137"/>
      <c r="W3" s="113" t="s">
        <v>1</v>
      </c>
    </row>
    <row r="4" ht="21.75" customHeight="1" spans="1:23">
      <c r="A4" s="19" t="s">
        <v>246</v>
      </c>
      <c r="B4" s="20" t="s">
        <v>181</v>
      </c>
      <c r="C4" s="19" t="s">
        <v>182</v>
      </c>
      <c r="D4" s="19" t="s">
        <v>247</v>
      </c>
      <c r="E4" s="20" t="s">
        <v>183</v>
      </c>
      <c r="F4" s="20" t="s">
        <v>184</v>
      </c>
      <c r="G4" s="20" t="s">
        <v>248</v>
      </c>
      <c r="H4" s="20" t="s">
        <v>249</v>
      </c>
      <c r="I4" s="21" t="s">
        <v>55</v>
      </c>
      <c r="J4" s="22" t="s">
        <v>250</v>
      </c>
      <c r="K4" s="23"/>
      <c r="L4" s="23"/>
      <c r="M4" s="24"/>
      <c r="N4" s="22" t="s">
        <v>189</v>
      </c>
      <c r="O4" s="23"/>
      <c r="P4" s="24"/>
      <c r="Q4" s="20" t="s">
        <v>61</v>
      </c>
      <c r="R4" s="22" t="s">
        <v>62</v>
      </c>
      <c r="S4" s="23"/>
      <c r="T4" s="23"/>
      <c r="U4" s="23"/>
      <c r="V4" s="23"/>
      <c r="W4" s="24"/>
    </row>
    <row r="5" ht="21.75" customHeight="1" spans="1:23">
      <c r="A5" s="25"/>
      <c r="B5" s="27"/>
      <c r="C5" s="25"/>
      <c r="D5" s="25"/>
      <c r="E5" s="26"/>
      <c r="F5" s="26"/>
      <c r="G5" s="26"/>
      <c r="H5" s="26"/>
      <c r="I5" s="27"/>
      <c r="J5" s="139" t="s">
        <v>58</v>
      </c>
      <c r="K5" s="140"/>
      <c r="L5" s="20" t="s">
        <v>59</v>
      </c>
      <c r="M5" s="20" t="s">
        <v>60</v>
      </c>
      <c r="N5" s="20" t="s">
        <v>58</v>
      </c>
      <c r="O5" s="20" t="s">
        <v>59</v>
      </c>
      <c r="P5" s="20" t="s">
        <v>60</v>
      </c>
      <c r="Q5" s="26"/>
      <c r="R5" s="20" t="s">
        <v>57</v>
      </c>
      <c r="S5" s="20" t="s">
        <v>64</v>
      </c>
      <c r="T5" s="20" t="s">
        <v>195</v>
      </c>
      <c r="U5" s="20" t="s">
        <v>66</v>
      </c>
      <c r="V5" s="20" t="s">
        <v>67</v>
      </c>
      <c r="W5" s="20" t="s">
        <v>68</v>
      </c>
    </row>
    <row r="6" ht="21" customHeight="1" spans="1:23">
      <c r="A6" s="27"/>
      <c r="B6" s="27"/>
      <c r="C6" s="27"/>
      <c r="D6" s="27"/>
      <c r="E6" s="27"/>
      <c r="F6" s="27"/>
      <c r="G6" s="27"/>
      <c r="H6" s="27"/>
      <c r="I6" s="27"/>
      <c r="J6" s="141" t="s">
        <v>57</v>
      </c>
      <c r="K6" s="142"/>
      <c r="L6" s="27"/>
      <c r="M6" s="27"/>
      <c r="N6" s="27"/>
      <c r="O6" s="27"/>
      <c r="P6" s="27"/>
      <c r="Q6" s="27"/>
      <c r="R6" s="27"/>
      <c r="S6" s="27"/>
      <c r="T6" s="27"/>
      <c r="U6" s="27"/>
      <c r="V6" s="27"/>
      <c r="W6" s="27"/>
    </row>
    <row r="7" ht="39.75" customHeight="1" spans="1:23">
      <c r="A7" s="28"/>
      <c r="B7" s="30"/>
      <c r="C7" s="28"/>
      <c r="D7" s="28"/>
      <c r="E7" s="29"/>
      <c r="F7" s="29"/>
      <c r="G7" s="29"/>
      <c r="H7" s="29"/>
      <c r="I7" s="30"/>
      <c r="J7" s="71" t="s">
        <v>57</v>
      </c>
      <c r="K7" s="71" t="s">
        <v>251</v>
      </c>
      <c r="L7" s="29"/>
      <c r="M7" s="29"/>
      <c r="N7" s="29"/>
      <c r="O7" s="29"/>
      <c r="P7" s="29"/>
      <c r="Q7" s="29"/>
      <c r="R7" s="29"/>
      <c r="S7" s="29"/>
      <c r="T7" s="29"/>
      <c r="U7" s="30"/>
      <c r="V7" s="29"/>
      <c r="W7" s="29"/>
    </row>
    <row r="8" ht="15" customHeight="1" spans="1:23">
      <c r="A8" s="31">
        <v>1</v>
      </c>
      <c r="B8" s="31">
        <v>2</v>
      </c>
      <c r="C8" s="31">
        <v>3</v>
      </c>
      <c r="D8" s="31">
        <v>4</v>
      </c>
      <c r="E8" s="31">
        <v>5</v>
      </c>
      <c r="F8" s="31">
        <v>6</v>
      </c>
      <c r="G8" s="31">
        <v>7</v>
      </c>
      <c r="H8" s="31">
        <v>8</v>
      </c>
      <c r="I8" s="31">
        <v>9</v>
      </c>
      <c r="J8" s="31">
        <v>10</v>
      </c>
      <c r="K8" s="31">
        <v>11</v>
      </c>
      <c r="L8" s="32">
        <v>12</v>
      </c>
      <c r="M8" s="32">
        <v>13</v>
      </c>
      <c r="N8" s="32">
        <v>14</v>
      </c>
      <c r="O8" s="32">
        <v>15</v>
      </c>
      <c r="P8" s="32">
        <v>16</v>
      </c>
      <c r="Q8" s="32">
        <v>17</v>
      </c>
      <c r="R8" s="32">
        <v>18</v>
      </c>
      <c r="S8" s="32">
        <v>19</v>
      </c>
      <c r="T8" s="32">
        <v>20</v>
      </c>
      <c r="U8" s="31">
        <v>21</v>
      </c>
      <c r="V8" s="32">
        <v>22</v>
      </c>
      <c r="W8" s="31">
        <v>23</v>
      </c>
    </row>
    <row r="9" ht="21.75" customHeight="1" spans="1:23">
      <c r="A9" s="9" t="s">
        <v>252</v>
      </c>
      <c r="B9" s="9" t="s">
        <v>253</v>
      </c>
      <c r="C9" s="9" t="s">
        <v>254</v>
      </c>
      <c r="D9" s="9" t="s">
        <v>70</v>
      </c>
      <c r="E9" s="9" t="s">
        <v>101</v>
      </c>
      <c r="F9" s="9" t="s">
        <v>102</v>
      </c>
      <c r="G9" s="9" t="s">
        <v>255</v>
      </c>
      <c r="H9" s="9" t="s">
        <v>256</v>
      </c>
      <c r="I9" s="10">
        <v>30000</v>
      </c>
      <c r="J9" s="10">
        <v>30000</v>
      </c>
      <c r="K9" s="10">
        <v>30000</v>
      </c>
      <c r="L9" s="10"/>
      <c r="M9" s="10"/>
      <c r="N9" s="10"/>
      <c r="O9" s="10"/>
      <c r="P9" s="10"/>
      <c r="Q9" s="10"/>
      <c r="R9" s="10"/>
      <c r="S9" s="10"/>
      <c r="T9" s="10"/>
      <c r="U9" s="10"/>
      <c r="V9" s="10"/>
      <c r="W9" s="10"/>
    </row>
    <row r="10" ht="21.75" customHeight="1" spans="1:23">
      <c r="A10" s="9" t="s">
        <v>257</v>
      </c>
      <c r="B10" s="9" t="s">
        <v>258</v>
      </c>
      <c r="C10" s="9" t="s">
        <v>259</v>
      </c>
      <c r="D10" s="9" t="s">
        <v>70</v>
      </c>
      <c r="E10" s="9" t="s">
        <v>101</v>
      </c>
      <c r="F10" s="9" t="s">
        <v>102</v>
      </c>
      <c r="G10" s="9" t="s">
        <v>225</v>
      </c>
      <c r="H10" s="9" t="s">
        <v>226</v>
      </c>
      <c r="I10" s="10">
        <v>55664.64</v>
      </c>
      <c r="J10" s="10">
        <v>55664.64</v>
      </c>
      <c r="K10" s="10">
        <v>55664.64</v>
      </c>
      <c r="L10" s="10"/>
      <c r="M10" s="10"/>
      <c r="N10" s="10"/>
      <c r="O10" s="10"/>
      <c r="P10" s="10"/>
      <c r="Q10" s="10"/>
      <c r="R10" s="10"/>
      <c r="S10" s="10"/>
      <c r="T10" s="10"/>
      <c r="U10" s="10"/>
      <c r="V10" s="10"/>
      <c r="W10" s="10"/>
    </row>
    <row r="11" ht="21.75" customHeight="1" spans="1:23">
      <c r="A11" s="9" t="s">
        <v>257</v>
      </c>
      <c r="B11" s="9" t="s">
        <v>258</v>
      </c>
      <c r="C11" s="9" t="s">
        <v>259</v>
      </c>
      <c r="D11" s="9" t="s">
        <v>70</v>
      </c>
      <c r="E11" s="9" t="s">
        <v>101</v>
      </c>
      <c r="F11" s="9" t="s">
        <v>102</v>
      </c>
      <c r="G11" s="9" t="s">
        <v>260</v>
      </c>
      <c r="H11" s="9" t="s">
        <v>261</v>
      </c>
      <c r="I11" s="10">
        <v>74926.08</v>
      </c>
      <c r="J11" s="10">
        <v>74926.08</v>
      </c>
      <c r="K11" s="10">
        <v>74926.08</v>
      </c>
      <c r="L11" s="10"/>
      <c r="M11" s="10"/>
      <c r="N11" s="10"/>
      <c r="O11" s="10"/>
      <c r="P11" s="10"/>
      <c r="Q11" s="10"/>
      <c r="R11" s="10"/>
      <c r="S11" s="10"/>
      <c r="T11" s="10"/>
      <c r="U11" s="10"/>
      <c r="V11" s="10"/>
      <c r="W11" s="10"/>
    </row>
    <row r="12" ht="21.75" customHeight="1" spans="1:23">
      <c r="A12" s="9" t="s">
        <v>257</v>
      </c>
      <c r="B12" s="9" t="s">
        <v>258</v>
      </c>
      <c r="C12" s="9" t="s">
        <v>259</v>
      </c>
      <c r="D12" s="9" t="s">
        <v>70</v>
      </c>
      <c r="E12" s="9" t="s">
        <v>101</v>
      </c>
      <c r="F12" s="9" t="s">
        <v>102</v>
      </c>
      <c r="G12" s="9" t="s">
        <v>262</v>
      </c>
      <c r="H12" s="9" t="s">
        <v>263</v>
      </c>
      <c r="I12" s="10">
        <v>84971.52</v>
      </c>
      <c r="J12" s="10">
        <v>84971.52</v>
      </c>
      <c r="K12" s="10">
        <v>84971.52</v>
      </c>
      <c r="L12" s="10"/>
      <c r="M12" s="10"/>
      <c r="N12" s="10"/>
      <c r="O12" s="10"/>
      <c r="P12" s="10"/>
      <c r="Q12" s="10"/>
      <c r="R12" s="10"/>
      <c r="S12" s="10"/>
      <c r="T12" s="10"/>
      <c r="U12" s="10"/>
      <c r="V12" s="10"/>
      <c r="W12" s="10"/>
    </row>
    <row r="13" ht="21.75" customHeight="1" spans="1:23">
      <c r="A13" s="9" t="s">
        <v>257</v>
      </c>
      <c r="B13" s="9" t="s">
        <v>258</v>
      </c>
      <c r="C13" s="9" t="s">
        <v>259</v>
      </c>
      <c r="D13" s="9" t="s">
        <v>70</v>
      </c>
      <c r="E13" s="9" t="s">
        <v>101</v>
      </c>
      <c r="F13" s="9" t="s">
        <v>102</v>
      </c>
      <c r="G13" s="9" t="s">
        <v>264</v>
      </c>
      <c r="H13" s="9" t="s">
        <v>265</v>
      </c>
      <c r="I13" s="10">
        <v>15943.68</v>
      </c>
      <c r="J13" s="10">
        <v>15943.68</v>
      </c>
      <c r="K13" s="10">
        <v>15943.68</v>
      </c>
      <c r="L13" s="10"/>
      <c r="M13" s="10"/>
      <c r="N13" s="10"/>
      <c r="O13" s="10"/>
      <c r="P13" s="10"/>
      <c r="Q13" s="10"/>
      <c r="R13" s="10"/>
      <c r="S13" s="10"/>
      <c r="T13" s="10"/>
      <c r="U13" s="10"/>
      <c r="V13" s="10"/>
      <c r="W13" s="10"/>
    </row>
    <row r="14" ht="21.75" customHeight="1" spans="1:23">
      <c r="A14" s="9" t="s">
        <v>257</v>
      </c>
      <c r="B14" s="9" t="s">
        <v>266</v>
      </c>
      <c r="C14" s="9" t="s">
        <v>267</v>
      </c>
      <c r="D14" s="9" t="s">
        <v>70</v>
      </c>
      <c r="E14" s="9" t="s">
        <v>105</v>
      </c>
      <c r="F14" s="9" t="s">
        <v>106</v>
      </c>
      <c r="G14" s="9" t="s">
        <v>225</v>
      </c>
      <c r="H14" s="9" t="s">
        <v>226</v>
      </c>
      <c r="I14" s="10">
        <v>2688</v>
      </c>
      <c r="J14" s="10">
        <v>2688</v>
      </c>
      <c r="K14" s="10">
        <v>2688</v>
      </c>
      <c r="L14" s="10"/>
      <c r="M14" s="10"/>
      <c r="N14" s="10"/>
      <c r="O14" s="10"/>
      <c r="P14" s="10"/>
      <c r="Q14" s="10"/>
      <c r="R14" s="10"/>
      <c r="S14" s="10"/>
      <c r="T14" s="10"/>
      <c r="U14" s="10"/>
      <c r="V14" s="10"/>
      <c r="W14" s="10"/>
    </row>
    <row r="15" ht="21.75" customHeight="1" spans="1:23">
      <c r="A15" s="9" t="s">
        <v>268</v>
      </c>
      <c r="B15" s="9" t="s">
        <v>269</v>
      </c>
      <c r="C15" s="9" t="s">
        <v>270</v>
      </c>
      <c r="D15" s="9" t="s">
        <v>70</v>
      </c>
      <c r="E15" s="9" t="s">
        <v>101</v>
      </c>
      <c r="F15" s="9" t="s">
        <v>102</v>
      </c>
      <c r="G15" s="9" t="s">
        <v>271</v>
      </c>
      <c r="H15" s="9" t="s">
        <v>272</v>
      </c>
      <c r="I15" s="10">
        <v>750000</v>
      </c>
      <c r="J15" s="10"/>
      <c r="K15" s="10"/>
      <c r="L15" s="10"/>
      <c r="M15" s="10"/>
      <c r="N15" s="10"/>
      <c r="O15" s="10"/>
      <c r="P15" s="10"/>
      <c r="Q15" s="10"/>
      <c r="R15" s="10">
        <v>750000</v>
      </c>
      <c r="S15" s="10"/>
      <c r="T15" s="10"/>
      <c r="U15" s="10"/>
      <c r="V15" s="10"/>
      <c r="W15" s="10">
        <v>750000</v>
      </c>
    </row>
    <row r="16" ht="18.75" customHeight="1" spans="1:23">
      <c r="A16" s="39" t="s">
        <v>169</v>
      </c>
      <c r="B16" s="40"/>
      <c r="C16" s="40"/>
      <c r="D16" s="40"/>
      <c r="E16" s="40"/>
      <c r="F16" s="40"/>
      <c r="G16" s="40"/>
      <c r="H16" s="41"/>
      <c r="I16" s="10">
        <v>1014193.92</v>
      </c>
      <c r="J16" s="10">
        <v>264193.92</v>
      </c>
      <c r="K16" s="10">
        <v>264193.92</v>
      </c>
      <c r="L16" s="10"/>
      <c r="M16" s="10"/>
      <c r="N16" s="10"/>
      <c r="O16" s="10"/>
      <c r="P16" s="10"/>
      <c r="Q16" s="10"/>
      <c r="R16" s="10">
        <v>750000</v>
      </c>
      <c r="S16" s="10"/>
      <c r="T16" s="10"/>
      <c r="U16" s="10"/>
      <c r="V16" s="10"/>
      <c r="W16" s="10">
        <v>750000</v>
      </c>
    </row>
  </sheetData>
  <mergeCells count="28">
    <mergeCell ref="A2:W2"/>
    <mergeCell ref="A3:H3"/>
    <mergeCell ref="J4:M4"/>
    <mergeCell ref="N4:P4"/>
    <mergeCell ref="R4:W4"/>
    <mergeCell ref="A16:H16"/>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50"/>
  <sheetViews>
    <sheetView showZeros="0" topLeftCell="A31" workbookViewId="0">
      <selection activeCell="A1" sqref="A1"/>
    </sheetView>
  </sheetViews>
  <sheetFormatPr defaultColWidth="9.12962962962963" defaultRowHeight="12" customHeight="1"/>
  <cols>
    <col min="1" max="1" width="34.25" customWidth="1"/>
    <col min="2" max="2" width="29" customWidth="1"/>
    <col min="3" max="5" width="23.6296296296296" customWidth="1"/>
    <col min="6" max="6" width="11.25" customWidth="1"/>
    <col min="7" max="7" width="25.1296296296296" customWidth="1"/>
    <col min="8" max="8" width="15.6296296296296" customWidth="1"/>
    <col min="9" max="9" width="13.3796296296296" customWidth="1"/>
    <col min="10" max="10" width="18.8796296296296" customWidth="1"/>
  </cols>
  <sheetData>
    <row r="1" ht="18" customHeight="1" spans="1:10">
      <c r="J1" s="13" t="s">
        <v>273</v>
      </c>
    </row>
    <row r="2" ht="39.75" customHeight="1" spans="1:10">
      <c r="A2" s="69" t="str">
        <f>"2026"&amp;"年部门项目支出绩效目标表"</f>
        <v>2026年部门项目支出绩效目标表</v>
      </c>
      <c r="B2" s="14"/>
      <c r="C2" s="14"/>
      <c r="D2" s="14"/>
      <c r="E2" s="14"/>
      <c r="F2" s="70"/>
      <c r="G2" s="14"/>
      <c r="H2" s="70"/>
      <c r="I2" s="70"/>
      <c r="J2" s="14"/>
    </row>
    <row r="3" ht="17.25" customHeight="1" spans="1:10">
      <c r="A3" s="15" t="str">
        <f>"单位名称："&amp;"昆明市五华区瑞和实验学校"</f>
        <v>单位名称：昆明市五华区瑞和实验学校</v>
      </c>
    </row>
    <row r="4" ht="44.25" customHeight="1" spans="1:10">
      <c r="A4" s="71" t="s">
        <v>182</v>
      </c>
      <c r="B4" s="71" t="s">
        <v>274</v>
      </c>
      <c r="C4" s="71" t="s">
        <v>275</v>
      </c>
      <c r="D4" s="71" t="s">
        <v>276</v>
      </c>
      <c r="E4" s="71" t="s">
        <v>277</v>
      </c>
      <c r="F4" s="72" t="s">
        <v>278</v>
      </c>
      <c r="G4" s="71" t="s">
        <v>279</v>
      </c>
      <c r="H4" s="72" t="s">
        <v>280</v>
      </c>
      <c r="I4" s="72" t="s">
        <v>281</v>
      </c>
      <c r="J4" s="71" t="s">
        <v>282</v>
      </c>
    </row>
    <row r="5" ht="18.75" customHeight="1" spans="1:10">
      <c r="A5" s="135">
        <v>1</v>
      </c>
      <c r="B5" s="135">
        <v>2</v>
      </c>
      <c r="C5" s="135">
        <v>3</v>
      </c>
      <c r="D5" s="135">
        <v>4</v>
      </c>
      <c r="E5" s="135">
        <v>5</v>
      </c>
      <c r="F5" s="32">
        <v>6</v>
      </c>
      <c r="G5" s="135">
        <v>7</v>
      </c>
      <c r="H5" s="32">
        <v>8</v>
      </c>
      <c r="I5" s="32">
        <v>9</v>
      </c>
      <c r="J5" s="135">
        <v>10</v>
      </c>
    </row>
    <row r="6" ht="42" customHeight="1" spans="1:10">
      <c r="A6" s="33" t="s">
        <v>70</v>
      </c>
      <c r="B6" s="9"/>
      <c r="C6" s="9"/>
      <c r="D6" s="9"/>
      <c r="E6" s="60"/>
      <c r="F6" s="73"/>
      <c r="G6" s="60"/>
      <c r="H6" s="73"/>
      <c r="I6" s="73"/>
      <c r="J6" s="60"/>
    </row>
    <row r="7" ht="42" customHeight="1" spans="1:10">
      <c r="A7" s="136" t="s">
        <v>254</v>
      </c>
      <c r="B7" s="34" t="s">
        <v>283</v>
      </c>
      <c r="C7" s="34" t="s">
        <v>284</v>
      </c>
      <c r="D7" s="34" t="s">
        <v>285</v>
      </c>
      <c r="E7" s="33" t="s">
        <v>286</v>
      </c>
      <c r="F7" s="34" t="s">
        <v>287</v>
      </c>
      <c r="G7" s="33" t="s">
        <v>288</v>
      </c>
      <c r="H7" s="34" t="s">
        <v>289</v>
      </c>
      <c r="I7" s="34" t="s">
        <v>290</v>
      </c>
      <c r="J7" s="33" t="s">
        <v>286</v>
      </c>
    </row>
    <row r="8" ht="42" customHeight="1" spans="1:10">
      <c r="A8" s="136" t="s">
        <v>254</v>
      </c>
      <c r="B8" s="34" t="s">
        <v>283</v>
      </c>
      <c r="C8" s="34" t="s">
        <v>291</v>
      </c>
      <c r="D8" s="34" t="s">
        <v>292</v>
      </c>
      <c r="E8" s="33" t="s">
        <v>293</v>
      </c>
      <c r="F8" s="34" t="s">
        <v>287</v>
      </c>
      <c r="G8" s="33" t="s">
        <v>294</v>
      </c>
      <c r="H8" s="34" t="s">
        <v>295</v>
      </c>
      <c r="I8" s="34" t="s">
        <v>290</v>
      </c>
      <c r="J8" s="33" t="s">
        <v>293</v>
      </c>
    </row>
    <row r="9" ht="42" customHeight="1" spans="1:10">
      <c r="A9" s="136" t="s">
        <v>254</v>
      </c>
      <c r="B9" s="34" t="s">
        <v>283</v>
      </c>
      <c r="C9" s="34" t="s">
        <v>296</v>
      </c>
      <c r="D9" s="34" t="s">
        <v>297</v>
      </c>
      <c r="E9" s="33" t="s">
        <v>297</v>
      </c>
      <c r="F9" s="34" t="s">
        <v>298</v>
      </c>
      <c r="G9" s="33" t="s">
        <v>299</v>
      </c>
      <c r="H9" s="34" t="s">
        <v>295</v>
      </c>
      <c r="I9" s="34" t="s">
        <v>290</v>
      </c>
      <c r="J9" s="33" t="s">
        <v>297</v>
      </c>
    </row>
    <row r="10" ht="42" customHeight="1" spans="1:10">
      <c r="A10" s="136" t="s">
        <v>270</v>
      </c>
      <c r="B10" s="34" t="s">
        <v>300</v>
      </c>
      <c r="C10" s="34" t="s">
        <v>284</v>
      </c>
      <c r="D10" s="34" t="s">
        <v>301</v>
      </c>
      <c r="E10" s="33" t="s">
        <v>302</v>
      </c>
      <c r="F10" s="34" t="s">
        <v>287</v>
      </c>
      <c r="G10" s="33" t="s">
        <v>303</v>
      </c>
      <c r="H10" s="34" t="s">
        <v>304</v>
      </c>
      <c r="I10" s="34" t="s">
        <v>290</v>
      </c>
      <c r="J10" s="33" t="s">
        <v>302</v>
      </c>
    </row>
    <row r="11" ht="42" customHeight="1" spans="1:10">
      <c r="A11" s="136" t="s">
        <v>270</v>
      </c>
      <c r="B11" s="34" t="s">
        <v>300</v>
      </c>
      <c r="C11" s="34" t="s">
        <v>284</v>
      </c>
      <c r="D11" s="34" t="s">
        <v>301</v>
      </c>
      <c r="E11" s="33" t="s">
        <v>305</v>
      </c>
      <c r="F11" s="34" t="s">
        <v>287</v>
      </c>
      <c r="G11" s="33" t="s">
        <v>89</v>
      </c>
      <c r="H11" s="34" t="s">
        <v>306</v>
      </c>
      <c r="I11" s="34" t="s">
        <v>290</v>
      </c>
      <c r="J11" s="33" t="s">
        <v>307</v>
      </c>
    </row>
    <row r="12" ht="42" customHeight="1" spans="1:10">
      <c r="A12" s="136" t="s">
        <v>270</v>
      </c>
      <c r="B12" s="34" t="s">
        <v>300</v>
      </c>
      <c r="C12" s="34" t="s">
        <v>284</v>
      </c>
      <c r="D12" s="34" t="s">
        <v>308</v>
      </c>
      <c r="E12" s="33" t="s">
        <v>309</v>
      </c>
      <c r="F12" s="34" t="s">
        <v>287</v>
      </c>
      <c r="G12" s="33" t="s">
        <v>310</v>
      </c>
      <c r="H12" s="34" t="s">
        <v>311</v>
      </c>
      <c r="I12" s="34" t="s">
        <v>290</v>
      </c>
      <c r="J12" s="33" t="s">
        <v>312</v>
      </c>
    </row>
    <row r="13" ht="42" customHeight="1" spans="1:10">
      <c r="A13" s="136" t="s">
        <v>270</v>
      </c>
      <c r="B13" s="34" t="s">
        <v>300</v>
      </c>
      <c r="C13" s="34" t="s">
        <v>284</v>
      </c>
      <c r="D13" s="34" t="s">
        <v>308</v>
      </c>
      <c r="E13" s="33" t="s">
        <v>313</v>
      </c>
      <c r="F13" s="34" t="s">
        <v>287</v>
      </c>
      <c r="G13" s="33" t="s">
        <v>314</v>
      </c>
      <c r="H13" s="34" t="s">
        <v>295</v>
      </c>
      <c r="I13" s="34" t="s">
        <v>290</v>
      </c>
      <c r="J13" s="33" t="s">
        <v>315</v>
      </c>
    </row>
    <row r="14" ht="42" customHeight="1" spans="1:10">
      <c r="A14" s="136" t="s">
        <v>270</v>
      </c>
      <c r="B14" s="34" t="s">
        <v>300</v>
      </c>
      <c r="C14" s="34" t="s">
        <v>284</v>
      </c>
      <c r="D14" s="34" t="s">
        <v>308</v>
      </c>
      <c r="E14" s="33" t="s">
        <v>316</v>
      </c>
      <c r="F14" s="34" t="s">
        <v>287</v>
      </c>
      <c r="G14" s="33" t="s">
        <v>314</v>
      </c>
      <c r="H14" s="34" t="s">
        <v>295</v>
      </c>
      <c r="I14" s="34" t="s">
        <v>290</v>
      </c>
      <c r="J14" s="33" t="s">
        <v>317</v>
      </c>
    </row>
    <row r="15" ht="42" customHeight="1" spans="1:10">
      <c r="A15" s="136" t="s">
        <v>270</v>
      </c>
      <c r="B15" s="34" t="s">
        <v>300</v>
      </c>
      <c r="C15" s="34" t="s">
        <v>284</v>
      </c>
      <c r="D15" s="34" t="s">
        <v>285</v>
      </c>
      <c r="E15" s="33" t="s">
        <v>318</v>
      </c>
      <c r="F15" s="34" t="s">
        <v>287</v>
      </c>
      <c r="G15" s="33" t="s">
        <v>294</v>
      </c>
      <c r="H15" s="34" t="s">
        <v>295</v>
      </c>
      <c r="I15" s="34" t="s">
        <v>290</v>
      </c>
      <c r="J15" s="33" t="s">
        <v>319</v>
      </c>
    </row>
    <row r="16" ht="42" customHeight="1" spans="1:10">
      <c r="A16" s="136" t="s">
        <v>270</v>
      </c>
      <c r="B16" s="34" t="s">
        <v>300</v>
      </c>
      <c r="C16" s="34" t="s">
        <v>291</v>
      </c>
      <c r="D16" s="34" t="s">
        <v>292</v>
      </c>
      <c r="E16" s="33" t="s">
        <v>320</v>
      </c>
      <c r="F16" s="34" t="s">
        <v>298</v>
      </c>
      <c r="G16" s="33" t="s">
        <v>321</v>
      </c>
      <c r="H16" s="34" t="s">
        <v>295</v>
      </c>
      <c r="I16" s="34" t="s">
        <v>290</v>
      </c>
      <c r="J16" s="33" t="s">
        <v>320</v>
      </c>
    </row>
    <row r="17" ht="42" customHeight="1" spans="1:10">
      <c r="A17" s="136" t="s">
        <v>270</v>
      </c>
      <c r="B17" s="34" t="s">
        <v>300</v>
      </c>
      <c r="C17" s="34" t="s">
        <v>291</v>
      </c>
      <c r="D17" s="34" t="s">
        <v>322</v>
      </c>
      <c r="E17" s="33" t="s">
        <v>323</v>
      </c>
      <c r="F17" s="34" t="s">
        <v>298</v>
      </c>
      <c r="G17" s="33" t="s">
        <v>324</v>
      </c>
      <c r="H17" s="34" t="s">
        <v>325</v>
      </c>
      <c r="I17" s="34" t="s">
        <v>290</v>
      </c>
      <c r="J17" s="33" t="s">
        <v>323</v>
      </c>
    </row>
    <row r="18" ht="42" customHeight="1" spans="1:10">
      <c r="A18" s="136" t="s">
        <v>270</v>
      </c>
      <c r="B18" s="34" t="s">
        <v>300</v>
      </c>
      <c r="C18" s="34" t="s">
        <v>291</v>
      </c>
      <c r="D18" s="34" t="s">
        <v>322</v>
      </c>
      <c r="E18" s="33" t="s">
        <v>326</v>
      </c>
      <c r="F18" s="34" t="s">
        <v>287</v>
      </c>
      <c r="G18" s="33" t="s">
        <v>314</v>
      </c>
      <c r="H18" s="34" t="s">
        <v>295</v>
      </c>
      <c r="I18" s="34" t="s">
        <v>290</v>
      </c>
      <c r="J18" s="33" t="s">
        <v>327</v>
      </c>
    </row>
    <row r="19" ht="42" customHeight="1" spans="1:10">
      <c r="A19" s="136" t="s">
        <v>270</v>
      </c>
      <c r="B19" s="34" t="s">
        <v>300</v>
      </c>
      <c r="C19" s="34" t="s">
        <v>296</v>
      </c>
      <c r="D19" s="34" t="s">
        <v>297</v>
      </c>
      <c r="E19" s="33" t="s">
        <v>328</v>
      </c>
      <c r="F19" s="34" t="s">
        <v>298</v>
      </c>
      <c r="G19" s="33" t="s">
        <v>329</v>
      </c>
      <c r="H19" s="34" t="s">
        <v>295</v>
      </c>
      <c r="I19" s="34" t="s">
        <v>290</v>
      </c>
      <c r="J19" s="33" t="s">
        <v>328</v>
      </c>
    </row>
    <row r="20" ht="42" customHeight="1" spans="1:10">
      <c r="A20" s="136" t="s">
        <v>267</v>
      </c>
      <c r="B20" s="34" t="s">
        <v>330</v>
      </c>
      <c r="C20" s="34" t="s">
        <v>284</v>
      </c>
      <c r="D20" s="34" t="s">
        <v>301</v>
      </c>
      <c r="E20" s="33" t="s">
        <v>331</v>
      </c>
      <c r="F20" s="34" t="s">
        <v>287</v>
      </c>
      <c r="G20" s="33" t="s">
        <v>91</v>
      </c>
      <c r="H20" s="34" t="s">
        <v>332</v>
      </c>
      <c r="I20" s="34" t="s">
        <v>290</v>
      </c>
      <c r="J20" s="33" t="s">
        <v>331</v>
      </c>
    </row>
    <row r="21" ht="42" customHeight="1" spans="1:10">
      <c r="A21" s="136" t="s">
        <v>267</v>
      </c>
      <c r="B21" s="34" t="s">
        <v>330</v>
      </c>
      <c r="C21" s="34" t="s">
        <v>284</v>
      </c>
      <c r="D21" s="34" t="s">
        <v>301</v>
      </c>
      <c r="E21" s="33" t="s">
        <v>333</v>
      </c>
      <c r="F21" s="34" t="s">
        <v>298</v>
      </c>
      <c r="G21" s="33" t="s">
        <v>91</v>
      </c>
      <c r="H21" s="34" t="s">
        <v>311</v>
      </c>
      <c r="I21" s="34" t="s">
        <v>290</v>
      </c>
      <c r="J21" s="33" t="s">
        <v>333</v>
      </c>
    </row>
    <row r="22" ht="42" customHeight="1" spans="1:10">
      <c r="A22" s="136" t="s">
        <v>267</v>
      </c>
      <c r="B22" s="34" t="s">
        <v>330</v>
      </c>
      <c r="C22" s="34" t="s">
        <v>284</v>
      </c>
      <c r="D22" s="34" t="s">
        <v>301</v>
      </c>
      <c r="E22" s="33" t="s">
        <v>334</v>
      </c>
      <c r="F22" s="34" t="s">
        <v>287</v>
      </c>
      <c r="G22" s="33" t="s">
        <v>86</v>
      </c>
      <c r="H22" s="34" t="s">
        <v>304</v>
      </c>
      <c r="I22" s="34" t="s">
        <v>290</v>
      </c>
      <c r="J22" s="33" t="s">
        <v>334</v>
      </c>
    </row>
    <row r="23" ht="42" customHeight="1" spans="1:10">
      <c r="A23" s="136" t="s">
        <v>267</v>
      </c>
      <c r="B23" s="34" t="s">
        <v>330</v>
      </c>
      <c r="C23" s="34" t="s">
        <v>284</v>
      </c>
      <c r="D23" s="34" t="s">
        <v>308</v>
      </c>
      <c r="E23" s="33" t="s">
        <v>335</v>
      </c>
      <c r="F23" s="34" t="s">
        <v>298</v>
      </c>
      <c r="G23" s="33" t="s">
        <v>329</v>
      </c>
      <c r="H23" s="34" t="s">
        <v>295</v>
      </c>
      <c r="I23" s="34" t="s">
        <v>290</v>
      </c>
      <c r="J23" s="33" t="s">
        <v>335</v>
      </c>
    </row>
    <row r="24" ht="42" customHeight="1" spans="1:10">
      <c r="A24" s="136" t="s">
        <v>267</v>
      </c>
      <c r="B24" s="34" t="s">
        <v>330</v>
      </c>
      <c r="C24" s="34" t="s">
        <v>284</v>
      </c>
      <c r="D24" s="34" t="s">
        <v>308</v>
      </c>
      <c r="E24" s="33" t="s">
        <v>336</v>
      </c>
      <c r="F24" s="34" t="s">
        <v>298</v>
      </c>
      <c r="G24" s="33" t="s">
        <v>329</v>
      </c>
      <c r="H24" s="34" t="s">
        <v>295</v>
      </c>
      <c r="I24" s="34" t="s">
        <v>290</v>
      </c>
      <c r="J24" s="33" t="s">
        <v>336</v>
      </c>
    </row>
    <row r="25" ht="42" customHeight="1" spans="1:10">
      <c r="A25" s="136" t="s">
        <v>267</v>
      </c>
      <c r="B25" s="34" t="s">
        <v>330</v>
      </c>
      <c r="C25" s="34" t="s">
        <v>284</v>
      </c>
      <c r="D25" s="34" t="s">
        <v>308</v>
      </c>
      <c r="E25" s="33" t="s">
        <v>337</v>
      </c>
      <c r="F25" s="34" t="s">
        <v>298</v>
      </c>
      <c r="G25" s="33" t="s">
        <v>329</v>
      </c>
      <c r="H25" s="34" t="s">
        <v>295</v>
      </c>
      <c r="I25" s="34" t="s">
        <v>290</v>
      </c>
      <c r="J25" s="33" t="s">
        <v>337</v>
      </c>
    </row>
    <row r="26" ht="42" customHeight="1" spans="1:10">
      <c r="A26" s="136" t="s">
        <v>267</v>
      </c>
      <c r="B26" s="34" t="s">
        <v>330</v>
      </c>
      <c r="C26" s="34" t="s">
        <v>284</v>
      </c>
      <c r="D26" s="34" t="s">
        <v>285</v>
      </c>
      <c r="E26" s="33" t="s">
        <v>338</v>
      </c>
      <c r="F26" s="34" t="s">
        <v>298</v>
      </c>
      <c r="G26" s="33" t="s">
        <v>329</v>
      </c>
      <c r="H26" s="34" t="s">
        <v>295</v>
      </c>
      <c r="I26" s="34" t="s">
        <v>290</v>
      </c>
      <c r="J26" s="33" t="s">
        <v>338</v>
      </c>
    </row>
    <row r="27" ht="42" customHeight="1" spans="1:10">
      <c r="A27" s="136" t="s">
        <v>267</v>
      </c>
      <c r="B27" s="34" t="s">
        <v>330</v>
      </c>
      <c r="C27" s="34" t="s">
        <v>284</v>
      </c>
      <c r="D27" s="34" t="s">
        <v>285</v>
      </c>
      <c r="E27" s="33" t="s">
        <v>339</v>
      </c>
      <c r="F27" s="34" t="s">
        <v>298</v>
      </c>
      <c r="G27" s="33" t="s">
        <v>329</v>
      </c>
      <c r="H27" s="34" t="s">
        <v>295</v>
      </c>
      <c r="I27" s="34" t="s">
        <v>290</v>
      </c>
      <c r="J27" s="33" t="s">
        <v>339</v>
      </c>
    </row>
    <row r="28" ht="42" customHeight="1" spans="1:10">
      <c r="A28" s="136" t="s">
        <v>267</v>
      </c>
      <c r="B28" s="34" t="s">
        <v>330</v>
      </c>
      <c r="C28" s="34" t="s">
        <v>291</v>
      </c>
      <c r="D28" s="34" t="s">
        <v>292</v>
      </c>
      <c r="E28" s="33" t="s">
        <v>340</v>
      </c>
      <c r="F28" s="34" t="s">
        <v>298</v>
      </c>
      <c r="G28" s="33" t="s">
        <v>329</v>
      </c>
      <c r="H28" s="34" t="s">
        <v>295</v>
      </c>
      <c r="I28" s="34" t="s">
        <v>290</v>
      </c>
      <c r="J28" s="33" t="s">
        <v>340</v>
      </c>
    </row>
    <row r="29" ht="42" customHeight="1" spans="1:10">
      <c r="A29" s="136" t="s">
        <v>267</v>
      </c>
      <c r="B29" s="34" t="s">
        <v>330</v>
      </c>
      <c r="C29" s="34" t="s">
        <v>291</v>
      </c>
      <c r="D29" s="34" t="s">
        <v>292</v>
      </c>
      <c r="E29" s="33" t="s">
        <v>341</v>
      </c>
      <c r="F29" s="34" t="s">
        <v>298</v>
      </c>
      <c r="G29" s="33" t="s">
        <v>342</v>
      </c>
      <c r="H29" s="34" t="s">
        <v>295</v>
      </c>
      <c r="I29" s="34" t="s">
        <v>290</v>
      </c>
      <c r="J29" s="33" t="s">
        <v>341</v>
      </c>
    </row>
    <row r="30" ht="42" customHeight="1" spans="1:10">
      <c r="A30" s="136" t="s">
        <v>267</v>
      </c>
      <c r="B30" s="34" t="s">
        <v>330</v>
      </c>
      <c r="C30" s="34" t="s">
        <v>291</v>
      </c>
      <c r="D30" s="34" t="s">
        <v>292</v>
      </c>
      <c r="E30" s="33" t="s">
        <v>343</v>
      </c>
      <c r="F30" s="34" t="s">
        <v>298</v>
      </c>
      <c r="G30" s="33" t="s">
        <v>342</v>
      </c>
      <c r="H30" s="34" t="s">
        <v>295</v>
      </c>
      <c r="I30" s="34" t="s">
        <v>290</v>
      </c>
      <c r="J30" s="33" t="s">
        <v>343</v>
      </c>
    </row>
    <row r="31" ht="42" customHeight="1" spans="1:10">
      <c r="A31" s="136" t="s">
        <v>267</v>
      </c>
      <c r="B31" s="34" t="s">
        <v>330</v>
      </c>
      <c r="C31" s="34" t="s">
        <v>291</v>
      </c>
      <c r="D31" s="34" t="s">
        <v>322</v>
      </c>
      <c r="E31" s="33" t="s">
        <v>344</v>
      </c>
      <c r="F31" s="34" t="s">
        <v>298</v>
      </c>
      <c r="G31" s="33" t="s">
        <v>329</v>
      </c>
      <c r="H31" s="34" t="s">
        <v>295</v>
      </c>
      <c r="I31" s="34" t="s">
        <v>290</v>
      </c>
      <c r="J31" s="33" t="s">
        <v>344</v>
      </c>
    </row>
    <row r="32" ht="42" customHeight="1" spans="1:10">
      <c r="A32" s="136" t="s">
        <v>267</v>
      </c>
      <c r="B32" s="34" t="s">
        <v>330</v>
      </c>
      <c r="C32" s="34" t="s">
        <v>291</v>
      </c>
      <c r="D32" s="34" t="s">
        <v>322</v>
      </c>
      <c r="E32" s="33" t="s">
        <v>345</v>
      </c>
      <c r="F32" s="34" t="s">
        <v>298</v>
      </c>
      <c r="G32" s="33" t="s">
        <v>329</v>
      </c>
      <c r="H32" s="34" t="s">
        <v>295</v>
      </c>
      <c r="I32" s="34" t="s">
        <v>290</v>
      </c>
      <c r="J32" s="33" t="s">
        <v>345</v>
      </c>
    </row>
    <row r="33" ht="42" customHeight="1" spans="1:10">
      <c r="A33" s="136" t="s">
        <v>267</v>
      </c>
      <c r="B33" s="34" t="s">
        <v>330</v>
      </c>
      <c r="C33" s="34" t="s">
        <v>296</v>
      </c>
      <c r="D33" s="34" t="s">
        <v>297</v>
      </c>
      <c r="E33" s="33" t="s">
        <v>346</v>
      </c>
      <c r="F33" s="34" t="s">
        <v>298</v>
      </c>
      <c r="G33" s="33" t="s">
        <v>329</v>
      </c>
      <c r="H33" s="34" t="s">
        <v>295</v>
      </c>
      <c r="I33" s="34" t="s">
        <v>290</v>
      </c>
      <c r="J33" s="33" t="s">
        <v>346</v>
      </c>
    </row>
    <row r="34" ht="42" customHeight="1" spans="1:10">
      <c r="A34" s="136" t="s">
        <v>259</v>
      </c>
      <c r="B34" s="34" t="s">
        <v>347</v>
      </c>
      <c r="C34" s="34" t="s">
        <v>284</v>
      </c>
      <c r="D34" s="34" t="s">
        <v>301</v>
      </c>
      <c r="E34" s="33" t="s">
        <v>348</v>
      </c>
      <c r="F34" s="34" t="s">
        <v>287</v>
      </c>
      <c r="G34" s="33" t="s">
        <v>303</v>
      </c>
      <c r="H34" s="34" t="s">
        <v>304</v>
      </c>
      <c r="I34" s="34" t="s">
        <v>290</v>
      </c>
      <c r="J34" s="33" t="s">
        <v>349</v>
      </c>
    </row>
    <row r="35" ht="42" customHeight="1" spans="1:10">
      <c r="A35" s="136" t="s">
        <v>259</v>
      </c>
      <c r="B35" s="34" t="s">
        <v>347</v>
      </c>
      <c r="C35" s="34" t="s">
        <v>284</v>
      </c>
      <c r="D35" s="34" t="s">
        <v>301</v>
      </c>
      <c r="E35" s="33" t="s">
        <v>350</v>
      </c>
      <c r="F35" s="34" t="s">
        <v>298</v>
      </c>
      <c r="G35" s="33" t="s">
        <v>91</v>
      </c>
      <c r="H35" s="34" t="s">
        <v>311</v>
      </c>
      <c r="I35" s="34" t="s">
        <v>290</v>
      </c>
      <c r="J35" s="33" t="s">
        <v>350</v>
      </c>
    </row>
    <row r="36" ht="42" customHeight="1" spans="1:10">
      <c r="A36" s="136" t="s">
        <v>259</v>
      </c>
      <c r="B36" s="34" t="s">
        <v>347</v>
      </c>
      <c r="C36" s="34" t="s">
        <v>284</v>
      </c>
      <c r="D36" s="34" t="s">
        <v>301</v>
      </c>
      <c r="E36" s="33" t="s">
        <v>351</v>
      </c>
      <c r="F36" s="34" t="s">
        <v>298</v>
      </c>
      <c r="G36" s="33" t="s">
        <v>321</v>
      </c>
      <c r="H36" s="34" t="s">
        <v>304</v>
      </c>
      <c r="I36" s="34" t="s">
        <v>290</v>
      </c>
      <c r="J36" s="33" t="s">
        <v>351</v>
      </c>
    </row>
    <row r="37" ht="42" customHeight="1" spans="1:10">
      <c r="A37" s="136" t="s">
        <v>259</v>
      </c>
      <c r="B37" s="34" t="s">
        <v>347</v>
      </c>
      <c r="C37" s="34" t="s">
        <v>284</v>
      </c>
      <c r="D37" s="34" t="s">
        <v>308</v>
      </c>
      <c r="E37" s="33" t="s">
        <v>352</v>
      </c>
      <c r="F37" s="34" t="s">
        <v>298</v>
      </c>
      <c r="G37" s="33" t="s">
        <v>342</v>
      </c>
      <c r="H37" s="34" t="s">
        <v>295</v>
      </c>
      <c r="I37" s="34" t="s">
        <v>290</v>
      </c>
      <c r="J37" s="33" t="s">
        <v>352</v>
      </c>
    </row>
    <row r="38" ht="42" customHeight="1" spans="1:10">
      <c r="A38" s="136" t="s">
        <v>259</v>
      </c>
      <c r="B38" s="34" t="s">
        <v>347</v>
      </c>
      <c r="C38" s="34" t="s">
        <v>284</v>
      </c>
      <c r="D38" s="34" t="s">
        <v>308</v>
      </c>
      <c r="E38" s="33" t="s">
        <v>353</v>
      </c>
      <c r="F38" s="34" t="s">
        <v>298</v>
      </c>
      <c r="G38" s="33" t="s">
        <v>329</v>
      </c>
      <c r="H38" s="34" t="s">
        <v>295</v>
      </c>
      <c r="I38" s="34" t="s">
        <v>290</v>
      </c>
      <c r="J38" s="33" t="s">
        <v>354</v>
      </c>
    </row>
    <row r="39" ht="42" customHeight="1" spans="1:10">
      <c r="A39" s="136" t="s">
        <v>259</v>
      </c>
      <c r="B39" s="34" t="s">
        <v>347</v>
      </c>
      <c r="C39" s="34" t="s">
        <v>284</v>
      </c>
      <c r="D39" s="34" t="s">
        <v>308</v>
      </c>
      <c r="E39" s="33" t="s">
        <v>355</v>
      </c>
      <c r="F39" s="34" t="s">
        <v>287</v>
      </c>
      <c r="G39" s="33" t="s">
        <v>294</v>
      </c>
      <c r="H39" s="34" t="s">
        <v>295</v>
      </c>
      <c r="I39" s="34" t="s">
        <v>290</v>
      </c>
      <c r="J39" s="33" t="s">
        <v>355</v>
      </c>
    </row>
    <row r="40" ht="42" customHeight="1" spans="1:10">
      <c r="A40" s="136" t="s">
        <v>259</v>
      </c>
      <c r="B40" s="34" t="s">
        <v>347</v>
      </c>
      <c r="C40" s="34" t="s">
        <v>284</v>
      </c>
      <c r="D40" s="34" t="s">
        <v>285</v>
      </c>
      <c r="E40" s="33" t="s">
        <v>356</v>
      </c>
      <c r="F40" s="34" t="s">
        <v>287</v>
      </c>
      <c r="G40" s="33" t="s">
        <v>294</v>
      </c>
      <c r="H40" s="34" t="s">
        <v>295</v>
      </c>
      <c r="I40" s="34" t="s">
        <v>290</v>
      </c>
      <c r="J40" s="33" t="s">
        <v>356</v>
      </c>
    </row>
    <row r="41" ht="42" customHeight="1" spans="1:10">
      <c r="A41" s="136" t="s">
        <v>259</v>
      </c>
      <c r="B41" s="34" t="s">
        <v>347</v>
      </c>
      <c r="C41" s="34" t="s">
        <v>284</v>
      </c>
      <c r="D41" s="34" t="s">
        <v>285</v>
      </c>
      <c r="E41" s="33" t="s">
        <v>357</v>
      </c>
      <c r="F41" s="34" t="s">
        <v>298</v>
      </c>
      <c r="G41" s="33" t="s">
        <v>342</v>
      </c>
      <c r="H41" s="34" t="s">
        <v>295</v>
      </c>
      <c r="I41" s="34" t="s">
        <v>290</v>
      </c>
      <c r="J41" s="33" t="s">
        <v>357</v>
      </c>
    </row>
    <row r="42" ht="42" customHeight="1" spans="1:10">
      <c r="A42" s="136" t="s">
        <v>259</v>
      </c>
      <c r="B42" s="34" t="s">
        <v>347</v>
      </c>
      <c r="C42" s="34" t="s">
        <v>284</v>
      </c>
      <c r="D42" s="34" t="s">
        <v>285</v>
      </c>
      <c r="E42" s="33" t="s">
        <v>358</v>
      </c>
      <c r="F42" s="34" t="s">
        <v>298</v>
      </c>
      <c r="G42" s="33" t="s">
        <v>329</v>
      </c>
      <c r="H42" s="34" t="s">
        <v>295</v>
      </c>
      <c r="I42" s="34" t="s">
        <v>290</v>
      </c>
      <c r="J42" s="33" t="s">
        <v>358</v>
      </c>
    </row>
    <row r="43" ht="42" customHeight="1" spans="1:10">
      <c r="A43" s="136" t="s">
        <v>259</v>
      </c>
      <c r="B43" s="34" t="s">
        <v>347</v>
      </c>
      <c r="C43" s="34" t="s">
        <v>291</v>
      </c>
      <c r="D43" s="34" t="s">
        <v>292</v>
      </c>
      <c r="E43" s="33" t="s">
        <v>359</v>
      </c>
      <c r="F43" s="34" t="s">
        <v>298</v>
      </c>
      <c r="G43" s="33" t="s">
        <v>299</v>
      </c>
      <c r="H43" s="34" t="s">
        <v>295</v>
      </c>
      <c r="I43" s="34" t="s">
        <v>290</v>
      </c>
      <c r="J43" s="33" t="s">
        <v>359</v>
      </c>
    </row>
    <row r="44" ht="42" customHeight="1" spans="1:10">
      <c r="A44" s="136" t="s">
        <v>259</v>
      </c>
      <c r="B44" s="34" t="s">
        <v>347</v>
      </c>
      <c r="C44" s="34" t="s">
        <v>291</v>
      </c>
      <c r="D44" s="34" t="s">
        <v>292</v>
      </c>
      <c r="E44" s="33" t="s">
        <v>360</v>
      </c>
      <c r="F44" s="34" t="s">
        <v>287</v>
      </c>
      <c r="G44" s="33" t="s">
        <v>294</v>
      </c>
      <c r="H44" s="34" t="s">
        <v>295</v>
      </c>
      <c r="I44" s="34" t="s">
        <v>290</v>
      </c>
      <c r="J44" s="33" t="s">
        <v>360</v>
      </c>
    </row>
    <row r="45" ht="42" customHeight="1" spans="1:10">
      <c r="A45" s="136" t="s">
        <v>259</v>
      </c>
      <c r="B45" s="34" t="s">
        <v>347</v>
      </c>
      <c r="C45" s="34" t="s">
        <v>291</v>
      </c>
      <c r="D45" s="34" t="s">
        <v>292</v>
      </c>
      <c r="E45" s="33" t="s">
        <v>361</v>
      </c>
      <c r="F45" s="34" t="s">
        <v>287</v>
      </c>
      <c r="G45" s="33" t="s">
        <v>362</v>
      </c>
      <c r="H45" s="34"/>
      <c r="I45" s="34" t="s">
        <v>363</v>
      </c>
      <c r="J45" s="33" t="s">
        <v>361</v>
      </c>
    </row>
    <row r="46" ht="42" customHeight="1" spans="1:10">
      <c r="A46" s="136" t="s">
        <v>259</v>
      </c>
      <c r="B46" s="34" t="s">
        <v>347</v>
      </c>
      <c r="C46" s="34" t="s">
        <v>291</v>
      </c>
      <c r="D46" s="34" t="s">
        <v>322</v>
      </c>
      <c r="E46" s="33" t="s">
        <v>364</v>
      </c>
      <c r="F46" s="34" t="s">
        <v>287</v>
      </c>
      <c r="G46" s="33" t="s">
        <v>365</v>
      </c>
      <c r="H46" s="34"/>
      <c r="I46" s="34" t="s">
        <v>363</v>
      </c>
      <c r="J46" s="33" t="s">
        <v>364</v>
      </c>
    </row>
    <row r="47" ht="42" customHeight="1" spans="1:10">
      <c r="A47" s="136" t="s">
        <v>259</v>
      </c>
      <c r="B47" s="34" t="s">
        <v>347</v>
      </c>
      <c r="C47" s="34" t="s">
        <v>291</v>
      </c>
      <c r="D47" s="34" t="s">
        <v>322</v>
      </c>
      <c r="E47" s="33" t="s">
        <v>366</v>
      </c>
      <c r="F47" s="34" t="s">
        <v>287</v>
      </c>
      <c r="G47" s="33" t="s">
        <v>367</v>
      </c>
      <c r="H47" s="34"/>
      <c r="I47" s="34" t="s">
        <v>363</v>
      </c>
      <c r="J47" s="33" t="s">
        <v>366</v>
      </c>
    </row>
    <row r="48" ht="42" customHeight="1" spans="1:10">
      <c r="A48" s="136" t="s">
        <v>259</v>
      </c>
      <c r="B48" s="34" t="s">
        <v>347</v>
      </c>
      <c r="C48" s="34" t="s">
        <v>296</v>
      </c>
      <c r="D48" s="34" t="s">
        <v>297</v>
      </c>
      <c r="E48" s="33" t="s">
        <v>346</v>
      </c>
      <c r="F48" s="34" t="s">
        <v>298</v>
      </c>
      <c r="G48" s="33" t="s">
        <v>329</v>
      </c>
      <c r="H48" s="34" t="s">
        <v>295</v>
      </c>
      <c r="I48" s="34" t="s">
        <v>290</v>
      </c>
      <c r="J48" s="33" t="s">
        <v>346</v>
      </c>
    </row>
    <row r="49" ht="42" customHeight="1" spans="1:10">
      <c r="A49" s="136" t="s">
        <v>259</v>
      </c>
      <c r="B49" s="34" t="s">
        <v>347</v>
      </c>
      <c r="C49" s="34" t="s">
        <v>368</v>
      </c>
      <c r="D49" s="34" t="s">
        <v>369</v>
      </c>
      <c r="E49" s="33" t="s">
        <v>370</v>
      </c>
      <c r="F49" s="34" t="s">
        <v>298</v>
      </c>
      <c r="G49" s="33" t="s">
        <v>299</v>
      </c>
      <c r="H49" s="34" t="s">
        <v>295</v>
      </c>
      <c r="I49" s="34" t="s">
        <v>290</v>
      </c>
      <c r="J49" s="33" t="s">
        <v>370</v>
      </c>
    </row>
    <row r="50" ht="42" customHeight="1" spans="1:10">
      <c r="A50" s="136" t="s">
        <v>259</v>
      </c>
      <c r="B50" s="34" t="s">
        <v>347</v>
      </c>
      <c r="C50" s="34" t="s">
        <v>368</v>
      </c>
      <c r="D50" s="34" t="s">
        <v>369</v>
      </c>
      <c r="E50" s="33" t="s">
        <v>371</v>
      </c>
      <c r="F50" s="34" t="s">
        <v>298</v>
      </c>
      <c r="G50" s="33" t="s">
        <v>329</v>
      </c>
      <c r="H50" s="34" t="s">
        <v>295</v>
      </c>
      <c r="I50" s="34" t="s">
        <v>290</v>
      </c>
      <c r="J50" s="33" t="s">
        <v>371</v>
      </c>
    </row>
  </sheetData>
  <mergeCells count="10">
    <mergeCell ref="A2:J2"/>
    <mergeCell ref="A3:H3"/>
    <mergeCell ref="A7:A9"/>
    <mergeCell ref="A10:A19"/>
    <mergeCell ref="A20:A33"/>
    <mergeCell ref="A34:A50"/>
    <mergeCell ref="B7:B9"/>
    <mergeCell ref="B10:B19"/>
    <mergeCell ref="B20:B33"/>
    <mergeCell ref="B34:B50"/>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微信用户</cp:lastModifiedBy>
  <dcterms:created xsi:type="dcterms:W3CDTF">2026-03-16T08:10:32Z</dcterms:created>
  <dcterms:modified xsi:type="dcterms:W3CDTF">2026-03-16T08:23:13Z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F8DDD03C3F5C44D995B88447F1A2A5F2_13</vt:lpwstr>
  </property>
  <property fmtid="{D5CDD505-2E9C-101B-9397-08002B2CF9AE}" pid="3" name="KSOProductBuildVer">
    <vt:lpwstr>2052-12.1.0.25225</vt:lpwstr>
  </property>
  <property fmtid="{D5CDD505-2E9C-101B-9397-08002B2CF9AE}" pid="4" name="CalculationRule">
    <vt:i4>0</vt:i4>
  </property>
</Properties>
</file>