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75" tabRatio="894"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部门基本支出预算表04!$A$1:$X$77</definedName>
    <definedName name="_xlnm._FilterDatabase" localSheetId="8" hidden="1">'部门项目支出绩效目标表05-2'!$A$1:$J$183</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7" hidden="1">'部门项目支出预算表05-1'!$A$1:$W$44</definedName>
    <definedName name="_xlnm._FilterDatabase" localSheetId="2" hidden="1">'部门支出预算表01-3'!$A$2:$O$65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<sst xmlns="http://schemas.openxmlformats.org/spreadsheetml/2006/main" count="3414" uniqueCount="827">
  <si>
    <t>预算01-1表</t>
  </si>
  <si>
    <t>单位名称：昆明市五华区人民政府西翥街道办事处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</si>
  <si>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</si>
  <si>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</si>
  <si>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</si>
  <si>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</si>
  <si>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</si>
  <si>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</si>
  <si>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</si>
  <si>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</si>
  <si>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</si>
  <si>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</si>
  <si>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</si>
  <si>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</si>
  <si>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</si>
  <si>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</si>
  <si>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</si>
  <si>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</si>
  <si>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</si>
  <si>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</si>
  <si>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</si>
  <si>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</si>
  <si>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</si>
  <si>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</si>
  <si>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</si>
  <si>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</si>
  <si>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</si>
  <si>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</si>
  <si>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</si>
  <si>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</si>
  <si>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</si>
  <si>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</si>
  <si>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</si>
  <si>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</si>
  <si>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</si>
  <si>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</si>
  <si>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</si>
  <si>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</si>
  <si>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</si>
  <si>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</si>
  <si>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</si>
  <si>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</si>
  <si>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</si>
  <si>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</si>
  <si>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</si>
  <si>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</si>
  <si>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</si>
  <si>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</si>
  <si>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</si>
  <si>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</si>
  <si>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</si>
  <si>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</si>
  <si>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</si>
  <si>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</si>
  <si>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</si>
  <si>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</si>
  <si>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</si>
  <si>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</si>
  <si>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</si>
  <si>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</si>
  <si>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</si>
  <si>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</si>
  <si>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</si>
  <si>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</si>
  <si>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</si>
  <si>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</si>
  <si>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</si>
  <si>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</si>
  <si>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</si>
  <si>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</si>
  <si>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560</t>
  </si>
  <si>
    <t>昆明市五华区人民政府西翥街道办事处</t>
  </si>
  <si>
    <t xml:space="preserve">  昆明市五华区人民政府西翥街道办事处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</si>
  <si>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</si>
  <si>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</si>
  <si>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</si>
  <si>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</si>
  <si>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</si>
  <si>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</si>
  <si>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</si>
  <si>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</si>
  <si>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</si>
  <si>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</si>
  <si>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</si>
  <si>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</si>
  <si>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</si>
  <si>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</si>
  <si>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</si>
  <si>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</si>
  <si>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</si>
  <si>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</si>
  <si>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</si>
  <si>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</si>
  <si>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</si>
  <si>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</si>
  <si>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</si>
  <si>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</si>
  <si>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</si>
  <si>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</si>
  <si>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</si>
  <si>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</si>
  <si>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</si>
  <si>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</si>
  <si>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</si>
  <si>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</si>
  <si>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2010199</t>
  </si>
  <si>
    <t>其他人大事务支出</t>
  </si>
  <si>
    <t>20103</t>
  </si>
  <si>
    <t>政府办公厅（室）及相关机构事务</t>
  </si>
  <si>
    <t>2010301</t>
  </si>
  <si>
    <t>2010399</t>
  </si>
  <si>
    <t>其他政府办公厅（室）及相关机构事务支出</t>
  </si>
  <si>
    <t>20107</t>
  </si>
  <si>
    <t>税收事务</t>
  </si>
  <si>
    <t>2010799</t>
  </si>
  <si>
    <t>其他税收事务支出</t>
  </si>
  <si>
    <t>20131</t>
  </si>
  <si>
    <t>党委办公厅（室）及相关机构事务</t>
  </si>
  <si>
    <t>2013101</t>
  </si>
  <si>
    <t>20136</t>
  </si>
  <si>
    <t>其他共产党事务支出</t>
  </si>
  <si>
    <t>2013601</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</si>
  <si>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</si>
  <si>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</si>
  <si>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</si>
  <si>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</si>
  <si>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</si>
  <si>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</si>
  <si>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</si>
  <si>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</si>
  <si>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</si>
  <si>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</si>
  <si>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</si>
  <si>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</si>
  <si>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</si>
  <si>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</si>
  <si>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</si>
  <si>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</si>
  <si>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</si>
  <si>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</si>
  <si>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2081199</t>
  </si>
  <si>
    <t>其他残疾人事业支出</t>
  </si>
  <si>
    <t>210</t>
  </si>
  <si>
    <t>卫生健康支出</t>
  </si>
  <si>
    <t>21004</t>
  </si>
  <si>
    <t>公共卫生</t>
  </si>
  <si>
    <t>2100406</t>
  </si>
  <si>
    <t>采供血机构</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</si>
  <si>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</si>
  <si>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</si>
  <si>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</si>
  <si>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</si>
  <si>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</si>
  <si>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</si>
  <si>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</si>
  <si>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</si>
  <si>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</si>
  <si>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</si>
  <si>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</si>
  <si>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</si>
  <si>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</si>
  <si>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</si>
  <si>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</si>
  <si>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2120104</t>
  </si>
  <si>
    <t>城管执法</t>
  </si>
  <si>
    <t>21299</t>
  </si>
  <si>
    <t>其他城乡社区支出</t>
  </si>
  <si>
    <t>2129999</t>
  </si>
  <si>
    <t>213</t>
  </si>
  <si>
    <t>农林水支出</t>
  </si>
  <si>
    <t>21301</t>
  </si>
  <si>
    <t>农业农村</t>
  </si>
  <si>
    <t>2130102</t>
  </si>
  <si>
    <t>一般行政管理事务</t>
  </si>
  <si>
    <t>2130119</t>
  </si>
  <si>
    <t>防灾救灾</t>
  </si>
  <si>
    <t>2130199</t>
  </si>
  <si>
    <t>其他农业农村支出</t>
  </si>
  <si>
    <t>21307</t>
  </si>
  <si>
    <t>农村综合改革</t>
  </si>
  <si>
    <t>2130701</t>
  </si>
  <si>
    <t>对村级公益事业建设的补助</t>
  </si>
  <si>
    <t>214</t>
  </si>
  <si>
    <t>交通运输支出</t>
  </si>
  <si>
    <t>21401</t>
  </si>
  <si>
    <t>公路水路运输</t>
  </si>
  <si>
    <t>2140106</t>
  </si>
  <si>
    <t>公路养护</t>
  </si>
  <si>
    <t>21499</t>
  </si>
  <si>
    <t>其他交通运输支出</t>
  </si>
  <si>
    <t>2149999</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</si>
  <si>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</si>
  <si>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</si>
  <si>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</si>
  <si>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</si>
  <si>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</si>
  <si>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</si>
  <si>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</si>
  <si>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</si>
  <si>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</si>
  <si>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</si>
  <si>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</si>
  <si>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</si>
  <si>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</si>
  <si>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</si>
  <si>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</si>
  <si>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</si>
  <si>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</si>
  <si>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</si>
  <si>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</si>
  <si>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</si>
  <si>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</si>
  <si>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</si>
  <si>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</si>
  <si>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</si>
  <si>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</si>
  <si>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</si>
  <si>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</si>
  <si>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</si>
  <si>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</si>
  <si>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</si>
  <si>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</si>
  <si>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</si>
  <si>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</si>
  <si>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</si>
  <si>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</si>
  <si>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</si>
  <si>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</si>
  <si>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</si>
  <si>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</si>
  <si>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</si>
  <si>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</si>
  <si>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</si>
  <si>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</si>
  <si>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</si>
  <si>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</si>
  <si>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</si>
  <si>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</si>
  <si>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</si>
  <si>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</si>
  <si>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</si>
  <si>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</si>
  <si>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</si>
  <si>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</si>
  <si>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</si>
  <si>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</si>
  <si>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</si>
  <si>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</si>
  <si>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</si>
  <si>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</si>
  <si>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</si>
  <si>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</si>
  <si>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</si>
  <si>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</si>
  <si>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</si>
  <si>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</si>
  <si>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</si>
  <si>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</si>
  <si>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</si>
  <si>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</si>
  <si>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</si>
  <si>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</si>
  <si>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</si>
  <si>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</si>
  <si>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</si>
  <si>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</si>
  <si>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</si>
  <si>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</si>
  <si>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530102210000000003341</t>
  </si>
  <si>
    <t>行政人员工资支出</t>
  </si>
  <si>
    <t>30101</t>
  </si>
  <si>
    <t>基本工资</t>
  </si>
  <si>
    <t>30102</t>
  </si>
  <si>
    <t>津贴补贴</t>
  </si>
  <si>
    <t>30103</t>
  </si>
  <si>
    <t>奖金</t>
  </si>
  <si>
    <t>530102210000000003350</t>
  </si>
  <si>
    <t>事业人员工资支出</t>
  </si>
  <si>
    <t>30107</t>
  </si>
  <si>
    <t>绩效工资</t>
  </si>
  <si>
    <t>530102210000000003354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</si>
  <si>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</si>
  <si>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</si>
  <si>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</si>
  <si>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</si>
  <si>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</si>
  <si>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</si>
  <si>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</si>
  <si>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</si>
  <si>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</si>
  <si>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</si>
  <si>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</si>
  <si>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530102210000000003355</t>
  </si>
  <si>
    <t>30113</t>
  </si>
  <si>
    <t>530102210000000003359</t>
  </si>
  <si>
    <t>公务用车运行维护费</t>
  </si>
  <si>
    <t>30231</t>
  </si>
  <si>
    <t>530102210000000003360</t>
  </si>
  <si>
    <t>公务交通补贴</t>
  </si>
  <si>
    <t>30239</t>
  </si>
  <si>
    <t>其他交通费用</t>
  </si>
  <si>
    <t>530102210000000003361</t>
  </si>
  <si>
    <t>工会经费</t>
  </si>
  <si>
    <t>30228</t>
  </si>
  <si>
    <t>530102210000000003363</t>
  </si>
  <si>
    <t>其他商品服务支出</t>
  </si>
  <si>
    <t>30201</t>
  </si>
  <si>
    <t>办公费</t>
  </si>
  <si>
    <t>530102210000000003364</t>
  </si>
  <si>
    <t>一般公用经费</t>
  </si>
  <si>
    <t>30205</t>
  </si>
  <si>
    <t>水费</t>
  </si>
  <si>
    <t>30206</t>
  </si>
  <si>
    <t>电费</t>
  </si>
  <si>
    <t>30207</t>
  </si>
  <si>
    <t>邮电费</t>
  </si>
  <si>
    <t>30211</t>
  </si>
  <si>
    <t>差旅费</t>
  </si>
  <si>
    <t>30213</t>
  </si>
  <si>
    <t>维修（护）费</t>
  </si>
  <si>
    <t>30216</t>
  </si>
  <si>
    <t>培训费</t>
  </si>
  <si>
    <t>30299</t>
  </si>
  <si>
    <t>其他商品和服务支出</t>
  </si>
  <si>
    <t>530102231100001239410</t>
  </si>
  <si>
    <t>离退休人员支出</t>
  </si>
  <si>
    <t>30305</t>
  </si>
  <si>
    <t>生活补助</t>
  </si>
  <si>
    <t>530102231100001472905</t>
  </si>
  <si>
    <t>行政人员绩效奖励</t>
  </si>
  <si>
    <t>530102231100001472929</t>
  </si>
  <si>
    <t>事业人员绩效奖励</t>
  </si>
  <si>
    <t>530102231100001472949</t>
  </si>
  <si>
    <t>其他村（社区）人员补助</t>
  </si>
  <si>
    <t>30399</t>
  </si>
  <si>
    <t>其他对个人和家庭的补助</t>
  </si>
  <si>
    <t>530102231100001472952</t>
  </si>
  <si>
    <t>离退休及特殊人员福利费</t>
  </si>
  <si>
    <t>530102231100001472953</t>
  </si>
  <si>
    <t>其他公用经费支出</t>
  </si>
  <si>
    <t>530102241100002204924</t>
  </si>
  <si>
    <t>其他人员支出</t>
  </si>
  <si>
    <t>30199</t>
  </si>
  <si>
    <t>其他工资福利支出</t>
  </si>
  <si>
    <t>预算05-1表</t>
  </si>
  <si>
    <t>项目分类</t>
  </si>
  <si>
    <t>项目单位</t>
  </si>
  <si>
    <t>经济科目编码</t>
  </si>
  <si>
    <t>经济科目名称</t>
  </si>
  <si>
    <t>本年拨款</t>
  </si>
  <si>
    <t>其中：本次下达</t>
  </si>
  <si>
    <t>114对个人和家庭的补助</t>
  </si>
  <si>
    <t>530102261100005152168</t>
  </si>
  <si>
    <t>2026年西翥街道村级农技推广员及村级防疫员工作经费</t>
  </si>
  <si>
    <t>116其他人员支出</t>
  </si>
  <si>
    <t>530102261100005145787</t>
  </si>
  <si>
    <t>社区干部补贴</t>
  </si>
  <si>
    <t>311专项业务类</t>
  </si>
  <si>
    <t>530102251100003713013</t>
  </si>
  <si>
    <t>行政执法经费</t>
  </si>
  <si>
    <t>30214</t>
  </si>
  <si>
    <t>租赁费</t>
  </si>
  <si>
    <t>530102251100003750973</t>
  </si>
  <si>
    <t>平安法治经费</t>
  </si>
  <si>
    <t>30227</t>
  </si>
  <si>
    <t>委托业务费</t>
  </si>
  <si>
    <t>530102251100003863582</t>
  </si>
  <si>
    <t>农业农村发展经费</t>
  </si>
  <si>
    <t>530102251100003863597</t>
  </si>
  <si>
    <t>乡村振兴及人居环境经费</t>
  </si>
  <si>
    <t>530102251100003863706</t>
  </si>
  <si>
    <t>党政综合经费</t>
  </si>
  <si>
    <t>530102251100003863788</t>
  </si>
  <si>
    <t>社会事务经费</t>
  </si>
  <si>
    <t>530102251100004095138</t>
  </si>
  <si>
    <t>西翥街道临商税奖励经费</t>
  </si>
  <si>
    <t>530102251100004157747</t>
  </si>
  <si>
    <t>昆财建〔2025〕5号2025年交通运输领域专项资金</t>
  </si>
  <si>
    <t>31005</t>
  </si>
  <si>
    <t>基础设施建设</t>
  </si>
  <si>
    <t>530102251100004446369</t>
  </si>
  <si>
    <t>昆财农〔2025〕106号2025年中央（第二批）和省级（第五批）农村综合改革转移支付资金</t>
  </si>
  <si>
    <t>530102251100004520149</t>
  </si>
  <si>
    <t>2025年国有企业退休人员社会化管理中央补助资金</t>
  </si>
  <si>
    <t>31204</t>
  </si>
  <si>
    <t>费用补贴</t>
  </si>
  <si>
    <t>530102261100005152370</t>
  </si>
  <si>
    <t>西翥街道办事处2026年农村公路预防性养护经费</t>
  </si>
  <si>
    <t>530102261100005156587</t>
  </si>
  <si>
    <t>执法办案经费</t>
  </si>
  <si>
    <t>530102261100005162023</t>
  </si>
  <si>
    <t>部门运维经费</t>
  </si>
  <si>
    <t>530102261100005162183</t>
  </si>
  <si>
    <t>西翥街道办事处2026年机关食材配送经费</t>
  </si>
  <si>
    <t>312民生类</t>
  </si>
  <si>
    <t>530102261100005145297</t>
  </si>
  <si>
    <t>社区工作经费</t>
  </si>
  <si>
    <t>313事业发展类</t>
  </si>
  <si>
    <t>530102210000000001482</t>
  </si>
  <si>
    <t>应急处置中心工作经费</t>
  </si>
  <si>
    <t>530102210000000001895</t>
  </si>
  <si>
    <t>武装部工作经费</t>
  </si>
  <si>
    <t>530102210000000001999</t>
  </si>
  <si>
    <t>基层党建工作经费</t>
  </si>
  <si>
    <t>530102251100003869809</t>
  </si>
  <si>
    <t>西翥街道交通劝导员经费</t>
  </si>
  <si>
    <t>30226</t>
  </si>
  <si>
    <t>劳务费</t>
  </si>
  <si>
    <t>预算05-2表</t>
  </si>
  <si>
    <t>项目年度绩效目标</t>
  </si>
  <si>
    <t>一级指标</t>
  </si>
  <si>
    <t>二级指标</t>
  </si>
  <si>
    <t>三级指标</t>
  </si>
  <si>
    <t>指标性质</t>
  </si>
  <si>
    <t>指标值</t>
  </si>
  <si>
    <t>度量单位</t>
  </si>
  <si>
    <t>指标属性</t>
  </si>
  <si>
    <t>指标内容</t>
  </si>
  <si>
    <t>1.做好2025年度网格化考核案件处置（清运大型垃圾堆、拆除大型户外广告、处理突发事件等较难处置的网格案件），按网格化管理要求对应处置案件做到应处尽处，加强辖区内违法建筑的整治工作，创造有没、整洁、有序的城市环境；租赁执法车辆15辆，提高执法效率及工作成效；
2、做好11个社区无主散落建筑垃圾、裸露垃圾处理处理、办事处处理社区无力处理及环卫应急处突；开展环卫宣传不少于12次，逐步提升社区垃圾分类工作人员管理宣传水平，提高辖区环境卫生质量，确保辖区内道路畅通，力争辖区群众满意度达90%。</t>
  </si>
  <si>
    <t>产出指标</t>
  </si>
  <si>
    <t>数量指标</t>
  </si>
  <si>
    <t>网格考核案件数</t>
  </si>
  <si>
    <t>=</t>
  </si>
  <si>
    <t>以年度内目标为准</t>
  </si>
  <si>
    <t>个</t>
  </si>
  <si>
    <t>定量指标</t>
  </si>
  <si>
    <t>执法车辆租赁</t>
  </si>
  <si>
    <t>辆</t>
  </si>
  <si>
    <t>社区裸露垃圾整治覆盖面</t>
  </si>
  <si>
    <t xml:space="preserve">社区裸露垃圾整治覆盖面
</t>
  </si>
  <si>
    <t>开展环卫宣传次数</t>
  </si>
  <si>
    <t>&gt;=</t>
  </si>
  <si>
    <t>次</t>
  </si>
  <si>
    <t>质量指标</t>
  </si>
  <si>
    <t>对巡查中发现的新增违法建筑组织拆除完成率</t>
  </si>
  <si>
    <t>90</t>
  </si>
  <si>
    <t>%</t>
  </si>
  <si>
    <t xml:space="preserve">对巡查中发现的新增违法建筑组织拆除完成率
</t>
  </si>
  <si>
    <t>网格考核案件处置率</t>
  </si>
  <si>
    <t>效益指标</t>
  </si>
  <si>
    <t>社会效益</t>
  </si>
  <si>
    <t>确保辖区内道路畅通，创造优美城市环境</t>
  </si>
  <si>
    <t>效果良好</t>
  </si>
  <si>
    <t>是/否</t>
  </si>
  <si>
    <t>定性指标</t>
  </si>
  <si>
    <t>促进西翥街道网格化管理水平</t>
  </si>
  <si>
    <t>满意度指标</t>
  </si>
  <si>
    <t>服务对象满意度</t>
  </si>
  <si>
    <t>社会公众满意度</t>
  </si>
  <si>
    <t xml:space="preserve">社会公众满意度
</t>
  </si>
  <si>
    <t>为进一步加强农村道路交通管理，预防和减少道路交通事故，保护广大人民群众的生命财产安全，努力营造我辖区安全、畅通、文明、和谐的道路交通环境，特制定西翥街道办事处2026年农村交通安全工作实施方案。西翥街道办事处设置农村道路交通安全管理工作站，设置厂口一级劝导站，每个社区设置农村道路交通安全管理服务点，一个二级劝导站。设置“劝导站”工作点12个，重点是加强沙朗实验学校、厂口实验学校上下学高峰期和厂口“街子天”、沙朗“街子天”时的交通安全劝导工作。全面加强一级劝导站的管理和督促，加强对二级劝导站的指导和督促。</t>
  </si>
  <si>
    <t>劝导站设置个数</t>
  </si>
  <si>
    <t>反映保障经费发放数</t>
  </si>
  <si>
    <t>劝导员人数</t>
  </si>
  <si>
    <t>19</t>
  </si>
  <si>
    <t>人</t>
  </si>
  <si>
    <t>两站两员经费保障率</t>
  </si>
  <si>
    <t>100</t>
  </si>
  <si>
    <t>反映两站两员经费保障率</t>
  </si>
  <si>
    <t>辖区事故预防率</t>
  </si>
  <si>
    <t>95</t>
  </si>
  <si>
    <t>人员出勤率</t>
  </si>
  <si>
    <t>时效指标</t>
  </si>
  <si>
    <t>项目完成时限</t>
  </si>
  <si>
    <t>年度内</t>
  </si>
  <si>
    <t>年</t>
  </si>
  <si>
    <t>反映项目完成时限执行情况</t>
  </si>
  <si>
    <t>提升公众安全意识和文明素养</t>
  </si>
  <si>
    <t>有效提升</t>
  </si>
  <si>
    <t>违法行为劝导率</t>
  </si>
  <si>
    <t>98</t>
  </si>
  <si>
    <t>违法行为劝导与教育</t>
  </si>
  <si>
    <t>辖区群众满意度</t>
  </si>
  <si>
    <t>辖区群众满意度情况</t>
  </si>
  <si>
    <t>依法进行兵役登记和宣传，开展民兵训练，入伍的有志青年进行登记、初检、上站体检、心理测试等一系列的工作，通过兵役登记，摸清掌握了辖区年满18周岁男性青年和有入伍意愿的有志青年的底数，为下步向部队输送合格新兵打下了良好基础，为国防建设提供强有力的保障，力争受益对象满意度达90%。</t>
  </si>
  <si>
    <t>兵役登记及征兵宣传次数</t>
  </si>
  <si>
    <t>兵役登记及征兵宣传</t>
  </si>
  <si>
    <t>宣传资料验收合格率</t>
  </si>
  <si>
    <t>项目完成及时</t>
  </si>
  <si>
    <t>及时</t>
  </si>
  <si>
    <t>提升辖区内人民群众国防意识，增强民兵协勤备战能力</t>
  </si>
  <si>
    <t>通过征兵宣传，民兵训练，提升辖区内人民群众国防意识，增强民兵协勤备战能力。</t>
  </si>
  <si>
    <t>发挥民兵队伍作用,提升辖区应急处置</t>
  </si>
  <si>
    <t>根据年度内确需参与应急处置工作情况相关内容进行反映</t>
  </si>
  <si>
    <t>通过问卷、访谈等调查</t>
  </si>
  <si>
    <t>每个社区5万元工作经费及“2+1”福利绩效目标
 一、社区工作经费绩效目标
 1.保障运转效能，足额保障社区日常办公、设备维护、水电通讯等基础开支，确保窗口服务、日常巡查等工作零中断，办公物资按需及时补给。
2.提升服务实效，投入经费开展惠民活动、完善便民设施，开展邻里文化、健康义诊等活动，及时更新公共休闲或便民服务点位，居民对社区服务满意度得到有效提升。
3.强化治理能力，列支网格员补贴、安全巡查、基层治理精细化水平显著提升。
4.规范经费管理吗，严格执行专款专用、审批公示制度，经费使用、合法合规，支出台账完整可追溯，定期公开接受居民监督，无违规开支情况。
 二、 社区工作者“2+1”福利绩效目标
 1.保障福利普惠性，实现在岗社区工作者“2+1”福利全覆盖，春节、中秋节日慰问品及生日福利按时足额发放，发放准确率[100%]，无漏发、错发情况。
2.提升人员归属感，通过福利兑现，增强社区工作者职业认同感与幸福感，工作积极性与主动性明显提高。
3.规范经费与流程，严格按区级财政列支要求使用经费，发放标准、名单全程公示，审批流程合规，档案台账完整留存，接受审计监督无异议。</t>
  </si>
  <si>
    <t>邻里文化节、青少年暑期托管、老年人健康体检</t>
  </si>
  <si>
    <t>1.00</t>
  </si>
  <si>
    <t>每个社区5万元工作经费及“2+1”福利绩效目标
 一、社区工作经费绩效目标
 1.？保障运转效能，足额保障社区日常办公、设备维护、水电通讯等基础开支，确保窗口服务、日常巡查等工作零中断，办公物资按需及时补给。
2.？提升服务实效，投入经费开展惠民活动、完善便民设施，开展邻里文化、健康义诊等活动，及时更新公共休闲或便民服务点位，居民对社区服务满意度得到有效提升。
3.？强化治理能力，列支网格员补贴、安全巡查、基层治理精细化水平显著提升。
4.？规范经费管理吗，严格执行专款专用、审批公示制度，经费使用、合法合规，支出台账完整可追溯，定期公开接受居民监督，无违规开支情况。
 二、 社区工作者“2+1”福利绩效目标
 1.？保障福利普惠性，实现在岗社区工作者“2+1”福利全覆盖，春节、中秋节日慰问品及生日福利按时足额发放，发放准确率[100%]，无漏发、错发情况。
2.？提升人员归属感，通过福利兑现，增强社区工作者职业认同感与幸福感，工作积极性与主动性明显提高。
3.？规范经费与流程，严格按区级财政列支要求使用经费，发放标准、名单全程公示，审批流程合规，档案台账完整留存，接受审计监督无异议。</t>
  </si>
  <si>
    <t>办公用品采购，社区日常运转</t>
  </si>
  <si>
    <t>批次</t>
  </si>
  <si>
    <t>社区工作者“2+1”福利</t>
  </si>
  <si>
    <t>3.00</t>
  </si>
  <si>
    <t>次/年</t>
  </si>
  <si>
    <t>开展的文化、公益、便民等活动居民参与满意度</t>
  </si>
  <si>
    <t>便民设施、公共区域修缮后正常使用周期达标，功能完好率</t>
  </si>
  <si>
    <t>项目开展时限</t>
  </si>
  <si>
    <t>提升社区工作者的归属感与幸福感</t>
  </si>
  <si>
    <t>效果明显</t>
  </si>
  <si>
    <t>提升便民服务站质量、完善公共休闲区域</t>
  </si>
  <si>
    <t xml:space="preserve">提升便民服务站质量、完善公共休闲区域
</t>
  </si>
  <si>
    <t>辖区社会公众满意度</t>
  </si>
  <si>
    <t>通过财政激励，调动工作积极性和主动性，规范临时经营税收征管，培育潜在税源，增加地方财政收入，有效促进辖区经济发展。</t>
  </si>
  <si>
    <t>临商税奖励项目</t>
  </si>
  <si>
    <t>项</t>
  </si>
  <si>
    <t xml:space="preserve">临商税奖励项目
</t>
  </si>
  <si>
    <t>临商税奖励兑现率</t>
  </si>
  <si>
    <t xml:space="preserve">临商税奖励兑现率
</t>
  </si>
  <si>
    <t>经济效益</t>
  </si>
  <si>
    <t>促进辖区经济发展</t>
  </si>
  <si>
    <t>有效促进</t>
  </si>
  <si>
    <t>促进经济发展</t>
  </si>
  <si>
    <t>可持续影响</t>
  </si>
  <si>
    <t>调动工作积极性和主动性</t>
  </si>
  <si>
    <t>有效调动</t>
  </si>
  <si>
    <t>临商税兑现人员满意度</t>
  </si>
  <si>
    <t xml:space="preserve">临商税兑现人员满意度
</t>
  </si>
  <si>
    <t>成本指标</t>
  </si>
  <si>
    <t>经济成本指标</t>
  </si>
  <si>
    <t>预算执行数</t>
  </si>
  <si>
    <t>&lt;=</t>
  </si>
  <si>
    <t>预算批复数</t>
  </si>
  <si>
    <t>元</t>
  </si>
  <si>
    <t xml:space="preserve">1.做好西翥二小龙庆校区使用头村二组农户粮食补偿款17776元以及陡坡校区改扩建项目占用村民土地需要支付粮食补偿款16126.2元的补偿工作；做好厂口学校和沙朗民族实验学校学生教育奖励金的发放工作，努力改善学校的办学条件，为广大师生营造良好的校园环境。
2.按照《五华区2024年无偿献血工作方案》的通知文件要求，街道按照要求组织开展无偿献血工作，到9月底前完成 60%目标任务数,11月初前完成全年目标任务数并上报，强化对献血者的人文关怀，营造参与无偿献血的良好氛围。
3.按照单位部门职责及“十四五”相关工作规划，依据《关于调整公益性岗位工资待遇的通知》（昆人社通〔2018〕75号），确定公益性岗位工资待遇，加强人员考核，提高公益性岗位人员管理与考核。
4.针对残疾人的工作要求进行，爱耳日宣传等全面完成残疾人工作任务，切实做好西翥街道残疾人工作。
5.购买农村客堂管理物料及宣传材料，保障食品安全，进一步提升五华区食品安全水平，增强人民群众获得感、幸福感、安全感。。
</t>
  </si>
  <si>
    <t>校区改扩建粮食补偿款</t>
  </si>
  <si>
    <t>是否兑付校区改扩建粮食补偿款</t>
  </si>
  <si>
    <t>无偿献血集中宣传活动</t>
  </si>
  <si>
    <t>是否完成无偿献血集中宣传活动</t>
  </si>
  <si>
    <t>参与无偿献血人数</t>
  </si>
  <si>
    <t>200</t>
  </si>
  <si>
    <t>参与无偿献血人数。</t>
  </si>
  <si>
    <t>召开食品安全会</t>
  </si>
  <si>
    <t>是否召开食品安全会</t>
  </si>
  <si>
    <t>食品安全宣传</t>
  </si>
  <si>
    <t>社会保障等工作公益性岗位安排人数</t>
  </si>
  <si>
    <t>参加残疾人运动会项目</t>
  </si>
  <si>
    <t>年度实际选拔项目数</t>
  </si>
  <si>
    <t>参加残疾人运动会人数</t>
  </si>
  <si>
    <t>年度实际选拔数</t>
  </si>
  <si>
    <t>补偿款及时发放</t>
  </si>
  <si>
    <t>补偿款及助学奖励金及时发放</t>
  </si>
  <si>
    <t>配合无偿献血工作完成率</t>
  </si>
  <si>
    <t>70</t>
  </si>
  <si>
    <t>社会保障等工作公益性岗位人员考核合格率</t>
  </si>
  <si>
    <t>激发残疾人参与体育活动的积极性</t>
  </si>
  <si>
    <t>公众食品安全知晓率</t>
  </si>
  <si>
    <t>85</t>
  </si>
  <si>
    <t>改善办学条件，营造良好的学习氛围</t>
  </si>
  <si>
    <t xml:space="preserve">改善办学条件，营造良好的学习氛围
</t>
  </si>
  <si>
    <t>食品安全重大事故调查处置完成率</t>
  </si>
  <si>
    <t>无偿献血宣传活动知晓率</t>
  </si>
  <si>
    <t>补偿农户及助学奖励金学校师生满意度</t>
  </si>
  <si>
    <t xml:space="preserve">补偿农户及助学奖励金学校师生满意度
</t>
  </si>
  <si>
    <t>服务对象和社会工作满意度</t>
  </si>
  <si>
    <t xml:space="preserve">服务对象和社会工作满意度
</t>
  </si>
  <si>
    <t>1.保障福利普惠性，实现在岗社区工作者“2+1”福利全覆盖，春节、中秋节日慰问品及生日福利按时足额发放，发放准确率[100%]，无漏发、错发情况。
2.提升人员归属感，通过福利兑现，增强社区工作者职业认同感与幸福感，工作积极性与主动性明显提高。
3.规范经费与流程，严格按区级财政列支要求使用经费，发放标准、名单全程公示，审批流程合规，档案台账完整留存，接受审计监督无异议。</t>
  </si>
  <si>
    <t>供养村组干部人数</t>
  </si>
  <si>
    <t>村组干部</t>
  </si>
  <si>
    <t>供养社区社区工作人员数</t>
  </si>
  <si>
    <t>社区干部</t>
  </si>
  <si>
    <t>发放及时率</t>
  </si>
  <si>
    <t>反映发放单位及时发放资金率</t>
  </si>
  <si>
    <t>社区运转</t>
  </si>
  <si>
    <t>正常运转</t>
  </si>
  <si>
    <t>保障街道职工工作日正常就餐，街道食堂正常运行；规范街道办办公区物业管理行为，提高物业管理专业管理人员素质，确保街道能够维持运转、正常办公。</t>
  </si>
  <si>
    <t>食堂服务、物业管理服务</t>
  </si>
  <si>
    <t>反映食堂服务、物业管理服务</t>
  </si>
  <si>
    <t>机关食堂保障天数</t>
  </si>
  <si>
    <t>工作日</t>
  </si>
  <si>
    <t>天</t>
  </si>
  <si>
    <t>反映机关食堂保障天数</t>
  </si>
  <si>
    <t>办事处办公区域物业管理服务</t>
  </si>
  <si>
    <t>办事处办公区域物业管理服务天数</t>
  </si>
  <si>
    <t>食堂餐饮合格率</t>
  </si>
  <si>
    <t>反映食堂餐饮合格率</t>
  </si>
  <si>
    <t>物业管理合格率</t>
  </si>
  <si>
    <t>食品安全问题发生数</t>
  </si>
  <si>
    <t>0</t>
  </si>
  <si>
    <t>是否</t>
  </si>
  <si>
    <t>反映街道办事处食品安全问题，食品安全风险是否降低</t>
  </si>
  <si>
    <t>营造出整洁的政务环境</t>
  </si>
  <si>
    <t>效果显著</t>
  </si>
  <si>
    <t>职工满意度</t>
  </si>
  <si>
    <t>反映职工满意度</t>
  </si>
  <si>
    <t xml:space="preserve">1.拍摄党建主题的党员电教片，征订党刊，做好党建宣传工作，加强基层思想建设、作风建设和队伍建设。
2.全面提高“'两新’组织党建规范提升工程”质量，进一步加强和巩固我区“两新”组织党建工作成效。
3.走访社区困难党员，不仅从物质上给予帮助，更是从思想上对走访慰问对象给予关心，做到思想引导的效果，鼓励困难党员群众，力争服务对象满意度达90%。
4.完成每月代表进联络室接待选民群众；完成4次代表活动；按时参加区人代会、按要求积极参加区级各项调研、培训、持证视察。
5.完成党群服务中心核心区域硬件升级，统一外观标识与内部功能布局，配齐基础办公设备、自助服务终端及便民设施，阵地规范化达标率100%，面积达标且功能分区清晰，契合昆明市“1+18+N”党群服务中心建设要求。建立经费使用台账，资金使用合规率100%，无欠费停水停电情况，保障中心正常运行。
6.围绕党的二十大会议三中全会等年度重大宣传主题、重要会议活动等，在辖区内策划、刊播、制作公益广告，营造浓厚社会氛围；扎实做好新时代文明实践所、站活动，按质按量完成新时代文明实践志愿服务活动；党报党刊征订工作；召开新闻发布会。
</t>
  </si>
  <si>
    <t>组织代表参加区人大业务学习、调研、持证视察、重大事项通报会等法定活动。</t>
  </si>
  <si>
    <t>党报党刊征订费</t>
  </si>
  <si>
    <t>召开新闻发布会次数</t>
  </si>
  <si>
    <t>组织代表进联络室接待选民群众</t>
  </si>
  <si>
    <t>党员电教片拍摄数量</t>
  </si>
  <si>
    <t>部</t>
  </si>
  <si>
    <t>党员电教片拍摄</t>
  </si>
  <si>
    <t>“两新”组织党支部覆盖数</t>
  </si>
  <si>
    <t>“两新”组织工作经费覆盖党支部</t>
  </si>
  <si>
    <t>走访慰问困难党员和老党员人数</t>
  </si>
  <si>
    <t>年度实际人数为准</t>
  </si>
  <si>
    <t>走访慰问困难党员和老党员</t>
  </si>
  <si>
    <t>代表参与率</t>
  </si>
  <si>
    <t>党员电教片拍摄合格率</t>
  </si>
  <si>
    <t>困难党员慰问覆盖率</t>
  </si>
  <si>
    <t>党员慰问覆盖率</t>
  </si>
  <si>
    <t>代表建议采纳率</t>
  </si>
  <si>
    <t>提出意见、建议，助推政府相关职能部门解决群众难点问题，提升辖区社会平安稳定。</t>
  </si>
  <si>
    <t>推动文明创建工作常态化</t>
  </si>
  <si>
    <t>服务事项即时办结率</t>
  </si>
  <si>
    <t>1.做好乡道23条98.57km，村道38条116.55km，库外路69条117.92km进行日常养护管理，进一步加强农村道路交通管理，预防和减少道路交通事故，保护广大人民群众的生命财产安全，努力营造我辖区安全；
2.年度内开展不少于12次农村道路隐患排查，有利于及时发现并处置农村道路隐患点，维护农村道路安全；
3.购买毁林开荒、野生动植物保护、植物病虫害、林草地保护、森林防火、林长制宣传物资，加大宣传力度，提高宣传知晓率；
4.购买防汛物资，保障防汛抗旱应急处突完成率100%,确保防汛抗旱期间西翥辖区居民生命财产安全；
5.对西翥辖区内7条河道合计45.05公里进行日常管理保洁，对发现问题及时进行整改，顺利开展辖区河道的日常管理保洁，确保其安全运行，河道清洁畅通。
6.根据文件要求，加强对非法捕捞、违规垂钓多发区的巡查检查，加强科普宣传，让大家理解禁渔、支持水生生物保护，形成社会关心、人人参与的良好氛围。宣传有奖举报等手段，拓宽畅通举报渠道，更好发挥群众监督作用。
7.做好西翥街道病死畜禽无害化处置工作，主要用于病死畜禽清运、填埋、消毒，人员及车辆费用等，有效保护辖区环境，公共卫生安全。</t>
  </si>
  <si>
    <t>乡道日常养护</t>
  </si>
  <si>
    <t>98.57</t>
  </si>
  <si>
    <t>千米</t>
  </si>
  <si>
    <t>乡道日常养护是否完成</t>
  </si>
  <si>
    <t>村道日常养护</t>
  </si>
  <si>
    <t>116.55</t>
  </si>
  <si>
    <t>村道日常养护是否完成</t>
  </si>
  <si>
    <t>库外路日常养护</t>
  </si>
  <si>
    <t>117.92</t>
  </si>
  <si>
    <t>库外路日常养护是否完成</t>
  </si>
  <si>
    <t>农村道路隐患排查次数</t>
  </si>
  <si>
    <t>农村道路隐患排查次数是否完成</t>
  </si>
  <si>
    <t>巡林宣传物资采购</t>
  </si>
  <si>
    <t>巡林宣传物资采购是否完成</t>
  </si>
  <si>
    <t>毁林开荒、野生动植物保护、植物病虫害、林草地保护、森林防火、林长制宣传</t>
  </si>
  <si>
    <t>宣传次数是否达标</t>
  </si>
  <si>
    <t>防汛抗旱物资</t>
  </si>
  <si>
    <t>防汛抗旱物资是否购买</t>
  </si>
  <si>
    <t>河道日常管理保洁工作</t>
  </si>
  <si>
    <t>45.05</t>
  </si>
  <si>
    <t>公里</t>
  </si>
  <si>
    <t>十年禁渔的宣传次数</t>
  </si>
  <si>
    <t>开展病死畜禽无害化处置工作</t>
  </si>
  <si>
    <t>按照文件要求开展</t>
  </si>
  <si>
    <t>按照文件要求开展病死畜禽无害化处置工作</t>
  </si>
  <si>
    <t>道路沟道、桥涵清理完成率</t>
  </si>
  <si>
    <t xml:space="preserve">道路沟道、桥涵清理完成率是否达标
</t>
  </si>
  <si>
    <t>畜牧无害化达标率</t>
  </si>
  <si>
    <t>宣传物品采购合格率</t>
  </si>
  <si>
    <t>物资验收合格率</t>
  </si>
  <si>
    <t>防汛抗旱应急处突完成率</t>
  </si>
  <si>
    <t>河道清洁检查整改率</t>
  </si>
  <si>
    <t>安全事故发生率</t>
  </si>
  <si>
    <t>提升养殖主体防疫意识</t>
  </si>
  <si>
    <t>确保年度内防汛抗旱工作有效开展</t>
  </si>
  <si>
    <t>确保河道畅通</t>
  </si>
  <si>
    <t>优化辖区河道卫生环境</t>
  </si>
  <si>
    <t>作用明显</t>
  </si>
  <si>
    <t>辖区内农村公路通畅率</t>
  </si>
  <si>
    <t>辖区路面完好率</t>
  </si>
  <si>
    <t>80</t>
  </si>
  <si>
    <t>保障街道防疫员队伍人员稳定，基本补贴得到落实；六是支持街道防疫员开展畜禽饲养管理、良种推广、疫病防治咨询以及一般性动物疫病诊疗等技术推广、服务工作；七是保障辖区内畜牧养殖业健康发展，促进农民畜牧业增收。</t>
  </si>
  <si>
    <t>批</t>
  </si>
  <si>
    <t>西翥街道村级农技推广员及村级防疫员工资</t>
  </si>
  <si>
    <t>项目开展时限为一年</t>
  </si>
  <si>
    <t>农业新技术、新品种、新模式的推广</t>
  </si>
  <si>
    <t>防疫养殖技术、疫病防控的推广</t>
  </si>
  <si>
    <t>社会成本指标</t>
  </si>
  <si>
    <t>预算执行率</t>
  </si>
  <si>
    <t>1.完成尾矿库使用土地2025年粮食补偿，并确保社会的和谐稳定；
2.每个社区至少打造人居环境示范村一个，完成绿美乡村建设年度目标；
3.通过财务监督检查严格控制三资中心的成本费用，确保资金安全及高效使用。</t>
  </si>
  <si>
    <t>三资会计监督检查次数</t>
  </si>
  <si>
    <t>粮食补贴面积</t>
  </si>
  <si>
    <t>284.85</t>
  </si>
  <si>
    <t>亩</t>
  </si>
  <si>
    <t>开展人居环境整治提升工作社区数</t>
  </si>
  <si>
    <t>检查的重点领域和关键环节率</t>
  </si>
  <si>
    <t>检查的重点领域和关键环节</t>
  </si>
  <si>
    <t>项目验收合格率</t>
  </si>
  <si>
    <t>改善农户居住环境</t>
  </si>
  <si>
    <t>保证清水塘居民的正常生活秩序，缓解清水塘居民生活压力</t>
  </si>
  <si>
    <t>会计监督检查发现问题整改完成率</t>
  </si>
  <si>
    <t>反映揭示问题，促进规范，保障资金安全</t>
  </si>
  <si>
    <t>辖区人民群众满意度</t>
  </si>
  <si>
    <t>预算执行数小于批复数</t>
  </si>
  <si>
    <r>
      <rPr>
        <sz val="9"/>
        <color rgb="FF000000"/>
        <rFont val="宋体"/>
        <charset val="134"/>
      </rPr>
      <t>通过政府采购的方式确定西翥街道办事处机关食堂食材配送单位；加强西翥街道办事处机关食堂服务保障能力，进一步改善干部职工就餐条件。</t>
    </r>
    <r>
      <rPr>
        <sz val="9"/>
        <color rgb="FF000000"/>
        <rFont val="Arial"/>
        <charset val="134"/>
      </rPr>
      <t xml:space="preserve">			</t>
    </r>
  </si>
  <si>
    <t>食材供应数量保障率</t>
  </si>
  <si>
    <t>日计划采购数</t>
  </si>
  <si>
    <t>项（个）</t>
  </si>
  <si>
    <t xml:space="preserve">通过政府采购的方式确定西翥街道办事处机关食堂食材配送单位；加强西翥街道办事处机关食堂服务保障能力，进一步改善干部职工就餐条件。			</t>
  </si>
  <si>
    <t>机关食堂服务人数</t>
  </si>
  <si>
    <t>300</t>
  </si>
  <si>
    <t>机关食堂食材配送验收合格率</t>
  </si>
  <si>
    <t>配送服务考核分数</t>
  </si>
  <si>
    <t>分</t>
  </si>
  <si>
    <t>项目完成时效</t>
  </si>
  <si>
    <t>件</t>
  </si>
  <si>
    <t>反应食品安全问题</t>
  </si>
  <si>
    <t>厨余垃圾产生量同比下降率</t>
  </si>
  <si>
    <t>反映绿色节约，反对浪费</t>
  </si>
  <si>
    <t>节约员工日均用餐时间</t>
  </si>
  <si>
    <t>30</t>
  </si>
  <si>
    <t>分钟</t>
  </si>
  <si>
    <t>节约员工日均用餐时间，保障高效工作</t>
  </si>
  <si>
    <t>服务对象满意率</t>
  </si>
  <si>
    <r>
      <rPr>
        <sz val="9"/>
        <color rgb="FF000000"/>
        <rFont val="宋体"/>
        <charset val="134"/>
      </rPr>
      <t>1.关心群众反映的热点、难点问题，排查调处、及时化解矛盾纠纷，协调、处理、疏导群众来电来信来访，深入细致地做好特殊群体和重点人员的教育劝阻工作，切实保障辖区社会稳定。
2.积极开展反邪教、反恐、禁毒、扫黑除恶等法治宣传活动，结合普法强基补短板专项行动认真开展法治宣传教育，做好辖区吸毒人员管理，加强精神文明建设和民主法治建设。
3.及时支付法律顾问费，提高单位经济活动规范性，减少法律风险。
4.力争辖区取名满意度达90%。</t>
    </r>
    <r>
      <rPr>
        <sz val="9"/>
        <color rgb="FF000000"/>
        <rFont val="Arial"/>
        <charset val="134"/>
      </rPr>
      <t xml:space="preserve">		</t>
    </r>
    <r>
      <rPr>
        <sz val="9"/>
        <color rgb="FF000000"/>
        <rFont val="宋体"/>
        <charset val="134"/>
      </rPr>
      <t xml:space="preserve">
5.分析研判辖区社会稳定形势，协调推动预防和化解影响政治安全和社会稳定的风险隐患，协调应对和处置涉及政治安全和社会安全稳定的重大突发事件，抓好辖区内的维稳和综治组织建设，落实综治维稳责任。
6.结合普法强基补短板专项行动认真开展法治宣传教育，加强精神文明建设和民主法治建设，积极开展反邪教、反恐、禁毒、扫黑除恶、防范电信诈骗、命案防控等法治宣传活动。                                   
7.协调、处理、疏导群众来电来信来访，及时向各级领导转达群众对党和政府工作的意见和建议。协调开展与社会治安相关的专项工作与专项行动，统筹推动特殊人群服务管理工作，推进矛盾纠纷多元化解工作。</t>
    </r>
    <r>
      <rPr>
        <sz val="9"/>
        <color rgb="FF000000"/>
        <rFont val="Arial"/>
        <charset val="134"/>
      </rPr>
      <t xml:space="preserve">			</t>
    </r>
    <r>
      <rPr>
        <sz val="9"/>
        <color rgb="FF000000"/>
        <rFont val="宋体"/>
        <charset val="134"/>
      </rPr>
      <t xml:space="preserve">
</t>
    </r>
  </si>
  <si>
    <t>街道综治中心建设验收合格率</t>
  </si>
  <si>
    <t xml:space="preserve">街道综治中心建设
</t>
  </si>
  <si>
    <t xml:space="preserve">1.关心群众反映的热点、难点问题，排查调处、及时化解矛盾纠纷，协调、处理、疏导群众来电来信来访，深入细致地做好特殊群体和重点人员的教育劝阻工作，切实保障辖区社会稳定。
2.积极开展反邪教、反恐、禁毒、扫黑除恶等法治宣传活动，结合普法强基补短板专项行动认真开展法治宣传教育，做好辖区吸毒人员管理，加强精神文明建设和民主法治建设。
3.及时支付法律顾问费，提高单位经济活动规范性，减少法律风险。
4.力争辖区取名满意度达90%。		
5.分析研判辖区社会稳定形势，协调推动预防和化解影响政治安全和社会稳定的风险隐患，协调应对和处置涉及政治安全和社会安全稳定的重大突发事件，抓好辖区内的维稳和综治组织建设，落实综治维稳责任。
6.结合普法强基补短板专项行动认真开展法治宣传教育，加强精神文明建设和民主法治建设，积极开展反邪教、反恐、禁毒、扫黑除恶、防范电信诈骗、命案防控等法治宣传活动。                                   
7.协调、处理、疏导群众来电来信来访，及时向各级领导转达群众对党和政府工作的意见和建议。协调开展与社会治安相关的专项工作与专项行动，统筹推动特殊人群服务管理工作，推进矛盾纠纷多元化解工作。			
</t>
  </si>
  <si>
    <t>矛盾纠纷排查</t>
  </si>
  <si>
    <t>按月排查</t>
  </si>
  <si>
    <t>月</t>
  </si>
  <si>
    <t xml:space="preserve">矛盾纠纷排查
</t>
  </si>
  <si>
    <t>吸毒人员管理数</t>
  </si>
  <si>
    <t>年度实际数</t>
  </si>
  <si>
    <t>制作反恐、反邪教、禁毒、扫黑除恶等法治宣传资料</t>
  </si>
  <si>
    <t>提供法律服务数</t>
  </si>
  <si>
    <t>年度实际发生数</t>
  </si>
  <si>
    <t>反恐、反邪教、禁毒、扫黑除恶宣传资料合格率</t>
  </si>
  <si>
    <t xml:space="preserve">反恐、反邪教、禁毒、扫黑除恶宣传资料合格率
</t>
  </si>
  <si>
    <t>承接单位服务达标率</t>
  </si>
  <si>
    <t xml:space="preserve">承接单位服务达标率
</t>
  </si>
  <si>
    <t>矛盾纠纷排查率</t>
  </si>
  <si>
    <t>调解纠纷回访率</t>
  </si>
  <si>
    <t>社会治安案件发生下降率</t>
  </si>
  <si>
    <t xml:space="preserve">关心群众热点问题，提升辖区社会稳定
</t>
  </si>
  <si>
    <t>提升辖区内人民群众法治意识</t>
  </si>
  <si>
    <t>促进</t>
  </si>
  <si>
    <t xml:space="preserve">提升辖区内人民群众法治意识
</t>
  </si>
  <si>
    <t>矛盾纠纷成功率</t>
  </si>
  <si>
    <t xml:space="preserve">信访维稳，化解矛盾
</t>
  </si>
  <si>
    <r>
      <rPr>
        <sz val="9"/>
        <color rgb="FF000000"/>
        <rFont val="宋体"/>
        <charset val="134"/>
      </rPr>
      <t>落实渣土执法管理，对辖区内行政审批通过的植被恢复项目点、地质灾害治理项目点、土地治理复垦项目点及在建项目采取定时、不定时的巡查方式加强监管，针对西翥过境渣土车比较多，违法乱倒渣土等情况，加强过境道路的巡查，对疑似乱倒渣土点及非法运输渣土车辆，中队将采取定时巡查与不定时堵卡等手段对西翥地区渣土管理严管严控，提升辖区的治安管理。</t>
    </r>
    <r>
      <rPr>
        <sz val="9"/>
        <color rgb="FF000000"/>
        <rFont val="Arial"/>
        <charset val="134"/>
      </rPr>
      <t xml:space="preserve">						</t>
    </r>
    <r>
      <rPr>
        <sz val="9"/>
        <color rgb="FF000000"/>
        <rFont val="宋体"/>
        <charset val="134"/>
      </rPr>
      <t xml:space="preserve">
</t>
    </r>
  </si>
  <si>
    <t>城管案件处置数量</t>
  </si>
  <si>
    <t>年度发生案件数为准</t>
  </si>
  <si>
    <t xml:space="preserve">落实渣土执法管理，对辖区内行政审批通过的植被恢复项目点、地质灾害治理项目点、土地治理复垦项目点及在建项目采取定时、不定时的巡查方式加强监管，针对西翥过境渣土车比较多，违法乱倒渣土等情况，加强过境道路的巡查，对疑似乱倒渣土点及非法运输渣土车辆，中队将采取定时巡查与不定时堵卡等手段对西翥地区渣土管理严管严控，提升辖区的治安管理。						
</t>
  </si>
  <si>
    <t>违法违纪事件查处合规率</t>
  </si>
  <si>
    <t xml:space="preserve">违法违纪事件查处合规性
</t>
  </si>
  <si>
    <t>数字案件结案率</t>
  </si>
  <si>
    <t>案件结案率</t>
  </si>
  <si>
    <t xml:space="preserve">反映项目完成时限执行情况
</t>
  </si>
  <si>
    <t>街道环境问题整改率</t>
  </si>
  <si>
    <t xml:space="preserve">强化城市管理
</t>
  </si>
  <si>
    <t>提升案件处置效率</t>
  </si>
  <si>
    <t>反映是否提升案件处置效率</t>
  </si>
  <si>
    <t>公众对城市治理认可度</t>
  </si>
  <si>
    <t>辖区群众对市容市貌满意度</t>
  </si>
  <si>
    <t xml:space="preserve">辖区群众对市容市貌满意度
</t>
  </si>
  <si>
    <t xml:space="preserve">反映财政下达预算数
</t>
  </si>
  <si>
    <t xml:space="preserve">档案管理工作计划整理文书类档案，含归档判断，确定期限，分类。编制页码、装订、排序、盖章、制作卷盒、装盒 4CM文书档案盒，文件题名录入管理系统，拆订、编页、档案扫描、图像处理、系统挂接、数据审核、数据备份等，以进一步提高档案工作规范化管理。
</t>
  </si>
  <si>
    <t>档案管理次数</t>
  </si>
  <si>
    <t>党政综合办（档案管理）工作经费</t>
  </si>
  <si>
    <t>档案整理规范率</t>
  </si>
  <si>
    <t>文书档案规范化管理</t>
  </si>
  <si>
    <t>是</t>
  </si>
  <si>
    <t>辖区内社会公众满意度</t>
  </si>
  <si>
    <t>2026年西翥街道办事处负责管理农村公路130条333.04km乡村道路，其中，乡道23条98.57km，村道38条，116.55km，库外路69条117.92km，同时承担安全隐患治理工作。</t>
  </si>
  <si>
    <t>2026年农村公路预防性养护项目开展数量</t>
  </si>
  <si>
    <t>条</t>
  </si>
  <si>
    <t>预防性养护公里数</t>
  </si>
  <si>
    <t>202</t>
  </si>
  <si>
    <t>完工项目验收合格率</t>
  </si>
  <si>
    <t>路面完好率</t>
  </si>
  <si>
    <t>延长农村公路的使用年限</t>
  </si>
  <si>
    <t>有效延长</t>
  </si>
  <si>
    <t xml:space="preserve">（一）森林防火
1.按照区森林防火指挥部的安排部署，认真做好冬明春森林防火工作，格执行24小时领导带班值班制度和火情报告制度，加强巡查，切实加强对森林防火工作的领导，开展“人员、机具、训练、资金、场地”五落实工作。
2.采购消防及森林防火宣传材料，开展广泛宣传，提高全民防火意识。
（二）安全生产工作
签订安全服务合同，形成全面覆盖、权责清晰的安全生产应急监管体系及保障体系。进一步提高安全生产法治水平，，事故隐患得到有效治理。安全基础保障能力全面提升，支撑体系进一步健全。
（三）消防安全工作
购买消防安全物资，完成消防对讲机续费，全面落实消防安全责任制，全力预防和遏制重特大火灾事故，确保火灾形势持续稳定，同时提升辖区居民安全意识。
力争辖区群众满意度达90%。
</t>
  </si>
  <si>
    <t>消防及森林防火宣传材料采购</t>
  </si>
  <si>
    <t>年度消防工作及森林防火工作两项工作的宣传资料制作及采购</t>
  </si>
  <si>
    <t>物资采购</t>
  </si>
  <si>
    <t>应急物资采购情况</t>
  </si>
  <si>
    <t>应急队员团体外保险购买覆盖</t>
  </si>
  <si>
    <t>50</t>
  </si>
  <si>
    <t>应急队员团体外保险购买情况</t>
  </si>
  <si>
    <t>宣传资料采购合格率</t>
  </si>
  <si>
    <t>项目完成及时性</t>
  </si>
  <si>
    <t>考察项目完成及时性</t>
  </si>
  <si>
    <t>确保辖区内火灾形势持续稳定</t>
  </si>
  <si>
    <t>认真贯彻“预防为主，防消结合”的消防工作方针，全力预防和遏制重特大火灾事故，确保辖区内火灾形势持续稳定。</t>
  </si>
  <si>
    <t>确保全区森林资源安全和林区社会稳定</t>
  </si>
  <si>
    <t>抓好森林防火日常各项工作措施落实，确保全区森林资源安全和林区社会稳定。</t>
  </si>
  <si>
    <t>提高社区内公民消防安全意识</t>
  </si>
  <si>
    <t>消防安全管理工作中采取的方法和措施，确保火灾形势持续稳定。</t>
  </si>
  <si>
    <t>辖区人民群众</t>
  </si>
  <si>
    <t>预算06表</t>
  </si>
  <si>
    <t>政府性基金预算支出预算表</t>
  </si>
  <si>
    <t>单位名称：昆明市发展和改革委员会</t>
  </si>
  <si>
    <t>政府性基金预算支出</t>
  </si>
  <si>
    <t>无</t>
  </si>
  <si>
    <t>备注：昆明市五华区人民政府西翥街道办事处无政府性基金预算支出预算。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</si>
  <si>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</si>
  <si>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</si>
  <si>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</si>
  <si>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</si>
  <si>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</si>
  <si>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</si>
  <si>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</si>
  <si>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</si>
  <si>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</si>
  <si>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</si>
  <si>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</si>
  <si>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西翥街道办事处机关食堂食材配送服务</t>
  </si>
  <si>
    <t>餐饮服务</t>
  </si>
  <si>
    <t>西翥街道办事处物业管理服务</t>
  </si>
  <si>
    <t>物业管理服务</t>
  </si>
  <si>
    <t>西翥街道机关食堂食材配送经费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</si>
  <si>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</si>
  <si>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</si>
  <si>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</si>
  <si>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</si>
  <si>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</si>
  <si>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</si>
  <si>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</si>
  <si>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</si>
  <si>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西翥街道办公区域物业管理服务</t>
  </si>
  <si>
    <t>B1102 物业管理服务</t>
  </si>
  <si>
    <t>B 政府履职辅助性服务</t>
  </si>
  <si>
    <t>B1105 餐饮服务</t>
  </si>
  <si>
    <t>西翥街道办事处机关食堂食材配送</t>
  </si>
  <si>
    <t>预算09-1表</t>
  </si>
  <si>
    <t>单位名称（项目）</t>
  </si>
  <si>
    <t>地区</t>
  </si>
  <si>
    <t>备注：昆明市五华区人民政府西翥街道办事处无区对下转移支付预算。</t>
  </si>
  <si>
    <t>预算09-2表</t>
  </si>
  <si>
    <t>备注：昆明市五华区人民政府西翥街道办事处无区对下转移支付绩效目标。</t>
  </si>
  <si>
    <t xml:space="preserve">预算10表
</t>
  </si>
  <si>
    <t>资产类别</t>
  </si>
  <si>
    <t>资产分类代码.名称</t>
  </si>
  <si>
    <t>资产名称</t>
  </si>
  <si>
    <t>计量单位</t>
  </si>
  <si>
    <t>财政部门批复数（元）</t>
  </si>
  <si>
    <t>单价</t>
  </si>
  <si>
    <t>金额</t>
  </si>
  <si>
    <t>备注：昆明市五华区人民政府西翥街道办事处无新增资产配置。</t>
  </si>
  <si>
    <t>预算11表</t>
  </si>
  <si>
    <t>上级补助</t>
  </si>
  <si>
    <t>备注：昆明市五华区人民政府西翥街道办事处无上级补助项目支出预算。</t>
  </si>
  <si>
    <t>预算12表</t>
  </si>
  <si>
    <t>项目级次</t>
  </si>
  <si>
    <t>311 专项业务类</t>
  </si>
  <si>
    <t>本级</t>
  </si>
  <si>
    <t>313 事业发展类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</si>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</sst>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theme="1"/>
      <name val="宋体"/>
      <charset val="134"/>
      <scheme val="minor"/>
    </font>
    <font>
      <sz val="10"/>
      <color rgb="FF000000"/>
      <name val="Arial"/>
      <charset val="134"/>
    </font>
    <font>
      <b/>
      <sz val="23.95"/>
      <color rgb="FF000000"/>
      <name val="宋体"/>
      <charset val="134"/>
    </font>
    <font>
      <sz val="9"/>
      <name val="宋体"/>
      <charset val="134"/>
    </font>
    <font>
      <b/>
      <sz val="22"/>
      <color rgb="FF000000"/>
      <name val="宋体"/>
      <charset val="134"/>
    </font>
    <font>
      <sz val="9"/>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indexed="0"/>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5" borderId="21" applyNumberFormat="0" applyAlignment="0" applyProtection="0">
      <alignment vertical="center"/>
    </xf>
    <xf numFmtId="0" fontId="27" fillId="6" borderId="22" applyNumberFormat="0" applyAlignment="0" applyProtection="0">
      <alignment vertical="center"/>
    </xf>
    <xf numFmtId="0" fontId="28" fillId="6" borderId="21" applyNumberFormat="0" applyAlignment="0" applyProtection="0">
      <alignment vertical="center"/>
    </xf>
    <xf numFmtId="0" fontId="29" fillId="7"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9" fillId="0" borderId="0">
      <alignment vertical="top"/>
      <protection locked="0"/>
    </xf>
    <xf numFmtId="0" fontId="37" fillId="0" borderId="0">
      <alignment vertical="center"/>
    </xf>
  </cellStyleXfs>
  <cellXfs count="28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3" borderId="7" xfId="57" applyFont="1" applyFill="1" applyBorder="1" applyAlignment="1" applyProtection="1">
      <alignment horizontal="left" vertical="center" wrapText="1"/>
      <protection locked="0"/>
    </xf>
    <xf numFmtId="49" fontId="5" fillId="0" borderId="7" xfId="53" applyNumberFormat="1" applyFont="1" applyBorder="1">
      <alignment horizontal="left" vertical="center" wrapText="1"/>
    </xf>
    <xf numFmtId="4" fontId="2"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0" fillId="0" borderId="0" xfId="0" applyFont="1" applyBorder="1" applyAlignment="1">
      <alignment horizontal="center"/>
    </xf>
    <xf numFmtId="0" fontId="6" fillId="0" borderId="0" xfId="0" applyFont="1" applyBorder="1"/>
    <xf numFmtId="0" fontId="4" fillId="0" borderId="8"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pplyProtection="1">
      <alignment horizontal="center" vertical="center" wrapText="1"/>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2" fillId="0" borderId="8" xfId="0" applyFont="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4" fontId="2" fillId="0" borderId="8" xfId="0" applyNumberFormat="1" applyFont="1" applyBorder="1" applyAlignment="1">
      <alignment horizontal="center" vertical="center" wrapText="1"/>
    </xf>
    <xf numFmtId="4" fontId="5" fillId="0" borderId="8" xfId="54" applyNumberFormat="1" applyFont="1" applyBorder="1" applyAlignment="1">
      <alignment horizontal="center" vertical="center"/>
    </xf>
    <xf numFmtId="0" fontId="1" fillId="0" borderId="8" xfId="0" applyFont="1" applyBorder="1" applyAlignment="1" applyProtection="1">
      <alignment horizontal="center" vertical="center" wrapText="1"/>
      <protection locked="0"/>
    </xf>
    <xf numFmtId="0" fontId="2" fillId="0" borderId="8" xfId="0" applyFont="1" applyBorder="1" applyAlignment="1">
      <alignment horizontal="left" vertical="center"/>
    </xf>
    <xf numFmtId="0" fontId="2" fillId="2" borderId="8" xfId="0" applyFont="1" applyFill="1" applyBorder="1" applyAlignment="1">
      <alignment horizontal="left" vertical="center"/>
    </xf>
    <xf numFmtId="4" fontId="2" fillId="0" borderId="8" xfId="0" applyNumberFormat="1" applyFont="1" applyBorder="1" applyAlignment="1" applyProtection="1">
      <alignment horizontal="right" vertical="center" wrapText="1"/>
      <protection locked="0"/>
    </xf>
    <xf numFmtId="4" fontId="2" fillId="0" borderId="8" xfId="0" applyNumberFormat="1" applyFont="1" applyBorder="1" applyAlignment="1">
      <alignment horizontal="right" vertical="center" wrapText="1"/>
    </xf>
    <xf numFmtId="0" fontId="6" fillId="0" borderId="0" xfId="0" applyFont="1" applyAlignment="1">
      <alignment horizontal="left"/>
    </xf>
    <xf numFmtId="0" fontId="0" fillId="0" borderId="0" xfId="0" applyFill="1" applyBorder="1" applyAlignment="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4" fontId="2" fillId="0" borderId="7" xfId="0" applyNumberFormat="1" applyFont="1" applyBorder="1" applyAlignment="1" applyProtection="1">
      <alignment horizontal="right" vertical="center"/>
      <protection locked="0"/>
    </xf>
    <xf numFmtId="0" fontId="9" fillId="0" borderId="0" xfId="57" applyFont="1" applyFill="1" applyAlignment="1" applyProtection="1">
      <alignment horizontal="left"/>
    </xf>
    <xf numFmtId="0" fontId="9" fillId="0" borderId="0" xfId="57" applyFont="1" applyFill="1" applyBorder="1" applyAlignment="1" applyProtection="1">
      <alignment vertical="top"/>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9" xfId="57" applyFont="1" applyFill="1" applyBorder="1" applyAlignment="1" applyProtection="1">
      <alignment horizontal="left" vertical="center" wrapText="1"/>
    </xf>
    <xf numFmtId="0" fontId="2" fillId="0" borderId="9" xfId="57" applyFont="1" applyFill="1" applyBorder="1" applyAlignment="1" applyProtection="1">
      <alignment horizontal="center" vertical="center" wrapText="1"/>
    </xf>
    <xf numFmtId="0" fontId="2" fillId="0" borderId="9" xfId="57" applyFont="1" applyFill="1" applyBorder="1" applyAlignment="1" applyProtection="1">
      <alignment horizontal="center" vertical="center"/>
      <protection locked="0"/>
    </xf>
    <xf numFmtId="0" fontId="2" fillId="0" borderId="10" xfId="57" applyFont="1" applyFill="1" applyBorder="1" applyAlignment="1" applyProtection="1">
      <alignment horizontal="center" vertical="center" wrapText="1"/>
    </xf>
    <xf numFmtId="0" fontId="9" fillId="0" borderId="0" xfId="57" applyFont="1" applyFill="1" applyAlignment="1" applyProtection="1">
      <alignment horizontal="left" vertical="center"/>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pplyProtection="1">
      <alignment horizontal="center" vertical="center"/>
      <protection locked="0"/>
    </xf>
    <xf numFmtId="0" fontId="2" fillId="0" borderId="8" xfId="57" applyFont="1" applyFill="1" applyBorder="1" applyAlignment="1" applyProtection="1">
      <alignment horizontal="left" vertical="center" wrapText="1"/>
    </xf>
    <xf numFmtId="0" fontId="2" fillId="0" borderId="8" xfId="57" applyFont="1" applyFill="1" applyBorder="1" applyAlignment="1" applyProtection="1">
      <alignment horizontal="center" vertical="center"/>
      <protection locked="0"/>
    </xf>
    <xf numFmtId="0" fontId="0" fillId="0" borderId="0" xfId="0" applyFont="1" applyFill="1" applyBorder="1" applyAlignment="1"/>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Fill="1" applyBorder="1" applyAlignment="1">
      <alignment horizontal="left" vertical="center" wrapText="1"/>
    </xf>
    <xf numFmtId="0" fontId="2" fillId="0" borderId="14" xfId="0" applyFont="1" applyFill="1" applyBorder="1" applyAlignment="1" applyProtection="1">
      <alignment horizontal="left" vertical="center"/>
      <protection locked="0"/>
    </xf>
    <xf numFmtId="0" fontId="2" fillId="0" borderId="14" xfId="0" applyFont="1" applyFill="1" applyBorder="1" applyAlignment="1">
      <alignment horizontal="left" vertical="center" wrapText="1"/>
    </xf>
    <xf numFmtId="178" fontId="5" fillId="0" borderId="7" xfId="0" applyNumberFormat="1" applyFont="1" applyFill="1" applyBorder="1" applyAlignment="1">
      <alignment horizontal="right" vertical="center"/>
    </xf>
    <xf numFmtId="0" fontId="2" fillId="0" borderId="15" xfId="0" applyFont="1" applyFill="1" applyBorder="1" applyAlignment="1">
      <alignment horizontal="center" vertical="center"/>
    </xf>
    <xf numFmtId="0" fontId="2" fillId="0" borderId="13" xfId="0" applyFont="1" applyFill="1" applyBorder="1" applyAlignment="1" applyProtection="1">
      <alignment horizontal="left" vertical="center"/>
      <protection locked="0"/>
    </xf>
    <xf numFmtId="0" fontId="2" fillId="0" borderId="13" xfId="0" applyFont="1" applyFill="1" applyBorder="1" applyAlignment="1">
      <alignment horizontal="left" vertical="center"/>
    </xf>
    <xf numFmtId="0" fontId="2" fillId="2" borderId="14"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4" xfId="0" applyFont="1" applyFill="1" applyBorder="1" applyAlignment="1">
      <alignment horizontal="center" vertical="center" wrapText="1"/>
    </xf>
    <xf numFmtId="3" fontId="2" fillId="0" borderId="14" xfId="0" applyNumberFormat="1" applyFont="1" applyFill="1" applyBorder="1" applyAlignment="1">
      <alignment horizontal="center"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1" fillId="0" borderId="0" xfId="0" applyFont="1" applyBorder="1" applyAlignment="1">
      <alignment horizontal="center" vertical="center"/>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9"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center" vertical="center" wrapText="1"/>
      <protection locked="0"/>
    </xf>
    <xf numFmtId="178" fontId="5" fillId="0" borderId="8" xfId="0" applyNumberFormat="1" applyFont="1" applyBorder="1" applyAlignment="1">
      <alignment horizontal="right" vertical="center"/>
    </xf>
    <xf numFmtId="0" fontId="11" fillId="0" borderId="0" xfId="0" applyFont="1" applyAlignment="1">
      <alignment horizontal="left" vertical="center"/>
    </xf>
    <xf numFmtId="0" fontId="5" fillId="0" borderId="0" xfId="0" applyFont="1" applyFill="1" applyBorder="1" applyAlignment="1"/>
    <xf numFmtId="0" fontId="1" fillId="0" borderId="7" xfId="0" applyFont="1" applyBorder="1" applyAlignment="1">
      <alignment horizontal="center" vertical="center" wrapText="1"/>
    </xf>
    <xf numFmtId="49" fontId="2" fillId="0" borderId="7" xfId="0" applyNumberFormat="1"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1" fillId="0" borderId="0" xfId="0" applyFont="1" applyBorder="1" applyAlignment="1">
      <alignment horizontal="center" vertical="top"/>
    </xf>
    <xf numFmtId="49" fontId="1" fillId="0" borderId="0" xfId="0" applyNumberFormat="1" applyFont="1" applyBorder="1" applyAlignment="1">
      <alignment horizontal="center"/>
    </xf>
    <xf numFmtId="0" fontId="1" fillId="0" borderId="0" xfId="0" applyFont="1" applyBorder="1" applyAlignment="1">
      <alignment vertical="top"/>
    </xf>
    <xf numFmtId="0" fontId="2" fillId="0" borderId="0" xfId="0" applyFont="1" applyBorder="1" applyAlignment="1">
      <alignment horizontal="right" vertical="center"/>
    </xf>
    <xf numFmtId="0" fontId="3"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xf numFmtId="0" fontId="4" fillId="0"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1" fillId="0" borderId="0" xfId="0" applyFont="1" applyBorder="1" applyAlignment="1" applyProtection="1">
      <alignment horizontal="center" vertical="top"/>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horizontal="center"/>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2" fillId="3" borderId="7" xfId="57"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3" xfId="0"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178" fontId="5" fillId="0" borderId="7" xfId="0" applyNumberFormat="1" applyFont="1" applyBorder="1" applyAlignment="1">
      <alignment horizontal="right" vertical="center"/>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178" fontId="5" fillId="0" borderId="7" xfId="0" applyNumberFormat="1" applyFont="1" applyBorder="1" applyAlignment="1">
      <alignment horizontal="center" vertical="center"/>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xf>
    <xf numFmtId="4" fontId="2" fillId="0" borderId="7" xfId="0" applyNumberFormat="1" applyFont="1" applyFill="1" applyBorder="1" applyAlignment="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7"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2" fillId="0" borderId="7" xfId="0" applyFont="1" applyBorder="1" applyAlignment="1">
      <alignment vertical="center" wrapText="1"/>
    </xf>
    <xf numFmtId="0" fontId="16" fillId="0" borderId="7" xfId="0" applyFont="1" applyBorder="1" applyAlignment="1">
      <alignment horizontal="center" vertical="center"/>
    </xf>
    <xf numFmtId="0" fontId="2" fillId="0" borderId="7" xfId="0" applyFont="1" applyBorder="1" applyAlignment="1">
      <alignment horizontal="left" vertical="center" wrapText="1"/>
    </xf>
    <xf numFmtId="0" fontId="16" fillId="0" borderId="7" xfId="0" applyFont="1" applyBorder="1" applyAlignment="1" applyProtection="1">
      <alignment horizontal="center" vertical="center" wrapText="1"/>
      <protection locked="0"/>
    </xf>
    <xf numFmtId="178" fontId="17" fillId="0" borderId="7" xfId="0" applyNumberFormat="1" applyFont="1" applyBorder="1" applyAlignment="1">
      <alignment horizontal="right" vertical="center"/>
    </xf>
    <xf numFmtId="0" fontId="1" fillId="0" borderId="0" xfId="0" applyFont="1" applyFill="1" applyBorder="1" applyAlignment="1" applyProtection="1">
      <alignment horizontal="right" vertical="center" wrapText="1"/>
      <protection locked="0"/>
    </xf>
    <xf numFmtId="0" fontId="8"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6"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5" fillId="0" borderId="8"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wrapText="1"/>
      <protection locked="0"/>
    </xf>
    <xf numFmtId="0" fontId="15"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pplyProtection="1">
      <alignment horizontal="center" vertical="center"/>
      <protection locked="0"/>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4" fontId="2" fillId="3" borderId="7" xfId="57" applyNumberFormat="1" applyFont="1" applyFill="1" applyBorder="1" applyAlignment="1" applyProtection="1">
      <alignment horizontal="right" vertical="center"/>
      <protection locked="0"/>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2" fillId="0" borderId="7" xfId="0" applyFont="1" applyBorder="1" applyAlignment="1" applyProtection="1">
      <alignment horizontal="left" vertical="center" wrapText="1"/>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3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D37"/>
  <sheetViews>
    <sheetView showGridLines="0" showZeros="0" workbookViewId="0">
      <pane ySplit="1" topLeftCell="A23" activePane="bottomLeft" state="frozen"/>
      <selection/>
      <selection pane="bottomLeft" activeCell="B29" sqref="B29"/>
    </sheetView>
  </sheetViews>
  <sheetFormatPr defaultColWidth="8.575" defaultRowHeight="12.75" customHeight="1" outlineLevelCol="3"/>
  <cols>
    <col min="1" max="4" width="41" customWidth="1"/>
  </cols>
  <sheetData>
    <row r="1" customHeight="1" spans="1:4">
      <c r="A1" s="1"/>
      <c r="B1" s="1"/>
      <c r="C1" s="1"/>
      <c r="D1" s="1"/>
    </row>
    <row r="2" ht="15" customHeight="1" spans="1:4">
      <c r="A2" s="56"/>
      <c r="B2" s="56"/>
      <c r="C2" s="56"/>
      <c r="D2" s="57" t="s">
        <v>0</v>
      </c>
    </row>
    <row r="3" ht="41.25" customHeight="1" spans="1:4">
      <c r="A3" s="51" t="str">
        <f>"2026"&amp;"年部门财务收支预算总表"</f>
        <v>2026年部门财务收支预算总表</v>
      </c>
    </row>
    <row r="4" ht="17.25" customHeight="1" spans="1:4">
      <c r="A4" s="54" t="s">
        <v>1</v>
      </c>
      <c r="B4" s="230"/>
      <c r="D4" s="163" t="s">
        <v>2</v>
      </c>
    </row>
    <row r="5" ht="23.25" customHeight="1" spans="1:4">
      <c r="A5" s="231" t="s">
        <v>3</v>
      </c>
      <c r="B5" s="232"/>
      <c r="C5" s="231" t="s">
        <v>4</v>
      </c>
      <c r="D5" s="232"/>
    </row>
    <row r="6" ht="24" customHeight="1" spans="1:4">
      <c r="A6" s="231" t="s">
        <v>5</v>
      </c>
      <c r="B6" s="231" t="s">
        <v>6</v>
      </c>
      <c r="C6" s="231" t="s">
        <v>7</v>
      </c>
      <c r="D6" s="231" t="s">
        <v>6</v>
      </c>
    </row>
    <row r="7" ht="17.25" customHeight="1" spans="1:4">
      <c r="A7" s="233" t="s">
        <v>8</v>
      </c>
      <c r="B7" s="203">
        <v>49268483.44</v>
      </c>
      <c r="C7" s="233" t="s">
        <v>9</v>
      </c>
      <c r="D7" s="71">
        <v>27858640.6</v>
      </c>
    </row>
    <row r="8" ht="17.25" customHeight="1" spans="1:4">
      <c r="A8" s="233" t="s">
        <v>10</v>
      </c>
      <c r="B8" s="203"/>
      <c r="C8" s="233" t="s">
        <v>11</v>
      </c>
      <c r="D8" s="71"/>
    </row>
    <row r="9" ht="17.25" customHeight="1" spans="1:4">
      <c r="A9" s="233" t="s">
        <v>12</v>
      </c>
      <c r="B9" s="203"/>
      <c r="C9" s="280" t="s">
        <v>13</v>
      </c>
      <c r="D9" s="71"/>
    </row>
    <row r="10" ht="17.25" customHeight="1" spans="1:4">
      <c r="A10" s="233" t="s">
        <v>14</v>
      </c>
      <c r="B10" s="203"/>
      <c r="C10" s="280" t="s">
        <v>15</v>
      </c>
      <c r="D10" s="71"/>
    </row>
    <row r="11" ht="17.25" customHeight="1" spans="1:4">
      <c r="A11" s="233" t="s">
        <v>16</v>
      </c>
      <c r="B11" s="203">
        <f>B16</f>
        <v>94640</v>
      </c>
      <c r="C11" s="280" t="s">
        <v>17</v>
      </c>
      <c r="D11" s="71"/>
    </row>
    <row r="12" ht="17.25" customHeight="1" spans="1:4">
      <c r="A12" s="233" t="s">
        <v>18</v>
      </c>
      <c r="B12" s="203"/>
      <c r="C12" s="280" t="s">
        <v>19</v>
      </c>
      <c r="D12" s="71"/>
    </row>
    <row r="13" ht="17.25" customHeight="1" spans="1:4">
      <c r="A13" s="233" t="s">
        <v>20</v>
      </c>
      <c r="B13" s="203"/>
      <c r="C13" s="281" t="s">
        <v>21</v>
      </c>
      <c r="D13" s="71"/>
    </row>
    <row r="14" ht="17.25" customHeight="1" spans="1:4">
      <c r="A14" s="233" t="s">
        <v>22</v>
      </c>
      <c r="B14" s="203"/>
      <c r="C14" s="281" t="s">
        <v>23</v>
      </c>
      <c r="D14" s="71">
        <v>3640987</v>
      </c>
    </row>
    <row r="15" ht="17.25" customHeight="1" spans="1:4">
      <c r="A15" s="233" t="s">
        <v>24</v>
      </c>
      <c r="B15" s="203"/>
      <c r="C15" s="281" t="s">
        <v>25</v>
      </c>
      <c r="D15" s="71">
        <v>1820290</v>
      </c>
    </row>
    <row r="16" ht="17.25" customHeight="1" spans="1:4">
      <c r="A16" s="233" t="s">
        <v>26</v>
      </c>
      <c r="B16" s="203">
        <v>94640</v>
      </c>
      <c r="C16" s="281" t="s">
        <v>27</v>
      </c>
      <c r="D16" s="71"/>
    </row>
    <row r="17" ht="17.25" customHeight="1" spans="1:4">
      <c r="A17" s="234"/>
      <c r="B17" s="203"/>
      <c r="C17" s="281" t="s">
        <v>28</v>
      </c>
      <c r="D17" s="225">
        <v>2795200</v>
      </c>
    </row>
    <row r="18" ht="17.25" customHeight="1" spans="1:4">
      <c r="A18" s="236"/>
      <c r="B18" s="203"/>
      <c r="C18" s="281" t="s">
        <v>29</v>
      </c>
      <c r="D18" s="225">
        <v>11578525.84</v>
      </c>
    </row>
    <row r="19" ht="17.25" customHeight="1" spans="1:4">
      <c r="A19" s="236"/>
      <c r="B19" s="203"/>
      <c r="C19" s="281" t="s">
        <v>30</v>
      </c>
      <c r="D19" s="225">
        <v>1587600</v>
      </c>
    </row>
    <row r="20" ht="17.25" customHeight="1" spans="1:4">
      <c r="A20" s="236"/>
      <c r="B20" s="203"/>
      <c r="C20" s="281" t="s">
        <v>31</v>
      </c>
      <c r="D20" s="225"/>
    </row>
    <row r="21" ht="17.25" customHeight="1" spans="1:4">
      <c r="A21" s="236"/>
      <c r="B21" s="203"/>
      <c r="C21" s="281" t="s">
        <v>32</v>
      </c>
      <c r="D21" s="225"/>
    </row>
    <row r="22" ht="17.25" customHeight="1" spans="1:4">
      <c r="A22" s="236"/>
      <c r="B22" s="203"/>
      <c r="C22" s="281" t="s">
        <v>33</v>
      </c>
      <c r="D22" s="225"/>
    </row>
    <row r="23" ht="17.25" customHeight="1" spans="1:4">
      <c r="A23" s="236"/>
      <c r="B23" s="203"/>
      <c r="C23" s="281" t="s">
        <v>34</v>
      </c>
      <c r="D23" s="225"/>
    </row>
    <row r="24" ht="17.25" customHeight="1" spans="1:4">
      <c r="A24" s="236"/>
      <c r="B24" s="203"/>
      <c r="C24" s="281" t="s">
        <v>35</v>
      </c>
      <c r="D24" s="225"/>
    </row>
    <row r="25" ht="17.25" customHeight="1" spans="1:4">
      <c r="A25" s="236"/>
      <c r="B25" s="203"/>
      <c r="C25" s="281" t="s">
        <v>36</v>
      </c>
      <c r="D25" s="225">
        <v>1721880</v>
      </c>
    </row>
    <row r="26" ht="17.25" customHeight="1" spans="1:4">
      <c r="A26" s="236"/>
      <c r="B26" s="203"/>
      <c r="C26" s="281" t="s">
        <v>37</v>
      </c>
      <c r="D26" s="225"/>
    </row>
    <row r="27" ht="17.25" customHeight="1" spans="1:4">
      <c r="A27" s="236"/>
      <c r="B27" s="203"/>
      <c r="C27" s="234" t="s">
        <v>38</v>
      </c>
      <c r="D27" s="225">
        <v>9202</v>
      </c>
    </row>
    <row r="28" ht="17.25" customHeight="1" spans="1:4">
      <c r="A28" s="236"/>
      <c r="B28" s="203"/>
      <c r="C28" s="281" t="s">
        <v>39</v>
      </c>
      <c r="D28" s="225"/>
    </row>
    <row r="29" ht="16.5" customHeight="1" spans="1:4">
      <c r="A29" s="236"/>
      <c r="B29" s="203"/>
      <c r="C29" s="281" t="s">
        <v>40</v>
      </c>
      <c r="D29" s="225"/>
    </row>
    <row r="30" ht="16.5" customHeight="1" spans="1:4">
      <c r="A30" s="236"/>
      <c r="B30" s="203"/>
      <c r="C30" s="234" t="s">
        <v>41</v>
      </c>
      <c r="D30" s="225"/>
    </row>
    <row r="31" ht="17.25" customHeight="1" spans="1:4">
      <c r="A31" s="236"/>
      <c r="B31" s="203"/>
      <c r="C31" s="234" t="s">
        <v>42</v>
      </c>
      <c r="D31" s="225"/>
    </row>
    <row r="32" ht="17.25" customHeight="1" spans="1:4">
      <c r="A32" s="236"/>
      <c r="B32" s="203"/>
      <c r="C32" s="281" t="s">
        <v>43</v>
      </c>
      <c r="D32" s="225"/>
    </row>
    <row r="33" ht="16.5" customHeight="1" spans="1:4">
      <c r="A33" s="236" t="s">
        <v>44</v>
      </c>
      <c r="B33" s="203">
        <f>B7+B11</f>
        <v>49363123.44</v>
      </c>
      <c r="C33" s="236" t="s">
        <v>45</v>
      </c>
      <c r="D33" s="225">
        <f>SUM(D7:D32)</f>
        <v>51012325.44</v>
      </c>
    </row>
    <row r="34" ht="16.5" customHeight="1" spans="1:4">
      <c r="A34" s="234" t="s">
        <v>46</v>
      </c>
      <c r="B34" s="203">
        <f>B35</f>
        <v>1649202</v>
      </c>
      <c r="C34" s="234" t="s">
        <v>47</v>
      </c>
      <c r="D34" s="71"/>
    </row>
    <row r="35" ht="16.5" customHeight="1" spans="1:4">
      <c r="A35" s="281" t="s">
        <v>48</v>
      </c>
      <c r="B35" s="203">
        <v>1649202</v>
      </c>
      <c r="C35" s="281" t="s">
        <v>48</v>
      </c>
      <c r="D35" s="71"/>
    </row>
    <row r="36" ht="16.5" customHeight="1" spans="1:4">
      <c r="A36" s="281" t="s">
        <v>49</v>
      </c>
      <c r="B36" s="203"/>
      <c r="C36" s="281" t="s">
        <v>50</v>
      </c>
      <c r="D36" s="203"/>
    </row>
    <row r="37" ht="16.5" customHeight="1" spans="1:4">
      <c r="A37" s="238" t="s">
        <v>51</v>
      </c>
      <c r="B37" s="203">
        <f>B33+B34</f>
        <v>51012325.44</v>
      </c>
      <c r="C37" s="238" t="s">
        <v>52</v>
      </c>
      <c r="D37" s="203">
        <f>D33+D34</f>
        <v>51012325.44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F10"/>
  <sheetViews>
    <sheetView showZeros="0" workbookViewId="0">
      <pane ySplit="1" topLeftCell="A2" activePane="bottomLeft" state="frozen"/>
      <selection/>
      <selection pane="bottomLeft" activeCell="A3" sqref="A3:F3"/>
    </sheetView>
  </sheetViews>
  <sheetFormatPr defaultColWidth="9.14166666666667" defaultRowHeight="14.25" customHeight="1" outlineLevelCol="5"/>
  <cols>
    <col min="1" max="1" width="55.375"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38">
        <v>1</v>
      </c>
      <c r="B2" s="139">
        <v>0</v>
      </c>
      <c r="C2" s="138">
        <v>1</v>
      </c>
      <c r="D2" s="140"/>
      <c r="E2" s="140"/>
      <c r="F2" s="129" t="s">
        <v>767</v>
      </c>
    </row>
    <row r="3" ht="42" customHeight="1" spans="1:6">
      <c r="A3" s="141" t="str">
        <f>"2026"&amp;"年部门政府性基金预算支出预算表"</f>
        <v>2026年部门政府性基金预算支出预算表</v>
      </c>
      <c r="B3" s="141" t="s">
        <v>768</v>
      </c>
      <c r="C3" s="142"/>
      <c r="D3" s="143"/>
      <c r="E3" s="143"/>
      <c r="F3" s="143"/>
    </row>
    <row r="4" ht="13.5" customHeight="1" spans="1:6">
      <c r="A4" s="5" t="s">
        <v>1</v>
      </c>
      <c r="B4" s="5" t="s">
        <v>769</v>
      </c>
      <c r="C4" s="138"/>
      <c r="D4" s="140"/>
      <c r="E4" s="140"/>
      <c r="F4" s="129" t="s">
        <v>2</v>
      </c>
    </row>
    <row r="5" ht="19.5" customHeight="1" spans="1:6">
      <c r="A5" s="144" t="s">
        <v>251</v>
      </c>
      <c r="B5" s="145" t="s">
        <v>74</v>
      </c>
      <c r="C5" s="144" t="s">
        <v>75</v>
      </c>
      <c r="D5" s="11" t="s">
        <v>770</v>
      </c>
      <c r="E5" s="12"/>
      <c r="F5" s="13"/>
    </row>
    <row r="6" ht="18.75" customHeight="1" spans="1:6">
      <c r="A6" s="146"/>
      <c r="B6" s="147"/>
      <c r="C6" s="146"/>
      <c r="D6" s="16" t="s">
        <v>56</v>
      </c>
      <c r="E6" s="11" t="s">
        <v>77</v>
      </c>
      <c r="F6" s="16" t="s">
        <v>78</v>
      </c>
    </row>
    <row r="7" ht="18.75" customHeight="1" spans="1:6">
      <c r="A7" s="82">
        <v>1</v>
      </c>
      <c r="B7" s="148" t="s">
        <v>85</v>
      </c>
      <c r="C7" s="82">
        <v>3</v>
      </c>
      <c r="D7" s="149">
        <v>4</v>
      </c>
      <c r="E7" s="149">
        <v>5</v>
      </c>
      <c r="F7" s="149">
        <v>6</v>
      </c>
    </row>
    <row r="8" ht="21" customHeight="1" spans="1:6">
      <c r="A8" s="150" t="s">
        <v>71</v>
      </c>
      <c r="B8" s="151" t="s">
        <v>771</v>
      </c>
      <c r="C8" s="151" t="s">
        <v>771</v>
      </c>
      <c r="D8" s="151" t="s">
        <v>771</v>
      </c>
      <c r="E8" s="151" t="s">
        <v>771</v>
      </c>
      <c r="F8" s="151" t="s">
        <v>771</v>
      </c>
    </row>
    <row r="9" ht="18.75" customHeight="1" spans="1:6">
      <c r="A9" s="36" t="s">
        <v>241</v>
      </c>
      <c r="B9" s="36" t="s">
        <v>241</v>
      </c>
      <c r="C9" s="36" t="s">
        <v>241</v>
      </c>
      <c r="D9" s="152"/>
      <c r="E9" s="152"/>
      <c r="F9" s="152"/>
    </row>
    <row r="10" s="137" customFormat="1" customHeight="1" spans="1:6">
      <c r="A10" s="153" t="s">
        <v>772</v>
      </c>
      <c r="B10" s="153"/>
      <c r="C10" s="153"/>
      <c r="D10" s="153"/>
      <c r="E10" s="153"/>
      <c r="F10" s="153"/>
    </row>
  </sheetData>
  <mergeCells count="8">
    <mergeCell ref="A3:F3"/>
    <mergeCell ref="A4:C4"/>
    <mergeCell ref="D5:F5"/>
    <mergeCell ref="A9:C9"/>
    <mergeCell ref="A10:F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S13"/>
  <sheetViews>
    <sheetView showZeros="0" workbookViewId="0">
      <pane ySplit="1" topLeftCell="A2" activePane="bottomLeft" state="frozen"/>
      <selection/>
      <selection pane="bottomLeft" activeCell="S12" sqref="S12"/>
    </sheetView>
  </sheetViews>
  <sheetFormatPr defaultColWidth="9.14166666666667" defaultRowHeight="14.25" customHeight="1"/>
  <cols>
    <col min="1" max="2" width="32.575" customWidth="1"/>
    <col min="3" max="3" width="41.1416666666667" customWidth="1"/>
    <col min="4" max="4" width="26.125"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1:19">
      <c r="B2" s="98"/>
      <c r="C2" s="98"/>
      <c r="R2" s="3"/>
      <c r="S2" s="3" t="s">
        <v>773</v>
      </c>
    </row>
    <row r="3" ht="41.25" customHeight="1" spans="1:19">
      <c r="A3" s="89" t="str">
        <f>"2026"&amp;"年部门政府采购预算表"</f>
        <v>2026年部门政府采购预算表</v>
      </c>
      <c r="B3" s="80"/>
      <c r="C3" s="80"/>
      <c r="D3" s="4"/>
      <c r="E3" s="4"/>
      <c r="F3" s="4"/>
      <c r="G3" s="4"/>
      <c r="H3" s="4"/>
      <c r="I3" s="4"/>
      <c r="J3" s="4"/>
      <c r="K3" s="4"/>
      <c r="L3" s="4"/>
      <c r="M3" s="80"/>
      <c r="N3" s="4"/>
      <c r="O3" s="4"/>
      <c r="P3" s="80"/>
      <c r="Q3" s="4"/>
      <c r="R3" s="80"/>
      <c r="S3" s="80"/>
    </row>
    <row r="4" ht="18.75" customHeight="1" spans="1:19">
      <c r="A4" s="128" t="s">
        <v>1</v>
      </c>
      <c r="B4" s="103"/>
      <c r="C4" s="103"/>
      <c r="D4" s="7"/>
      <c r="E4" s="7"/>
      <c r="F4" s="7"/>
      <c r="G4" s="7"/>
      <c r="H4" s="7"/>
      <c r="I4" s="7"/>
      <c r="J4" s="7"/>
      <c r="K4" s="7"/>
      <c r="L4" s="7"/>
      <c r="R4" s="8"/>
      <c r="S4" s="129" t="s">
        <v>2</v>
      </c>
    </row>
    <row r="5" ht="15.75" customHeight="1" spans="1:19">
      <c r="A5" s="10" t="s">
        <v>250</v>
      </c>
      <c r="B5" s="105" t="s">
        <v>251</v>
      </c>
      <c r="C5" s="105" t="s">
        <v>774</v>
      </c>
      <c r="D5" s="106" t="s">
        <v>775</v>
      </c>
      <c r="E5" s="106" t="s">
        <v>776</v>
      </c>
      <c r="F5" s="106" t="s">
        <v>777</v>
      </c>
      <c r="G5" s="106" t="s">
        <v>778</v>
      </c>
      <c r="H5" s="106" t="s">
        <v>779</v>
      </c>
      <c r="I5" s="107" t="s">
        <v>258</v>
      </c>
      <c r="J5" s="107"/>
      <c r="K5" s="107"/>
      <c r="L5" s="107"/>
      <c r="M5" s="108"/>
      <c r="N5" s="107"/>
      <c r="O5" s="107"/>
      <c r="P5" s="109"/>
      <c r="Q5" s="107"/>
      <c r="R5" s="108"/>
      <c r="S5" s="110"/>
    </row>
    <row r="6" ht="17.25" customHeight="1" spans="1:19">
      <c r="A6" s="15"/>
      <c r="B6" s="111"/>
      <c r="C6" s="111"/>
      <c r="D6" s="112"/>
      <c r="E6" s="112"/>
      <c r="F6" s="112"/>
      <c r="G6" s="112"/>
      <c r="H6" s="112"/>
      <c r="I6" s="112" t="s">
        <v>56</v>
      </c>
      <c r="J6" s="112" t="s">
        <v>59</v>
      </c>
      <c r="K6" s="112" t="s">
        <v>780</v>
      </c>
      <c r="L6" s="112" t="s">
        <v>781</v>
      </c>
      <c r="M6" s="113" t="s">
        <v>782</v>
      </c>
      <c r="N6" s="114" t="s">
        <v>783</v>
      </c>
      <c r="O6" s="114"/>
      <c r="P6" s="115"/>
      <c r="Q6" s="114"/>
      <c r="R6" s="116"/>
      <c r="S6" s="117"/>
    </row>
    <row r="7" ht="54" customHeight="1" spans="1:19">
      <c r="A7" s="18"/>
      <c r="B7" s="117"/>
      <c r="C7" s="117"/>
      <c r="D7" s="118"/>
      <c r="E7" s="118"/>
      <c r="F7" s="118"/>
      <c r="G7" s="118"/>
      <c r="H7" s="118"/>
      <c r="I7" s="118"/>
      <c r="J7" s="118" t="s">
        <v>58</v>
      </c>
      <c r="K7" s="118"/>
      <c r="L7" s="118"/>
      <c r="M7" s="119"/>
      <c r="N7" s="118" t="s">
        <v>58</v>
      </c>
      <c r="O7" s="118" t="s">
        <v>65</v>
      </c>
      <c r="P7" s="117" t="s">
        <v>66</v>
      </c>
      <c r="Q7" s="118" t="s">
        <v>67</v>
      </c>
      <c r="R7" s="119" t="s">
        <v>68</v>
      </c>
      <c r="S7" s="117" t="s">
        <v>69</v>
      </c>
    </row>
    <row r="8" ht="18" customHeight="1" spans="1:19">
      <c r="A8" s="130">
        <v>1</v>
      </c>
      <c r="B8" s="130" t="s">
        <v>85</v>
      </c>
      <c r="C8" s="131">
        <v>3</v>
      </c>
      <c r="D8" s="131">
        <v>4</v>
      </c>
      <c r="E8" s="130">
        <v>5</v>
      </c>
      <c r="F8" s="130">
        <v>6</v>
      </c>
      <c r="G8" s="130">
        <v>7</v>
      </c>
      <c r="H8" s="130">
        <v>8</v>
      </c>
      <c r="I8" s="130">
        <v>9</v>
      </c>
      <c r="J8" s="130">
        <v>10</v>
      </c>
      <c r="K8" s="130">
        <v>11</v>
      </c>
      <c r="L8" s="130">
        <v>12</v>
      </c>
      <c r="M8" s="130">
        <v>13</v>
      </c>
      <c r="N8" s="130">
        <v>14</v>
      </c>
      <c r="O8" s="130">
        <v>15</v>
      </c>
      <c r="P8" s="130">
        <v>16</v>
      </c>
      <c r="Q8" s="130">
        <v>17</v>
      </c>
      <c r="R8" s="130">
        <v>18</v>
      </c>
      <c r="S8" s="130">
        <v>19</v>
      </c>
    </row>
    <row r="9" s="96" customFormat="1" ht="21" customHeight="1" spans="1:19">
      <c r="A9" s="120" t="s">
        <v>71</v>
      </c>
      <c r="B9" s="121" t="s">
        <v>71</v>
      </c>
      <c r="C9" s="121" t="s">
        <v>391</v>
      </c>
      <c r="D9" s="122" t="s">
        <v>784</v>
      </c>
      <c r="E9" s="132" t="s">
        <v>785</v>
      </c>
      <c r="F9" s="132" t="s">
        <v>522</v>
      </c>
      <c r="G9" s="133">
        <v>1</v>
      </c>
      <c r="H9" s="123">
        <v>475000</v>
      </c>
      <c r="I9" s="123">
        <v>475000</v>
      </c>
      <c r="J9" s="123">
        <v>475000</v>
      </c>
      <c r="K9" s="123"/>
      <c r="L9" s="123"/>
      <c r="M9" s="123"/>
      <c r="N9" s="123"/>
      <c r="O9" s="123"/>
      <c r="P9" s="123"/>
      <c r="Q9" s="123"/>
      <c r="R9" s="123"/>
      <c r="S9" s="123"/>
    </row>
    <row r="10" s="96" customFormat="1" ht="21" customHeight="1" spans="1:19">
      <c r="A10" s="120" t="s">
        <v>71</v>
      </c>
      <c r="B10" s="121" t="s">
        <v>71</v>
      </c>
      <c r="C10" s="121" t="s">
        <v>391</v>
      </c>
      <c r="D10" s="122" t="s">
        <v>786</v>
      </c>
      <c r="E10" s="132" t="s">
        <v>787</v>
      </c>
      <c r="F10" s="132" t="s">
        <v>522</v>
      </c>
      <c r="G10" s="133">
        <v>1</v>
      </c>
      <c r="H10" s="123">
        <v>185000</v>
      </c>
      <c r="I10" s="123">
        <v>185000</v>
      </c>
      <c r="J10" s="123">
        <v>185000</v>
      </c>
      <c r="K10" s="123"/>
      <c r="L10" s="123"/>
      <c r="M10" s="123"/>
      <c r="N10" s="123"/>
      <c r="O10" s="123"/>
      <c r="P10" s="123"/>
      <c r="Q10" s="123"/>
      <c r="R10" s="123"/>
      <c r="S10" s="123"/>
    </row>
    <row r="11" s="96" customFormat="1" ht="21" customHeight="1" spans="1:19">
      <c r="A11" s="120" t="s">
        <v>71</v>
      </c>
      <c r="B11" s="121" t="s">
        <v>71</v>
      </c>
      <c r="C11" s="121" t="s">
        <v>393</v>
      </c>
      <c r="D11" s="122" t="s">
        <v>788</v>
      </c>
      <c r="E11" s="132" t="s">
        <v>785</v>
      </c>
      <c r="F11" s="132" t="s">
        <v>522</v>
      </c>
      <c r="G11" s="133">
        <v>1</v>
      </c>
      <c r="H11" s="123">
        <v>94640</v>
      </c>
      <c r="I11" s="123"/>
      <c r="J11" s="123"/>
      <c r="K11" s="123"/>
      <c r="L11" s="123"/>
      <c r="M11" s="123"/>
      <c r="N11" s="123"/>
      <c r="O11" s="123"/>
      <c r="P11" s="123"/>
      <c r="Q11" s="123"/>
      <c r="R11" s="123"/>
      <c r="S11" s="123">
        <v>94640</v>
      </c>
    </row>
    <row r="12" s="96" customFormat="1" ht="21" customHeight="1" spans="1:19">
      <c r="A12" s="124" t="s">
        <v>241</v>
      </c>
      <c r="B12" s="125"/>
      <c r="C12" s="125"/>
      <c r="D12" s="126"/>
      <c r="E12" s="126"/>
      <c r="F12" s="126"/>
      <c r="G12" s="134"/>
      <c r="H12" s="123">
        <v>754640</v>
      </c>
      <c r="I12" s="123">
        <v>660000</v>
      </c>
      <c r="J12" s="123">
        <v>660000</v>
      </c>
      <c r="K12" s="123"/>
      <c r="L12" s="123"/>
      <c r="M12" s="123"/>
      <c r="N12" s="123"/>
      <c r="O12" s="123"/>
      <c r="P12" s="123"/>
      <c r="Q12" s="123"/>
      <c r="R12" s="123"/>
      <c r="S12" s="123"/>
    </row>
    <row r="13" ht="21" customHeight="1" spans="1:19">
      <c r="A13" s="128" t="s">
        <v>789</v>
      </c>
      <c r="B13" s="5"/>
      <c r="C13" s="5"/>
      <c r="D13" s="128"/>
      <c r="E13" s="128"/>
      <c r="F13" s="128"/>
      <c r="G13" s="135"/>
      <c r="H13" s="136"/>
      <c r="I13" s="136"/>
      <c r="J13" s="136"/>
      <c r="K13" s="136"/>
      <c r="L13" s="136"/>
      <c r="M13" s="136"/>
      <c r="N13" s="136"/>
      <c r="O13" s="136"/>
      <c r="P13" s="136"/>
      <c r="Q13" s="136"/>
      <c r="R13" s="136"/>
      <c r="S13" s="136"/>
    </row>
  </sheetData>
  <mergeCells count="19">
    <mergeCell ref="A3:S3"/>
    <mergeCell ref="A4:H4"/>
    <mergeCell ref="I5:S5"/>
    <mergeCell ref="N6:S6"/>
    <mergeCell ref="A12:G12"/>
    <mergeCell ref="A13:S13"/>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T12"/>
  <sheetViews>
    <sheetView showZeros="0" topLeftCell="G1" workbookViewId="0">
      <pane ySplit="1" topLeftCell="A2" activePane="bottomLeft" state="frozen"/>
      <selection/>
      <selection pane="bottomLeft" activeCell="A3" sqref="A3:T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97"/>
      <c r="B2" s="98"/>
      <c r="C2" s="98"/>
      <c r="D2" s="98"/>
      <c r="E2" s="98"/>
      <c r="F2" s="98"/>
      <c r="G2" s="98"/>
      <c r="H2" s="97"/>
      <c r="I2" s="97"/>
      <c r="J2" s="97"/>
      <c r="K2" s="97"/>
      <c r="L2" s="97"/>
      <c r="M2" s="97"/>
      <c r="N2" s="99"/>
      <c r="O2" s="97"/>
      <c r="P2" s="97"/>
      <c r="Q2" s="98"/>
      <c r="R2" s="97"/>
      <c r="S2" s="100"/>
      <c r="T2" s="100" t="s">
        <v>790</v>
      </c>
    </row>
    <row r="3" ht="41.25" customHeight="1" spans="1:20">
      <c r="A3" s="89" t="str">
        <f>"2026"&amp;"年部门政府购买服务预算表"</f>
        <v>2026年部门政府购买服务预算表</v>
      </c>
      <c r="B3" s="80"/>
      <c r="C3" s="80"/>
      <c r="D3" s="80"/>
      <c r="E3" s="80"/>
      <c r="F3" s="80"/>
      <c r="G3" s="80"/>
      <c r="H3" s="101"/>
      <c r="I3" s="101"/>
      <c r="J3" s="101"/>
      <c r="K3" s="101"/>
      <c r="L3" s="101"/>
      <c r="M3" s="101"/>
      <c r="N3" s="102"/>
      <c r="O3" s="101"/>
      <c r="P3" s="101"/>
      <c r="Q3" s="80"/>
      <c r="R3" s="101"/>
      <c r="S3" s="102"/>
      <c r="T3" s="80"/>
    </row>
    <row r="4" ht="22.5" customHeight="1" spans="1:20">
      <c r="A4" s="90" t="s">
        <v>1</v>
      </c>
      <c r="B4" s="103"/>
      <c r="C4" s="103"/>
      <c r="D4" s="103"/>
      <c r="E4" s="103"/>
      <c r="F4" s="103"/>
      <c r="G4" s="103"/>
      <c r="H4" s="91"/>
      <c r="I4" s="91"/>
      <c r="J4" s="91"/>
      <c r="K4" s="91"/>
      <c r="L4" s="91"/>
      <c r="M4" s="91"/>
      <c r="N4" s="99"/>
      <c r="O4" s="97"/>
      <c r="P4" s="97"/>
      <c r="Q4" s="98"/>
      <c r="R4" s="97"/>
      <c r="S4" s="104"/>
      <c r="T4" s="100" t="s">
        <v>2</v>
      </c>
    </row>
    <row r="5" ht="24" customHeight="1" spans="1:20">
      <c r="A5" s="10" t="s">
        <v>250</v>
      </c>
      <c r="B5" s="105" t="s">
        <v>251</v>
      </c>
      <c r="C5" s="105" t="s">
        <v>774</v>
      </c>
      <c r="D5" s="105" t="s">
        <v>791</v>
      </c>
      <c r="E5" s="105" t="s">
        <v>792</v>
      </c>
      <c r="F5" s="105" t="s">
        <v>793</v>
      </c>
      <c r="G5" s="105" t="s">
        <v>794</v>
      </c>
      <c r="H5" s="106" t="s">
        <v>795</v>
      </c>
      <c r="I5" s="106" t="s">
        <v>796</v>
      </c>
      <c r="J5" s="107" t="s">
        <v>258</v>
      </c>
      <c r="K5" s="107"/>
      <c r="L5" s="107"/>
      <c r="M5" s="107"/>
      <c r="N5" s="108"/>
      <c r="O5" s="107"/>
      <c r="P5" s="107"/>
      <c r="Q5" s="109"/>
      <c r="R5" s="107"/>
      <c r="S5" s="108"/>
      <c r="T5" s="110"/>
    </row>
    <row r="6" ht="24" customHeight="1" spans="1:20">
      <c r="A6" s="15"/>
      <c r="B6" s="111"/>
      <c r="C6" s="111"/>
      <c r="D6" s="111"/>
      <c r="E6" s="111"/>
      <c r="F6" s="111"/>
      <c r="G6" s="111"/>
      <c r="H6" s="112"/>
      <c r="I6" s="112"/>
      <c r="J6" s="112" t="s">
        <v>56</v>
      </c>
      <c r="K6" s="112" t="s">
        <v>59</v>
      </c>
      <c r="L6" s="112" t="s">
        <v>780</v>
      </c>
      <c r="M6" s="112" t="s">
        <v>781</v>
      </c>
      <c r="N6" s="113" t="s">
        <v>782</v>
      </c>
      <c r="O6" s="114" t="s">
        <v>783</v>
      </c>
      <c r="P6" s="114"/>
      <c r="Q6" s="115"/>
      <c r="R6" s="114"/>
      <c r="S6" s="116"/>
      <c r="T6" s="117"/>
    </row>
    <row r="7" ht="54" customHeight="1" spans="1:20">
      <c r="A7" s="18"/>
      <c r="B7" s="117"/>
      <c r="C7" s="117"/>
      <c r="D7" s="117"/>
      <c r="E7" s="117"/>
      <c r="F7" s="117"/>
      <c r="G7" s="117"/>
      <c r="H7" s="118"/>
      <c r="I7" s="118"/>
      <c r="J7" s="118"/>
      <c r="K7" s="118" t="s">
        <v>58</v>
      </c>
      <c r="L7" s="118"/>
      <c r="M7" s="118"/>
      <c r="N7" s="119"/>
      <c r="O7" s="118" t="s">
        <v>58</v>
      </c>
      <c r="P7" s="118" t="s">
        <v>65</v>
      </c>
      <c r="Q7" s="117" t="s">
        <v>66</v>
      </c>
      <c r="R7" s="118" t="s">
        <v>67</v>
      </c>
      <c r="S7" s="119" t="s">
        <v>68</v>
      </c>
      <c r="T7" s="117" t="s">
        <v>69</v>
      </c>
    </row>
    <row r="8" ht="30" customHeight="1" spans="1:20">
      <c r="A8" s="19">
        <v>1</v>
      </c>
      <c r="B8" s="117">
        <v>2</v>
      </c>
      <c r="C8" s="19">
        <v>3</v>
      </c>
      <c r="D8" s="19">
        <v>4</v>
      </c>
      <c r="E8" s="117">
        <v>5</v>
      </c>
      <c r="F8" s="19">
        <v>6</v>
      </c>
      <c r="G8" s="19">
        <v>7</v>
      </c>
      <c r="H8" s="117">
        <v>8</v>
      </c>
      <c r="I8" s="19">
        <v>9</v>
      </c>
      <c r="J8" s="19">
        <v>10</v>
      </c>
      <c r="K8" s="117">
        <v>11</v>
      </c>
      <c r="L8" s="19">
        <v>12</v>
      </c>
      <c r="M8" s="19">
        <v>13</v>
      </c>
      <c r="N8" s="117">
        <v>14</v>
      </c>
      <c r="O8" s="19">
        <v>15</v>
      </c>
      <c r="P8" s="19">
        <v>16</v>
      </c>
      <c r="Q8" s="117">
        <v>17</v>
      </c>
      <c r="R8" s="19">
        <v>18</v>
      </c>
      <c r="S8" s="19">
        <v>19</v>
      </c>
      <c r="T8" s="19">
        <v>20</v>
      </c>
    </row>
    <row r="9" s="96" customFormat="1" ht="21" customHeight="1" spans="1:20">
      <c r="A9" s="120" t="s">
        <v>71</v>
      </c>
      <c r="B9" s="121" t="s">
        <v>71</v>
      </c>
      <c r="C9" s="121" t="s">
        <v>391</v>
      </c>
      <c r="D9" s="121" t="s">
        <v>797</v>
      </c>
      <c r="E9" s="121" t="s">
        <v>798</v>
      </c>
      <c r="F9" s="121" t="s">
        <v>78</v>
      </c>
      <c r="G9" s="121" t="s">
        <v>799</v>
      </c>
      <c r="H9" s="122" t="s">
        <v>100</v>
      </c>
      <c r="I9" s="122" t="s">
        <v>797</v>
      </c>
      <c r="J9" s="123">
        <v>185000</v>
      </c>
      <c r="K9" s="123">
        <v>185000</v>
      </c>
      <c r="L9" s="123"/>
      <c r="M9" s="123"/>
      <c r="N9" s="123"/>
      <c r="O9" s="123"/>
      <c r="P9" s="123"/>
      <c r="Q9" s="123"/>
      <c r="R9" s="123"/>
      <c r="S9" s="123"/>
      <c r="T9" s="123"/>
    </row>
    <row r="10" s="96" customFormat="1" ht="21" customHeight="1" spans="1:20">
      <c r="A10" s="120" t="s">
        <v>71</v>
      </c>
      <c r="B10" s="121" t="s">
        <v>71</v>
      </c>
      <c r="C10" s="121" t="s">
        <v>391</v>
      </c>
      <c r="D10" s="121" t="s">
        <v>784</v>
      </c>
      <c r="E10" s="121" t="s">
        <v>800</v>
      </c>
      <c r="F10" s="121" t="s">
        <v>78</v>
      </c>
      <c r="G10" s="121" t="s">
        <v>799</v>
      </c>
      <c r="H10" s="122" t="s">
        <v>100</v>
      </c>
      <c r="I10" s="122" t="s">
        <v>801</v>
      </c>
      <c r="J10" s="123">
        <v>475000</v>
      </c>
      <c r="K10" s="123">
        <v>475000</v>
      </c>
      <c r="L10" s="123"/>
      <c r="M10" s="123"/>
      <c r="N10" s="123"/>
      <c r="O10" s="123"/>
      <c r="P10" s="123"/>
      <c r="Q10" s="123"/>
      <c r="R10" s="123"/>
      <c r="S10" s="123"/>
      <c r="T10" s="123"/>
    </row>
    <row r="11" s="96" customFormat="1" ht="21" customHeight="1" spans="1:20">
      <c r="A11" s="120" t="s">
        <v>71</v>
      </c>
      <c r="B11" s="121" t="s">
        <v>71</v>
      </c>
      <c r="C11" s="121" t="s">
        <v>393</v>
      </c>
      <c r="D11" s="121" t="s">
        <v>784</v>
      </c>
      <c r="E11" s="121" t="s">
        <v>800</v>
      </c>
      <c r="F11" s="121" t="s">
        <v>78</v>
      </c>
      <c r="G11" s="121" t="s">
        <v>799</v>
      </c>
      <c r="H11" s="122" t="s">
        <v>100</v>
      </c>
      <c r="I11" s="122" t="s">
        <v>784</v>
      </c>
      <c r="J11" s="123">
        <f>T11</f>
        <v>94640</v>
      </c>
      <c r="K11" s="123"/>
      <c r="L11" s="123"/>
      <c r="M11" s="123"/>
      <c r="N11" s="123"/>
      <c r="O11" s="123"/>
      <c r="P11" s="123"/>
      <c r="Q11" s="123"/>
      <c r="R11" s="123"/>
      <c r="S11" s="123"/>
      <c r="T11" s="123">
        <v>94640</v>
      </c>
    </row>
    <row r="12" s="96" customFormat="1" ht="21" customHeight="1" spans="1:20">
      <c r="A12" s="124" t="s">
        <v>241</v>
      </c>
      <c r="B12" s="125"/>
      <c r="C12" s="125"/>
      <c r="D12" s="125"/>
      <c r="E12" s="125"/>
      <c r="F12" s="125"/>
      <c r="G12" s="125"/>
      <c r="H12" s="126"/>
      <c r="I12" s="127"/>
      <c r="J12" s="123">
        <f>J9+J10+J11</f>
        <v>754640</v>
      </c>
      <c r="K12" s="123">
        <v>660000</v>
      </c>
      <c r="L12" s="123"/>
      <c r="M12" s="123"/>
      <c r="N12" s="123"/>
      <c r="O12" s="123"/>
      <c r="P12" s="123"/>
      <c r="Q12" s="123"/>
      <c r="R12" s="123"/>
      <c r="S12" s="123"/>
      <c r="T12" s="123"/>
    </row>
  </sheetData>
  <mergeCells count="19">
    <mergeCell ref="A3:T3"/>
    <mergeCell ref="A4:I4"/>
    <mergeCell ref="J5:T5"/>
    <mergeCell ref="O6:T6"/>
    <mergeCell ref="A12:I12"/>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E9"/>
  <sheetViews>
    <sheetView showZeros="0" workbookViewId="0">
      <pane ySplit="1" topLeftCell="A2" activePane="bottomLeft" state="frozen"/>
      <selection/>
      <selection pane="bottomLeft" activeCell="A9" sqref="A9:E9"/>
    </sheetView>
  </sheetViews>
  <sheetFormatPr defaultColWidth="9.14166666666667" defaultRowHeight="14.25" customHeight="1" outlineLevelCol="4"/>
  <cols>
    <col min="1" max="1" width="37.7083333333333" customWidth="1"/>
    <col min="2" max="5" width="20" customWidth="1"/>
  </cols>
  <sheetData>
    <row r="1" customHeight="1" spans="1:5">
      <c r="A1" s="1"/>
      <c r="B1" s="1"/>
      <c r="C1" s="1"/>
      <c r="D1" s="1"/>
      <c r="E1" s="1"/>
    </row>
    <row r="2" ht="17.25" customHeight="1" spans="1:5">
      <c r="D2" s="88"/>
      <c r="E2" s="3" t="s">
        <v>802</v>
      </c>
    </row>
    <row r="3" ht="41.25" customHeight="1" spans="1:5">
      <c r="A3" s="89" t="str">
        <f>"2026"&amp;"年区对下转移支付预算表"</f>
        <v>2026年区对下转移支付预算表</v>
      </c>
      <c r="B3" s="4"/>
      <c r="C3" s="4"/>
      <c r="D3" s="4"/>
      <c r="E3" s="80"/>
    </row>
    <row r="4" ht="18" customHeight="1" spans="1:5">
      <c r="A4" s="90" t="s">
        <v>1</v>
      </c>
      <c r="B4" s="91"/>
      <c r="C4" s="91"/>
      <c r="D4" s="92"/>
      <c r="E4" s="8" t="s">
        <v>2</v>
      </c>
    </row>
    <row r="5" ht="19.5" customHeight="1" spans="1:5">
      <c r="A5" s="32" t="s">
        <v>803</v>
      </c>
      <c r="B5" s="33" t="s">
        <v>258</v>
      </c>
      <c r="C5" s="33"/>
      <c r="D5" s="33"/>
      <c r="E5" s="93"/>
    </row>
    <row r="6" ht="40.5" customHeight="1" spans="1:5">
      <c r="A6" s="33"/>
      <c r="B6" s="33" t="s">
        <v>56</v>
      </c>
      <c r="C6" s="31" t="s">
        <v>59</v>
      </c>
      <c r="D6" s="31" t="s">
        <v>780</v>
      </c>
      <c r="E6" s="36" t="s">
        <v>804</v>
      </c>
    </row>
    <row r="7" ht="19.5" customHeight="1" spans="1:5">
      <c r="A7" s="35">
        <v>1</v>
      </c>
      <c r="B7" s="35">
        <v>2</v>
      </c>
      <c r="C7" s="35">
        <v>3</v>
      </c>
      <c r="D7" s="35">
        <v>4</v>
      </c>
      <c r="E7" s="36">
        <v>5</v>
      </c>
    </row>
    <row r="8" s="78" customFormat="1" ht="19.5" customHeight="1" spans="1:5">
      <c r="A8" s="94"/>
      <c r="B8" s="95"/>
      <c r="C8" s="95"/>
      <c r="D8" s="95"/>
      <c r="E8" s="95"/>
    </row>
    <row r="9" s="78" customFormat="1" customHeight="1" spans="1:5">
      <c r="A9" s="77" t="s">
        <v>805</v>
      </c>
      <c r="B9" s="77"/>
      <c r="C9" s="77"/>
      <c r="D9" s="77"/>
      <c r="E9" s="77"/>
    </row>
  </sheetData>
  <mergeCells count="5">
    <mergeCell ref="A3:E3"/>
    <mergeCell ref="A4:D4"/>
    <mergeCell ref="B5:D5"/>
    <mergeCell ref="A9:E9"/>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J8"/>
  <sheetViews>
    <sheetView showZeros="0" workbookViewId="0">
      <pane ySplit="1" topLeftCell="A2" activePane="bottomLeft" state="frozen"/>
      <selection/>
      <selection pane="bottomLeft" activeCell="A8" sqref="A8:J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10">
      <c r="J2" s="3" t="s">
        <v>806</v>
      </c>
    </row>
    <row r="3" ht="41.25" customHeight="1" spans="1:10">
      <c r="A3" s="79" t="str">
        <f>"2026"&amp;"年区对下转移支付绩效目标表"</f>
        <v>2026年区对下转移支付绩效目标表</v>
      </c>
      <c r="B3" s="4"/>
      <c r="C3" s="4"/>
      <c r="D3" s="4"/>
      <c r="E3" s="4"/>
      <c r="F3" s="80"/>
      <c r="G3" s="4"/>
      <c r="H3" s="80"/>
      <c r="I3" s="80"/>
      <c r="J3" s="4"/>
    </row>
    <row r="4" ht="17.25" customHeight="1" spans="1:10">
      <c r="A4" s="5" t="s">
        <v>1</v>
      </c>
    </row>
    <row r="5" ht="44.25" customHeight="1" spans="1:10">
      <c r="A5" s="81" t="s">
        <v>803</v>
      </c>
      <c r="B5" s="81" t="s">
        <v>409</v>
      </c>
      <c r="C5" s="81" t="s">
        <v>410</v>
      </c>
      <c r="D5" s="81" t="s">
        <v>411</v>
      </c>
      <c r="E5" s="81" t="s">
        <v>412</v>
      </c>
      <c r="F5" s="82" t="s">
        <v>413</v>
      </c>
      <c r="G5" s="81" t="s">
        <v>414</v>
      </c>
      <c r="H5" s="82" t="s">
        <v>415</v>
      </c>
      <c r="I5" s="82" t="s">
        <v>416</v>
      </c>
      <c r="J5" s="81" t="s">
        <v>417</v>
      </c>
    </row>
    <row r="6" ht="14.25" customHeight="1" spans="1:10">
      <c r="A6" s="81">
        <v>1</v>
      </c>
      <c r="B6" s="81">
        <v>2</v>
      </c>
      <c r="C6" s="81">
        <v>3</v>
      </c>
      <c r="D6" s="81">
        <v>4</v>
      </c>
      <c r="E6" s="81">
        <v>5</v>
      </c>
      <c r="F6" s="82">
        <v>6</v>
      </c>
      <c r="G6" s="81">
        <v>7</v>
      </c>
      <c r="H6" s="82">
        <v>8</v>
      </c>
      <c r="I6" s="82">
        <v>9</v>
      </c>
      <c r="J6" s="81">
        <v>10</v>
      </c>
    </row>
    <row r="7" s="78" customFormat="1" ht="17" customHeight="1" spans="1:10">
      <c r="A7" s="83"/>
      <c r="B7" s="84"/>
      <c r="C7" s="84"/>
      <c r="D7" s="84"/>
      <c r="E7" s="84"/>
      <c r="F7" s="85"/>
      <c r="G7" s="84"/>
      <c r="H7" s="85"/>
      <c r="I7" s="85"/>
      <c r="J7" s="86"/>
    </row>
    <row r="8" s="78" customFormat="1" ht="11.25" spans="1:10">
      <c r="A8" s="87" t="s">
        <v>807</v>
      </c>
      <c r="B8" s="87"/>
      <c r="C8" s="87"/>
      <c r="D8" s="87"/>
      <c r="E8" s="87"/>
      <c r="F8" s="87"/>
      <c r="G8" s="87"/>
      <c r="H8" s="87"/>
      <c r="I8" s="87"/>
      <c r="J8" s="87"/>
    </row>
  </sheetData>
  <mergeCells count="3">
    <mergeCell ref="A3:J3"/>
    <mergeCell ref="A4:H4"/>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I10"/>
  <sheetViews>
    <sheetView showZeros="0" workbookViewId="0">
      <pane ySplit="1" topLeftCell="A2" activePane="bottomLeft" state="frozen"/>
      <selection/>
      <selection pane="bottomLeft" activeCell="D21" sqref="D21"/>
    </sheetView>
  </sheetViews>
  <sheetFormatPr defaultColWidth="10.425" defaultRowHeight="14.25" customHeight="1"/>
  <cols>
    <col min="1" max="2" width="33.7083333333333" customWidth="1"/>
    <col min="3" max="3" width="14.25" customWidth="1"/>
    <col min="4" max="4" width="28" customWidth="1"/>
    <col min="5" max="5" width="16.125" customWidth="1"/>
    <col min="6" max="6" width="21.7083333333333" customWidth="1"/>
    <col min="7" max="7" width="14.75" customWidth="1"/>
    <col min="8" max="8" width="17.5" customWidth="1"/>
    <col min="9" max="9" width="26.2833333333333" customWidth="1"/>
  </cols>
  <sheetData>
    <row r="1" customHeight="1" spans="1:9">
      <c r="A1" s="1"/>
      <c r="B1" s="1"/>
      <c r="C1" s="1"/>
      <c r="D1" s="1"/>
      <c r="E1" s="1"/>
      <c r="F1" s="1"/>
      <c r="G1" s="1"/>
      <c r="H1" s="1"/>
      <c r="I1" s="1"/>
    </row>
    <row r="2" customHeight="1" spans="1:9">
      <c r="A2" s="48" t="s">
        <v>808</v>
      </c>
      <c r="B2" s="49"/>
      <c r="C2" s="49"/>
      <c r="D2" s="50"/>
      <c r="E2" s="50"/>
      <c r="F2" s="50"/>
      <c r="G2" s="49"/>
      <c r="H2" s="49"/>
      <c r="I2" s="50"/>
    </row>
    <row r="3" ht="41.25" customHeight="1" spans="1:9">
      <c r="A3" s="51" t="str">
        <f>"2026"&amp;"年新增资产配置预算表"</f>
        <v>2026年新增资产配置预算表</v>
      </c>
      <c r="B3" s="52"/>
      <c r="C3" s="52"/>
      <c r="D3" s="53"/>
      <c r="E3" s="53"/>
      <c r="F3" s="53"/>
      <c r="G3" s="52"/>
      <c r="H3" s="52"/>
      <c r="I3" s="53"/>
    </row>
    <row r="4" customHeight="1" spans="1:9">
      <c r="A4" s="54" t="s">
        <v>1</v>
      </c>
      <c r="B4" s="55"/>
      <c r="C4" s="55"/>
      <c r="D4" s="56"/>
      <c r="F4" s="53"/>
      <c r="G4" s="52"/>
      <c r="H4" s="52"/>
      <c r="I4" s="57" t="s">
        <v>2</v>
      </c>
    </row>
    <row r="5" ht="28.5" customHeight="1" spans="1:9">
      <c r="A5" s="58" t="s">
        <v>250</v>
      </c>
      <c r="B5" s="59" t="s">
        <v>251</v>
      </c>
      <c r="C5" s="60" t="s">
        <v>809</v>
      </c>
      <c r="D5" s="58" t="s">
        <v>810</v>
      </c>
      <c r="E5" s="58" t="s">
        <v>811</v>
      </c>
      <c r="F5" s="58" t="s">
        <v>812</v>
      </c>
      <c r="G5" s="59" t="s">
        <v>813</v>
      </c>
      <c r="H5" s="61"/>
      <c r="I5" s="58"/>
    </row>
    <row r="6" ht="21" customHeight="1" spans="1:9">
      <c r="A6" s="60"/>
      <c r="B6" s="62"/>
      <c r="C6" s="62"/>
      <c r="D6" s="63"/>
      <c r="E6" s="62"/>
      <c r="F6" s="62"/>
      <c r="G6" s="59" t="s">
        <v>778</v>
      </c>
      <c r="H6" s="59" t="s">
        <v>814</v>
      </c>
      <c r="I6" s="59" t="s">
        <v>815</v>
      </c>
    </row>
    <row r="7" ht="17.25" customHeight="1" spans="1:9">
      <c r="A7" s="64" t="s">
        <v>84</v>
      </c>
      <c r="B7" s="64" t="s">
        <v>85</v>
      </c>
      <c r="C7" s="64" t="s">
        <v>86</v>
      </c>
      <c r="D7" s="64" t="s">
        <v>87</v>
      </c>
      <c r="E7" s="64" t="s">
        <v>88</v>
      </c>
      <c r="F7" s="64" t="s">
        <v>89</v>
      </c>
      <c r="G7" s="64" t="s">
        <v>90</v>
      </c>
      <c r="H7" s="64" t="s">
        <v>91</v>
      </c>
      <c r="I7" s="64" t="s">
        <v>92</v>
      </c>
    </row>
    <row r="8" s="47" customFormat="1" ht="19.5" customHeight="1" spans="1:9">
      <c r="A8" s="65"/>
      <c r="B8" s="66"/>
      <c r="C8" s="66"/>
      <c r="D8" s="67"/>
      <c r="E8" s="68"/>
      <c r="F8" s="69"/>
      <c r="G8" s="70"/>
      <c r="H8" s="71"/>
      <c r="I8" s="71"/>
    </row>
    <row r="9" ht="19.5" customHeight="1" spans="1:9">
      <c r="A9" s="72" t="s">
        <v>56</v>
      </c>
      <c r="B9" s="73"/>
      <c r="C9" s="73"/>
      <c r="D9" s="74"/>
      <c r="E9" s="75"/>
      <c r="F9" s="75"/>
      <c r="G9" s="70"/>
      <c r="H9" s="76">
        <f>SUM(H8:H8)</f>
        <v>0</v>
      </c>
      <c r="I9" s="76">
        <f>SUM(I8:I8)</f>
        <v>0</v>
      </c>
    </row>
    <row r="10" customHeight="1" spans="1:9">
      <c r="A10" s="77" t="s">
        <v>816</v>
      </c>
      <c r="B10" s="77"/>
      <c r="C10" s="77"/>
      <c r="D10" s="77"/>
      <c r="E10" s="77"/>
      <c r="F10" s="77"/>
      <c r="G10" s="77"/>
      <c r="H10" s="77"/>
      <c r="I10" s="77"/>
    </row>
  </sheetData>
  <mergeCells count="12">
    <mergeCell ref="A2:I2"/>
    <mergeCell ref="A3:I3"/>
    <mergeCell ref="A4:C4"/>
    <mergeCell ref="G5:I5"/>
    <mergeCell ref="A9:F9"/>
    <mergeCell ref="A10:I10"/>
    <mergeCell ref="A5:A6"/>
    <mergeCell ref="B5:B6"/>
    <mergeCell ref="C5:C6"/>
    <mergeCell ref="D5:D6"/>
    <mergeCell ref="E5:E6"/>
    <mergeCell ref="F5:F6"/>
  </mergeCells>
  <pageMargins left="0.67" right="0.67" top="0.72" bottom="0.72" header="0.28" footer="0.28"/>
  <pageSetup paperSize="9" fitToWidth="0" fitToHeight="0" orientation="portrait"/>
  <headerFooter/>
  <ignoredErrors>
    <ignoredError sqref="H9:I9" unlockedFormula="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XFD11"/>
  <sheetViews>
    <sheetView showZeros="0" zoomScale="90" zoomScaleNormal="90" workbookViewId="0">
      <pane ySplit="1" topLeftCell="A2" activePane="bottomLeft" state="frozen"/>
      <selection/>
      <selection pane="bottomLeft" activeCell="H24" sqref="H2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6384" width="23.1416666666667" customWidth="1"/>
  </cols>
  <sheetData>
    <row r="1" customHeight="1" spans="1:1024 1025:16384">
      <c r="A1" s="1"/>
      <c r="B1" s="1"/>
      <c r="C1" s="1"/>
      <c r="D1" s="1"/>
      <c r="E1" s="1"/>
      <c r="F1" s="1"/>
      <c r="G1" s="1"/>
      <c r="H1" s="1"/>
      <c r="I1" s="1"/>
      <c r="J1" s="1"/>
      <c r="K1" s="1"/>
    </row>
    <row r="2" customHeight="1" spans="1:1024 1025:16384">
      <c r="D2" s="2"/>
      <c r="E2" s="2"/>
      <c r="F2" s="2"/>
      <c r="G2" s="2"/>
      <c r="K2" s="3" t="s">
        <v>817</v>
      </c>
    </row>
    <row r="3" ht="41.25" customHeight="1" spans="1:1024 1025:16384">
      <c r="A3" s="4" t="str">
        <f>"2026"&amp;"年上级转移支付补助项目支出预算表"</f>
        <v>2026年上级转移支付补助项目支出预算表</v>
      </c>
      <c r="B3" s="4"/>
      <c r="C3" s="4"/>
      <c r="D3" s="4"/>
      <c r="E3" s="4"/>
      <c r="F3" s="4"/>
      <c r="G3" s="4"/>
      <c r="H3" s="4"/>
      <c r="I3" s="4"/>
      <c r="J3" s="4"/>
      <c r="K3" s="4"/>
    </row>
    <row r="4" ht="13.5" customHeight="1" spans="1:1024 1025:16384">
      <c r="A4" s="5" t="s">
        <v>1</v>
      </c>
      <c r="B4" s="6"/>
      <c r="C4" s="6"/>
      <c r="D4" s="6"/>
      <c r="E4" s="6"/>
      <c r="F4" s="6"/>
      <c r="G4" s="6"/>
      <c r="H4" s="7"/>
      <c r="I4" s="7"/>
      <c r="J4" s="7"/>
      <c r="K4" s="8" t="s">
        <v>2</v>
      </c>
    </row>
    <row r="5" ht="21.75" customHeight="1" spans="1:1024 1025:16384">
      <c r="A5" s="30" t="s">
        <v>345</v>
      </c>
      <c r="B5" s="30" t="s">
        <v>253</v>
      </c>
      <c r="C5" s="30" t="s">
        <v>346</v>
      </c>
      <c r="D5" s="31" t="s">
        <v>254</v>
      </c>
      <c r="E5" s="31" t="s">
        <v>255</v>
      </c>
      <c r="F5" s="31" t="s">
        <v>347</v>
      </c>
      <c r="G5" s="31" t="s">
        <v>348</v>
      </c>
      <c r="H5" s="32" t="s">
        <v>56</v>
      </c>
      <c r="I5" s="33" t="s">
        <v>818</v>
      </c>
      <c r="J5" s="33"/>
      <c r="K5" s="33"/>
    </row>
    <row r="6" ht="21.75" customHeight="1" spans="1:1024 1025:16384">
      <c r="A6" s="30"/>
      <c r="B6" s="30"/>
      <c r="C6" s="30"/>
      <c r="D6" s="31"/>
      <c r="E6" s="31"/>
      <c r="F6" s="31"/>
      <c r="G6" s="31"/>
      <c r="H6" s="33"/>
      <c r="I6" s="31" t="s">
        <v>59</v>
      </c>
      <c r="J6" s="31" t="s">
        <v>60</v>
      </c>
      <c r="K6" s="31" t="s">
        <v>61</v>
      </c>
    </row>
    <row r="7" ht="40.5" customHeight="1" spans="1:1024 1025:16384">
      <c r="A7" s="34"/>
      <c r="B7" s="34"/>
      <c r="C7" s="34"/>
      <c r="D7" s="31"/>
      <c r="E7" s="31"/>
      <c r="F7" s="31"/>
      <c r="G7" s="31"/>
      <c r="H7" s="33"/>
      <c r="I7" s="31" t="s">
        <v>58</v>
      </c>
      <c r="J7" s="31"/>
      <c r="K7" s="31"/>
    </row>
    <row r="8" ht="15" customHeight="1" spans="1:1024 1025:16384">
      <c r="A8" s="35">
        <v>1</v>
      </c>
      <c r="B8" s="35">
        <v>2</v>
      </c>
      <c r="C8" s="35">
        <v>3</v>
      </c>
      <c r="D8" s="35">
        <v>4</v>
      </c>
      <c r="E8" s="35">
        <v>5</v>
      </c>
      <c r="F8" s="35">
        <v>6</v>
      </c>
      <c r="G8" s="35">
        <v>7</v>
      </c>
      <c r="H8" s="35">
        <v>8</v>
      </c>
      <c r="I8" s="35">
        <v>9</v>
      </c>
      <c r="J8" s="36">
        <v>10</v>
      </c>
      <c r="K8" s="36">
        <v>11</v>
      </c>
    </row>
    <row r="9" s="28" customFormat="1" ht="18.75" customHeight="1" spans="1:1024 1025:16384">
      <c r="A9" s="37"/>
      <c r="B9" s="38"/>
      <c r="C9" s="37"/>
      <c r="D9" s="37"/>
      <c r="E9" s="37"/>
      <c r="F9" s="37"/>
      <c r="G9" s="37"/>
      <c r="H9" s="39"/>
      <c r="I9" s="40"/>
      <c r="J9" s="40"/>
      <c r="K9" s="3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c r="XFA9"/>
      <c r="XFB9"/>
      <c r="XFC9"/>
      <c r="XFD9"/>
    </row>
    <row r="10" ht="18.75" customHeight="1" spans="1:1024 1025:16384">
      <c r="A10" s="41" t="s">
        <v>241</v>
      </c>
      <c r="B10" s="42"/>
      <c r="C10" s="42"/>
      <c r="D10" s="42"/>
      <c r="E10" s="42"/>
      <c r="F10" s="42"/>
      <c r="G10" s="43"/>
      <c r="H10" s="44"/>
      <c r="I10" s="44"/>
      <c r="J10" s="44"/>
      <c r="K10" s="45"/>
    </row>
    <row r="11" s="29" customFormat="1" customHeight="1" spans="1:1024 1025:16384">
      <c r="A11" s="46" t="s">
        <v>819</v>
      </c>
      <c r="B11" s="46"/>
      <c r="C11" s="46"/>
      <c r="D11" s="46"/>
      <c r="E11" s="46"/>
      <c r="F11" s="46"/>
      <c r="G11" s="46"/>
      <c r="H11" s="46"/>
      <c r="I11" s="46"/>
      <c r="J11" s="46"/>
      <c r="K11" s="46"/>
    </row>
  </sheetData>
  <mergeCells count="16">
    <mergeCell ref="A3:K3"/>
    <mergeCell ref="A4:G4"/>
    <mergeCell ref="I5:K5"/>
    <mergeCell ref="A10:G10"/>
    <mergeCell ref="A11:K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G24"/>
  <sheetViews>
    <sheetView showZeros="0" workbookViewId="0">
      <pane ySplit="1" topLeftCell="A2" activePane="bottomLeft" state="frozen"/>
      <selection/>
      <selection pane="bottomLeft" activeCell="E30" sqref="E30"/>
    </sheetView>
  </sheetViews>
  <sheetFormatPr defaultColWidth="9.14166666666667" defaultRowHeight="14.25" customHeight="1" outlineLevelCol="6"/>
  <cols>
    <col min="1" max="1" width="35.2833333333333" customWidth="1"/>
    <col min="2" max="2" width="28" customWidth="1"/>
    <col min="3" max="3" width="66.25" customWidth="1"/>
    <col min="4" max="4" width="12.875" customWidth="1"/>
    <col min="5" max="7" width="21.375" customWidth="1"/>
  </cols>
  <sheetData>
    <row r="1" customHeight="1" spans="1:7">
      <c r="A1" s="1"/>
      <c r="B1" s="1"/>
      <c r="C1" s="1"/>
      <c r="D1" s="1"/>
      <c r="E1" s="1"/>
      <c r="F1" s="1"/>
      <c r="G1" s="1"/>
    </row>
    <row r="2" ht="13.5" customHeight="1" spans="1:7">
      <c r="D2" s="2"/>
      <c r="G2" s="3" t="s">
        <v>820</v>
      </c>
    </row>
    <row r="3" ht="41.25" customHeight="1" spans="1:7">
      <c r="A3" s="4" t="str">
        <f>"2026"&amp;"年部门项目中期规划预算表"</f>
        <v>2026年部门项目中期规划预算表</v>
      </c>
      <c r="B3" s="4"/>
      <c r="C3" s="4"/>
      <c r="D3" s="4"/>
      <c r="E3" s="4"/>
      <c r="F3" s="4"/>
      <c r="G3" s="4"/>
    </row>
    <row r="4" ht="13.5" customHeight="1" spans="1:7">
      <c r="A4" s="5" t="s">
        <v>1</v>
      </c>
      <c r="B4" s="6"/>
      <c r="C4" s="6"/>
      <c r="D4" s="6"/>
      <c r="E4" s="7"/>
      <c r="F4" s="7"/>
      <c r="G4" s="8" t="s">
        <v>2</v>
      </c>
    </row>
    <row r="5" ht="21.75" customHeight="1" spans="1:7">
      <c r="A5" s="9" t="s">
        <v>346</v>
      </c>
      <c r="B5" s="9" t="s">
        <v>345</v>
      </c>
      <c r="C5" s="9" t="s">
        <v>253</v>
      </c>
      <c r="D5" s="10" t="s">
        <v>821</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5" customHeight="1" spans="1:7">
      <c r="A9" s="21" t="s">
        <v>71</v>
      </c>
      <c r="B9" s="22" t="s">
        <v>822</v>
      </c>
      <c r="C9" s="22" t="s">
        <v>359</v>
      </c>
      <c r="D9" s="22" t="s">
        <v>823</v>
      </c>
      <c r="E9" s="23">
        <v>545000</v>
      </c>
      <c r="F9" s="23">
        <v>545000</v>
      </c>
      <c r="G9" s="23">
        <v>545000</v>
      </c>
    </row>
    <row r="10" ht="15" customHeight="1" spans="1:7">
      <c r="A10" s="21" t="s">
        <v>71</v>
      </c>
      <c r="B10" s="22" t="s">
        <v>824</v>
      </c>
      <c r="C10" s="22" t="s">
        <v>405</v>
      </c>
      <c r="D10" s="22" t="s">
        <v>823</v>
      </c>
      <c r="E10" s="23">
        <v>500400</v>
      </c>
      <c r="F10" s="23">
        <v>500400</v>
      </c>
      <c r="G10" s="23">
        <v>500400</v>
      </c>
    </row>
    <row r="11" ht="15" customHeight="1" spans="1:7">
      <c r="A11" s="21" t="s">
        <v>71</v>
      </c>
      <c r="B11" s="22" t="s">
        <v>824</v>
      </c>
      <c r="C11" s="22" t="s">
        <v>401</v>
      </c>
      <c r="D11" s="22" t="s">
        <v>823</v>
      </c>
      <c r="E11" s="23">
        <v>6000</v>
      </c>
      <c r="F11" s="23">
        <v>6000</v>
      </c>
      <c r="G11" s="23">
        <v>6000</v>
      </c>
    </row>
    <row r="12" ht="15" customHeight="1" spans="1:7">
      <c r="A12" s="21" t="s">
        <v>71</v>
      </c>
      <c r="B12" s="22" t="s">
        <v>825</v>
      </c>
      <c r="C12" s="22" t="s">
        <v>396</v>
      </c>
      <c r="D12" s="22" t="s">
        <v>823</v>
      </c>
      <c r="E12" s="23">
        <v>550000</v>
      </c>
      <c r="F12" s="23">
        <v>550000</v>
      </c>
      <c r="G12" s="23">
        <v>550000</v>
      </c>
    </row>
    <row r="13" ht="15" customHeight="1" spans="1:7">
      <c r="A13" s="21" t="s">
        <v>71</v>
      </c>
      <c r="B13" s="22" t="s">
        <v>822</v>
      </c>
      <c r="C13" s="22" t="s">
        <v>375</v>
      </c>
      <c r="D13" s="22" t="s">
        <v>823</v>
      </c>
      <c r="E13" s="23">
        <v>50000</v>
      </c>
      <c r="F13" s="23">
        <v>50000</v>
      </c>
      <c r="G13" s="23">
        <v>50000</v>
      </c>
    </row>
    <row r="14" ht="15" customHeight="1" spans="1:7">
      <c r="A14" s="21" t="s">
        <v>71</v>
      </c>
      <c r="B14" s="22" t="s">
        <v>822</v>
      </c>
      <c r="C14" s="22" t="s">
        <v>373</v>
      </c>
      <c r="D14" s="22" t="s">
        <v>823</v>
      </c>
      <c r="E14" s="23">
        <v>135653</v>
      </c>
      <c r="F14" s="23">
        <v>135653</v>
      </c>
      <c r="G14" s="23">
        <v>135653</v>
      </c>
    </row>
    <row r="15" ht="15" customHeight="1" spans="1:7">
      <c r="A15" s="21" t="s">
        <v>71</v>
      </c>
      <c r="B15" s="22" t="s">
        <v>822</v>
      </c>
      <c r="C15" s="22" t="s">
        <v>391</v>
      </c>
      <c r="D15" s="22" t="s">
        <v>823</v>
      </c>
      <c r="E15" s="23">
        <v>660000</v>
      </c>
      <c r="F15" s="23">
        <v>660000</v>
      </c>
      <c r="G15" s="23">
        <v>660000</v>
      </c>
    </row>
    <row r="16" ht="15" customHeight="1" spans="1:7">
      <c r="A16" s="21" t="s">
        <v>71</v>
      </c>
      <c r="B16" s="22" t="s">
        <v>824</v>
      </c>
      <c r="C16" s="22" t="s">
        <v>403</v>
      </c>
      <c r="D16" s="22" t="s">
        <v>823</v>
      </c>
      <c r="E16" s="23">
        <v>243600</v>
      </c>
      <c r="F16" s="23">
        <v>243600</v>
      </c>
      <c r="G16" s="23">
        <v>243600</v>
      </c>
    </row>
    <row r="17" ht="15" customHeight="1" spans="1:7">
      <c r="A17" s="21" t="s">
        <v>71</v>
      </c>
      <c r="B17" s="22" t="s">
        <v>822</v>
      </c>
      <c r="C17" s="22" t="s">
        <v>367</v>
      </c>
      <c r="D17" s="22" t="s">
        <v>823</v>
      </c>
      <c r="E17" s="23">
        <v>297130.2</v>
      </c>
      <c r="F17" s="23">
        <v>297130.2</v>
      </c>
      <c r="G17" s="23">
        <v>297130.2</v>
      </c>
    </row>
    <row r="18" ht="15" customHeight="1" spans="1:7">
      <c r="A18" s="21" t="s">
        <v>71</v>
      </c>
      <c r="B18" s="22" t="s">
        <v>822</v>
      </c>
      <c r="C18" s="22" t="s">
        <v>369</v>
      </c>
      <c r="D18" s="22" t="s">
        <v>823</v>
      </c>
      <c r="E18" s="23">
        <v>482401.8</v>
      </c>
      <c r="F18" s="23">
        <v>482401.8</v>
      </c>
      <c r="G18" s="23">
        <v>482401.8</v>
      </c>
    </row>
    <row r="19" ht="15" customHeight="1" spans="1:7">
      <c r="A19" s="21" t="s">
        <v>71</v>
      </c>
      <c r="B19" s="22" t="s">
        <v>822</v>
      </c>
      <c r="C19" s="22" t="s">
        <v>363</v>
      </c>
      <c r="D19" s="22" t="s">
        <v>823</v>
      </c>
      <c r="E19" s="23">
        <v>95215</v>
      </c>
      <c r="F19" s="23">
        <v>95215</v>
      </c>
      <c r="G19" s="23">
        <v>95215</v>
      </c>
    </row>
    <row r="20" ht="15" customHeight="1" spans="1:7">
      <c r="A20" s="21" t="s">
        <v>71</v>
      </c>
      <c r="B20" s="22" t="s">
        <v>822</v>
      </c>
      <c r="C20" s="22" t="s">
        <v>389</v>
      </c>
      <c r="D20" s="22" t="s">
        <v>823</v>
      </c>
      <c r="E20" s="23">
        <v>500000</v>
      </c>
      <c r="F20" s="23">
        <v>500000</v>
      </c>
      <c r="G20" s="23">
        <v>500000</v>
      </c>
    </row>
    <row r="21" ht="15" customHeight="1" spans="1:7">
      <c r="A21" s="21" t="s">
        <v>71</v>
      </c>
      <c r="B21" s="22" t="s">
        <v>822</v>
      </c>
      <c r="C21" s="22" t="s">
        <v>371</v>
      </c>
      <c r="D21" s="22" t="s">
        <v>823</v>
      </c>
      <c r="E21" s="23">
        <v>6000</v>
      </c>
      <c r="F21" s="23">
        <v>6000</v>
      </c>
      <c r="G21" s="23">
        <v>6000</v>
      </c>
    </row>
    <row r="22" ht="15" customHeight="1" spans="1:7">
      <c r="A22" s="21" t="s">
        <v>71</v>
      </c>
      <c r="B22" s="22" t="s">
        <v>822</v>
      </c>
      <c r="C22" s="22" t="s">
        <v>387</v>
      </c>
      <c r="D22" s="22" t="s">
        <v>823</v>
      </c>
      <c r="E22" s="23">
        <v>367600</v>
      </c>
      <c r="F22" s="23">
        <v>367600</v>
      </c>
      <c r="G22" s="23">
        <v>367600</v>
      </c>
    </row>
    <row r="23" ht="15" customHeight="1" spans="1:7">
      <c r="A23" s="21" t="s">
        <v>71</v>
      </c>
      <c r="B23" s="22" t="s">
        <v>824</v>
      </c>
      <c r="C23" s="22" t="s">
        <v>399</v>
      </c>
      <c r="D23" s="22" t="s">
        <v>823</v>
      </c>
      <c r="E23" s="23">
        <v>189000</v>
      </c>
      <c r="F23" s="23">
        <v>189000</v>
      </c>
      <c r="G23" s="23">
        <v>189000</v>
      </c>
    </row>
    <row r="24" ht="18.75" customHeight="1" spans="1:7">
      <c r="A24" s="24" t="s">
        <v>56</v>
      </c>
      <c r="B24" s="25" t="s">
        <v>826</v>
      </c>
      <c r="C24" s="25"/>
      <c r="D24" s="26"/>
      <c r="E24" s="27">
        <f>SUM(E9:E23)</f>
        <v>4628000</v>
      </c>
      <c r="F24" s="27">
        <f>SUM(F9:F23)</f>
        <v>4628000</v>
      </c>
      <c r="G24" s="27">
        <f>SUM(G9:G23)</f>
        <v>4628000</v>
      </c>
    </row>
  </sheetData>
  <mergeCells count="11">
    <mergeCell ref="A3:G3"/>
    <mergeCell ref="A4:D4"/>
    <mergeCell ref="E5:G5"/>
    <mergeCell ref="A24:D2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S11"/>
  <sheetViews>
    <sheetView showGridLines="0" showZeros="0" workbookViewId="0">
      <pane ySplit="1" topLeftCell="A2" activePane="bottomLeft" state="frozen"/>
      <selection/>
      <selection pane="bottomLeft" activeCell="A3" sqref="A3:S3"/>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57" t="s">
        <v>53</v>
      </c>
    </row>
    <row r="3" ht="41.25" customHeight="1" spans="1:19">
      <c r="A3" s="51" t="str">
        <f>"2026"&amp;"年部门收入预算表"</f>
        <v>2026年部门收入预算表</v>
      </c>
    </row>
    <row r="4" ht="17.25" customHeight="1" spans="1:19">
      <c r="A4" s="54" t="s">
        <v>1</v>
      </c>
      <c r="S4" s="56" t="s">
        <v>2</v>
      </c>
    </row>
    <row r="5" ht="21.75" customHeight="1" spans="1:19">
      <c r="A5" s="264" t="s">
        <v>54</v>
      </c>
      <c r="B5" s="265" t="s">
        <v>55</v>
      </c>
      <c r="C5" s="265" t="s">
        <v>56</v>
      </c>
      <c r="D5" s="266" t="s">
        <v>57</v>
      </c>
      <c r="E5" s="266"/>
      <c r="F5" s="266"/>
      <c r="G5" s="266"/>
      <c r="H5" s="266"/>
      <c r="I5" s="267"/>
      <c r="J5" s="266"/>
      <c r="K5" s="266"/>
      <c r="L5" s="266"/>
      <c r="M5" s="266"/>
      <c r="N5" s="268"/>
      <c r="O5" s="266" t="s">
        <v>46</v>
      </c>
      <c r="P5" s="266"/>
      <c r="Q5" s="266"/>
      <c r="R5" s="266"/>
      <c r="S5" s="268"/>
    </row>
    <row r="6" ht="27" customHeight="1" spans="1:19">
      <c r="A6" s="269"/>
      <c r="B6" s="270"/>
      <c r="C6" s="270"/>
      <c r="D6" s="270" t="s">
        <v>58</v>
      </c>
      <c r="E6" s="270" t="s">
        <v>59</v>
      </c>
      <c r="F6" s="270" t="s">
        <v>60</v>
      </c>
      <c r="G6" s="270" t="s">
        <v>61</v>
      </c>
      <c r="H6" s="270" t="s">
        <v>62</v>
      </c>
      <c r="I6" s="271" t="s">
        <v>63</v>
      </c>
      <c r="J6" s="272"/>
      <c r="K6" s="272"/>
      <c r="L6" s="272"/>
      <c r="M6" s="272"/>
      <c r="N6" s="273"/>
      <c r="O6" s="270" t="s">
        <v>58</v>
      </c>
      <c r="P6" s="270" t="s">
        <v>59</v>
      </c>
      <c r="Q6" s="270" t="s">
        <v>60</v>
      </c>
      <c r="R6" s="270" t="s">
        <v>61</v>
      </c>
      <c r="S6" s="270" t="s">
        <v>64</v>
      </c>
    </row>
    <row r="7" ht="30" customHeight="1" spans="1:19">
      <c r="A7" s="274"/>
      <c r="B7" s="127"/>
      <c r="C7" s="134"/>
      <c r="D7" s="134"/>
      <c r="E7" s="134"/>
      <c r="F7" s="134"/>
      <c r="G7" s="134"/>
      <c r="H7" s="134"/>
      <c r="I7" s="275" t="s">
        <v>58</v>
      </c>
      <c r="J7" s="273" t="s">
        <v>65</v>
      </c>
      <c r="K7" s="273" t="s">
        <v>66</v>
      </c>
      <c r="L7" s="273" t="s">
        <v>67</v>
      </c>
      <c r="M7" s="273" t="s">
        <v>68</v>
      </c>
      <c r="N7" s="273" t="s">
        <v>69</v>
      </c>
      <c r="O7" s="276"/>
      <c r="P7" s="276"/>
      <c r="Q7" s="276"/>
      <c r="R7" s="276"/>
      <c r="S7" s="134"/>
    </row>
    <row r="8" ht="15" customHeight="1" spans="1:19">
      <c r="A8" s="277">
        <v>1</v>
      </c>
      <c r="B8" s="277">
        <v>2</v>
      </c>
      <c r="C8" s="277">
        <v>3</v>
      </c>
      <c r="D8" s="277">
        <v>4</v>
      </c>
      <c r="E8" s="277">
        <v>5</v>
      </c>
      <c r="F8" s="277">
        <v>6</v>
      </c>
      <c r="G8" s="277">
        <v>7</v>
      </c>
      <c r="H8" s="277">
        <v>8</v>
      </c>
      <c r="I8" s="275">
        <v>9</v>
      </c>
      <c r="J8" s="277">
        <v>10</v>
      </c>
      <c r="K8" s="277">
        <v>11</v>
      </c>
      <c r="L8" s="277">
        <v>12</v>
      </c>
      <c r="M8" s="277">
        <v>13</v>
      </c>
      <c r="N8" s="277">
        <v>14</v>
      </c>
      <c r="O8" s="277">
        <v>15</v>
      </c>
      <c r="P8" s="277">
        <v>16</v>
      </c>
      <c r="Q8" s="277">
        <v>17</v>
      </c>
      <c r="R8" s="277">
        <v>18</v>
      </c>
      <c r="S8" s="277">
        <v>19</v>
      </c>
    </row>
    <row r="9" s="78" customFormat="1" ht="16.5" customHeight="1" spans="1:19">
      <c r="A9" s="21" t="s">
        <v>70</v>
      </c>
      <c r="B9" s="21" t="s">
        <v>71</v>
      </c>
      <c r="C9" s="225">
        <f>D9+I9+O9</f>
        <v>51012325.44</v>
      </c>
      <c r="D9" s="71">
        <v>49268483.44</v>
      </c>
      <c r="E9" s="71">
        <v>49268483.44</v>
      </c>
      <c r="F9" s="278"/>
      <c r="G9" s="278"/>
      <c r="H9" s="278"/>
      <c r="I9" s="278">
        <f>J9+K9+L9+M9+N9</f>
        <v>94640</v>
      </c>
      <c r="J9" s="278"/>
      <c r="K9" s="278"/>
      <c r="L9" s="278"/>
      <c r="M9" s="278"/>
      <c r="N9" s="278">
        <v>94640</v>
      </c>
      <c r="O9" s="278">
        <f>P9+Q9+R9+S9</f>
        <v>1649202</v>
      </c>
      <c r="P9" s="278">
        <v>1640000</v>
      </c>
      <c r="Q9" s="278"/>
      <c r="R9" s="278">
        <v>9202</v>
      </c>
      <c r="S9" s="278"/>
    </row>
    <row r="10" s="78" customFormat="1" ht="16.5" customHeight="1" spans="1:19">
      <c r="A10" s="21">
        <v>560001</v>
      </c>
      <c r="B10" s="21" t="s">
        <v>72</v>
      </c>
      <c r="C10" s="225">
        <f>D10+I10+O10</f>
        <v>51012325.44</v>
      </c>
      <c r="D10" s="71">
        <v>49268483.44</v>
      </c>
      <c r="E10" s="71">
        <v>49268483.44</v>
      </c>
      <c r="F10" s="278"/>
      <c r="G10" s="278"/>
      <c r="H10" s="278"/>
      <c r="I10" s="278">
        <f>J10+K10+L10+M10+N10</f>
        <v>94640</v>
      </c>
      <c r="J10" s="278"/>
      <c r="K10" s="278"/>
      <c r="L10" s="278"/>
      <c r="M10" s="278"/>
      <c r="N10" s="278">
        <v>94640</v>
      </c>
      <c r="O10" s="278">
        <f>P10+Q10+R10+S10</f>
        <v>1649202</v>
      </c>
      <c r="P10" s="278">
        <v>1640000</v>
      </c>
      <c r="Q10" s="278"/>
      <c r="R10" s="278">
        <v>9202</v>
      </c>
      <c r="S10" s="278"/>
    </row>
    <row r="11" ht="18" customHeight="1" spans="1:19">
      <c r="A11" s="60" t="s">
        <v>56</v>
      </c>
      <c r="B11" s="279"/>
      <c r="C11" s="225">
        <f>D11+I11+O11</f>
        <v>51012325.44</v>
      </c>
      <c r="D11" s="71">
        <v>49268483.44</v>
      </c>
      <c r="E11" s="71">
        <v>49268483.44</v>
      </c>
      <c r="F11" s="203"/>
      <c r="G11" s="203"/>
      <c r="H11" s="203"/>
      <c r="I11" s="278">
        <f>J11+K11+L11+M11+N11</f>
        <v>94640</v>
      </c>
      <c r="J11" s="203"/>
      <c r="K11" s="203"/>
      <c r="L11" s="203"/>
      <c r="M11" s="203"/>
      <c r="N11" s="203">
        <v>94640</v>
      </c>
      <c r="O11" s="278">
        <f>P11+Q11+R11+S11</f>
        <v>1649202</v>
      </c>
      <c r="P11" s="203">
        <v>1640000</v>
      </c>
      <c r="Q11" s="203"/>
      <c r="R11" s="203">
        <v>9202</v>
      </c>
      <c r="S11" s="203"/>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ignoredErrors>
    <ignoredError sqref="A9:B10 F9:H10 J9:M10 Q9:Q10 S9:XFB10"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O63"/>
  <sheetViews>
    <sheetView showGridLines="0" showZeros="0" workbookViewId="0">
      <pane ySplit="1" topLeftCell="A44" activePane="bottomLeft" state="frozen"/>
      <selection/>
      <selection pane="bottomLeft" activeCell="D64" sqref="D64"/>
    </sheetView>
  </sheetViews>
  <sheetFormatPr defaultColWidth="8.575" defaultRowHeight="12.75" customHeight="1"/>
  <cols>
    <col min="1" max="1" width="14.2833333333333" style="158" customWidth="1"/>
    <col min="2" max="2" width="37.575" style="158" customWidth="1"/>
    <col min="3" max="8" width="24.575" style="158" customWidth="1"/>
    <col min="9" max="9" width="26.7083333333333" style="158" customWidth="1"/>
    <col min="10" max="11" width="24.425" style="158" customWidth="1"/>
    <col min="12" max="15" width="24.575" style="158" customWidth="1"/>
    <col min="16" max="16384" width="8.575" style="158"/>
  </cols>
  <sheetData>
    <row r="1" customHeight="1" spans="1:15">
      <c r="A1" s="159"/>
      <c r="B1" s="159"/>
      <c r="C1" s="159"/>
      <c r="D1" s="159"/>
      <c r="E1" s="159"/>
      <c r="F1" s="159"/>
      <c r="G1" s="159"/>
      <c r="H1" s="159"/>
      <c r="I1" s="159"/>
      <c r="J1" s="159"/>
      <c r="K1" s="159"/>
      <c r="L1" s="159"/>
      <c r="M1" s="159"/>
      <c r="N1" s="159"/>
      <c r="O1" s="159"/>
    </row>
    <row r="2" ht="17.25" customHeight="1" spans="1:15">
      <c r="A2" s="240" t="s">
        <v>73</v>
      </c>
    </row>
    <row r="3" ht="41.25" customHeight="1" spans="1:15">
      <c r="A3" s="241" t="str">
        <f>"2026"&amp;"年部门支出预算表"</f>
        <v>2026年部门支出预算表</v>
      </c>
    </row>
    <row r="4" ht="17.25" customHeight="1" spans="1:15">
      <c r="A4" s="242" t="s">
        <v>1</v>
      </c>
      <c r="O4" s="240" t="s">
        <v>2</v>
      </c>
    </row>
    <row r="5" ht="27" customHeight="1" spans="1:15">
      <c r="A5" s="243" t="s">
        <v>74</v>
      </c>
      <c r="B5" s="243" t="s">
        <v>75</v>
      </c>
      <c r="C5" s="243" t="s">
        <v>56</v>
      </c>
      <c r="D5" s="244" t="s">
        <v>59</v>
      </c>
      <c r="E5" s="245"/>
      <c r="F5" s="246"/>
      <c r="G5" s="247" t="s">
        <v>60</v>
      </c>
      <c r="H5" s="247" t="s">
        <v>61</v>
      </c>
      <c r="I5" s="248" t="s">
        <v>76</v>
      </c>
      <c r="J5" s="249" t="s">
        <v>63</v>
      </c>
      <c r="K5" s="249"/>
      <c r="L5" s="249"/>
      <c r="M5" s="249"/>
      <c r="N5" s="250"/>
      <c r="O5" s="250"/>
    </row>
    <row r="6" ht="42" customHeight="1" spans="1:15">
      <c r="A6" s="251"/>
      <c r="B6" s="251"/>
      <c r="C6" s="252"/>
      <c r="D6" s="253" t="s">
        <v>58</v>
      </c>
      <c r="E6" s="253" t="s">
        <v>77</v>
      </c>
      <c r="F6" s="253" t="s">
        <v>78</v>
      </c>
      <c r="G6" s="252"/>
      <c r="H6" s="252"/>
      <c r="I6" s="254"/>
      <c r="J6" s="249" t="s">
        <v>58</v>
      </c>
      <c r="K6" s="255" t="s">
        <v>79</v>
      </c>
      <c r="L6" s="255" t="s">
        <v>80</v>
      </c>
      <c r="M6" s="255" t="s">
        <v>81</v>
      </c>
      <c r="N6" s="255" t="s">
        <v>82</v>
      </c>
      <c r="O6" s="255" t="s">
        <v>83</v>
      </c>
    </row>
    <row r="7" ht="18" customHeight="1" spans="1:15">
      <c r="A7" s="177" t="s">
        <v>84</v>
      </c>
      <c r="B7" s="177" t="s">
        <v>85</v>
      </c>
      <c r="C7" s="177" t="s">
        <v>86</v>
      </c>
      <c r="D7" s="256" t="s">
        <v>87</v>
      </c>
      <c r="E7" s="256" t="s">
        <v>88</v>
      </c>
      <c r="F7" s="256" t="s">
        <v>89</v>
      </c>
      <c r="G7" s="256" t="s">
        <v>90</v>
      </c>
      <c r="H7" s="256" t="s">
        <v>91</v>
      </c>
      <c r="I7" s="257" t="s">
        <v>92</v>
      </c>
      <c r="J7" s="258" t="s">
        <v>93</v>
      </c>
      <c r="K7" s="258" t="s">
        <v>94</v>
      </c>
      <c r="L7" s="258" t="s">
        <v>95</v>
      </c>
      <c r="M7" s="258" t="s">
        <v>96</v>
      </c>
      <c r="N7" s="259" t="s">
        <v>97</v>
      </c>
      <c r="O7" s="258" t="s">
        <v>98</v>
      </c>
    </row>
    <row r="8" s="96" customFormat="1" ht="21" customHeight="1" spans="1:15">
      <c r="A8" s="67" t="s">
        <v>99</v>
      </c>
      <c r="B8" s="67" t="s">
        <v>100</v>
      </c>
      <c r="C8" s="123">
        <v>27858640.6</v>
      </c>
      <c r="D8" s="123">
        <v>27764000.6</v>
      </c>
      <c r="E8" s="123">
        <v>17111755.6</v>
      </c>
      <c r="F8" s="123">
        <v>10652245</v>
      </c>
      <c r="G8" s="123"/>
      <c r="H8" s="123"/>
      <c r="I8" s="123"/>
      <c r="J8" s="123">
        <v>94640</v>
      </c>
      <c r="K8" s="123"/>
      <c r="L8" s="123"/>
      <c r="M8" s="123"/>
      <c r="N8" s="123"/>
      <c r="O8" s="123">
        <v>94640</v>
      </c>
    </row>
    <row r="9" s="96" customFormat="1" ht="21" customHeight="1" spans="1:15">
      <c r="A9" s="260" t="s">
        <v>101</v>
      </c>
      <c r="B9" s="260" t="s">
        <v>102</v>
      </c>
      <c r="C9" s="123">
        <v>994732.6</v>
      </c>
      <c r="D9" s="123">
        <v>994732.6</v>
      </c>
      <c r="E9" s="123">
        <v>929532.6</v>
      </c>
      <c r="F9" s="123">
        <v>65200</v>
      </c>
      <c r="G9" s="123"/>
      <c r="H9" s="123"/>
      <c r="I9" s="123"/>
      <c r="J9" s="123"/>
      <c r="K9" s="123"/>
      <c r="L9" s="123"/>
      <c r="M9" s="123"/>
      <c r="N9" s="123"/>
      <c r="O9" s="123"/>
    </row>
    <row r="10" s="96" customFormat="1" ht="21" customHeight="1" spans="1:15">
      <c r="A10" s="261" t="s">
        <v>103</v>
      </c>
      <c r="B10" s="261" t="s">
        <v>104</v>
      </c>
      <c r="C10" s="123">
        <v>929532.6</v>
      </c>
      <c r="D10" s="123">
        <v>929532.6</v>
      </c>
      <c r="E10" s="123">
        <v>929532.6</v>
      </c>
      <c r="F10" s="123"/>
      <c r="G10" s="123"/>
      <c r="H10" s="123"/>
      <c r="I10" s="123"/>
      <c r="J10" s="123"/>
      <c r="K10" s="123"/>
      <c r="L10" s="123"/>
      <c r="M10" s="123"/>
      <c r="N10" s="123"/>
      <c r="O10" s="123"/>
    </row>
    <row r="11" s="96" customFormat="1" ht="21" customHeight="1" spans="1:15">
      <c r="A11" s="261" t="s">
        <v>105</v>
      </c>
      <c r="B11" s="261" t="s">
        <v>106</v>
      </c>
      <c r="C11" s="123">
        <v>65200</v>
      </c>
      <c r="D11" s="123">
        <v>65200</v>
      </c>
      <c r="E11" s="123"/>
      <c r="F11" s="123">
        <v>65200</v>
      </c>
      <c r="G11" s="123"/>
      <c r="H11" s="123"/>
      <c r="I11" s="123"/>
      <c r="J11" s="123"/>
      <c r="K11" s="123"/>
      <c r="L11" s="123"/>
      <c r="M11" s="123"/>
      <c r="N11" s="123"/>
      <c r="O11" s="123"/>
    </row>
    <row r="12" s="96" customFormat="1" ht="21" customHeight="1" spans="1:15">
      <c r="A12" s="260" t="s">
        <v>107</v>
      </c>
      <c r="B12" s="260" t="s">
        <v>108</v>
      </c>
      <c r="C12" s="123">
        <v>17037703</v>
      </c>
      <c r="D12" s="123">
        <v>16943063</v>
      </c>
      <c r="E12" s="123">
        <v>15733063</v>
      </c>
      <c r="F12" s="123">
        <v>1210000</v>
      </c>
      <c r="G12" s="123"/>
      <c r="H12" s="123"/>
      <c r="I12" s="123"/>
      <c r="J12" s="123">
        <v>94640</v>
      </c>
      <c r="K12" s="123"/>
      <c r="L12" s="123"/>
      <c r="M12" s="123"/>
      <c r="N12" s="123"/>
      <c r="O12" s="123">
        <v>94640</v>
      </c>
    </row>
    <row r="13" s="96" customFormat="1" ht="21" customHeight="1" spans="1:15">
      <c r="A13" s="261" t="s">
        <v>109</v>
      </c>
      <c r="B13" s="261" t="s">
        <v>104</v>
      </c>
      <c r="C13" s="123">
        <v>16283063</v>
      </c>
      <c r="D13" s="123">
        <v>16283063</v>
      </c>
      <c r="E13" s="123">
        <v>15733063</v>
      </c>
      <c r="F13" s="123">
        <v>550000</v>
      </c>
      <c r="G13" s="123"/>
      <c r="H13" s="123"/>
      <c r="I13" s="123"/>
      <c r="J13" s="123"/>
      <c r="K13" s="123"/>
      <c r="L13" s="123"/>
      <c r="M13" s="123"/>
      <c r="N13" s="123"/>
      <c r="O13" s="123"/>
    </row>
    <row r="14" s="96" customFormat="1" ht="21" customHeight="1" spans="1:15">
      <c r="A14" s="261" t="s">
        <v>110</v>
      </c>
      <c r="B14" s="261" t="s">
        <v>111</v>
      </c>
      <c r="C14" s="123">
        <v>754640</v>
      </c>
      <c r="D14" s="123">
        <v>660000</v>
      </c>
      <c r="E14" s="123"/>
      <c r="F14" s="123">
        <v>660000</v>
      </c>
      <c r="G14" s="123"/>
      <c r="H14" s="123"/>
      <c r="I14" s="123"/>
      <c r="J14" s="123">
        <v>94640</v>
      </c>
      <c r="K14" s="123"/>
      <c r="L14" s="123"/>
      <c r="M14" s="123"/>
      <c r="N14" s="123"/>
      <c r="O14" s="123">
        <v>94640</v>
      </c>
    </row>
    <row r="15" s="96" customFormat="1" ht="21" customHeight="1" spans="1:15">
      <c r="A15" s="260" t="s">
        <v>112</v>
      </c>
      <c r="B15" s="260" t="s">
        <v>113</v>
      </c>
      <c r="C15" s="123">
        <v>50000</v>
      </c>
      <c r="D15" s="123">
        <v>50000</v>
      </c>
      <c r="E15" s="123"/>
      <c r="F15" s="123">
        <v>50000</v>
      </c>
      <c r="G15" s="123"/>
      <c r="H15" s="123"/>
      <c r="I15" s="123"/>
      <c r="J15" s="123"/>
      <c r="K15" s="123"/>
      <c r="L15" s="123"/>
      <c r="M15" s="123"/>
      <c r="N15" s="123"/>
      <c r="O15" s="123"/>
    </row>
    <row r="16" s="96" customFormat="1" ht="21" customHeight="1" spans="1:15">
      <c r="A16" s="261" t="s">
        <v>114</v>
      </c>
      <c r="B16" s="261" t="s">
        <v>115</v>
      </c>
      <c r="C16" s="123">
        <v>50000</v>
      </c>
      <c r="D16" s="123">
        <v>50000</v>
      </c>
      <c r="E16" s="123"/>
      <c r="F16" s="123">
        <v>50000</v>
      </c>
      <c r="G16" s="123"/>
      <c r="H16" s="123"/>
      <c r="I16" s="123"/>
      <c r="J16" s="123"/>
      <c r="K16" s="123"/>
      <c r="L16" s="123"/>
      <c r="M16" s="123"/>
      <c r="N16" s="123"/>
      <c r="O16" s="123"/>
    </row>
    <row r="17" s="96" customFormat="1" ht="21" customHeight="1" spans="1:15">
      <c r="A17" s="260" t="s">
        <v>116</v>
      </c>
      <c r="B17" s="260" t="s">
        <v>117</v>
      </c>
      <c r="C17" s="123">
        <v>26400</v>
      </c>
      <c r="D17" s="123">
        <v>26400</v>
      </c>
      <c r="E17" s="123">
        <v>26400</v>
      </c>
      <c r="F17" s="123"/>
      <c r="G17" s="123"/>
      <c r="H17" s="123"/>
      <c r="I17" s="123"/>
      <c r="J17" s="123"/>
      <c r="K17" s="123"/>
      <c r="L17" s="123"/>
      <c r="M17" s="123"/>
      <c r="N17" s="123"/>
      <c r="O17" s="123"/>
    </row>
    <row r="18" s="96" customFormat="1" ht="21" customHeight="1" spans="1:15">
      <c r="A18" s="261" t="s">
        <v>118</v>
      </c>
      <c r="B18" s="261" t="s">
        <v>104</v>
      </c>
      <c r="C18" s="123">
        <v>26400</v>
      </c>
      <c r="D18" s="123">
        <v>26400</v>
      </c>
      <c r="E18" s="123">
        <v>26400</v>
      </c>
      <c r="F18" s="123"/>
      <c r="G18" s="123"/>
      <c r="H18" s="123"/>
      <c r="I18" s="123"/>
      <c r="J18" s="123"/>
      <c r="K18" s="123"/>
      <c r="L18" s="123"/>
      <c r="M18" s="123"/>
      <c r="N18" s="123"/>
      <c r="O18" s="123"/>
    </row>
    <row r="19" s="96" customFormat="1" ht="21" customHeight="1" spans="1:15">
      <c r="A19" s="260" t="s">
        <v>119</v>
      </c>
      <c r="B19" s="260" t="s">
        <v>120</v>
      </c>
      <c r="C19" s="123">
        <v>120000</v>
      </c>
      <c r="D19" s="123">
        <v>120000</v>
      </c>
      <c r="E19" s="123">
        <v>120000</v>
      </c>
      <c r="F19" s="123"/>
      <c r="G19" s="123"/>
      <c r="H19" s="123"/>
      <c r="I19" s="123"/>
      <c r="J19" s="123"/>
      <c r="K19" s="123"/>
      <c r="L19" s="123"/>
      <c r="M19" s="123"/>
      <c r="N19" s="123"/>
      <c r="O19" s="123"/>
    </row>
    <row r="20" s="96" customFormat="1" ht="21" customHeight="1" spans="1:15">
      <c r="A20" s="261" t="s">
        <v>121</v>
      </c>
      <c r="B20" s="261" t="s">
        <v>104</v>
      </c>
      <c r="C20" s="123">
        <v>120000</v>
      </c>
      <c r="D20" s="123">
        <v>120000</v>
      </c>
      <c r="E20" s="123">
        <v>120000</v>
      </c>
      <c r="F20" s="123"/>
      <c r="G20" s="123"/>
      <c r="H20" s="123"/>
      <c r="I20" s="123"/>
      <c r="J20" s="123"/>
      <c r="K20" s="123"/>
      <c r="L20" s="123"/>
      <c r="M20" s="123"/>
      <c r="N20" s="123"/>
      <c r="O20" s="123"/>
    </row>
    <row r="21" s="96" customFormat="1" ht="21" customHeight="1" spans="1:15">
      <c r="A21" s="260" t="s">
        <v>122</v>
      </c>
      <c r="B21" s="260" t="s">
        <v>123</v>
      </c>
      <c r="C21" s="123">
        <v>9629805</v>
      </c>
      <c r="D21" s="123">
        <v>9629805</v>
      </c>
      <c r="E21" s="123">
        <v>302760</v>
      </c>
      <c r="F21" s="123">
        <v>9327045</v>
      </c>
      <c r="G21" s="123"/>
      <c r="H21" s="123"/>
      <c r="I21" s="123"/>
      <c r="J21" s="123"/>
      <c r="K21" s="123"/>
      <c r="L21" s="123"/>
      <c r="M21" s="123"/>
      <c r="N21" s="123"/>
      <c r="O21" s="123"/>
    </row>
    <row r="22" s="96" customFormat="1" ht="21" customHeight="1" spans="1:15">
      <c r="A22" s="261" t="s">
        <v>124</v>
      </c>
      <c r="B22" s="261" t="s">
        <v>125</v>
      </c>
      <c r="C22" s="123">
        <v>9629805</v>
      </c>
      <c r="D22" s="123">
        <v>9629805</v>
      </c>
      <c r="E22" s="123">
        <v>302760</v>
      </c>
      <c r="F22" s="123">
        <v>9327045</v>
      </c>
      <c r="G22" s="123"/>
      <c r="H22" s="123"/>
      <c r="I22" s="123"/>
      <c r="J22" s="123"/>
      <c r="K22" s="123"/>
      <c r="L22" s="123"/>
      <c r="M22" s="123"/>
      <c r="N22" s="123"/>
      <c r="O22" s="123"/>
    </row>
    <row r="23" s="96" customFormat="1" ht="21" customHeight="1" spans="1:15">
      <c r="A23" s="67" t="s">
        <v>126</v>
      </c>
      <c r="B23" s="67" t="s">
        <v>127</v>
      </c>
      <c r="C23" s="123">
        <v>3640987</v>
      </c>
      <c r="D23" s="123">
        <v>3640987</v>
      </c>
      <c r="E23" s="123">
        <v>2897200</v>
      </c>
      <c r="F23" s="123">
        <v>743787</v>
      </c>
      <c r="G23" s="123"/>
      <c r="H23" s="123"/>
      <c r="I23" s="123"/>
      <c r="J23" s="123"/>
      <c r="K23" s="123"/>
      <c r="L23" s="123"/>
      <c r="M23" s="123"/>
      <c r="N23" s="123"/>
      <c r="O23" s="123"/>
    </row>
    <row r="24" s="96" customFormat="1" ht="21" customHeight="1" spans="1:15">
      <c r="A24" s="260" t="s">
        <v>128</v>
      </c>
      <c r="B24" s="260" t="s">
        <v>129</v>
      </c>
      <c r="C24" s="123">
        <v>2897200</v>
      </c>
      <c r="D24" s="123">
        <v>2897200</v>
      </c>
      <c r="E24" s="123">
        <v>2897200</v>
      </c>
      <c r="F24" s="123"/>
      <c r="G24" s="123"/>
      <c r="H24" s="123"/>
      <c r="I24" s="123"/>
      <c r="J24" s="123"/>
      <c r="K24" s="123"/>
      <c r="L24" s="123"/>
      <c r="M24" s="123"/>
      <c r="N24" s="123"/>
      <c r="O24" s="123"/>
    </row>
    <row r="25" s="96" customFormat="1" ht="21" customHeight="1" spans="1:15">
      <c r="A25" s="261" t="s">
        <v>130</v>
      </c>
      <c r="B25" s="261" t="s">
        <v>131</v>
      </c>
      <c r="C25" s="123">
        <v>761400</v>
      </c>
      <c r="D25" s="123">
        <v>761400</v>
      </c>
      <c r="E25" s="123">
        <v>761400</v>
      </c>
      <c r="F25" s="123"/>
      <c r="G25" s="123"/>
      <c r="H25" s="123"/>
      <c r="I25" s="123"/>
      <c r="J25" s="123"/>
      <c r="K25" s="123"/>
      <c r="L25" s="123"/>
      <c r="M25" s="123"/>
      <c r="N25" s="123"/>
      <c r="O25" s="123"/>
    </row>
    <row r="26" s="96" customFormat="1" ht="21" customHeight="1" spans="1:15">
      <c r="A26" s="261" t="s">
        <v>132</v>
      </c>
      <c r="B26" s="261" t="s">
        <v>133</v>
      </c>
      <c r="C26" s="123">
        <v>280800</v>
      </c>
      <c r="D26" s="123">
        <v>280800</v>
      </c>
      <c r="E26" s="123">
        <v>280800</v>
      </c>
      <c r="F26" s="123"/>
      <c r="G26" s="123"/>
      <c r="H26" s="123"/>
      <c r="I26" s="123"/>
      <c r="J26" s="123"/>
      <c r="K26" s="123"/>
      <c r="L26" s="123"/>
      <c r="M26" s="123"/>
      <c r="N26" s="123"/>
      <c r="O26" s="123"/>
    </row>
    <row r="27" s="96" customFormat="1" ht="21" customHeight="1" spans="1:15">
      <c r="A27" s="261" t="s">
        <v>134</v>
      </c>
      <c r="B27" s="261" t="s">
        <v>135</v>
      </c>
      <c r="C27" s="123">
        <v>1755000</v>
      </c>
      <c r="D27" s="123">
        <v>1755000</v>
      </c>
      <c r="E27" s="123">
        <v>1755000</v>
      </c>
      <c r="F27" s="123"/>
      <c r="G27" s="123"/>
      <c r="H27" s="123"/>
      <c r="I27" s="123"/>
      <c r="J27" s="123"/>
      <c r="K27" s="123"/>
      <c r="L27" s="123"/>
      <c r="M27" s="123"/>
      <c r="N27" s="123"/>
      <c r="O27" s="123"/>
    </row>
    <row r="28" s="96" customFormat="1" ht="21" customHeight="1" spans="1:15">
      <c r="A28" s="261" t="s">
        <v>136</v>
      </c>
      <c r="B28" s="261" t="s">
        <v>137</v>
      </c>
      <c r="C28" s="123">
        <v>100000</v>
      </c>
      <c r="D28" s="123">
        <v>100000</v>
      </c>
      <c r="E28" s="123">
        <v>100000</v>
      </c>
      <c r="F28" s="123"/>
      <c r="G28" s="123"/>
      <c r="H28" s="123"/>
      <c r="I28" s="123"/>
      <c r="J28" s="123"/>
      <c r="K28" s="123"/>
      <c r="L28" s="123"/>
      <c r="M28" s="123"/>
      <c r="N28" s="123"/>
      <c r="O28" s="123"/>
    </row>
    <row r="29" s="96" customFormat="1" ht="21" customHeight="1" spans="1:15">
      <c r="A29" s="260" t="s">
        <v>138</v>
      </c>
      <c r="B29" s="260" t="s">
        <v>139</v>
      </c>
      <c r="C29" s="123">
        <v>743787</v>
      </c>
      <c r="D29" s="123">
        <v>743787</v>
      </c>
      <c r="E29" s="123"/>
      <c r="F29" s="123">
        <v>743787</v>
      </c>
      <c r="G29" s="123"/>
      <c r="H29" s="123"/>
      <c r="I29" s="123"/>
      <c r="J29" s="123"/>
      <c r="K29" s="123"/>
      <c r="L29" s="123"/>
      <c r="M29" s="123"/>
      <c r="N29" s="123"/>
      <c r="O29" s="123"/>
    </row>
    <row r="30" s="96" customFormat="1" ht="21" customHeight="1" spans="1:15">
      <c r="A30" s="261" t="s">
        <v>140</v>
      </c>
      <c r="B30" s="261" t="s">
        <v>141</v>
      </c>
      <c r="C30" s="123">
        <v>743787</v>
      </c>
      <c r="D30" s="123">
        <v>743787</v>
      </c>
      <c r="E30" s="123"/>
      <c r="F30" s="123">
        <v>743787</v>
      </c>
      <c r="G30" s="123"/>
      <c r="H30" s="123"/>
      <c r="I30" s="123"/>
      <c r="J30" s="123"/>
      <c r="K30" s="123"/>
      <c r="L30" s="123"/>
      <c r="M30" s="123"/>
      <c r="N30" s="123"/>
      <c r="O30" s="123"/>
    </row>
    <row r="31" s="96" customFormat="1" ht="21" customHeight="1" spans="1:15">
      <c r="A31" s="67" t="s">
        <v>142</v>
      </c>
      <c r="B31" s="67" t="s">
        <v>143</v>
      </c>
      <c r="C31" s="123">
        <v>1820290</v>
      </c>
      <c r="D31" s="123">
        <v>1820290</v>
      </c>
      <c r="E31" s="123">
        <v>1780290</v>
      </c>
      <c r="F31" s="123">
        <v>40000</v>
      </c>
      <c r="G31" s="123"/>
      <c r="H31" s="123"/>
      <c r="I31" s="123"/>
      <c r="J31" s="123"/>
      <c r="K31" s="123"/>
      <c r="L31" s="123"/>
      <c r="M31" s="123"/>
      <c r="N31" s="123"/>
      <c r="O31" s="123"/>
    </row>
    <row r="32" s="96" customFormat="1" ht="21" customHeight="1" spans="1:15">
      <c r="A32" s="260" t="s">
        <v>144</v>
      </c>
      <c r="B32" s="260" t="s">
        <v>145</v>
      </c>
      <c r="C32" s="123">
        <v>40000</v>
      </c>
      <c r="D32" s="123">
        <v>40000</v>
      </c>
      <c r="E32" s="123"/>
      <c r="F32" s="123">
        <v>40000</v>
      </c>
      <c r="G32" s="123"/>
      <c r="H32" s="123"/>
      <c r="I32" s="123"/>
      <c r="J32" s="123"/>
      <c r="K32" s="123"/>
      <c r="L32" s="123"/>
      <c r="M32" s="123"/>
      <c r="N32" s="123"/>
      <c r="O32" s="123"/>
    </row>
    <row r="33" s="96" customFormat="1" ht="21" customHeight="1" spans="1:15">
      <c r="A33" s="261" t="s">
        <v>146</v>
      </c>
      <c r="B33" s="261" t="s">
        <v>147</v>
      </c>
      <c r="C33" s="123">
        <v>40000</v>
      </c>
      <c r="D33" s="123">
        <v>40000</v>
      </c>
      <c r="E33" s="123"/>
      <c r="F33" s="123">
        <v>40000</v>
      </c>
      <c r="G33" s="123"/>
      <c r="H33" s="123"/>
      <c r="I33" s="123"/>
      <c r="J33" s="123"/>
      <c r="K33" s="123"/>
      <c r="L33" s="123"/>
      <c r="M33" s="123"/>
      <c r="N33" s="123"/>
      <c r="O33" s="123"/>
    </row>
    <row r="34" s="96" customFormat="1" ht="21" customHeight="1" spans="1:15">
      <c r="A34" s="260" t="s">
        <v>148</v>
      </c>
      <c r="B34" s="260" t="s">
        <v>149</v>
      </c>
      <c r="C34" s="123">
        <v>1780290</v>
      </c>
      <c r="D34" s="123">
        <v>1780290</v>
      </c>
      <c r="E34" s="123">
        <v>1780290</v>
      </c>
      <c r="F34" s="123"/>
      <c r="G34" s="123"/>
      <c r="H34" s="123"/>
      <c r="I34" s="123"/>
      <c r="J34" s="123"/>
      <c r="K34" s="123"/>
      <c r="L34" s="123"/>
      <c r="M34" s="123"/>
      <c r="N34" s="123"/>
      <c r="O34" s="123"/>
    </row>
    <row r="35" s="96" customFormat="1" ht="21" customHeight="1" spans="1:15">
      <c r="A35" s="261" t="s">
        <v>150</v>
      </c>
      <c r="B35" s="261" t="s">
        <v>151</v>
      </c>
      <c r="C35" s="123">
        <v>371008</v>
      </c>
      <c r="D35" s="123">
        <v>371008</v>
      </c>
      <c r="E35" s="123">
        <v>371008</v>
      </c>
      <c r="F35" s="123"/>
      <c r="G35" s="123"/>
      <c r="H35" s="123"/>
      <c r="I35" s="123"/>
      <c r="J35" s="123"/>
      <c r="K35" s="123"/>
      <c r="L35" s="123"/>
      <c r="M35" s="123"/>
      <c r="N35" s="123"/>
      <c r="O35" s="123"/>
    </row>
    <row r="36" s="96" customFormat="1" ht="21" customHeight="1" spans="1:15">
      <c r="A36" s="261" t="s">
        <v>152</v>
      </c>
      <c r="B36" s="261" t="s">
        <v>153</v>
      </c>
      <c r="C36" s="123">
        <v>611072</v>
      </c>
      <c r="D36" s="123">
        <v>611072</v>
      </c>
      <c r="E36" s="123">
        <v>611072</v>
      </c>
      <c r="F36" s="123"/>
      <c r="G36" s="123"/>
      <c r="H36" s="123"/>
      <c r="I36" s="123"/>
      <c r="J36" s="123"/>
      <c r="K36" s="123"/>
      <c r="L36" s="123"/>
      <c r="M36" s="123"/>
      <c r="N36" s="123"/>
      <c r="O36" s="123"/>
    </row>
    <row r="37" s="96" customFormat="1" ht="21" customHeight="1" spans="1:15">
      <c r="A37" s="261" t="s">
        <v>154</v>
      </c>
      <c r="B37" s="261" t="s">
        <v>155</v>
      </c>
      <c r="C37" s="123">
        <v>708210</v>
      </c>
      <c r="D37" s="123">
        <v>708210</v>
      </c>
      <c r="E37" s="123">
        <v>708210</v>
      </c>
      <c r="F37" s="123"/>
      <c r="G37" s="123"/>
      <c r="H37" s="123"/>
      <c r="I37" s="123"/>
      <c r="J37" s="123"/>
      <c r="K37" s="123"/>
      <c r="L37" s="123"/>
      <c r="M37" s="123"/>
      <c r="N37" s="123"/>
      <c r="O37" s="123"/>
    </row>
    <row r="38" s="96" customFormat="1" ht="21" customHeight="1" spans="1:15">
      <c r="A38" s="261" t="s">
        <v>156</v>
      </c>
      <c r="B38" s="261" t="s">
        <v>157</v>
      </c>
      <c r="C38" s="123">
        <v>90000</v>
      </c>
      <c r="D38" s="123">
        <v>90000</v>
      </c>
      <c r="E38" s="123">
        <v>90000</v>
      </c>
      <c r="F38" s="123"/>
      <c r="G38" s="123"/>
      <c r="H38" s="123"/>
      <c r="I38" s="123"/>
      <c r="J38" s="123"/>
      <c r="K38" s="123"/>
      <c r="L38" s="123"/>
      <c r="M38" s="123"/>
      <c r="N38" s="123"/>
      <c r="O38" s="123"/>
    </row>
    <row r="39" s="96" customFormat="1" ht="21" customHeight="1" spans="1:15">
      <c r="A39" s="67" t="s">
        <v>158</v>
      </c>
      <c r="B39" s="67" t="s">
        <v>159</v>
      </c>
      <c r="C39" s="123">
        <v>2795200</v>
      </c>
      <c r="D39" s="123">
        <v>2795200</v>
      </c>
      <c r="E39" s="123"/>
      <c r="F39" s="123">
        <v>2795200</v>
      </c>
      <c r="G39" s="123"/>
      <c r="H39" s="123"/>
      <c r="I39" s="123"/>
      <c r="J39" s="123"/>
      <c r="K39" s="123"/>
      <c r="L39" s="123"/>
      <c r="M39" s="123"/>
      <c r="N39" s="123"/>
      <c r="O39" s="123"/>
    </row>
    <row r="40" s="96" customFormat="1" ht="21" customHeight="1" spans="1:15">
      <c r="A40" s="260" t="s">
        <v>160</v>
      </c>
      <c r="B40" s="260" t="s">
        <v>161</v>
      </c>
      <c r="C40" s="123">
        <v>1545400</v>
      </c>
      <c r="D40" s="123">
        <v>1545400</v>
      </c>
      <c r="E40" s="123"/>
      <c r="F40" s="123">
        <v>1545400</v>
      </c>
      <c r="G40" s="123"/>
      <c r="H40" s="123"/>
      <c r="I40" s="123"/>
      <c r="J40" s="123"/>
      <c r="K40" s="123"/>
      <c r="L40" s="123"/>
      <c r="M40" s="123"/>
      <c r="N40" s="123"/>
      <c r="O40" s="123"/>
    </row>
    <row r="41" s="96" customFormat="1" ht="21" customHeight="1" spans="1:15">
      <c r="A41" s="261" t="s">
        <v>162</v>
      </c>
      <c r="B41" s="261" t="s">
        <v>104</v>
      </c>
      <c r="C41" s="123">
        <v>500400</v>
      </c>
      <c r="D41" s="123">
        <v>500400</v>
      </c>
      <c r="E41" s="123"/>
      <c r="F41" s="123">
        <v>500400</v>
      </c>
      <c r="G41" s="123"/>
      <c r="H41" s="123"/>
      <c r="I41" s="123"/>
      <c r="J41" s="123"/>
      <c r="K41" s="123"/>
      <c r="L41" s="123"/>
      <c r="M41" s="123"/>
      <c r="N41" s="123"/>
      <c r="O41" s="123"/>
    </row>
    <row r="42" s="96" customFormat="1" ht="21" customHeight="1" spans="1:15">
      <c r="A42" s="261" t="s">
        <v>163</v>
      </c>
      <c r="B42" s="261" t="s">
        <v>164</v>
      </c>
      <c r="C42" s="123">
        <v>1045000</v>
      </c>
      <c r="D42" s="123">
        <v>1045000</v>
      </c>
      <c r="E42" s="123"/>
      <c r="F42" s="123">
        <v>1045000</v>
      </c>
      <c r="G42" s="123"/>
      <c r="H42" s="123"/>
      <c r="I42" s="123"/>
      <c r="J42" s="123"/>
      <c r="K42" s="123"/>
      <c r="L42" s="123"/>
      <c r="M42" s="123"/>
      <c r="N42" s="123"/>
      <c r="O42" s="123"/>
    </row>
    <row r="43" s="96" customFormat="1" ht="21" customHeight="1" spans="1:15">
      <c r="A43" s="260" t="s">
        <v>165</v>
      </c>
      <c r="B43" s="260" t="s">
        <v>166</v>
      </c>
      <c r="C43" s="123">
        <v>1249800</v>
      </c>
      <c r="D43" s="123">
        <v>1249800</v>
      </c>
      <c r="E43" s="123"/>
      <c r="F43" s="123">
        <v>1249800</v>
      </c>
      <c r="G43" s="123"/>
      <c r="H43" s="123"/>
      <c r="I43" s="123"/>
      <c r="J43" s="123"/>
      <c r="K43" s="123"/>
      <c r="L43" s="123"/>
      <c r="M43" s="123"/>
      <c r="N43" s="123"/>
      <c r="O43" s="123"/>
    </row>
    <row r="44" s="96" customFormat="1" ht="21" customHeight="1" spans="1:15">
      <c r="A44" s="261" t="s">
        <v>167</v>
      </c>
      <c r="B44" s="261" t="s">
        <v>166</v>
      </c>
      <c r="C44" s="123">
        <v>1249800</v>
      </c>
      <c r="D44" s="123">
        <v>1249800</v>
      </c>
      <c r="E44" s="123"/>
      <c r="F44" s="123">
        <v>1249800</v>
      </c>
      <c r="G44" s="123"/>
      <c r="H44" s="123"/>
      <c r="I44" s="123"/>
      <c r="J44" s="123"/>
      <c r="K44" s="123"/>
      <c r="L44" s="123"/>
      <c r="M44" s="123"/>
      <c r="N44" s="123"/>
      <c r="O44" s="123"/>
    </row>
    <row r="45" s="96" customFormat="1" ht="21" customHeight="1" spans="1:15">
      <c r="A45" s="67" t="s">
        <v>168</v>
      </c>
      <c r="B45" s="67" t="s">
        <v>169</v>
      </c>
      <c r="C45" s="123">
        <f>C46+C50</f>
        <v>11578525.84</v>
      </c>
      <c r="D45" s="123">
        <f>D46+D50</f>
        <v>11578525.84</v>
      </c>
      <c r="E45" s="123">
        <f>E46+E50</f>
        <v>10926525.84</v>
      </c>
      <c r="F45" s="123">
        <f>F46+F50</f>
        <v>652000</v>
      </c>
      <c r="G45" s="123"/>
      <c r="H45" s="123"/>
      <c r="I45" s="123"/>
      <c r="J45" s="123"/>
      <c r="K45" s="123"/>
      <c r="L45" s="123"/>
      <c r="M45" s="123"/>
      <c r="N45" s="123"/>
      <c r="O45" s="123"/>
    </row>
    <row r="46" s="96" customFormat="1" ht="21" customHeight="1" spans="1:15">
      <c r="A46" s="260" t="s">
        <v>170</v>
      </c>
      <c r="B46" s="260" t="s">
        <v>171</v>
      </c>
      <c r="C46" s="123">
        <v>11058525.84</v>
      </c>
      <c r="D46" s="123">
        <v>11058525.84</v>
      </c>
      <c r="E46" s="123">
        <v>10926525.84</v>
      </c>
      <c r="F46" s="123">
        <v>132000</v>
      </c>
      <c r="G46" s="123"/>
      <c r="H46" s="123"/>
      <c r="I46" s="123"/>
      <c r="J46" s="123"/>
      <c r="K46" s="123"/>
      <c r="L46" s="123"/>
      <c r="M46" s="123"/>
      <c r="N46" s="123"/>
      <c r="O46" s="123"/>
    </row>
    <row r="47" s="96" customFormat="1" ht="21" customHeight="1" spans="1:15">
      <c r="A47" s="261" t="s">
        <v>172</v>
      </c>
      <c r="B47" s="261" t="s">
        <v>173</v>
      </c>
      <c r="C47" s="123">
        <v>4011023.88</v>
      </c>
      <c r="D47" s="123">
        <v>4011023.88</v>
      </c>
      <c r="E47" s="123">
        <v>4011023.88</v>
      </c>
      <c r="F47" s="123"/>
      <c r="G47" s="123"/>
      <c r="H47" s="123"/>
      <c r="I47" s="123"/>
      <c r="J47" s="123"/>
      <c r="K47" s="123"/>
      <c r="L47" s="123"/>
      <c r="M47" s="123"/>
      <c r="N47" s="123"/>
      <c r="O47" s="123"/>
    </row>
    <row r="48" s="96" customFormat="1" ht="21" customHeight="1" spans="1:15">
      <c r="A48" s="261" t="s">
        <v>174</v>
      </c>
      <c r="B48" s="261" t="s">
        <v>175</v>
      </c>
      <c r="C48" s="123">
        <v>6378041.16</v>
      </c>
      <c r="D48" s="123">
        <v>6378041.16</v>
      </c>
      <c r="E48" s="123">
        <v>6378041.16</v>
      </c>
      <c r="F48" s="123"/>
      <c r="G48" s="123"/>
      <c r="H48" s="123"/>
      <c r="I48" s="123"/>
      <c r="J48" s="123"/>
      <c r="K48" s="123"/>
      <c r="L48" s="123"/>
      <c r="M48" s="123"/>
      <c r="N48" s="123"/>
      <c r="O48" s="123"/>
    </row>
    <row r="49" s="96" customFormat="1" ht="21" customHeight="1" spans="1:15">
      <c r="A49" s="261" t="s">
        <v>176</v>
      </c>
      <c r="B49" s="261" t="s">
        <v>177</v>
      </c>
      <c r="C49" s="123">
        <v>669460.8</v>
      </c>
      <c r="D49" s="123">
        <v>669460.8</v>
      </c>
      <c r="E49" s="123">
        <v>537460.8</v>
      </c>
      <c r="F49" s="123">
        <v>132000</v>
      </c>
      <c r="G49" s="123"/>
      <c r="H49" s="123"/>
      <c r="I49" s="123"/>
      <c r="J49" s="123"/>
      <c r="K49" s="123"/>
      <c r="L49" s="123"/>
      <c r="M49" s="123"/>
      <c r="N49" s="123"/>
      <c r="O49" s="123"/>
    </row>
    <row r="50" s="96" customFormat="1" ht="21" customHeight="1" spans="1:15">
      <c r="A50" s="260" t="s">
        <v>178</v>
      </c>
      <c r="B50" s="260" t="s">
        <v>179</v>
      </c>
      <c r="C50" s="123">
        <v>520000</v>
      </c>
      <c r="D50" s="123">
        <v>520000</v>
      </c>
      <c r="E50" s="123"/>
      <c r="F50" s="123">
        <v>520000</v>
      </c>
      <c r="G50" s="123"/>
      <c r="H50" s="123"/>
      <c r="I50" s="123"/>
      <c r="J50" s="123"/>
      <c r="K50" s="123"/>
      <c r="L50" s="123"/>
      <c r="M50" s="123"/>
      <c r="N50" s="123"/>
      <c r="O50" s="123"/>
    </row>
    <row r="51" s="96" customFormat="1" ht="21" customHeight="1" spans="1:15">
      <c r="A51" s="261" t="s">
        <v>180</v>
      </c>
      <c r="B51" s="261" t="s">
        <v>181</v>
      </c>
      <c r="C51" s="123">
        <v>520000</v>
      </c>
      <c r="D51" s="123">
        <v>520000</v>
      </c>
      <c r="E51" s="123"/>
      <c r="F51" s="123">
        <v>520000</v>
      </c>
      <c r="G51" s="123"/>
      <c r="H51" s="123"/>
      <c r="I51" s="123"/>
      <c r="J51" s="123"/>
      <c r="K51" s="123"/>
      <c r="L51" s="123"/>
      <c r="M51" s="123"/>
      <c r="N51" s="123"/>
      <c r="O51" s="123"/>
    </row>
    <row r="52" s="96" customFormat="1" ht="21" customHeight="1" spans="1:15">
      <c r="A52" s="67" t="s">
        <v>182</v>
      </c>
      <c r="B52" s="67" t="s">
        <v>183</v>
      </c>
      <c r="C52" s="123">
        <v>1587600</v>
      </c>
      <c r="D52" s="123">
        <v>1587600</v>
      </c>
      <c r="E52" s="123"/>
      <c r="F52" s="123">
        <v>1587600</v>
      </c>
      <c r="G52" s="123"/>
      <c r="H52" s="123"/>
      <c r="I52" s="123"/>
      <c r="J52" s="123"/>
      <c r="K52" s="123"/>
      <c r="L52" s="123"/>
      <c r="M52" s="123"/>
      <c r="N52" s="123"/>
      <c r="O52" s="123"/>
    </row>
    <row r="53" s="96" customFormat="1" ht="21" customHeight="1" spans="1:15">
      <c r="A53" s="260" t="s">
        <v>184</v>
      </c>
      <c r="B53" s="260" t="s">
        <v>185</v>
      </c>
      <c r="C53" s="123">
        <v>467600</v>
      </c>
      <c r="D53" s="123">
        <v>467600</v>
      </c>
      <c r="E53" s="123"/>
      <c r="F53" s="123">
        <v>467600</v>
      </c>
      <c r="G53" s="123"/>
      <c r="H53" s="123"/>
      <c r="I53" s="123"/>
      <c r="J53" s="123"/>
      <c r="K53" s="123"/>
      <c r="L53" s="123"/>
      <c r="M53" s="123"/>
      <c r="N53" s="123"/>
      <c r="O53" s="123"/>
    </row>
    <row r="54" s="96" customFormat="1" ht="21" customHeight="1" spans="1:15">
      <c r="A54" s="261" t="s">
        <v>186</v>
      </c>
      <c r="B54" s="261" t="s">
        <v>187</v>
      </c>
      <c r="C54" s="123">
        <v>467600</v>
      </c>
      <c r="D54" s="123">
        <v>467600</v>
      </c>
      <c r="E54" s="123"/>
      <c r="F54" s="123">
        <v>467600</v>
      </c>
      <c r="G54" s="123"/>
      <c r="H54" s="123"/>
      <c r="I54" s="123"/>
      <c r="J54" s="123"/>
      <c r="K54" s="123"/>
      <c r="L54" s="123"/>
      <c r="M54" s="123"/>
      <c r="N54" s="123"/>
      <c r="O54" s="123"/>
    </row>
    <row r="55" s="96" customFormat="1" ht="21" customHeight="1" spans="1:15">
      <c r="A55" s="260" t="s">
        <v>188</v>
      </c>
      <c r="B55" s="260" t="s">
        <v>189</v>
      </c>
      <c r="C55" s="123">
        <v>1120000</v>
      </c>
      <c r="D55" s="123">
        <v>1120000</v>
      </c>
      <c r="E55" s="123"/>
      <c r="F55" s="123">
        <v>1120000</v>
      </c>
      <c r="G55" s="123"/>
      <c r="H55" s="123"/>
      <c r="I55" s="123"/>
      <c r="J55" s="123"/>
      <c r="K55" s="123"/>
      <c r="L55" s="123"/>
      <c r="M55" s="123"/>
      <c r="N55" s="123"/>
      <c r="O55" s="123"/>
    </row>
    <row r="56" s="96" customFormat="1" ht="21" customHeight="1" spans="1:15">
      <c r="A56" s="261" t="s">
        <v>190</v>
      </c>
      <c r="B56" s="261" t="s">
        <v>189</v>
      </c>
      <c r="C56" s="123">
        <v>1120000</v>
      </c>
      <c r="D56" s="123">
        <v>1120000</v>
      </c>
      <c r="E56" s="123"/>
      <c r="F56" s="123">
        <v>1120000</v>
      </c>
      <c r="G56" s="123"/>
      <c r="H56" s="123"/>
      <c r="I56" s="123"/>
      <c r="J56" s="123"/>
      <c r="K56" s="123"/>
      <c r="L56" s="123"/>
      <c r="M56" s="123"/>
      <c r="N56" s="123"/>
      <c r="O56" s="123"/>
    </row>
    <row r="57" s="96" customFormat="1" ht="21" customHeight="1" spans="1:15">
      <c r="A57" s="67" t="s">
        <v>191</v>
      </c>
      <c r="B57" s="67" t="s">
        <v>192</v>
      </c>
      <c r="C57" s="123">
        <v>1721880</v>
      </c>
      <c r="D57" s="123">
        <v>1721880</v>
      </c>
      <c r="E57" s="123">
        <v>1721880</v>
      </c>
      <c r="F57" s="123"/>
      <c r="G57" s="123"/>
      <c r="H57" s="123"/>
      <c r="I57" s="123"/>
      <c r="J57" s="123"/>
      <c r="K57" s="123"/>
      <c r="L57" s="123"/>
      <c r="M57" s="123"/>
      <c r="N57" s="123"/>
      <c r="O57" s="123"/>
    </row>
    <row r="58" s="96" customFormat="1" ht="21" customHeight="1" spans="1:15">
      <c r="A58" s="260" t="s">
        <v>193</v>
      </c>
      <c r="B58" s="260" t="s">
        <v>194</v>
      </c>
      <c r="C58" s="123">
        <v>1721880</v>
      </c>
      <c r="D58" s="123">
        <v>1721880</v>
      </c>
      <c r="E58" s="123">
        <v>1721880</v>
      </c>
      <c r="F58" s="123"/>
      <c r="G58" s="123"/>
      <c r="H58" s="123"/>
      <c r="I58" s="123"/>
      <c r="J58" s="123"/>
      <c r="K58" s="123"/>
      <c r="L58" s="123"/>
      <c r="M58" s="123"/>
      <c r="N58" s="123"/>
      <c r="O58" s="123"/>
    </row>
    <row r="59" s="96" customFormat="1" ht="21" customHeight="1" spans="1:15">
      <c r="A59" s="261" t="s">
        <v>195</v>
      </c>
      <c r="B59" s="261" t="s">
        <v>196</v>
      </c>
      <c r="C59" s="123">
        <v>1721880</v>
      </c>
      <c r="D59" s="123">
        <v>1721880</v>
      </c>
      <c r="E59" s="123">
        <v>1721880</v>
      </c>
      <c r="F59" s="123"/>
      <c r="G59" s="123"/>
      <c r="H59" s="123"/>
      <c r="I59" s="123"/>
      <c r="J59" s="123"/>
      <c r="K59" s="123"/>
      <c r="L59" s="123"/>
      <c r="M59" s="123"/>
      <c r="N59" s="123"/>
      <c r="O59" s="123"/>
    </row>
    <row r="60" s="96" customFormat="1" ht="21" customHeight="1" spans="1:15">
      <c r="A60" s="67" t="s">
        <v>197</v>
      </c>
      <c r="B60" s="67" t="s">
        <v>198</v>
      </c>
      <c r="C60" s="123">
        <v>9202</v>
      </c>
      <c r="D60" s="123"/>
      <c r="E60" s="123"/>
      <c r="F60" s="123"/>
      <c r="G60" s="123"/>
      <c r="H60" s="123">
        <v>9202</v>
      </c>
      <c r="I60" s="123"/>
      <c r="J60" s="123"/>
      <c r="K60" s="123"/>
      <c r="L60" s="123"/>
      <c r="M60" s="123"/>
      <c r="N60" s="123"/>
      <c r="O60" s="123"/>
    </row>
    <row r="61" s="96" customFormat="1" ht="21" customHeight="1" spans="1:15">
      <c r="A61" s="260" t="s">
        <v>199</v>
      </c>
      <c r="B61" s="260" t="s">
        <v>200</v>
      </c>
      <c r="C61" s="123">
        <v>9202</v>
      </c>
      <c r="D61" s="123"/>
      <c r="E61" s="123"/>
      <c r="F61" s="123"/>
      <c r="G61" s="123"/>
      <c r="H61" s="123">
        <v>9202</v>
      </c>
      <c r="I61" s="123"/>
      <c r="J61" s="123"/>
      <c r="K61" s="123"/>
      <c r="L61" s="123"/>
      <c r="M61" s="123"/>
      <c r="N61" s="123"/>
      <c r="O61" s="123"/>
    </row>
    <row r="62" s="96" customFormat="1" ht="21" customHeight="1" spans="1:15">
      <c r="A62" s="261" t="s">
        <v>201</v>
      </c>
      <c r="B62" s="261" t="s">
        <v>202</v>
      </c>
      <c r="C62" s="123">
        <v>9202</v>
      </c>
      <c r="D62" s="123"/>
      <c r="E62" s="123"/>
      <c r="F62" s="123"/>
      <c r="G62" s="123"/>
      <c r="H62" s="123">
        <v>9202</v>
      </c>
      <c r="I62" s="123"/>
      <c r="J62" s="123"/>
      <c r="K62" s="123"/>
      <c r="L62" s="123"/>
      <c r="M62" s="123"/>
      <c r="N62" s="123"/>
      <c r="O62" s="123"/>
    </row>
    <row r="63" ht="21" customHeight="1" spans="1:15">
      <c r="A63" s="262" t="s">
        <v>56</v>
      </c>
      <c r="B63" s="263"/>
      <c r="C63" s="123">
        <f>C8+C23+C31+C39+C45+C52+C57+C60</f>
        <v>51012325.44</v>
      </c>
      <c r="D63" s="123">
        <f t="shared" ref="D63:O63" si="0">D8+D23+D31+D39+D45+D52+D57+D60</f>
        <v>50908483.44</v>
      </c>
      <c r="E63" s="123">
        <f t="shared" si="0"/>
        <v>34437651.44</v>
      </c>
      <c r="F63" s="123">
        <f t="shared" si="0"/>
        <v>16470832</v>
      </c>
      <c r="G63" s="123">
        <f t="shared" si="0"/>
        <v>0</v>
      </c>
      <c r="H63" s="123">
        <f t="shared" si="0"/>
        <v>9202</v>
      </c>
      <c r="I63" s="123">
        <f t="shared" si="0"/>
        <v>0</v>
      </c>
      <c r="J63" s="123">
        <f t="shared" si="0"/>
        <v>94640</v>
      </c>
      <c r="K63" s="123">
        <f t="shared" si="0"/>
        <v>0</v>
      </c>
      <c r="L63" s="123">
        <f t="shared" si="0"/>
        <v>0</v>
      </c>
      <c r="M63" s="123">
        <f t="shared" si="0"/>
        <v>0</v>
      </c>
      <c r="N63" s="123">
        <f t="shared" si="0"/>
        <v>0</v>
      </c>
      <c r="O63" s="123">
        <f t="shared" si="0"/>
        <v>94640</v>
      </c>
    </row>
  </sheetData>
  <mergeCells count="12">
    <mergeCell ref="A2:O2"/>
    <mergeCell ref="A3:O3"/>
    <mergeCell ref="A4:B4"/>
    <mergeCell ref="D5:F5"/>
    <mergeCell ref="J5:O5"/>
    <mergeCell ref="A63:B63"/>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D35"/>
  <sheetViews>
    <sheetView showGridLines="0" showZeros="0" workbookViewId="0">
      <pane ySplit="1" topLeftCell="A23" activePane="bottomLeft" state="frozen"/>
      <selection/>
      <selection pane="bottomLeft" activeCell="K26" sqref="K26"/>
    </sheetView>
  </sheetViews>
  <sheetFormatPr defaultColWidth="8.575" defaultRowHeight="12.75" customHeight="1" outlineLevelCol="3"/>
  <cols>
    <col min="1" max="4" width="35.575" customWidth="1"/>
    <col min="5" max="5" width="11.5"/>
  </cols>
  <sheetData>
    <row r="1" customHeight="1" spans="1:4">
      <c r="A1" s="1"/>
      <c r="B1" s="1"/>
      <c r="C1" s="1"/>
      <c r="D1" s="1"/>
    </row>
    <row r="2" ht="15" customHeight="1" spans="1:4">
      <c r="A2" s="52"/>
      <c r="B2" s="56"/>
      <c r="C2" s="56"/>
      <c r="D2" s="56" t="s">
        <v>203</v>
      </c>
    </row>
    <row r="3" ht="41.25" customHeight="1" spans="1:4">
      <c r="A3" s="51" t="str">
        <f>"2026"&amp;"年部门财政拨款收支预算总表"</f>
        <v>2026年部门财政拨款收支预算总表</v>
      </c>
    </row>
    <row r="4" ht="17.25" customHeight="1" spans="1:4">
      <c r="A4" s="54" t="s">
        <v>1</v>
      </c>
      <c r="B4" s="230"/>
      <c r="D4" s="56" t="s">
        <v>2</v>
      </c>
    </row>
    <row r="5" ht="17.25" customHeight="1" spans="1:4">
      <c r="A5" s="231" t="s">
        <v>3</v>
      </c>
      <c r="B5" s="232"/>
      <c r="C5" s="231" t="s">
        <v>4</v>
      </c>
      <c r="D5" s="232"/>
    </row>
    <row r="6" ht="18.75" customHeight="1" spans="1:4">
      <c r="A6" s="231" t="s">
        <v>5</v>
      </c>
      <c r="B6" s="231" t="s">
        <v>6</v>
      </c>
      <c r="C6" s="231" t="s">
        <v>7</v>
      </c>
      <c r="D6" s="231" t="s">
        <v>6</v>
      </c>
    </row>
    <row r="7" ht="16.5" customHeight="1" spans="1:4">
      <c r="A7" s="233" t="s">
        <v>204</v>
      </c>
      <c r="B7" s="203">
        <f>B8</f>
        <v>49268483.44</v>
      </c>
      <c r="C7" s="233" t="s">
        <v>205</v>
      </c>
      <c r="D7" s="71">
        <f>SUM(D8:D33)</f>
        <v>50917685.44</v>
      </c>
    </row>
    <row r="8" ht="16.5" customHeight="1" spans="1:4">
      <c r="A8" s="233" t="s">
        <v>206</v>
      </c>
      <c r="B8" s="203">
        <v>49268483.44</v>
      </c>
      <c r="C8" s="233" t="s">
        <v>207</v>
      </c>
      <c r="D8" s="123">
        <v>27764000.6</v>
      </c>
    </row>
    <row r="9" ht="16.5" customHeight="1" spans="1:4">
      <c r="A9" s="233" t="s">
        <v>208</v>
      </c>
      <c r="B9" s="203"/>
      <c r="C9" s="233" t="s">
        <v>209</v>
      </c>
      <c r="D9" s="71"/>
    </row>
    <row r="10" ht="16.5" customHeight="1" spans="1:4">
      <c r="A10" s="233" t="s">
        <v>210</v>
      </c>
      <c r="B10" s="203"/>
      <c r="C10" s="233" t="s">
        <v>211</v>
      </c>
      <c r="D10" s="71"/>
    </row>
    <row r="11" ht="16.5" customHeight="1" spans="1:4">
      <c r="A11" s="233" t="s">
        <v>212</v>
      </c>
      <c r="B11" s="203">
        <f>B12+B13+B14</f>
        <v>1649202</v>
      </c>
      <c r="C11" s="233" t="s">
        <v>213</v>
      </c>
      <c r="D11" s="71"/>
    </row>
    <row r="12" ht="16.5" customHeight="1" spans="1:4">
      <c r="A12" s="233" t="s">
        <v>206</v>
      </c>
      <c r="B12" s="203">
        <v>1640000</v>
      </c>
      <c r="C12" s="233" t="s">
        <v>214</v>
      </c>
      <c r="D12" s="71"/>
    </row>
    <row r="13" ht="16.5" customHeight="1" spans="1:4">
      <c r="A13" s="234" t="s">
        <v>208</v>
      </c>
      <c r="B13" s="203"/>
      <c r="C13" s="235" t="s">
        <v>215</v>
      </c>
      <c r="D13" s="71"/>
    </row>
    <row r="14" ht="16.5" customHeight="1" spans="1:4">
      <c r="A14" s="234" t="s">
        <v>210</v>
      </c>
      <c r="B14" s="203">
        <v>9202</v>
      </c>
      <c r="C14" s="235" t="s">
        <v>216</v>
      </c>
      <c r="D14" s="71"/>
    </row>
    <row r="15" ht="16.5" customHeight="1" spans="1:4">
      <c r="A15" s="236"/>
      <c r="B15" s="203"/>
      <c r="C15" s="235" t="s">
        <v>217</v>
      </c>
      <c r="D15" s="71">
        <v>3640987</v>
      </c>
    </row>
    <row r="16" ht="16.5" customHeight="1" spans="1:4">
      <c r="A16" s="236"/>
      <c r="B16" s="203"/>
      <c r="C16" s="235" t="s">
        <v>218</v>
      </c>
      <c r="D16" s="71">
        <v>1820290</v>
      </c>
    </row>
    <row r="17" ht="16.5" customHeight="1" spans="1:4">
      <c r="A17" s="236"/>
      <c r="B17" s="203"/>
      <c r="C17" s="235" t="s">
        <v>219</v>
      </c>
      <c r="D17" s="71"/>
    </row>
    <row r="18" ht="16.5" customHeight="1" spans="1:4">
      <c r="A18" s="236"/>
      <c r="B18" s="203"/>
      <c r="C18" s="235" t="s">
        <v>220</v>
      </c>
      <c r="D18" s="225">
        <v>2795200</v>
      </c>
    </row>
    <row r="19" ht="16.5" customHeight="1" spans="1:4">
      <c r="A19" s="236"/>
      <c r="B19" s="203"/>
      <c r="C19" s="235" t="s">
        <v>221</v>
      </c>
      <c r="D19" s="225">
        <v>11578525.84</v>
      </c>
    </row>
    <row r="20" ht="16.5" customHeight="1" spans="1:4">
      <c r="A20" s="236"/>
      <c r="B20" s="203"/>
      <c r="C20" s="235" t="s">
        <v>222</v>
      </c>
      <c r="D20" s="225">
        <v>1587600</v>
      </c>
    </row>
    <row r="21" ht="16.5" customHeight="1" spans="1:4">
      <c r="A21" s="236"/>
      <c r="B21" s="203"/>
      <c r="C21" s="235" t="s">
        <v>223</v>
      </c>
      <c r="D21" s="225"/>
    </row>
    <row r="22" ht="16.5" customHeight="1" spans="1:4">
      <c r="A22" s="236"/>
      <c r="B22" s="203"/>
      <c r="C22" s="235" t="s">
        <v>224</v>
      </c>
      <c r="D22" s="225"/>
    </row>
    <row r="23" ht="16.5" customHeight="1" spans="1:4">
      <c r="A23" s="236"/>
      <c r="B23" s="203"/>
      <c r="C23" s="235" t="s">
        <v>225</v>
      </c>
      <c r="D23" s="225"/>
    </row>
    <row r="24" ht="16.5" customHeight="1" spans="1:4">
      <c r="A24" s="236"/>
      <c r="B24" s="203"/>
      <c r="C24" s="235" t="s">
        <v>226</v>
      </c>
      <c r="D24" s="225"/>
    </row>
    <row r="25" ht="16.5" customHeight="1" spans="1:4">
      <c r="A25" s="236"/>
      <c r="B25" s="203"/>
      <c r="C25" s="235" t="s">
        <v>227</v>
      </c>
      <c r="D25" s="225"/>
    </row>
    <row r="26" ht="16.5" customHeight="1" spans="1:4">
      <c r="A26" s="236"/>
      <c r="B26" s="203"/>
      <c r="C26" s="235" t="s">
        <v>228</v>
      </c>
      <c r="D26" s="225">
        <v>1721880</v>
      </c>
    </row>
    <row r="27" ht="16.5" customHeight="1" spans="1:4">
      <c r="A27" s="236"/>
      <c r="B27" s="203"/>
      <c r="C27" s="235" t="s">
        <v>229</v>
      </c>
      <c r="D27" s="225"/>
    </row>
    <row r="28" ht="16.5" customHeight="1" spans="1:4">
      <c r="A28" s="236"/>
      <c r="B28" s="203"/>
      <c r="C28" s="235" t="s">
        <v>230</v>
      </c>
      <c r="D28" s="225">
        <v>9202</v>
      </c>
    </row>
    <row r="29" ht="16.5" customHeight="1" spans="1:4">
      <c r="A29" s="236"/>
      <c r="B29" s="203"/>
      <c r="C29" s="235" t="s">
        <v>231</v>
      </c>
      <c r="D29" s="225"/>
    </row>
    <row r="30" ht="16.5" customHeight="1" spans="1:4">
      <c r="A30" s="236"/>
      <c r="B30" s="203"/>
      <c r="C30" s="235" t="s">
        <v>232</v>
      </c>
      <c r="D30" s="225"/>
    </row>
    <row r="31" ht="16.5" customHeight="1" spans="1:4">
      <c r="A31" s="236"/>
      <c r="B31" s="203"/>
      <c r="C31" s="235" t="s">
        <v>233</v>
      </c>
      <c r="D31" s="225"/>
    </row>
    <row r="32" ht="16.5" customHeight="1" spans="1:4">
      <c r="A32" s="236"/>
      <c r="B32" s="203"/>
      <c r="C32" s="234" t="s">
        <v>234</v>
      </c>
      <c r="D32" s="225"/>
    </row>
    <row r="33" ht="16.5" customHeight="1" spans="1:4">
      <c r="A33" s="236"/>
      <c r="B33" s="203"/>
      <c r="C33" s="234" t="s">
        <v>235</v>
      </c>
      <c r="D33" s="225"/>
    </row>
    <row r="34" ht="16.5" customHeight="1" spans="1:4">
      <c r="A34" s="236"/>
      <c r="B34" s="203"/>
      <c r="C34" s="237" t="s">
        <v>236</v>
      </c>
      <c r="D34" s="71"/>
    </row>
    <row r="35" ht="15" customHeight="1" spans="1:4">
      <c r="A35" s="238" t="s">
        <v>51</v>
      </c>
      <c r="B35" s="239">
        <f>B7+B11</f>
        <v>50917685.44</v>
      </c>
      <c r="C35" s="238" t="s">
        <v>52</v>
      </c>
      <c r="D35" s="239">
        <f>D7+D34</f>
        <v>50917685.44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G60"/>
  <sheetViews>
    <sheetView showZeros="0" tabSelected="1" workbookViewId="0">
      <pane ySplit="1" topLeftCell="A44" activePane="bottomLeft" state="frozen"/>
      <selection/>
      <selection pane="bottomLeft" activeCell="E71" sqref="E71"/>
    </sheetView>
  </sheetViews>
  <sheetFormatPr defaultColWidth="9.14166666666667" defaultRowHeight="14.25" customHeight="1" outlineLevelCol="6"/>
  <cols>
    <col min="1" max="1" width="15.625" style="158" customWidth="1"/>
    <col min="2" max="2" width="29.125" style="158" customWidth="1"/>
    <col min="3" max="7" width="24.1416666666667" style="158" customWidth="1"/>
    <col min="8" max="16384" width="9.14166666666667" style="158"/>
  </cols>
  <sheetData>
    <row r="1" customHeight="1" spans="1:7">
      <c r="A1" s="159"/>
      <c r="B1" s="159"/>
      <c r="C1" s="159"/>
      <c r="D1" s="159"/>
      <c r="E1" s="159"/>
      <c r="F1" s="159"/>
      <c r="G1" s="159"/>
    </row>
    <row r="2" customHeight="1" spans="1:7">
      <c r="D2" s="209"/>
      <c r="F2" s="210"/>
      <c r="G2" s="211" t="s">
        <v>237</v>
      </c>
    </row>
    <row r="3" ht="41.25" customHeight="1" spans="1:7">
      <c r="A3" s="212" t="str">
        <f>"2026"&amp;"年一般公共预算支出预算表（按功能科目分类）"</f>
        <v>2026年一般公共预算支出预算表（按功能科目分类）</v>
      </c>
      <c r="B3" s="212"/>
      <c r="C3" s="212"/>
      <c r="D3" s="212"/>
      <c r="E3" s="212"/>
      <c r="F3" s="212"/>
      <c r="G3" s="212"/>
    </row>
    <row r="4" ht="18" customHeight="1" spans="1:7">
      <c r="A4" s="213" t="s">
        <v>1</v>
      </c>
      <c r="F4" s="214"/>
      <c r="G4" s="211" t="s">
        <v>2</v>
      </c>
    </row>
    <row r="5" ht="20.25" customHeight="1" spans="1:7">
      <c r="A5" s="215" t="s">
        <v>238</v>
      </c>
      <c r="B5" s="216"/>
      <c r="C5" s="217" t="s">
        <v>56</v>
      </c>
      <c r="D5" s="218" t="s">
        <v>77</v>
      </c>
      <c r="E5" s="219"/>
      <c r="F5" s="220"/>
      <c r="G5" s="221" t="s">
        <v>78</v>
      </c>
    </row>
    <row r="6" ht="20.25" customHeight="1" spans="1:7">
      <c r="A6" s="222" t="s">
        <v>74</v>
      </c>
      <c r="B6" s="222" t="s">
        <v>75</v>
      </c>
      <c r="C6" s="174"/>
      <c r="D6" s="223" t="s">
        <v>58</v>
      </c>
      <c r="E6" s="223" t="s">
        <v>239</v>
      </c>
      <c r="F6" s="223" t="s">
        <v>240</v>
      </c>
      <c r="G6" s="224"/>
    </row>
    <row r="7" ht="15" customHeight="1" spans="1:7">
      <c r="A7" s="196" t="s">
        <v>84</v>
      </c>
      <c r="B7" s="196" t="s">
        <v>85</v>
      </c>
      <c r="C7" s="196" t="s">
        <v>86</v>
      </c>
      <c r="D7" s="196" t="s">
        <v>87</v>
      </c>
      <c r="E7" s="196" t="s">
        <v>88</v>
      </c>
      <c r="F7" s="196" t="s">
        <v>89</v>
      </c>
      <c r="G7" s="196" t="s">
        <v>90</v>
      </c>
    </row>
    <row r="8" s="96" customFormat="1" ht="18" customHeight="1" spans="1:7">
      <c r="A8" s="65" t="s">
        <v>99</v>
      </c>
      <c r="B8" s="65" t="s">
        <v>100</v>
      </c>
      <c r="C8" s="225">
        <f>C9+C12+C15+C17+C19+C21</f>
        <v>27764000.6</v>
      </c>
      <c r="D8" s="23">
        <v>17111755.6</v>
      </c>
      <c r="E8" s="23">
        <v>15742860.6</v>
      </c>
      <c r="F8" s="23">
        <v>1368895</v>
      </c>
      <c r="G8" s="23">
        <v>10746885</v>
      </c>
    </row>
    <row r="9" s="96" customFormat="1" ht="18" customHeight="1" spans="1:7">
      <c r="A9" s="226" t="s">
        <v>101</v>
      </c>
      <c r="B9" s="226" t="s">
        <v>102</v>
      </c>
      <c r="C9" s="225">
        <v>994732.6</v>
      </c>
      <c r="D9" s="23">
        <v>929532.6</v>
      </c>
      <c r="E9" s="23">
        <v>929532.6</v>
      </c>
      <c r="F9" s="23"/>
      <c r="G9" s="23">
        <v>65200</v>
      </c>
    </row>
    <row r="10" s="96" customFormat="1" ht="18" customHeight="1" spans="1:7">
      <c r="A10" s="227" t="s">
        <v>103</v>
      </c>
      <c r="B10" s="227" t="s">
        <v>104</v>
      </c>
      <c r="C10" s="225">
        <v>929532.6</v>
      </c>
      <c r="D10" s="23">
        <v>929532.6</v>
      </c>
      <c r="E10" s="23">
        <v>929532.6</v>
      </c>
      <c r="F10" s="23"/>
      <c r="G10" s="23"/>
    </row>
    <row r="11" s="96" customFormat="1" ht="18" customHeight="1" spans="1:7">
      <c r="A11" s="227" t="s">
        <v>105</v>
      </c>
      <c r="B11" s="227" t="s">
        <v>106</v>
      </c>
      <c r="C11" s="225">
        <v>65200</v>
      </c>
      <c r="D11" s="23"/>
      <c r="E11" s="23"/>
      <c r="F11" s="23"/>
      <c r="G11" s="23">
        <v>65200</v>
      </c>
    </row>
    <row r="12" s="96" customFormat="1" ht="18" customHeight="1" spans="1:7">
      <c r="A12" s="226" t="s">
        <v>107</v>
      </c>
      <c r="B12" s="226" t="s">
        <v>108</v>
      </c>
      <c r="C12" s="225">
        <f>C13+C14</f>
        <v>16943063</v>
      </c>
      <c r="D12" s="23">
        <v>15733063</v>
      </c>
      <c r="E12" s="23">
        <v>14484168</v>
      </c>
      <c r="F12" s="23">
        <v>1248895</v>
      </c>
      <c r="G12" s="23">
        <v>1304640</v>
      </c>
    </row>
    <row r="13" s="96" customFormat="1" ht="18" customHeight="1" spans="1:7">
      <c r="A13" s="227" t="s">
        <v>109</v>
      </c>
      <c r="B13" s="227" t="s">
        <v>104</v>
      </c>
      <c r="C13" s="225">
        <v>16283063</v>
      </c>
      <c r="D13" s="23">
        <v>15733063</v>
      </c>
      <c r="E13" s="23">
        <v>14484168</v>
      </c>
      <c r="F13" s="23">
        <v>1248895</v>
      </c>
      <c r="G13" s="23">
        <v>550000</v>
      </c>
    </row>
    <row r="14" s="96" customFormat="1" ht="18" customHeight="1" spans="1:7">
      <c r="A14" s="227" t="s">
        <v>110</v>
      </c>
      <c r="B14" s="227" t="s">
        <v>111</v>
      </c>
      <c r="C14" s="225">
        <v>660000</v>
      </c>
      <c r="D14" s="23"/>
      <c r="E14" s="23"/>
      <c r="F14" s="23"/>
      <c r="G14" s="23">
        <v>660000</v>
      </c>
    </row>
    <row r="15" s="96" customFormat="1" ht="18" customHeight="1" spans="1:7">
      <c r="A15" s="226" t="s">
        <v>112</v>
      </c>
      <c r="B15" s="226" t="s">
        <v>113</v>
      </c>
      <c r="C15" s="225">
        <v>50000</v>
      </c>
      <c r="D15" s="23"/>
      <c r="E15" s="23"/>
      <c r="F15" s="23"/>
      <c r="G15" s="23">
        <v>50000</v>
      </c>
    </row>
    <row r="16" s="96" customFormat="1" ht="18" customHeight="1" spans="1:7">
      <c r="A16" s="227" t="s">
        <v>114</v>
      </c>
      <c r="B16" s="227" t="s">
        <v>115</v>
      </c>
      <c r="C16" s="225">
        <v>50000</v>
      </c>
      <c r="D16" s="23"/>
      <c r="E16" s="23"/>
      <c r="F16" s="23"/>
      <c r="G16" s="23">
        <v>50000</v>
      </c>
    </row>
    <row r="17" s="96" customFormat="1" ht="18" customHeight="1" spans="1:7">
      <c r="A17" s="226" t="s">
        <v>116</v>
      </c>
      <c r="B17" s="226" t="s">
        <v>117</v>
      </c>
      <c r="C17" s="225">
        <v>26400</v>
      </c>
      <c r="D17" s="23">
        <v>26400</v>
      </c>
      <c r="E17" s="23">
        <v>26400</v>
      </c>
      <c r="F17" s="23"/>
      <c r="G17" s="23"/>
    </row>
    <row r="18" s="96" customFormat="1" ht="18" customHeight="1" spans="1:7">
      <c r="A18" s="227" t="s">
        <v>118</v>
      </c>
      <c r="B18" s="227" t="s">
        <v>104</v>
      </c>
      <c r="C18" s="225">
        <v>26400</v>
      </c>
      <c r="D18" s="23">
        <v>26400</v>
      </c>
      <c r="E18" s="23">
        <v>26400</v>
      </c>
      <c r="F18" s="23"/>
      <c r="G18" s="23"/>
    </row>
    <row r="19" s="96" customFormat="1" ht="18" customHeight="1" spans="1:7">
      <c r="A19" s="226" t="s">
        <v>119</v>
      </c>
      <c r="B19" s="226" t="s">
        <v>120</v>
      </c>
      <c r="C19" s="225">
        <v>120000</v>
      </c>
      <c r="D19" s="23">
        <v>120000</v>
      </c>
      <c r="E19" s="23"/>
      <c r="F19" s="23">
        <v>120000</v>
      </c>
      <c r="G19" s="23"/>
    </row>
    <row r="20" s="96" customFormat="1" ht="18" customHeight="1" spans="1:7">
      <c r="A20" s="227" t="s">
        <v>121</v>
      </c>
      <c r="B20" s="227" t="s">
        <v>104</v>
      </c>
      <c r="C20" s="225">
        <v>120000</v>
      </c>
      <c r="D20" s="23">
        <v>120000</v>
      </c>
      <c r="E20" s="23"/>
      <c r="F20" s="23">
        <v>120000</v>
      </c>
      <c r="G20" s="23"/>
    </row>
    <row r="21" s="96" customFormat="1" ht="18" customHeight="1" spans="1:7">
      <c r="A21" s="226" t="s">
        <v>122</v>
      </c>
      <c r="B21" s="226" t="s">
        <v>123</v>
      </c>
      <c r="C21" s="225">
        <v>9629805</v>
      </c>
      <c r="D21" s="23">
        <v>302760</v>
      </c>
      <c r="E21" s="23">
        <v>302760</v>
      </c>
      <c r="F21" s="23"/>
      <c r="G21" s="23">
        <v>9327045</v>
      </c>
    </row>
    <row r="22" s="96" customFormat="1" ht="18" customHeight="1" spans="1:7">
      <c r="A22" s="227" t="s">
        <v>124</v>
      </c>
      <c r="B22" s="227" t="s">
        <v>125</v>
      </c>
      <c r="C22" s="225">
        <v>9629805</v>
      </c>
      <c r="D22" s="23">
        <v>302760</v>
      </c>
      <c r="E22" s="23">
        <v>302760</v>
      </c>
      <c r="F22" s="23"/>
      <c r="G22" s="23">
        <v>9327045</v>
      </c>
    </row>
    <row r="23" s="96" customFormat="1" ht="18" customHeight="1" spans="1:7">
      <c r="A23" s="65" t="s">
        <v>126</v>
      </c>
      <c r="B23" s="65" t="s">
        <v>127</v>
      </c>
      <c r="C23" s="225">
        <v>3640987</v>
      </c>
      <c r="D23" s="23">
        <v>2897200</v>
      </c>
      <c r="E23" s="23">
        <v>2780200</v>
      </c>
      <c r="F23" s="23">
        <v>117000</v>
      </c>
      <c r="G23" s="23">
        <v>743787</v>
      </c>
    </row>
    <row r="24" s="96" customFormat="1" ht="18" customHeight="1" spans="1:7">
      <c r="A24" s="226" t="s">
        <v>128</v>
      </c>
      <c r="B24" s="226" t="s">
        <v>129</v>
      </c>
      <c r="C24" s="225">
        <v>2897200</v>
      </c>
      <c r="D24" s="23">
        <v>2897200</v>
      </c>
      <c r="E24" s="23">
        <v>2780200</v>
      </c>
      <c r="F24" s="23">
        <v>117000</v>
      </c>
      <c r="G24" s="23"/>
    </row>
    <row r="25" s="96" customFormat="1" ht="18" customHeight="1" spans="1:7">
      <c r="A25" s="227" t="s">
        <v>130</v>
      </c>
      <c r="B25" s="227" t="s">
        <v>131</v>
      </c>
      <c r="C25" s="225">
        <v>761400</v>
      </c>
      <c r="D25" s="23">
        <v>761400</v>
      </c>
      <c r="E25" s="23">
        <v>680400</v>
      </c>
      <c r="F25" s="23">
        <v>81000</v>
      </c>
      <c r="G25" s="23"/>
    </row>
    <row r="26" s="96" customFormat="1" ht="18" customHeight="1" spans="1:7">
      <c r="A26" s="227" t="s">
        <v>132</v>
      </c>
      <c r="B26" s="227" t="s">
        <v>133</v>
      </c>
      <c r="C26" s="225">
        <v>280800</v>
      </c>
      <c r="D26" s="23">
        <v>280800</v>
      </c>
      <c r="E26" s="23">
        <v>244800</v>
      </c>
      <c r="F26" s="23">
        <v>36000</v>
      </c>
      <c r="G26" s="23"/>
    </row>
    <row r="27" s="96" customFormat="1" ht="18" customHeight="1" spans="1:7">
      <c r="A27" s="227" t="s">
        <v>134</v>
      </c>
      <c r="B27" s="227" t="s">
        <v>135</v>
      </c>
      <c r="C27" s="225">
        <v>1755000</v>
      </c>
      <c r="D27" s="23">
        <v>1755000</v>
      </c>
      <c r="E27" s="23">
        <v>1755000</v>
      </c>
      <c r="F27" s="23"/>
      <c r="G27" s="23"/>
    </row>
    <row r="28" s="96" customFormat="1" ht="18" customHeight="1" spans="1:7">
      <c r="A28" s="227" t="s">
        <v>136</v>
      </c>
      <c r="B28" s="227" t="s">
        <v>137</v>
      </c>
      <c r="C28" s="225">
        <v>100000</v>
      </c>
      <c r="D28" s="23">
        <v>100000</v>
      </c>
      <c r="E28" s="23">
        <v>100000</v>
      </c>
      <c r="F28" s="23"/>
      <c r="G28" s="23"/>
    </row>
    <row r="29" s="96" customFormat="1" ht="18" customHeight="1" spans="1:7">
      <c r="A29" s="226" t="s">
        <v>138</v>
      </c>
      <c r="B29" s="226" t="s">
        <v>139</v>
      </c>
      <c r="C29" s="225">
        <v>743787</v>
      </c>
      <c r="D29" s="23"/>
      <c r="E29" s="23"/>
      <c r="F29" s="23"/>
      <c r="G29" s="23">
        <v>743787</v>
      </c>
    </row>
    <row r="30" s="96" customFormat="1" ht="18" customHeight="1" spans="1:7">
      <c r="A30" s="227" t="s">
        <v>140</v>
      </c>
      <c r="B30" s="227" t="s">
        <v>141</v>
      </c>
      <c r="C30" s="225">
        <v>743787</v>
      </c>
      <c r="D30" s="23"/>
      <c r="E30" s="23"/>
      <c r="F30" s="23"/>
      <c r="G30" s="23">
        <v>743787</v>
      </c>
    </row>
    <row r="31" s="96" customFormat="1" ht="18" customHeight="1" spans="1:7">
      <c r="A31" s="65" t="s">
        <v>142</v>
      </c>
      <c r="B31" s="65" t="s">
        <v>143</v>
      </c>
      <c r="C31" s="225">
        <v>1820290</v>
      </c>
      <c r="D31" s="23">
        <v>1780290</v>
      </c>
      <c r="E31" s="23">
        <v>1780290</v>
      </c>
      <c r="F31" s="23"/>
      <c r="G31" s="23">
        <v>40000</v>
      </c>
    </row>
    <row r="32" s="96" customFormat="1" ht="18" customHeight="1" spans="1:7">
      <c r="A32" s="226" t="s">
        <v>144</v>
      </c>
      <c r="B32" s="226" t="s">
        <v>145</v>
      </c>
      <c r="C32" s="225">
        <v>40000</v>
      </c>
      <c r="D32" s="23"/>
      <c r="E32" s="23"/>
      <c r="F32" s="23"/>
      <c r="G32" s="23">
        <v>40000</v>
      </c>
    </row>
    <row r="33" s="96" customFormat="1" ht="18" customHeight="1" spans="1:7">
      <c r="A33" s="227" t="s">
        <v>146</v>
      </c>
      <c r="B33" s="227" t="s">
        <v>147</v>
      </c>
      <c r="C33" s="225">
        <v>40000</v>
      </c>
      <c r="D33" s="23"/>
      <c r="E33" s="23"/>
      <c r="F33" s="23"/>
      <c r="G33" s="23">
        <v>40000</v>
      </c>
    </row>
    <row r="34" s="96" customFormat="1" ht="18" customHeight="1" spans="1:7">
      <c r="A34" s="226" t="s">
        <v>148</v>
      </c>
      <c r="B34" s="226" t="s">
        <v>149</v>
      </c>
      <c r="C34" s="225">
        <v>1780290</v>
      </c>
      <c r="D34" s="23">
        <v>1780290</v>
      </c>
      <c r="E34" s="23">
        <v>1780290</v>
      </c>
      <c r="F34" s="23"/>
      <c r="G34" s="23"/>
    </row>
    <row r="35" s="96" customFormat="1" ht="18" customHeight="1" spans="1:7">
      <c r="A35" s="227" t="s">
        <v>150</v>
      </c>
      <c r="B35" s="227" t="s">
        <v>151</v>
      </c>
      <c r="C35" s="225">
        <v>371008</v>
      </c>
      <c r="D35" s="23">
        <v>371008</v>
      </c>
      <c r="E35" s="23">
        <v>371008</v>
      </c>
      <c r="F35" s="23"/>
      <c r="G35" s="23"/>
    </row>
    <row r="36" s="96" customFormat="1" ht="18" customHeight="1" spans="1:7">
      <c r="A36" s="227" t="s">
        <v>152</v>
      </c>
      <c r="B36" s="227" t="s">
        <v>153</v>
      </c>
      <c r="C36" s="225">
        <v>611072</v>
      </c>
      <c r="D36" s="23">
        <v>611072</v>
      </c>
      <c r="E36" s="23">
        <v>611072</v>
      </c>
      <c r="F36" s="23"/>
      <c r="G36" s="23"/>
    </row>
    <row r="37" s="96" customFormat="1" ht="18" customHeight="1" spans="1:7">
      <c r="A37" s="227" t="s">
        <v>154</v>
      </c>
      <c r="B37" s="227" t="s">
        <v>155</v>
      </c>
      <c r="C37" s="225">
        <v>708210</v>
      </c>
      <c r="D37" s="23">
        <v>708210</v>
      </c>
      <c r="E37" s="23">
        <v>708210</v>
      </c>
      <c r="F37" s="23"/>
      <c r="G37" s="23"/>
    </row>
    <row r="38" s="96" customFormat="1" ht="18" customHeight="1" spans="1:7">
      <c r="A38" s="227" t="s">
        <v>156</v>
      </c>
      <c r="B38" s="227" t="s">
        <v>157</v>
      </c>
      <c r="C38" s="225">
        <v>90000</v>
      </c>
      <c r="D38" s="23">
        <v>90000</v>
      </c>
      <c r="E38" s="23">
        <v>90000</v>
      </c>
      <c r="F38" s="23"/>
      <c r="G38" s="23"/>
    </row>
    <row r="39" s="96" customFormat="1" ht="18" customHeight="1" spans="1:7">
      <c r="A39" s="65" t="s">
        <v>158</v>
      </c>
      <c r="B39" s="65" t="s">
        <v>159</v>
      </c>
      <c r="C39" s="225">
        <v>2795200</v>
      </c>
      <c r="D39" s="23"/>
      <c r="E39" s="23"/>
      <c r="F39" s="23"/>
      <c r="G39" s="23">
        <v>2795200</v>
      </c>
    </row>
    <row r="40" s="96" customFormat="1" ht="18" customHeight="1" spans="1:7">
      <c r="A40" s="226" t="s">
        <v>160</v>
      </c>
      <c r="B40" s="226" t="s">
        <v>161</v>
      </c>
      <c r="C40" s="225">
        <v>1545400</v>
      </c>
      <c r="D40" s="23"/>
      <c r="E40" s="23"/>
      <c r="F40" s="23"/>
      <c r="G40" s="23">
        <v>1545400</v>
      </c>
    </row>
    <row r="41" s="96" customFormat="1" ht="18" customHeight="1" spans="1:7">
      <c r="A41" s="227" t="s">
        <v>162</v>
      </c>
      <c r="B41" s="227" t="s">
        <v>104</v>
      </c>
      <c r="C41" s="225">
        <v>500400</v>
      </c>
      <c r="D41" s="23"/>
      <c r="E41" s="23"/>
      <c r="F41" s="23"/>
      <c r="G41" s="23">
        <v>500400</v>
      </c>
    </row>
    <row r="42" s="96" customFormat="1" ht="18" customHeight="1" spans="1:7">
      <c r="A42" s="227" t="s">
        <v>163</v>
      </c>
      <c r="B42" s="227" t="s">
        <v>164</v>
      </c>
      <c r="C42" s="225">
        <v>1045000</v>
      </c>
      <c r="D42" s="23"/>
      <c r="E42" s="23"/>
      <c r="F42" s="23"/>
      <c r="G42" s="23">
        <v>1045000</v>
      </c>
    </row>
    <row r="43" s="96" customFormat="1" ht="18" customHeight="1" spans="1:7">
      <c r="A43" s="226" t="s">
        <v>165</v>
      </c>
      <c r="B43" s="226" t="s">
        <v>166</v>
      </c>
      <c r="C43" s="225">
        <v>1249800</v>
      </c>
      <c r="D43" s="23"/>
      <c r="E43" s="23"/>
      <c r="F43" s="23"/>
      <c r="G43" s="23">
        <v>1249800</v>
      </c>
    </row>
    <row r="44" s="96" customFormat="1" ht="18" customHeight="1" spans="1:7">
      <c r="A44" s="227" t="s">
        <v>167</v>
      </c>
      <c r="B44" s="227" t="s">
        <v>166</v>
      </c>
      <c r="C44" s="225">
        <v>1249800</v>
      </c>
      <c r="D44" s="23"/>
      <c r="E44" s="23"/>
      <c r="F44" s="23"/>
      <c r="G44" s="23">
        <v>1249800</v>
      </c>
    </row>
    <row r="45" s="96" customFormat="1" ht="18" customHeight="1" spans="1:7">
      <c r="A45" s="65" t="s">
        <v>168</v>
      </c>
      <c r="B45" s="65" t="s">
        <v>169</v>
      </c>
      <c r="C45" s="225">
        <v>11578525.84</v>
      </c>
      <c r="D45" s="23">
        <v>10926525.84</v>
      </c>
      <c r="E45" s="23">
        <v>10926525.84</v>
      </c>
      <c r="F45" s="23"/>
      <c r="G45" s="23">
        <v>652000</v>
      </c>
    </row>
    <row r="46" s="96" customFormat="1" ht="18" customHeight="1" spans="1:7">
      <c r="A46" s="226" t="s">
        <v>170</v>
      </c>
      <c r="B46" s="226" t="s">
        <v>171</v>
      </c>
      <c r="C46" s="225">
        <v>11058525.84</v>
      </c>
      <c r="D46" s="23">
        <v>10926525.84</v>
      </c>
      <c r="E46" s="23">
        <v>10926525.84</v>
      </c>
      <c r="F46" s="23"/>
      <c r="G46" s="23">
        <v>132000</v>
      </c>
    </row>
    <row r="47" s="96" customFormat="1" ht="18" customHeight="1" spans="1:7">
      <c r="A47" s="227" t="s">
        <v>172</v>
      </c>
      <c r="B47" s="227" t="s">
        <v>173</v>
      </c>
      <c r="C47" s="225">
        <v>4011023.88</v>
      </c>
      <c r="D47" s="23">
        <v>4011023.88</v>
      </c>
      <c r="E47" s="23">
        <v>4011023.88</v>
      </c>
      <c r="F47" s="23"/>
      <c r="G47" s="23"/>
    </row>
    <row r="48" s="96" customFormat="1" ht="18" customHeight="1" spans="1:7">
      <c r="A48" s="227" t="s">
        <v>174</v>
      </c>
      <c r="B48" s="227" t="s">
        <v>175</v>
      </c>
      <c r="C48" s="225">
        <v>6378041.16</v>
      </c>
      <c r="D48" s="23">
        <v>6378041.16</v>
      </c>
      <c r="E48" s="23">
        <v>6378041.16</v>
      </c>
      <c r="F48" s="23"/>
      <c r="G48" s="23"/>
    </row>
    <row r="49" s="96" customFormat="1" ht="18" customHeight="1" spans="1:7">
      <c r="A49" s="227" t="s">
        <v>176</v>
      </c>
      <c r="B49" s="227" t="s">
        <v>177</v>
      </c>
      <c r="C49" s="225">
        <v>669460.8</v>
      </c>
      <c r="D49" s="23">
        <v>537460.8</v>
      </c>
      <c r="E49" s="23">
        <v>537460.8</v>
      </c>
      <c r="F49" s="23"/>
      <c r="G49" s="23">
        <v>132000</v>
      </c>
    </row>
    <row r="50" s="96" customFormat="1" ht="18" customHeight="1" spans="1:7">
      <c r="A50" s="226" t="s">
        <v>178</v>
      </c>
      <c r="B50" s="226" t="s">
        <v>179</v>
      </c>
      <c r="C50" s="225">
        <v>520000</v>
      </c>
      <c r="D50" s="23"/>
      <c r="E50" s="23"/>
      <c r="F50" s="23"/>
      <c r="G50" s="23">
        <v>520000</v>
      </c>
    </row>
    <row r="51" s="96" customFormat="1" ht="18" customHeight="1" spans="1:7">
      <c r="A51" s="227" t="s">
        <v>180</v>
      </c>
      <c r="B51" s="227" t="s">
        <v>181</v>
      </c>
      <c r="C51" s="225">
        <v>520000</v>
      </c>
      <c r="D51" s="23"/>
      <c r="E51" s="23"/>
      <c r="F51" s="23"/>
      <c r="G51" s="23">
        <v>520000</v>
      </c>
    </row>
    <row r="52" s="96" customFormat="1" ht="18" customHeight="1" spans="1:7">
      <c r="A52" s="65" t="s">
        <v>182</v>
      </c>
      <c r="B52" s="65" t="s">
        <v>183</v>
      </c>
      <c r="C52" s="225">
        <v>1587600</v>
      </c>
      <c r="D52" s="23"/>
      <c r="E52" s="23"/>
      <c r="F52" s="23"/>
      <c r="G52" s="23">
        <v>1587600</v>
      </c>
    </row>
    <row r="53" s="96" customFormat="1" ht="18" customHeight="1" spans="1:7">
      <c r="A53" s="226" t="s">
        <v>184</v>
      </c>
      <c r="B53" s="226" t="s">
        <v>185</v>
      </c>
      <c r="C53" s="225">
        <v>467600</v>
      </c>
      <c r="D53" s="23"/>
      <c r="E53" s="23"/>
      <c r="F53" s="23"/>
      <c r="G53" s="23">
        <v>467600</v>
      </c>
    </row>
    <row r="54" s="96" customFormat="1" ht="18" customHeight="1" spans="1:7">
      <c r="A54" s="227" t="s">
        <v>186</v>
      </c>
      <c r="B54" s="227" t="s">
        <v>187</v>
      </c>
      <c r="C54" s="225">
        <v>467600</v>
      </c>
      <c r="D54" s="23"/>
      <c r="E54" s="23"/>
      <c r="F54" s="23"/>
      <c r="G54" s="23">
        <v>467600</v>
      </c>
    </row>
    <row r="55" s="96" customFormat="1" ht="18" customHeight="1" spans="1:7">
      <c r="A55" s="226" t="s">
        <v>188</v>
      </c>
      <c r="B55" s="226" t="s">
        <v>189</v>
      </c>
      <c r="C55" s="225">
        <v>1120000</v>
      </c>
      <c r="D55" s="23"/>
      <c r="E55" s="23"/>
      <c r="F55" s="23"/>
      <c r="G55" s="23">
        <v>1120000</v>
      </c>
    </row>
    <row r="56" s="96" customFormat="1" ht="18" customHeight="1" spans="1:7">
      <c r="A56" s="227" t="s">
        <v>190</v>
      </c>
      <c r="B56" s="227" t="s">
        <v>189</v>
      </c>
      <c r="C56" s="225">
        <v>1120000</v>
      </c>
      <c r="D56" s="23"/>
      <c r="E56" s="23"/>
      <c r="F56" s="23"/>
      <c r="G56" s="23">
        <v>1120000</v>
      </c>
    </row>
    <row r="57" s="96" customFormat="1" ht="18" customHeight="1" spans="1:7">
      <c r="A57" s="65" t="s">
        <v>191</v>
      </c>
      <c r="B57" s="65" t="s">
        <v>192</v>
      </c>
      <c r="C57" s="225">
        <v>1721880</v>
      </c>
      <c r="D57" s="23">
        <v>1721880</v>
      </c>
      <c r="E57" s="23">
        <v>1721880</v>
      </c>
      <c r="F57" s="23"/>
      <c r="G57" s="23"/>
    </row>
    <row r="58" s="96" customFormat="1" ht="18" customHeight="1" spans="1:7">
      <c r="A58" s="226" t="s">
        <v>193</v>
      </c>
      <c r="B58" s="226" t="s">
        <v>194</v>
      </c>
      <c r="C58" s="225">
        <v>1721880</v>
      </c>
      <c r="D58" s="23">
        <v>1721880</v>
      </c>
      <c r="E58" s="23">
        <v>1721880</v>
      </c>
      <c r="F58" s="23"/>
      <c r="G58" s="23"/>
    </row>
    <row r="59" s="96" customFormat="1" ht="18" customHeight="1" spans="1:7">
      <c r="A59" s="227" t="s">
        <v>195</v>
      </c>
      <c r="B59" s="227" t="s">
        <v>196</v>
      </c>
      <c r="C59" s="225">
        <v>1721880</v>
      </c>
      <c r="D59" s="23">
        <v>1721880</v>
      </c>
      <c r="E59" s="23">
        <v>1721880</v>
      </c>
      <c r="F59" s="23"/>
      <c r="G59" s="23"/>
    </row>
    <row r="60" s="96" customFormat="1" ht="18" customHeight="1" spans="1:7">
      <c r="A60" s="228" t="s">
        <v>241</v>
      </c>
      <c r="B60" s="229" t="s">
        <v>241</v>
      </c>
      <c r="C60" s="123">
        <f>C8+C23+C31+C39+C45+C52+C57</f>
        <v>50908483.44</v>
      </c>
      <c r="D60" s="123">
        <f>D8+D23+D31+D39+D45+D52+D57</f>
        <v>34437651.44</v>
      </c>
      <c r="E60" s="123">
        <f>E8+E23+E31+E39+E45+E52+E57</f>
        <v>32951756.44</v>
      </c>
      <c r="F60" s="123">
        <f>F8+F23+F31+F39+F45+F52+F57</f>
        <v>1485895</v>
      </c>
      <c r="G60" s="123">
        <f>G8+G23+G31+G39+G45+G52+G57</f>
        <v>16565472</v>
      </c>
    </row>
  </sheetData>
  <mergeCells count="6">
    <mergeCell ref="A3:G3"/>
    <mergeCell ref="A5:B5"/>
    <mergeCell ref="D5:F5"/>
    <mergeCell ref="A60:B60"/>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F8"/>
  <sheetViews>
    <sheetView showZeros="0" workbookViewId="0">
      <pane ySplit="1" topLeftCell="A2" activePane="bottomLeft" state="frozen"/>
      <selection/>
      <selection pane="bottomLeft" activeCell="G21" sqref="G21"/>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53"/>
      <c r="B2" s="53"/>
      <c r="C2" s="53"/>
      <c r="D2" s="53"/>
      <c r="E2" s="52"/>
      <c r="F2" s="204" t="s">
        <v>242</v>
      </c>
    </row>
    <row r="3" ht="41.25" customHeight="1" spans="1:6">
      <c r="A3" s="205" t="str">
        <f>"2026"&amp;"年一般公共预算“三公”经费支出预算表"</f>
        <v>2026年一般公共预算“三公”经费支出预算表</v>
      </c>
      <c r="B3" s="53"/>
      <c r="C3" s="53"/>
      <c r="D3" s="53"/>
      <c r="E3" s="52"/>
      <c r="F3" s="53"/>
    </row>
    <row r="4" customHeight="1" spans="1:6">
      <c r="A4" s="128" t="s">
        <v>1</v>
      </c>
      <c r="B4" s="206"/>
      <c r="D4" s="53"/>
      <c r="E4" s="52"/>
      <c r="F4" s="57" t="s">
        <v>2</v>
      </c>
    </row>
    <row r="5" ht="27" customHeight="1" spans="1:6">
      <c r="A5" s="58" t="s">
        <v>243</v>
      </c>
      <c r="B5" s="58" t="s">
        <v>244</v>
      </c>
      <c r="C5" s="60" t="s">
        <v>245</v>
      </c>
      <c r="D5" s="58"/>
      <c r="E5" s="59"/>
      <c r="F5" s="58" t="s">
        <v>246</v>
      </c>
    </row>
    <row r="6" ht="28.5" customHeight="1" spans="1:6">
      <c r="A6" s="207"/>
      <c r="B6" s="63"/>
      <c r="C6" s="59" t="s">
        <v>58</v>
      </c>
      <c r="D6" s="59" t="s">
        <v>247</v>
      </c>
      <c r="E6" s="59" t="s">
        <v>248</v>
      </c>
      <c r="F6" s="62"/>
    </row>
    <row r="7" ht="17.25" customHeight="1" spans="1:6">
      <c r="A7" s="69" t="s">
        <v>84</v>
      </c>
      <c r="B7" s="69" t="s">
        <v>85</v>
      </c>
      <c r="C7" s="69" t="s">
        <v>86</v>
      </c>
      <c r="D7" s="69" t="s">
        <v>87</v>
      </c>
      <c r="E7" s="69" t="s">
        <v>88</v>
      </c>
      <c r="F7" s="69" t="s">
        <v>89</v>
      </c>
    </row>
    <row r="8" s="28" customFormat="1" ht="17.25" customHeight="1" spans="1:6">
      <c r="A8" s="208">
        <v>140000</v>
      </c>
      <c r="B8" s="208">
        <v>0</v>
      </c>
      <c r="C8" s="208">
        <v>140000</v>
      </c>
      <c r="D8" s="208">
        <v>0</v>
      </c>
      <c r="E8" s="208">
        <v>140000</v>
      </c>
      <c r="F8" s="208">
        <v>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X77"/>
  <sheetViews>
    <sheetView showZeros="0" workbookViewId="0">
      <pane ySplit="1" topLeftCell="A47" activePane="bottomLeft" state="frozen"/>
      <selection/>
      <selection pane="bottomLeft" activeCell="A1" sqref="$A1:$XFD1048576"/>
    </sheetView>
  </sheetViews>
  <sheetFormatPr defaultColWidth="9.14166666666667" defaultRowHeight="14.25" customHeight="1"/>
  <cols>
    <col min="1" max="2" width="32.85" style="28" customWidth="1"/>
    <col min="3" max="3" width="23.75" style="28" customWidth="1"/>
    <col min="4" max="4" width="22" style="28" customWidth="1"/>
    <col min="5" max="5" width="12.75" hidden="1" customWidth="1"/>
    <col min="6" max="6" width="27.125" style="28" hidden="1" customWidth="1"/>
    <col min="7" max="7" width="10" hidden="1"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60"/>
      <c r="C2" s="181"/>
      <c r="E2" s="182"/>
      <c r="F2" s="183"/>
      <c r="G2" s="182"/>
      <c r="H2" s="182"/>
      <c r="I2" s="98"/>
      <c r="J2" s="98"/>
      <c r="K2" s="98"/>
      <c r="L2" s="98"/>
      <c r="M2" s="98"/>
      <c r="N2" s="98"/>
      <c r="R2" s="98"/>
      <c r="V2" s="184"/>
      <c r="X2" s="3" t="s">
        <v>249</v>
      </c>
    </row>
    <row r="3" ht="45.75" customHeight="1" spans="1:24">
      <c r="A3" s="80" t="str">
        <f>"2026"&amp;"年部门基本支出预算表"</f>
        <v>2026年部门基本支出预算表</v>
      </c>
      <c r="B3" s="4"/>
      <c r="C3" s="80"/>
      <c r="D3" s="80"/>
      <c r="E3" s="80"/>
      <c r="F3" s="80"/>
      <c r="G3" s="80"/>
      <c r="H3" s="80"/>
      <c r="I3" s="80"/>
      <c r="J3" s="80"/>
      <c r="K3" s="80"/>
      <c r="L3" s="80"/>
      <c r="M3" s="80"/>
      <c r="N3" s="80"/>
      <c r="O3" s="4"/>
      <c r="P3" s="4"/>
      <c r="Q3" s="4"/>
      <c r="R3" s="80"/>
      <c r="S3" s="80"/>
      <c r="T3" s="80"/>
      <c r="U3" s="80"/>
      <c r="V3" s="80"/>
      <c r="W3" s="80"/>
      <c r="X3" s="80"/>
    </row>
    <row r="4" ht="18.75" customHeight="1" spans="1:24">
      <c r="A4" s="5" t="s">
        <v>1</v>
      </c>
      <c r="B4" s="6"/>
      <c r="C4" s="185"/>
      <c r="D4" s="186"/>
      <c r="E4" s="186"/>
      <c r="F4" s="186"/>
      <c r="G4" s="186"/>
      <c r="H4" s="186"/>
      <c r="I4" s="103"/>
      <c r="J4" s="103"/>
      <c r="K4" s="103"/>
      <c r="L4" s="103"/>
      <c r="M4" s="103"/>
      <c r="N4" s="103"/>
      <c r="O4" s="7"/>
      <c r="P4" s="7"/>
      <c r="Q4" s="7"/>
      <c r="R4" s="103"/>
      <c r="V4" s="184"/>
      <c r="X4" s="3" t="s">
        <v>2</v>
      </c>
    </row>
    <row r="5" ht="18" customHeight="1" spans="1:24">
      <c r="A5" s="9" t="s">
        <v>250</v>
      </c>
      <c r="B5" s="9" t="s">
        <v>251</v>
      </c>
      <c r="C5" s="9" t="s">
        <v>252</v>
      </c>
      <c r="D5" s="9" t="s">
        <v>253</v>
      </c>
      <c r="E5" s="9" t="s">
        <v>254</v>
      </c>
      <c r="F5" s="9" t="s">
        <v>255</v>
      </c>
      <c r="G5" s="9" t="s">
        <v>256</v>
      </c>
      <c r="H5" s="9" t="s">
        <v>257</v>
      </c>
      <c r="I5" s="187" t="s">
        <v>258</v>
      </c>
      <c r="J5" s="109" t="s">
        <v>258</v>
      </c>
      <c r="K5" s="109"/>
      <c r="L5" s="109"/>
      <c r="M5" s="109"/>
      <c r="N5" s="109"/>
      <c r="O5" s="12"/>
      <c r="P5" s="12"/>
      <c r="Q5" s="12"/>
      <c r="R5" s="108" t="s">
        <v>62</v>
      </c>
      <c r="S5" s="109" t="s">
        <v>63</v>
      </c>
      <c r="T5" s="109"/>
      <c r="U5" s="109"/>
      <c r="V5" s="109"/>
      <c r="W5" s="109"/>
      <c r="X5" s="110"/>
    </row>
    <row r="6" ht="18" customHeight="1" spans="1:24">
      <c r="A6" s="14"/>
      <c r="B6" s="168"/>
      <c r="C6" s="146"/>
      <c r="D6" s="14"/>
      <c r="E6" s="14"/>
      <c r="F6" s="14"/>
      <c r="G6" s="14"/>
      <c r="H6" s="14"/>
      <c r="I6" s="144" t="s">
        <v>259</v>
      </c>
      <c r="J6" s="187" t="s">
        <v>59</v>
      </c>
      <c r="K6" s="109"/>
      <c r="L6" s="109"/>
      <c r="M6" s="109"/>
      <c r="N6" s="110"/>
      <c r="O6" s="11" t="s">
        <v>260</v>
      </c>
      <c r="P6" s="12"/>
      <c r="Q6" s="13"/>
      <c r="R6" s="9" t="s">
        <v>62</v>
      </c>
      <c r="S6" s="187" t="s">
        <v>63</v>
      </c>
      <c r="T6" s="108" t="s">
        <v>65</v>
      </c>
      <c r="U6" s="109" t="s">
        <v>63</v>
      </c>
      <c r="V6" s="108" t="s">
        <v>67</v>
      </c>
      <c r="W6" s="108" t="s">
        <v>68</v>
      </c>
      <c r="X6" s="188" t="s">
        <v>69</v>
      </c>
    </row>
    <row r="7" ht="19.5" customHeight="1" spans="1:24">
      <c r="A7" s="168"/>
      <c r="B7" s="168"/>
      <c r="C7" s="168"/>
      <c r="D7" s="168"/>
      <c r="E7" s="168"/>
      <c r="F7" s="168"/>
      <c r="G7" s="168"/>
      <c r="H7" s="168"/>
      <c r="I7" s="168"/>
      <c r="J7" s="189" t="s">
        <v>261</v>
      </c>
      <c r="K7" s="9" t="s">
        <v>262</v>
      </c>
      <c r="L7" s="9" t="s">
        <v>263</v>
      </c>
      <c r="M7" s="9" t="s">
        <v>264</v>
      </c>
      <c r="N7" s="9" t="s">
        <v>265</v>
      </c>
      <c r="O7" s="9" t="s">
        <v>59</v>
      </c>
      <c r="P7" s="9" t="s">
        <v>60</v>
      </c>
      <c r="Q7" s="9" t="s">
        <v>61</v>
      </c>
      <c r="R7" s="168"/>
      <c r="S7" s="9" t="s">
        <v>58</v>
      </c>
      <c r="T7" s="9" t="s">
        <v>65</v>
      </c>
      <c r="U7" s="9" t="s">
        <v>266</v>
      </c>
      <c r="V7" s="9" t="s">
        <v>67</v>
      </c>
      <c r="W7" s="9" t="s">
        <v>68</v>
      </c>
      <c r="X7" s="9" t="s">
        <v>69</v>
      </c>
    </row>
    <row r="8" ht="37.5" customHeight="1" spans="1:24">
      <c r="A8" s="190"/>
      <c r="B8" s="19"/>
      <c r="C8" s="190"/>
      <c r="D8" s="190"/>
      <c r="E8" s="190"/>
      <c r="F8" s="190"/>
      <c r="G8" s="190"/>
      <c r="H8" s="190"/>
      <c r="I8" s="190"/>
      <c r="J8" s="191" t="s">
        <v>58</v>
      </c>
      <c r="K8" s="17" t="s">
        <v>267</v>
      </c>
      <c r="L8" s="17" t="s">
        <v>263</v>
      </c>
      <c r="M8" s="17" t="s">
        <v>264</v>
      </c>
      <c r="N8" s="17" t="s">
        <v>265</v>
      </c>
      <c r="O8" s="17" t="s">
        <v>263</v>
      </c>
      <c r="P8" s="17" t="s">
        <v>264</v>
      </c>
      <c r="Q8" s="17" t="s">
        <v>265</v>
      </c>
      <c r="R8" s="17" t="s">
        <v>62</v>
      </c>
      <c r="S8" s="17" t="s">
        <v>58</v>
      </c>
      <c r="T8" s="17" t="s">
        <v>65</v>
      </c>
      <c r="U8" s="17" t="s">
        <v>266</v>
      </c>
      <c r="V8" s="17" t="s">
        <v>67</v>
      </c>
      <c r="W8" s="17" t="s">
        <v>68</v>
      </c>
      <c r="X8" s="17" t="s">
        <v>69</v>
      </c>
    </row>
    <row r="9" customHeight="1" spans="1:24">
      <c r="A9" s="61">
        <v>1</v>
      </c>
      <c r="B9" s="192">
        <v>2</v>
      </c>
      <c r="C9" s="193">
        <v>3</v>
      </c>
      <c r="D9" s="194">
        <v>4</v>
      </c>
      <c r="E9" s="61">
        <v>5</v>
      </c>
      <c r="F9" s="61">
        <v>6</v>
      </c>
      <c r="G9" s="61">
        <v>7</v>
      </c>
      <c r="H9" s="61">
        <v>8</v>
      </c>
      <c r="I9" s="61">
        <v>9</v>
      </c>
      <c r="J9" s="61">
        <v>10</v>
      </c>
      <c r="K9" s="61">
        <v>11</v>
      </c>
      <c r="L9" s="61">
        <v>12</v>
      </c>
      <c r="M9" s="61">
        <v>13</v>
      </c>
      <c r="N9" s="61">
        <v>14</v>
      </c>
      <c r="O9" s="61">
        <v>15</v>
      </c>
      <c r="P9" s="61">
        <v>16</v>
      </c>
      <c r="Q9" s="61">
        <v>17</v>
      </c>
      <c r="R9" s="61">
        <v>18</v>
      </c>
      <c r="S9" s="61">
        <v>19</v>
      </c>
      <c r="T9" s="61">
        <v>20</v>
      </c>
      <c r="U9" s="61">
        <v>21</v>
      </c>
      <c r="V9" s="61">
        <v>22</v>
      </c>
      <c r="W9" s="61">
        <v>23</v>
      </c>
      <c r="X9" s="61">
        <v>24</v>
      </c>
    </row>
    <row r="10" customHeight="1" spans="1:24">
      <c r="A10" s="195" t="s">
        <v>71</v>
      </c>
      <c r="B10" s="195" t="s">
        <v>71</v>
      </c>
      <c r="C10" s="196" t="s">
        <v>268</v>
      </c>
      <c r="D10" s="197" t="s">
        <v>269</v>
      </c>
      <c r="E10" s="197" t="s">
        <v>109</v>
      </c>
      <c r="F10" s="197" t="s">
        <v>104</v>
      </c>
      <c r="G10" s="197" t="s">
        <v>270</v>
      </c>
      <c r="H10" s="197" t="s">
        <v>271</v>
      </c>
      <c r="I10" s="123">
        <v>2106744</v>
      </c>
      <c r="J10" s="123">
        <v>2106744</v>
      </c>
      <c r="K10" s="123"/>
      <c r="L10" s="123"/>
      <c r="M10" s="123">
        <v>2106744</v>
      </c>
      <c r="N10" s="61"/>
      <c r="O10" s="61"/>
      <c r="P10" s="61"/>
      <c r="Q10" s="61"/>
      <c r="R10" s="61"/>
      <c r="S10" s="61"/>
      <c r="T10" s="61"/>
      <c r="U10" s="61"/>
      <c r="V10" s="61"/>
      <c r="W10" s="61"/>
      <c r="X10" s="61"/>
    </row>
    <row r="11" customHeight="1" spans="1:24">
      <c r="A11" s="195" t="s">
        <v>71</v>
      </c>
      <c r="B11" s="195" t="s">
        <v>71</v>
      </c>
      <c r="C11" s="196" t="s">
        <v>268</v>
      </c>
      <c r="D11" s="197" t="s">
        <v>269</v>
      </c>
      <c r="E11" s="197" t="s">
        <v>109</v>
      </c>
      <c r="F11" s="197" t="s">
        <v>104</v>
      </c>
      <c r="G11" s="197" t="s">
        <v>272</v>
      </c>
      <c r="H11" s="197" t="s">
        <v>273</v>
      </c>
      <c r="I11" s="123">
        <v>2291916</v>
      </c>
      <c r="J11" s="123">
        <v>2291916</v>
      </c>
      <c r="K11" s="22"/>
      <c r="L11" s="22"/>
      <c r="M11" s="123">
        <v>2291916</v>
      </c>
      <c r="N11" s="61"/>
      <c r="O11" s="61"/>
      <c r="P11" s="61"/>
      <c r="Q11" s="61"/>
      <c r="R11" s="61"/>
      <c r="S11" s="61"/>
      <c r="T11" s="61"/>
      <c r="U11" s="61"/>
      <c r="V11" s="61"/>
      <c r="W11" s="61"/>
      <c r="X11" s="61"/>
    </row>
    <row r="12" customHeight="1" spans="1:24">
      <c r="A12" s="195" t="s">
        <v>71</v>
      </c>
      <c r="B12" s="195" t="s">
        <v>71</v>
      </c>
      <c r="C12" s="196" t="s">
        <v>268</v>
      </c>
      <c r="D12" s="197" t="s">
        <v>269</v>
      </c>
      <c r="E12" s="197" t="s">
        <v>109</v>
      </c>
      <c r="F12" s="197" t="s">
        <v>104</v>
      </c>
      <c r="G12" s="197" t="s">
        <v>272</v>
      </c>
      <c r="H12" s="197" t="s">
        <v>273</v>
      </c>
      <c r="I12" s="123">
        <v>222000</v>
      </c>
      <c r="J12" s="123">
        <v>222000</v>
      </c>
      <c r="K12" s="22"/>
      <c r="L12" s="22"/>
      <c r="M12" s="123">
        <v>222000</v>
      </c>
      <c r="N12" s="61"/>
      <c r="O12" s="61"/>
      <c r="P12" s="61"/>
      <c r="Q12" s="61"/>
      <c r="R12" s="61"/>
      <c r="S12" s="61"/>
      <c r="T12" s="61"/>
      <c r="U12" s="61"/>
      <c r="V12" s="61"/>
      <c r="W12" s="61"/>
      <c r="X12" s="61"/>
    </row>
    <row r="13" customHeight="1" spans="1:24">
      <c r="A13" s="195" t="s">
        <v>71</v>
      </c>
      <c r="B13" s="195" t="s">
        <v>71</v>
      </c>
      <c r="C13" s="196" t="s">
        <v>268</v>
      </c>
      <c r="D13" s="197" t="s">
        <v>269</v>
      </c>
      <c r="E13" s="197" t="s">
        <v>109</v>
      </c>
      <c r="F13" s="197" t="s">
        <v>104</v>
      </c>
      <c r="G13" s="197" t="s">
        <v>274</v>
      </c>
      <c r="H13" s="197" t="s">
        <v>275</v>
      </c>
      <c r="I13" s="123">
        <v>175562</v>
      </c>
      <c r="J13" s="123">
        <v>175562</v>
      </c>
      <c r="K13" s="22"/>
      <c r="L13" s="22"/>
      <c r="M13" s="123">
        <v>175562</v>
      </c>
      <c r="N13" s="61"/>
      <c r="O13" s="61"/>
      <c r="P13" s="61"/>
      <c r="Q13" s="61"/>
      <c r="R13" s="61"/>
      <c r="S13" s="61"/>
      <c r="T13" s="61"/>
      <c r="U13" s="61"/>
      <c r="V13" s="61"/>
      <c r="W13" s="61"/>
      <c r="X13" s="61"/>
    </row>
    <row r="14" customHeight="1" spans="1:24">
      <c r="A14" s="195" t="s">
        <v>71</v>
      </c>
      <c r="B14" s="195" t="s">
        <v>71</v>
      </c>
      <c r="C14" s="196" t="s">
        <v>276</v>
      </c>
      <c r="D14" s="197" t="s">
        <v>277</v>
      </c>
      <c r="E14" s="197" t="s">
        <v>109</v>
      </c>
      <c r="F14" s="197" t="s">
        <v>104</v>
      </c>
      <c r="G14" s="197" t="s">
        <v>270</v>
      </c>
      <c r="H14" s="197" t="s">
        <v>271</v>
      </c>
      <c r="I14" s="123">
        <v>2541192</v>
      </c>
      <c r="J14" s="123">
        <v>2541192</v>
      </c>
      <c r="K14" s="22"/>
      <c r="L14" s="22"/>
      <c r="M14" s="123">
        <v>2541192</v>
      </c>
      <c r="N14" s="61"/>
      <c r="O14" s="61"/>
      <c r="P14" s="61"/>
      <c r="Q14" s="61"/>
      <c r="R14" s="61"/>
      <c r="S14" s="61"/>
      <c r="T14" s="61"/>
      <c r="U14" s="61"/>
      <c r="V14" s="61"/>
      <c r="W14" s="61"/>
      <c r="X14" s="61"/>
    </row>
    <row r="15" customHeight="1" spans="1:24">
      <c r="A15" s="195" t="s">
        <v>71</v>
      </c>
      <c r="B15" s="195" t="s">
        <v>71</v>
      </c>
      <c r="C15" s="196" t="s">
        <v>276</v>
      </c>
      <c r="D15" s="197" t="s">
        <v>277</v>
      </c>
      <c r="E15" s="197" t="s">
        <v>109</v>
      </c>
      <c r="F15" s="197" t="s">
        <v>104</v>
      </c>
      <c r="G15" s="197" t="s">
        <v>272</v>
      </c>
      <c r="H15" s="197" t="s">
        <v>273</v>
      </c>
      <c r="I15" s="123">
        <v>1060104</v>
      </c>
      <c r="J15" s="123">
        <v>1060104</v>
      </c>
      <c r="K15" s="22"/>
      <c r="L15" s="22"/>
      <c r="M15" s="123">
        <v>1060104</v>
      </c>
      <c r="N15" s="61"/>
      <c r="O15" s="61"/>
      <c r="P15" s="61"/>
      <c r="Q15" s="61"/>
      <c r="R15" s="61"/>
      <c r="S15" s="61"/>
      <c r="T15" s="61"/>
      <c r="U15" s="61"/>
      <c r="V15" s="61"/>
      <c r="W15" s="61"/>
      <c r="X15" s="61"/>
    </row>
    <row r="16" customHeight="1" spans="1:24">
      <c r="A16" s="195" t="s">
        <v>71</v>
      </c>
      <c r="B16" s="195" t="s">
        <v>71</v>
      </c>
      <c r="C16" s="196" t="s">
        <v>276</v>
      </c>
      <c r="D16" s="197" t="s">
        <v>277</v>
      </c>
      <c r="E16" s="197" t="s">
        <v>109</v>
      </c>
      <c r="F16" s="197" t="s">
        <v>104</v>
      </c>
      <c r="G16" s="197" t="s">
        <v>272</v>
      </c>
      <c r="H16" s="197" t="s">
        <v>273</v>
      </c>
      <c r="I16" s="123">
        <v>312000</v>
      </c>
      <c r="J16" s="123">
        <v>312000</v>
      </c>
      <c r="K16" s="22"/>
      <c r="L16" s="22"/>
      <c r="M16" s="123">
        <v>312000</v>
      </c>
      <c r="N16" s="61"/>
      <c r="O16" s="61"/>
      <c r="P16" s="61"/>
      <c r="Q16" s="61"/>
      <c r="R16" s="61"/>
      <c r="S16" s="61"/>
      <c r="T16" s="61"/>
      <c r="U16" s="61"/>
      <c r="V16" s="61"/>
      <c r="W16" s="61"/>
      <c r="X16" s="61"/>
    </row>
    <row r="17" customHeight="1" spans="1:24">
      <c r="A17" s="195" t="s">
        <v>71</v>
      </c>
      <c r="B17" s="195" t="s">
        <v>71</v>
      </c>
      <c r="C17" s="196" t="s">
        <v>276</v>
      </c>
      <c r="D17" s="197" t="s">
        <v>277</v>
      </c>
      <c r="E17" s="197" t="s">
        <v>109</v>
      </c>
      <c r="F17" s="197" t="s">
        <v>104</v>
      </c>
      <c r="G17" s="197" t="s">
        <v>274</v>
      </c>
      <c r="H17" s="197" t="s">
        <v>275</v>
      </c>
      <c r="I17" s="123">
        <v>211766</v>
      </c>
      <c r="J17" s="123">
        <v>211766</v>
      </c>
      <c r="K17" s="22"/>
      <c r="L17" s="22"/>
      <c r="M17" s="123">
        <v>211766</v>
      </c>
      <c r="N17" s="61"/>
      <c r="O17" s="61"/>
      <c r="P17" s="61"/>
      <c r="Q17" s="61"/>
      <c r="R17" s="61"/>
      <c r="S17" s="61"/>
      <c r="T17" s="61"/>
      <c r="U17" s="61"/>
      <c r="V17" s="61"/>
      <c r="W17" s="61"/>
      <c r="X17" s="61"/>
    </row>
    <row r="18" customHeight="1" spans="1:24">
      <c r="A18" s="195" t="s">
        <v>71</v>
      </c>
      <c r="B18" s="195" t="s">
        <v>71</v>
      </c>
      <c r="C18" s="196" t="s">
        <v>276</v>
      </c>
      <c r="D18" s="197" t="s">
        <v>277</v>
      </c>
      <c r="E18" s="197" t="s">
        <v>109</v>
      </c>
      <c r="F18" s="197" t="s">
        <v>104</v>
      </c>
      <c r="G18" s="197" t="s">
        <v>278</v>
      </c>
      <c r="H18" s="197" t="s">
        <v>279</v>
      </c>
      <c r="I18" s="123">
        <v>1012500</v>
      </c>
      <c r="J18" s="123">
        <v>1012500</v>
      </c>
      <c r="K18" s="22"/>
      <c r="L18" s="22"/>
      <c r="M18" s="123">
        <v>1012500</v>
      </c>
      <c r="N18" s="61"/>
      <c r="O18" s="61"/>
      <c r="P18" s="61"/>
      <c r="Q18" s="61"/>
      <c r="R18" s="61"/>
      <c r="S18" s="61"/>
      <c r="T18" s="61"/>
      <c r="U18" s="61"/>
      <c r="V18" s="61"/>
      <c r="W18" s="61"/>
      <c r="X18" s="61"/>
    </row>
    <row r="19" customHeight="1" spans="1:24">
      <c r="A19" s="195" t="s">
        <v>71</v>
      </c>
      <c r="B19" s="195" t="s">
        <v>71</v>
      </c>
      <c r="C19" s="196" t="s">
        <v>276</v>
      </c>
      <c r="D19" s="197" t="s">
        <v>277</v>
      </c>
      <c r="E19" s="197" t="s">
        <v>109</v>
      </c>
      <c r="F19" s="197" t="s">
        <v>104</v>
      </c>
      <c r="G19" s="197" t="s">
        <v>278</v>
      </c>
      <c r="H19" s="197" t="s">
        <v>279</v>
      </c>
      <c r="I19" s="123">
        <v>509184</v>
      </c>
      <c r="J19" s="123">
        <v>509184</v>
      </c>
      <c r="K19" s="22"/>
      <c r="L19" s="22"/>
      <c r="M19" s="123">
        <v>509184</v>
      </c>
      <c r="N19" s="61"/>
      <c r="O19" s="61"/>
      <c r="P19" s="61"/>
      <c r="Q19" s="61"/>
      <c r="R19" s="61"/>
      <c r="S19" s="61"/>
      <c r="T19" s="61"/>
      <c r="U19" s="61"/>
      <c r="V19" s="61"/>
      <c r="W19" s="61"/>
      <c r="X19" s="61"/>
    </row>
    <row r="20" customHeight="1" spans="1:24">
      <c r="A20" s="195" t="s">
        <v>71</v>
      </c>
      <c r="B20" s="195" t="s">
        <v>71</v>
      </c>
      <c r="C20" s="196" t="s">
        <v>280</v>
      </c>
      <c r="D20" s="197" t="s">
        <v>281</v>
      </c>
      <c r="E20" s="197" t="s">
        <v>134</v>
      </c>
      <c r="F20" s="197" t="s">
        <v>135</v>
      </c>
      <c r="G20" s="197" t="s">
        <v>282</v>
      </c>
      <c r="H20" s="197" t="s">
        <v>283</v>
      </c>
      <c r="I20" s="123">
        <v>1755000</v>
      </c>
      <c r="J20" s="123">
        <v>1755000</v>
      </c>
      <c r="K20" s="22"/>
      <c r="L20" s="22"/>
      <c r="M20" s="123">
        <v>1755000</v>
      </c>
      <c r="N20" s="61"/>
      <c r="O20" s="61"/>
      <c r="P20" s="61"/>
      <c r="Q20" s="61"/>
      <c r="R20" s="61"/>
      <c r="S20" s="61"/>
      <c r="T20" s="61"/>
      <c r="U20" s="61"/>
      <c r="V20" s="61"/>
      <c r="W20" s="61"/>
      <c r="X20" s="61"/>
    </row>
    <row r="21" customHeight="1" spans="1:24">
      <c r="A21" s="195" t="s">
        <v>71</v>
      </c>
      <c r="B21" s="195" t="s">
        <v>71</v>
      </c>
      <c r="C21" s="196" t="s">
        <v>280</v>
      </c>
      <c r="D21" s="197" t="s">
        <v>281</v>
      </c>
      <c r="E21" s="197" t="s">
        <v>136</v>
      </c>
      <c r="F21" s="197" t="s">
        <v>137</v>
      </c>
      <c r="G21" s="197" t="s">
        <v>284</v>
      </c>
      <c r="H21" s="197" t="s">
        <v>285</v>
      </c>
      <c r="I21" s="123">
        <v>100000</v>
      </c>
      <c r="J21" s="123">
        <v>100000</v>
      </c>
      <c r="K21" s="22"/>
      <c r="L21" s="22"/>
      <c r="M21" s="123">
        <v>100000</v>
      </c>
      <c r="N21" s="61"/>
      <c r="O21" s="61"/>
      <c r="P21" s="61"/>
      <c r="Q21" s="61"/>
      <c r="R21" s="61"/>
      <c r="S21" s="61"/>
      <c r="T21" s="61"/>
      <c r="U21" s="61"/>
      <c r="V21" s="61"/>
      <c r="W21" s="61"/>
      <c r="X21" s="61"/>
    </row>
    <row r="22" customHeight="1" spans="1:24">
      <c r="A22" s="195" t="s">
        <v>71</v>
      </c>
      <c r="B22" s="195" t="s">
        <v>71</v>
      </c>
      <c r="C22" s="196" t="s">
        <v>280</v>
      </c>
      <c r="D22" s="197" t="s">
        <v>281</v>
      </c>
      <c r="E22" s="197" t="s">
        <v>150</v>
      </c>
      <c r="F22" s="197" t="s">
        <v>151</v>
      </c>
      <c r="G22" s="197" t="s">
        <v>286</v>
      </c>
      <c r="H22" s="197" t="s">
        <v>287</v>
      </c>
      <c r="I22" s="123">
        <v>371008</v>
      </c>
      <c r="J22" s="123">
        <v>371008</v>
      </c>
      <c r="K22" s="22"/>
      <c r="L22" s="22"/>
      <c r="M22" s="123">
        <v>371008</v>
      </c>
      <c r="N22" s="61"/>
      <c r="O22" s="61"/>
      <c r="P22" s="61"/>
      <c r="Q22" s="61"/>
      <c r="R22" s="61"/>
      <c r="S22" s="61"/>
      <c r="T22" s="61"/>
      <c r="U22" s="61"/>
      <c r="V22" s="61"/>
      <c r="W22" s="61"/>
      <c r="X22" s="61"/>
    </row>
    <row r="23" customHeight="1" spans="1:24">
      <c r="A23" s="195" t="s">
        <v>71</v>
      </c>
      <c r="B23" s="195" t="s">
        <v>71</v>
      </c>
      <c r="C23" s="196" t="s">
        <v>280</v>
      </c>
      <c r="D23" s="197" t="s">
        <v>281</v>
      </c>
      <c r="E23" s="197" t="s">
        <v>152</v>
      </c>
      <c r="F23" s="197" t="s">
        <v>153</v>
      </c>
      <c r="G23" s="197" t="s">
        <v>286</v>
      </c>
      <c r="H23" s="197" t="s">
        <v>287</v>
      </c>
      <c r="I23" s="123">
        <v>611072</v>
      </c>
      <c r="J23" s="123">
        <v>611072</v>
      </c>
      <c r="K23" s="22"/>
      <c r="L23" s="22"/>
      <c r="M23" s="123">
        <v>611072</v>
      </c>
      <c r="N23" s="61"/>
      <c r="O23" s="61"/>
      <c r="P23" s="61"/>
      <c r="Q23" s="61"/>
      <c r="R23" s="61"/>
      <c r="S23" s="61"/>
      <c r="T23" s="61"/>
      <c r="U23" s="61"/>
      <c r="V23" s="61"/>
      <c r="W23" s="61"/>
      <c r="X23" s="61"/>
    </row>
    <row r="24" customHeight="1" spans="1:24">
      <c r="A24" s="195" t="s">
        <v>71</v>
      </c>
      <c r="B24" s="195" t="s">
        <v>71</v>
      </c>
      <c r="C24" s="196" t="s">
        <v>280</v>
      </c>
      <c r="D24" s="197" t="s">
        <v>281</v>
      </c>
      <c r="E24" s="197" t="s">
        <v>154</v>
      </c>
      <c r="F24" s="197" t="s">
        <v>155</v>
      </c>
      <c r="G24" s="197" t="s">
        <v>288</v>
      </c>
      <c r="H24" s="197" t="s">
        <v>289</v>
      </c>
      <c r="I24" s="123">
        <v>708210</v>
      </c>
      <c r="J24" s="123">
        <v>708210</v>
      </c>
      <c r="K24" s="22"/>
      <c r="L24" s="22"/>
      <c r="M24" s="123">
        <v>708210</v>
      </c>
      <c r="N24" s="61"/>
      <c r="O24" s="61"/>
      <c r="P24" s="61"/>
      <c r="Q24" s="61"/>
      <c r="R24" s="61"/>
      <c r="S24" s="61"/>
      <c r="T24" s="61"/>
      <c r="U24" s="61"/>
      <c r="V24" s="61"/>
      <c r="W24" s="61"/>
      <c r="X24" s="61"/>
    </row>
    <row r="25" customHeight="1" spans="1:24">
      <c r="A25" s="195" t="s">
        <v>71</v>
      </c>
      <c r="B25" s="195" t="s">
        <v>71</v>
      </c>
      <c r="C25" s="196" t="s">
        <v>280</v>
      </c>
      <c r="D25" s="197" t="s">
        <v>281</v>
      </c>
      <c r="E25" s="197" t="s">
        <v>109</v>
      </c>
      <c r="F25" s="197" t="s">
        <v>104</v>
      </c>
      <c r="G25" s="197" t="s">
        <v>290</v>
      </c>
      <c r="H25" s="197" t="s">
        <v>291</v>
      </c>
      <c r="I25" s="123">
        <v>29120</v>
      </c>
      <c r="J25" s="123">
        <v>29120</v>
      </c>
      <c r="K25" s="22"/>
      <c r="L25" s="22"/>
      <c r="M25" s="123">
        <v>29120</v>
      </c>
      <c r="N25" s="61"/>
      <c r="O25" s="61"/>
      <c r="P25" s="61"/>
      <c r="Q25" s="61"/>
      <c r="R25" s="61"/>
      <c r="S25" s="61"/>
      <c r="T25" s="61"/>
      <c r="U25" s="61"/>
      <c r="V25" s="61"/>
      <c r="W25" s="61"/>
      <c r="X25" s="61"/>
    </row>
    <row r="26" customHeight="1" spans="1:24">
      <c r="A26" s="195" t="s">
        <v>71</v>
      </c>
      <c r="B26" s="195" t="s">
        <v>71</v>
      </c>
      <c r="C26" s="196" t="s">
        <v>280</v>
      </c>
      <c r="D26" s="197" t="s">
        <v>281</v>
      </c>
      <c r="E26" s="197" t="s">
        <v>109</v>
      </c>
      <c r="F26" s="197" t="s">
        <v>104</v>
      </c>
      <c r="G26" s="197" t="s">
        <v>290</v>
      </c>
      <c r="H26" s="197" t="s">
        <v>291</v>
      </c>
      <c r="I26" s="123">
        <v>2080</v>
      </c>
      <c r="J26" s="123">
        <v>2080</v>
      </c>
      <c r="K26" s="22"/>
      <c r="L26" s="22"/>
      <c r="M26" s="123">
        <v>2080</v>
      </c>
      <c r="N26" s="61"/>
      <c r="O26" s="61"/>
      <c r="P26" s="61"/>
      <c r="Q26" s="61"/>
      <c r="R26" s="61"/>
      <c r="S26" s="61"/>
      <c r="T26" s="61"/>
      <c r="U26" s="61"/>
      <c r="V26" s="61"/>
      <c r="W26" s="61"/>
      <c r="X26" s="61"/>
    </row>
    <row r="27" customHeight="1" spans="1:24">
      <c r="A27" s="195" t="s">
        <v>71</v>
      </c>
      <c r="B27" s="195" t="s">
        <v>71</v>
      </c>
      <c r="C27" s="196" t="s">
        <v>280</v>
      </c>
      <c r="D27" s="197" t="s">
        <v>281</v>
      </c>
      <c r="E27" s="197" t="s">
        <v>156</v>
      </c>
      <c r="F27" s="197" t="s">
        <v>157</v>
      </c>
      <c r="G27" s="197" t="s">
        <v>290</v>
      </c>
      <c r="H27" s="197" t="s">
        <v>291</v>
      </c>
      <c r="I27" s="123">
        <v>8160</v>
      </c>
      <c r="J27" s="123">
        <v>8160</v>
      </c>
      <c r="K27" s="22"/>
      <c r="L27" s="22"/>
      <c r="M27" s="123">
        <v>8160</v>
      </c>
      <c r="N27" s="61"/>
      <c r="O27" s="61"/>
      <c r="P27" s="61"/>
      <c r="Q27" s="61"/>
      <c r="R27" s="61"/>
      <c r="S27" s="61"/>
      <c r="T27" s="61"/>
      <c r="U27" s="61"/>
      <c r="V27" s="61"/>
      <c r="W27" s="61"/>
      <c r="X27" s="61"/>
    </row>
    <row r="28" customHeight="1" spans="1:24">
      <c r="A28" s="195" t="s">
        <v>71</v>
      </c>
      <c r="B28" s="195" t="s">
        <v>71</v>
      </c>
      <c r="C28" s="196" t="s">
        <v>280</v>
      </c>
      <c r="D28" s="197" t="s">
        <v>281</v>
      </c>
      <c r="E28" s="197" t="s">
        <v>156</v>
      </c>
      <c r="F28" s="197" t="s">
        <v>157</v>
      </c>
      <c r="G28" s="197" t="s">
        <v>290</v>
      </c>
      <c r="H28" s="197" t="s">
        <v>291</v>
      </c>
      <c r="I28" s="123">
        <v>13440</v>
      </c>
      <c r="J28" s="123">
        <v>13440</v>
      </c>
      <c r="K28" s="22"/>
      <c r="L28" s="22"/>
      <c r="M28" s="123">
        <v>13440</v>
      </c>
      <c r="N28" s="61"/>
      <c r="O28" s="61"/>
      <c r="P28" s="61"/>
      <c r="Q28" s="61"/>
      <c r="R28" s="61"/>
      <c r="S28" s="61"/>
      <c r="T28" s="61"/>
      <c r="U28" s="61"/>
      <c r="V28" s="61"/>
      <c r="W28" s="61"/>
      <c r="X28" s="61"/>
    </row>
    <row r="29" customHeight="1" spans="1:24">
      <c r="A29" s="195" t="s">
        <v>71</v>
      </c>
      <c r="B29" s="195" t="s">
        <v>71</v>
      </c>
      <c r="C29" s="196" t="s">
        <v>280</v>
      </c>
      <c r="D29" s="197" t="s">
        <v>281</v>
      </c>
      <c r="E29" s="197" t="s">
        <v>156</v>
      </c>
      <c r="F29" s="197" t="s">
        <v>157</v>
      </c>
      <c r="G29" s="197" t="s">
        <v>290</v>
      </c>
      <c r="H29" s="197" t="s">
        <v>291</v>
      </c>
      <c r="I29" s="123">
        <v>42560</v>
      </c>
      <c r="J29" s="123">
        <v>42560</v>
      </c>
      <c r="K29" s="22"/>
      <c r="L29" s="22"/>
      <c r="M29" s="123">
        <v>42560</v>
      </c>
      <c r="N29" s="61"/>
      <c r="O29" s="61"/>
      <c r="P29" s="61"/>
      <c r="Q29" s="61"/>
      <c r="R29" s="61"/>
      <c r="S29" s="61"/>
      <c r="T29" s="61"/>
      <c r="U29" s="61"/>
      <c r="V29" s="61"/>
      <c r="W29" s="61"/>
      <c r="X29" s="61"/>
    </row>
    <row r="30" customHeight="1" spans="1:24">
      <c r="A30" s="195" t="s">
        <v>71</v>
      </c>
      <c r="B30" s="195" t="s">
        <v>71</v>
      </c>
      <c r="C30" s="196" t="s">
        <v>280</v>
      </c>
      <c r="D30" s="197" t="s">
        <v>281</v>
      </c>
      <c r="E30" s="197" t="s">
        <v>156</v>
      </c>
      <c r="F30" s="197" t="s">
        <v>157</v>
      </c>
      <c r="G30" s="197" t="s">
        <v>290</v>
      </c>
      <c r="H30" s="197" t="s">
        <v>291</v>
      </c>
      <c r="I30" s="123">
        <v>25840</v>
      </c>
      <c r="J30" s="123">
        <v>25840</v>
      </c>
      <c r="K30" s="22"/>
      <c r="L30" s="22"/>
      <c r="M30" s="123">
        <v>25840</v>
      </c>
      <c r="N30" s="61"/>
      <c r="O30" s="61"/>
      <c r="P30" s="61"/>
      <c r="Q30" s="61"/>
      <c r="R30" s="61"/>
      <c r="S30" s="61"/>
      <c r="T30" s="61"/>
      <c r="U30" s="61"/>
      <c r="V30" s="61"/>
      <c r="W30" s="61"/>
      <c r="X30" s="61"/>
    </row>
    <row r="31" customHeight="1" spans="1:24">
      <c r="A31" s="195" t="s">
        <v>71</v>
      </c>
      <c r="B31" s="195" t="s">
        <v>71</v>
      </c>
      <c r="C31" s="196" t="s">
        <v>292</v>
      </c>
      <c r="D31" s="197" t="s">
        <v>196</v>
      </c>
      <c r="E31" s="197" t="s">
        <v>195</v>
      </c>
      <c r="F31" s="197" t="s">
        <v>196</v>
      </c>
      <c r="G31" s="197" t="s">
        <v>293</v>
      </c>
      <c r="H31" s="197" t="s">
        <v>196</v>
      </c>
      <c r="I31" s="123">
        <v>1721880</v>
      </c>
      <c r="J31" s="123">
        <v>1721880</v>
      </c>
      <c r="K31" s="22"/>
      <c r="L31" s="22"/>
      <c r="M31" s="123">
        <v>1721880</v>
      </c>
      <c r="N31" s="61"/>
      <c r="O31" s="61"/>
      <c r="P31" s="61"/>
      <c r="Q31" s="61"/>
      <c r="R31" s="61"/>
      <c r="S31" s="61"/>
      <c r="T31" s="61"/>
      <c r="U31" s="61"/>
      <c r="V31" s="61"/>
      <c r="W31" s="61"/>
      <c r="X31" s="61"/>
    </row>
    <row r="32" customHeight="1" spans="1:24">
      <c r="A32" s="195" t="s">
        <v>71</v>
      </c>
      <c r="B32" s="195" t="s">
        <v>71</v>
      </c>
      <c r="C32" s="196" t="s">
        <v>294</v>
      </c>
      <c r="D32" s="197" t="s">
        <v>295</v>
      </c>
      <c r="E32" s="197" t="s">
        <v>109</v>
      </c>
      <c r="F32" s="197" t="s">
        <v>104</v>
      </c>
      <c r="G32" s="197" t="s">
        <v>296</v>
      </c>
      <c r="H32" s="197" t="s">
        <v>295</v>
      </c>
      <c r="I32" s="123">
        <v>140000</v>
      </c>
      <c r="J32" s="123">
        <v>140000</v>
      </c>
      <c r="K32" s="22"/>
      <c r="L32" s="22"/>
      <c r="M32" s="123">
        <v>140000</v>
      </c>
      <c r="N32" s="61"/>
      <c r="O32" s="61"/>
      <c r="P32" s="61"/>
      <c r="Q32" s="61"/>
      <c r="R32" s="61"/>
      <c r="S32" s="61"/>
      <c r="T32" s="61"/>
      <c r="U32" s="61"/>
      <c r="V32" s="61"/>
      <c r="W32" s="61"/>
      <c r="X32" s="61"/>
    </row>
    <row r="33" customHeight="1" spans="1:24">
      <c r="A33" s="195" t="s">
        <v>71</v>
      </c>
      <c r="B33" s="195" t="s">
        <v>71</v>
      </c>
      <c r="C33" s="196" t="s">
        <v>297</v>
      </c>
      <c r="D33" s="197" t="s">
        <v>298</v>
      </c>
      <c r="E33" s="197" t="s">
        <v>109</v>
      </c>
      <c r="F33" s="197" t="s">
        <v>104</v>
      </c>
      <c r="G33" s="197" t="s">
        <v>299</v>
      </c>
      <c r="H33" s="197" t="s">
        <v>300</v>
      </c>
      <c r="I33" s="123">
        <v>333600</v>
      </c>
      <c r="J33" s="123">
        <v>333600</v>
      </c>
      <c r="K33" s="22"/>
      <c r="L33" s="22"/>
      <c r="M33" s="123">
        <v>333600</v>
      </c>
      <c r="N33" s="61"/>
      <c r="O33" s="61"/>
      <c r="P33" s="61"/>
      <c r="Q33" s="61"/>
      <c r="R33" s="61"/>
      <c r="S33" s="61"/>
      <c r="T33" s="61"/>
      <c r="U33" s="61"/>
      <c r="V33" s="61"/>
      <c r="W33" s="61"/>
      <c r="X33" s="61"/>
    </row>
    <row r="34" customHeight="1" spans="1:24">
      <c r="A34" s="195" t="s">
        <v>71</v>
      </c>
      <c r="B34" s="195" t="s">
        <v>71</v>
      </c>
      <c r="C34" s="196" t="s">
        <v>301</v>
      </c>
      <c r="D34" s="197" t="s">
        <v>302</v>
      </c>
      <c r="E34" s="197" t="s">
        <v>109</v>
      </c>
      <c r="F34" s="197" t="s">
        <v>104</v>
      </c>
      <c r="G34" s="197" t="s">
        <v>303</v>
      </c>
      <c r="H34" s="197" t="s">
        <v>302</v>
      </c>
      <c r="I34" s="123">
        <v>28860</v>
      </c>
      <c r="J34" s="123">
        <v>28860</v>
      </c>
      <c r="K34" s="22"/>
      <c r="L34" s="22"/>
      <c r="M34" s="123">
        <v>28860</v>
      </c>
      <c r="N34" s="61"/>
      <c r="O34" s="61"/>
      <c r="P34" s="61"/>
      <c r="Q34" s="61"/>
      <c r="R34" s="61"/>
      <c r="S34" s="61"/>
      <c r="T34" s="61"/>
      <c r="U34" s="61"/>
      <c r="V34" s="61"/>
      <c r="W34" s="61"/>
      <c r="X34" s="61"/>
    </row>
    <row r="35" customHeight="1" spans="1:24">
      <c r="A35" s="195" t="s">
        <v>71</v>
      </c>
      <c r="B35" s="195" t="s">
        <v>71</v>
      </c>
      <c r="C35" s="196" t="s">
        <v>301</v>
      </c>
      <c r="D35" s="197" t="s">
        <v>302</v>
      </c>
      <c r="E35" s="197" t="s">
        <v>109</v>
      </c>
      <c r="F35" s="197" t="s">
        <v>104</v>
      </c>
      <c r="G35" s="197" t="s">
        <v>303</v>
      </c>
      <c r="H35" s="197" t="s">
        <v>302</v>
      </c>
      <c r="I35" s="123">
        <v>40560</v>
      </c>
      <c r="J35" s="123">
        <v>40560</v>
      </c>
      <c r="K35" s="22"/>
      <c r="L35" s="22"/>
      <c r="M35" s="123">
        <v>40560</v>
      </c>
      <c r="N35" s="61"/>
      <c r="O35" s="61"/>
      <c r="P35" s="61"/>
      <c r="Q35" s="61"/>
      <c r="R35" s="61"/>
      <c r="S35" s="61"/>
      <c r="T35" s="61"/>
      <c r="U35" s="61"/>
      <c r="V35" s="61"/>
      <c r="W35" s="61"/>
      <c r="X35" s="61"/>
    </row>
    <row r="36" customHeight="1" spans="1:24">
      <c r="A36" s="195" t="s">
        <v>71</v>
      </c>
      <c r="B36" s="195" t="s">
        <v>71</v>
      </c>
      <c r="C36" s="196" t="s">
        <v>304</v>
      </c>
      <c r="D36" s="197" t="s">
        <v>305</v>
      </c>
      <c r="E36" s="197" t="s">
        <v>121</v>
      </c>
      <c r="F36" s="197" t="s">
        <v>104</v>
      </c>
      <c r="G36" s="197" t="s">
        <v>306</v>
      </c>
      <c r="H36" s="197" t="s">
        <v>307</v>
      </c>
      <c r="I36" s="123">
        <v>120000</v>
      </c>
      <c r="J36" s="123">
        <v>120000</v>
      </c>
      <c r="K36" s="22"/>
      <c r="L36" s="22"/>
      <c r="M36" s="123">
        <v>120000</v>
      </c>
      <c r="N36" s="61"/>
      <c r="O36" s="61"/>
      <c r="P36" s="61"/>
      <c r="Q36" s="61"/>
      <c r="R36" s="61"/>
      <c r="S36" s="61"/>
      <c r="T36" s="61"/>
      <c r="U36" s="61"/>
      <c r="V36" s="61"/>
      <c r="W36" s="61"/>
      <c r="X36" s="61"/>
    </row>
    <row r="37" customHeight="1" spans="1:24">
      <c r="A37" s="195" t="s">
        <v>71</v>
      </c>
      <c r="B37" s="195" t="s">
        <v>71</v>
      </c>
      <c r="C37" s="196" t="s">
        <v>308</v>
      </c>
      <c r="D37" s="197" t="s">
        <v>309</v>
      </c>
      <c r="E37" s="197" t="s">
        <v>109</v>
      </c>
      <c r="F37" s="197" t="s">
        <v>104</v>
      </c>
      <c r="G37" s="197" t="s">
        <v>306</v>
      </c>
      <c r="H37" s="197" t="s">
        <v>307</v>
      </c>
      <c r="I37" s="123">
        <v>60792</v>
      </c>
      <c r="J37" s="123">
        <v>60792</v>
      </c>
      <c r="K37" s="22"/>
      <c r="L37" s="22"/>
      <c r="M37" s="123">
        <v>60792</v>
      </c>
      <c r="N37" s="61"/>
      <c r="O37" s="61"/>
      <c r="P37" s="61"/>
      <c r="Q37" s="61"/>
      <c r="R37" s="61"/>
      <c r="S37" s="61"/>
      <c r="T37" s="61"/>
      <c r="U37" s="61"/>
      <c r="V37" s="61"/>
      <c r="W37" s="61"/>
      <c r="X37" s="61"/>
    </row>
    <row r="38" customHeight="1" spans="1:24">
      <c r="A38" s="195" t="s">
        <v>71</v>
      </c>
      <c r="B38" s="195" t="s">
        <v>71</v>
      </c>
      <c r="C38" s="196" t="s">
        <v>308</v>
      </c>
      <c r="D38" s="197" t="s">
        <v>309</v>
      </c>
      <c r="E38" s="197" t="s">
        <v>109</v>
      </c>
      <c r="F38" s="197" t="s">
        <v>104</v>
      </c>
      <c r="G38" s="197" t="s">
        <v>306</v>
      </c>
      <c r="H38" s="197" t="s">
        <v>307</v>
      </c>
      <c r="I38" s="123">
        <v>44207</v>
      </c>
      <c r="J38" s="123">
        <v>44207</v>
      </c>
      <c r="K38" s="22"/>
      <c r="L38" s="22"/>
      <c r="M38" s="123">
        <v>44207</v>
      </c>
      <c r="N38" s="61"/>
      <c r="O38" s="61"/>
      <c r="P38" s="61"/>
      <c r="Q38" s="61"/>
      <c r="R38" s="61"/>
      <c r="S38" s="61"/>
      <c r="T38" s="61"/>
      <c r="U38" s="61"/>
      <c r="V38" s="61"/>
      <c r="W38" s="61"/>
      <c r="X38" s="61"/>
    </row>
    <row r="39" customHeight="1" spans="1:24">
      <c r="A39" s="195" t="s">
        <v>71</v>
      </c>
      <c r="B39" s="195" t="s">
        <v>71</v>
      </c>
      <c r="C39" s="196" t="s">
        <v>308</v>
      </c>
      <c r="D39" s="197" t="s">
        <v>309</v>
      </c>
      <c r="E39" s="197" t="s">
        <v>109</v>
      </c>
      <c r="F39" s="197" t="s">
        <v>104</v>
      </c>
      <c r="G39" s="197" t="s">
        <v>310</v>
      </c>
      <c r="H39" s="197" t="s">
        <v>311</v>
      </c>
      <c r="I39" s="123">
        <v>14720</v>
      </c>
      <c r="J39" s="123">
        <v>14720</v>
      </c>
      <c r="K39" s="22"/>
      <c r="L39" s="22"/>
      <c r="M39" s="123">
        <v>14720</v>
      </c>
      <c r="N39" s="61"/>
      <c r="O39" s="61"/>
      <c r="P39" s="61"/>
      <c r="Q39" s="61"/>
      <c r="R39" s="61"/>
      <c r="S39" s="61"/>
      <c r="T39" s="61"/>
      <c r="U39" s="61"/>
      <c r="V39" s="61"/>
      <c r="W39" s="61"/>
      <c r="X39" s="61"/>
    </row>
    <row r="40" customHeight="1" spans="1:24">
      <c r="A40" s="195" t="s">
        <v>71</v>
      </c>
      <c r="B40" s="195" t="s">
        <v>71</v>
      </c>
      <c r="C40" s="196" t="s">
        <v>308</v>
      </c>
      <c r="D40" s="197" t="s">
        <v>309</v>
      </c>
      <c r="E40" s="197" t="s">
        <v>109</v>
      </c>
      <c r="F40" s="197" t="s">
        <v>104</v>
      </c>
      <c r="G40" s="197" t="s">
        <v>310</v>
      </c>
      <c r="H40" s="197" t="s">
        <v>311</v>
      </c>
      <c r="I40" s="123">
        <v>18000</v>
      </c>
      <c r="J40" s="123">
        <v>18000</v>
      </c>
      <c r="K40" s="22"/>
      <c r="L40" s="22"/>
      <c r="M40" s="123">
        <v>18000</v>
      </c>
      <c r="N40" s="61"/>
      <c r="O40" s="61"/>
      <c r="P40" s="61"/>
      <c r="Q40" s="61"/>
      <c r="R40" s="61"/>
      <c r="S40" s="61"/>
      <c r="T40" s="61"/>
      <c r="U40" s="61"/>
      <c r="V40" s="61"/>
      <c r="W40" s="61"/>
      <c r="X40" s="61"/>
    </row>
    <row r="41" customHeight="1" spans="1:24">
      <c r="A41" s="195" t="s">
        <v>71</v>
      </c>
      <c r="B41" s="195" t="s">
        <v>71</v>
      </c>
      <c r="C41" s="196" t="s">
        <v>308</v>
      </c>
      <c r="D41" s="197" t="s">
        <v>309</v>
      </c>
      <c r="E41" s="197" t="s">
        <v>109</v>
      </c>
      <c r="F41" s="197" t="s">
        <v>104</v>
      </c>
      <c r="G41" s="197" t="s">
        <v>310</v>
      </c>
      <c r="H41" s="197" t="s">
        <v>311</v>
      </c>
      <c r="I41" s="123">
        <v>12000</v>
      </c>
      <c r="J41" s="123">
        <v>12000</v>
      </c>
      <c r="K41" s="22"/>
      <c r="L41" s="22"/>
      <c r="M41" s="123">
        <v>12000</v>
      </c>
      <c r="N41" s="61"/>
      <c r="O41" s="61"/>
      <c r="P41" s="61"/>
      <c r="Q41" s="61"/>
      <c r="R41" s="61"/>
      <c r="S41" s="61"/>
      <c r="T41" s="61"/>
      <c r="U41" s="61"/>
      <c r="V41" s="61"/>
      <c r="W41" s="61"/>
      <c r="X41" s="61"/>
    </row>
    <row r="42" customHeight="1" spans="1:24">
      <c r="A42" s="195" t="s">
        <v>71</v>
      </c>
      <c r="B42" s="195" t="s">
        <v>71</v>
      </c>
      <c r="C42" s="196" t="s">
        <v>308</v>
      </c>
      <c r="D42" s="197" t="s">
        <v>309</v>
      </c>
      <c r="E42" s="197" t="s">
        <v>109</v>
      </c>
      <c r="F42" s="197" t="s">
        <v>104</v>
      </c>
      <c r="G42" s="197" t="s">
        <v>310</v>
      </c>
      <c r="H42" s="197" t="s">
        <v>311</v>
      </c>
      <c r="I42" s="123">
        <v>22080</v>
      </c>
      <c r="J42" s="123">
        <v>22080</v>
      </c>
      <c r="K42" s="22"/>
      <c r="L42" s="22"/>
      <c r="M42" s="123">
        <v>22080</v>
      </c>
      <c r="N42" s="61"/>
      <c r="O42" s="61"/>
      <c r="P42" s="61"/>
      <c r="Q42" s="61"/>
      <c r="R42" s="61"/>
      <c r="S42" s="61"/>
      <c r="T42" s="61"/>
      <c r="U42" s="61"/>
      <c r="V42" s="61"/>
      <c r="W42" s="61"/>
      <c r="X42" s="61"/>
    </row>
    <row r="43" customHeight="1" spans="1:24">
      <c r="A43" s="195" t="s">
        <v>71</v>
      </c>
      <c r="B43" s="195" t="s">
        <v>71</v>
      </c>
      <c r="C43" s="196" t="s">
        <v>308</v>
      </c>
      <c r="D43" s="197" t="s">
        <v>309</v>
      </c>
      <c r="E43" s="197" t="s">
        <v>109</v>
      </c>
      <c r="F43" s="197" t="s">
        <v>104</v>
      </c>
      <c r="G43" s="197" t="s">
        <v>312</v>
      </c>
      <c r="H43" s="197" t="s">
        <v>313</v>
      </c>
      <c r="I43" s="123">
        <v>46080</v>
      </c>
      <c r="J43" s="123">
        <v>46080</v>
      </c>
      <c r="K43" s="22"/>
      <c r="L43" s="22"/>
      <c r="M43" s="123">
        <v>46080</v>
      </c>
      <c r="N43" s="61"/>
      <c r="O43" s="61"/>
      <c r="P43" s="61"/>
      <c r="Q43" s="61"/>
      <c r="R43" s="61"/>
      <c r="S43" s="61"/>
      <c r="T43" s="61"/>
      <c r="U43" s="61"/>
      <c r="V43" s="61"/>
      <c r="W43" s="61"/>
      <c r="X43" s="61"/>
    </row>
    <row r="44" customHeight="1" spans="1:24">
      <c r="A44" s="195" t="s">
        <v>71</v>
      </c>
      <c r="B44" s="195" t="s">
        <v>71</v>
      </c>
      <c r="C44" s="196" t="s">
        <v>308</v>
      </c>
      <c r="D44" s="197" t="s">
        <v>309</v>
      </c>
      <c r="E44" s="197" t="s">
        <v>109</v>
      </c>
      <c r="F44" s="197" t="s">
        <v>104</v>
      </c>
      <c r="G44" s="197" t="s">
        <v>312</v>
      </c>
      <c r="H44" s="197" t="s">
        <v>313</v>
      </c>
      <c r="I44" s="123">
        <v>30720</v>
      </c>
      <c r="J44" s="123">
        <v>30720</v>
      </c>
      <c r="K44" s="22"/>
      <c r="L44" s="22"/>
      <c r="M44" s="123">
        <v>30720</v>
      </c>
      <c r="N44" s="61"/>
      <c r="O44" s="61"/>
      <c r="P44" s="61"/>
      <c r="Q44" s="61"/>
      <c r="R44" s="61"/>
      <c r="S44" s="61"/>
      <c r="T44" s="61"/>
      <c r="U44" s="61"/>
      <c r="V44" s="61"/>
      <c r="W44" s="61"/>
      <c r="X44" s="61"/>
    </row>
    <row r="45" customHeight="1" spans="1:24">
      <c r="A45" s="195" t="s">
        <v>71</v>
      </c>
      <c r="B45" s="195" t="s">
        <v>71</v>
      </c>
      <c r="C45" s="196" t="s">
        <v>308</v>
      </c>
      <c r="D45" s="197" t="s">
        <v>309</v>
      </c>
      <c r="E45" s="197" t="s">
        <v>109</v>
      </c>
      <c r="F45" s="197" t="s">
        <v>104</v>
      </c>
      <c r="G45" s="197" t="s">
        <v>314</v>
      </c>
      <c r="H45" s="197" t="s">
        <v>315</v>
      </c>
      <c r="I45" s="123">
        <v>26520</v>
      </c>
      <c r="J45" s="123">
        <v>26520</v>
      </c>
      <c r="K45" s="22"/>
      <c r="L45" s="22"/>
      <c r="M45" s="123">
        <v>26520</v>
      </c>
      <c r="N45" s="61"/>
      <c r="O45" s="61"/>
      <c r="P45" s="61"/>
      <c r="Q45" s="61"/>
      <c r="R45" s="61"/>
      <c r="S45" s="61"/>
      <c r="T45" s="61"/>
      <c r="U45" s="61"/>
      <c r="V45" s="61"/>
      <c r="W45" s="61"/>
      <c r="X45" s="61"/>
    </row>
    <row r="46" customHeight="1" spans="1:24">
      <c r="A46" s="195" t="s">
        <v>71</v>
      </c>
      <c r="B46" s="195" t="s">
        <v>71</v>
      </c>
      <c r="C46" s="196" t="s">
        <v>308</v>
      </c>
      <c r="D46" s="197" t="s">
        <v>309</v>
      </c>
      <c r="E46" s="197" t="s">
        <v>109</v>
      </c>
      <c r="F46" s="197" t="s">
        <v>104</v>
      </c>
      <c r="G46" s="197" t="s">
        <v>314</v>
      </c>
      <c r="H46" s="197" t="s">
        <v>315</v>
      </c>
      <c r="I46" s="123">
        <v>19684</v>
      </c>
      <c r="J46" s="123">
        <v>19684</v>
      </c>
      <c r="K46" s="22"/>
      <c r="L46" s="22"/>
      <c r="M46" s="123">
        <v>19684</v>
      </c>
      <c r="N46" s="61"/>
      <c r="O46" s="61"/>
      <c r="P46" s="61"/>
      <c r="Q46" s="61"/>
      <c r="R46" s="61"/>
      <c r="S46" s="61"/>
      <c r="T46" s="61"/>
      <c r="U46" s="61"/>
      <c r="V46" s="61"/>
      <c r="W46" s="61"/>
      <c r="X46" s="61"/>
    </row>
    <row r="47" customHeight="1" spans="1:24">
      <c r="A47" s="195" t="s">
        <v>71</v>
      </c>
      <c r="B47" s="195" t="s">
        <v>71</v>
      </c>
      <c r="C47" s="196" t="s">
        <v>308</v>
      </c>
      <c r="D47" s="197" t="s">
        <v>309</v>
      </c>
      <c r="E47" s="197" t="s">
        <v>109</v>
      </c>
      <c r="F47" s="197" t="s">
        <v>104</v>
      </c>
      <c r="G47" s="197" t="s">
        <v>316</v>
      </c>
      <c r="H47" s="197" t="s">
        <v>317</v>
      </c>
      <c r="I47" s="123">
        <v>34466</v>
      </c>
      <c r="J47" s="123">
        <v>34466</v>
      </c>
      <c r="K47" s="22"/>
      <c r="L47" s="22"/>
      <c r="M47" s="123">
        <v>34466</v>
      </c>
      <c r="N47" s="61"/>
      <c r="O47" s="61"/>
      <c r="P47" s="61"/>
      <c r="Q47" s="61"/>
      <c r="R47" s="61"/>
      <c r="S47" s="61"/>
      <c r="T47" s="61"/>
      <c r="U47" s="61"/>
      <c r="V47" s="61"/>
      <c r="W47" s="61"/>
      <c r="X47" s="61"/>
    </row>
    <row r="48" customHeight="1" spans="1:24">
      <c r="A48" s="195" t="s">
        <v>71</v>
      </c>
      <c r="B48" s="195" t="s">
        <v>71</v>
      </c>
      <c r="C48" s="196" t="s">
        <v>308</v>
      </c>
      <c r="D48" s="197" t="s">
        <v>309</v>
      </c>
      <c r="E48" s="197" t="s">
        <v>109</v>
      </c>
      <c r="F48" s="197" t="s">
        <v>104</v>
      </c>
      <c r="G48" s="197" t="s">
        <v>316</v>
      </c>
      <c r="H48" s="197" t="s">
        <v>317</v>
      </c>
      <c r="I48" s="123">
        <v>47164</v>
      </c>
      <c r="J48" s="123">
        <v>47164</v>
      </c>
      <c r="K48" s="22"/>
      <c r="L48" s="22"/>
      <c r="M48" s="123">
        <v>47164</v>
      </c>
      <c r="N48" s="61"/>
      <c r="O48" s="61"/>
      <c r="P48" s="61"/>
      <c r="Q48" s="61"/>
      <c r="R48" s="61"/>
      <c r="S48" s="61"/>
      <c r="T48" s="61"/>
      <c r="U48" s="61"/>
      <c r="V48" s="61"/>
      <c r="W48" s="61"/>
      <c r="X48" s="61"/>
    </row>
    <row r="49" customHeight="1" spans="1:24">
      <c r="A49" s="195" t="s">
        <v>71</v>
      </c>
      <c r="B49" s="195" t="s">
        <v>71</v>
      </c>
      <c r="C49" s="196" t="s">
        <v>308</v>
      </c>
      <c r="D49" s="197" t="s">
        <v>309</v>
      </c>
      <c r="E49" s="197" t="s">
        <v>109</v>
      </c>
      <c r="F49" s="197" t="s">
        <v>104</v>
      </c>
      <c r="G49" s="197" t="s">
        <v>318</v>
      </c>
      <c r="H49" s="197" t="s">
        <v>319</v>
      </c>
      <c r="I49" s="123">
        <v>50544</v>
      </c>
      <c r="J49" s="123">
        <v>50544</v>
      </c>
      <c r="K49" s="22"/>
      <c r="L49" s="22"/>
      <c r="M49" s="123">
        <v>50544</v>
      </c>
      <c r="N49" s="61"/>
      <c r="O49" s="61"/>
      <c r="P49" s="61"/>
      <c r="Q49" s="61"/>
      <c r="R49" s="61"/>
      <c r="S49" s="61"/>
      <c r="T49" s="61"/>
      <c r="U49" s="61"/>
      <c r="V49" s="61"/>
      <c r="W49" s="61"/>
      <c r="X49" s="61"/>
    </row>
    <row r="50" customHeight="1" spans="1:24">
      <c r="A50" s="195" t="s">
        <v>71</v>
      </c>
      <c r="B50" s="195" t="s">
        <v>71</v>
      </c>
      <c r="C50" s="196" t="s">
        <v>308</v>
      </c>
      <c r="D50" s="197" t="s">
        <v>309</v>
      </c>
      <c r="E50" s="197" t="s">
        <v>109</v>
      </c>
      <c r="F50" s="197" t="s">
        <v>104</v>
      </c>
      <c r="G50" s="197" t="s">
        <v>318</v>
      </c>
      <c r="H50" s="197" t="s">
        <v>319</v>
      </c>
      <c r="I50" s="123">
        <v>36936</v>
      </c>
      <c r="J50" s="123">
        <v>36936</v>
      </c>
      <c r="K50" s="22"/>
      <c r="L50" s="22"/>
      <c r="M50" s="123">
        <v>36936</v>
      </c>
      <c r="N50" s="61"/>
      <c r="O50" s="61"/>
      <c r="P50" s="61"/>
      <c r="Q50" s="61"/>
      <c r="R50" s="61"/>
      <c r="S50" s="61"/>
      <c r="T50" s="61"/>
      <c r="U50" s="61"/>
      <c r="V50" s="61"/>
      <c r="W50" s="61"/>
      <c r="X50" s="61"/>
    </row>
    <row r="51" customHeight="1" spans="1:24">
      <c r="A51" s="195" t="s">
        <v>71</v>
      </c>
      <c r="B51" s="195" t="s">
        <v>71</v>
      </c>
      <c r="C51" s="196" t="s">
        <v>308</v>
      </c>
      <c r="D51" s="197" t="s">
        <v>309</v>
      </c>
      <c r="E51" s="197" t="s">
        <v>109</v>
      </c>
      <c r="F51" s="197" t="s">
        <v>104</v>
      </c>
      <c r="G51" s="197" t="s">
        <v>320</v>
      </c>
      <c r="H51" s="197" t="s">
        <v>321</v>
      </c>
      <c r="I51" s="123">
        <v>9842</v>
      </c>
      <c r="J51" s="123">
        <v>9842</v>
      </c>
      <c r="K51" s="22"/>
      <c r="L51" s="22"/>
      <c r="M51" s="123">
        <v>9842</v>
      </c>
      <c r="N51" s="61"/>
      <c r="O51" s="61"/>
      <c r="P51" s="61"/>
      <c r="Q51" s="61"/>
      <c r="R51" s="61"/>
      <c r="S51" s="61"/>
      <c r="T51" s="61"/>
      <c r="U51" s="61"/>
      <c r="V51" s="61"/>
      <c r="W51" s="61"/>
      <c r="X51" s="61"/>
    </row>
    <row r="52" customHeight="1" spans="1:24">
      <c r="A52" s="195" t="s">
        <v>71</v>
      </c>
      <c r="B52" s="195" t="s">
        <v>71</v>
      </c>
      <c r="C52" s="196" t="s">
        <v>308</v>
      </c>
      <c r="D52" s="197" t="s">
        <v>309</v>
      </c>
      <c r="E52" s="197" t="s">
        <v>109</v>
      </c>
      <c r="F52" s="197" t="s">
        <v>104</v>
      </c>
      <c r="G52" s="197" t="s">
        <v>320</v>
      </c>
      <c r="H52" s="197" t="s">
        <v>321</v>
      </c>
      <c r="I52" s="123">
        <v>13520</v>
      </c>
      <c r="J52" s="123">
        <v>13520</v>
      </c>
      <c r="K52" s="22"/>
      <c r="L52" s="22"/>
      <c r="M52" s="123">
        <v>13520</v>
      </c>
      <c r="N52" s="61"/>
      <c r="O52" s="61"/>
      <c r="P52" s="61"/>
      <c r="Q52" s="61"/>
      <c r="R52" s="61"/>
      <c r="S52" s="61"/>
      <c r="T52" s="61"/>
      <c r="U52" s="61"/>
      <c r="V52" s="61"/>
      <c r="W52" s="61"/>
      <c r="X52" s="61"/>
    </row>
    <row r="53" customHeight="1" spans="1:24">
      <c r="A53" s="195" t="s">
        <v>71</v>
      </c>
      <c r="B53" s="195" t="s">
        <v>71</v>
      </c>
      <c r="C53" s="196" t="s">
        <v>308</v>
      </c>
      <c r="D53" s="197" t="s">
        <v>309</v>
      </c>
      <c r="E53" s="197" t="s">
        <v>109</v>
      </c>
      <c r="F53" s="197" t="s">
        <v>104</v>
      </c>
      <c r="G53" s="197" t="s">
        <v>322</v>
      </c>
      <c r="H53" s="197" t="s">
        <v>323</v>
      </c>
      <c r="I53" s="123">
        <v>124800</v>
      </c>
      <c r="J53" s="123">
        <v>124800</v>
      </c>
      <c r="K53" s="22"/>
      <c r="L53" s="22"/>
      <c r="M53" s="123">
        <v>124800</v>
      </c>
      <c r="N53" s="61"/>
      <c r="O53" s="61"/>
      <c r="P53" s="61"/>
      <c r="Q53" s="61"/>
      <c r="R53" s="61"/>
      <c r="S53" s="61"/>
      <c r="T53" s="61"/>
      <c r="U53" s="61"/>
      <c r="V53" s="61"/>
      <c r="W53" s="61"/>
      <c r="X53" s="61"/>
    </row>
    <row r="54" customHeight="1" spans="1:24">
      <c r="A54" s="195" t="s">
        <v>71</v>
      </c>
      <c r="B54" s="195" t="s">
        <v>71</v>
      </c>
      <c r="C54" s="196" t="s">
        <v>308</v>
      </c>
      <c r="D54" s="197" t="s">
        <v>309</v>
      </c>
      <c r="E54" s="197" t="s">
        <v>109</v>
      </c>
      <c r="F54" s="197" t="s">
        <v>104</v>
      </c>
      <c r="G54" s="197" t="s">
        <v>322</v>
      </c>
      <c r="H54" s="197" t="s">
        <v>323</v>
      </c>
      <c r="I54" s="123">
        <v>88800</v>
      </c>
      <c r="J54" s="123">
        <v>88800</v>
      </c>
      <c r="K54" s="22"/>
      <c r="L54" s="22"/>
      <c r="M54" s="123">
        <v>88800</v>
      </c>
      <c r="N54" s="61"/>
      <c r="O54" s="61"/>
      <c r="P54" s="61"/>
      <c r="Q54" s="61"/>
      <c r="R54" s="61"/>
      <c r="S54" s="61"/>
      <c r="T54" s="61"/>
      <c r="U54" s="61"/>
      <c r="V54" s="61"/>
      <c r="W54" s="61"/>
      <c r="X54" s="61"/>
    </row>
    <row r="55" customHeight="1" spans="1:24">
      <c r="A55" s="195" t="s">
        <v>71</v>
      </c>
      <c r="B55" s="195" t="s">
        <v>71</v>
      </c>
      <c r="C55" s="196" t="s">
        <v>308</v>
      </c>
      <c r="D55" s="197" t="s">
        <v>309</v>
      </c>
      <c r="E55" s="197" t="s">
        <v>130</v>
      </c>
      <c r="F55" s="197" t="s">
        <v>131</v>
      </c>
      <c r="G55" s="197" t="s">
        <v>322</v>
      </c>
      <c r="H55" s="197" t="s">
        <v>323</v>
      </c>
      <c r="I55" s="123">
        <v>16200</v>
      </c>
      <c r="J55" s="123">
        <v>16200</v>
      </c>
      <c r="K55" s="22"/>
      <c r="L55" s="22"/>
      <c r="M55" s="123">
        <v>16200</v>
      </c>
      <c r="N55" s="61"/>
      <c r="O55" s="61"/>
      <c r="P55" s="61"/>
      <c r="Q55" s="61"/>
      <c r="R55" s="61"/>
      <c r="S55" s="61"/>
      <c r="T55" s="61"/>
      <c r="U55" s="61"/>
      <c r="V55" s="61"/>
      <c r="W55" s="61"/>
      <c r="X55" s="61"/>
    </row>
    <row r="56" customHeight="1" spans="1:24">
      <c r="A56" s="195" t="s">
        <v>71</v>
      </c>
      <c r="B56" s="195" t="s">
        <v>71</v>
      </c>
      <c r="C56" s="196" t="s">
        <v>308</v>
      </c>
      <c r="D56" s="197" t="s">
        <v>309</v>
      </c>
      <c r="E56" s="197" t="s">
        <v>132</v>
      </c>
      <c r="F56" s="197" t="s">
        <v>133</v>
      </c>
      <c r="G56" s="197" t="s">
        <v>322</v>
      </c>
      <c r="H56" s="197" t="s">
        <v>323</v>
      </c>
      <c r="I56" s="123">
        <v>7200</v>
      </c>
      <c r="J56" s="123">
        <v>7200</v>
      </c>
      <c r="K56" s="22"/>
      <c r="L56" s="22"/>
      <c r="M56" s="123">
        <v>7200</v>
      </c>
      <c r="N56" s="61"/>
      <c r="O56" s="61"/>
      <c r="P56" s="61"/>
      <c r="Q56" s="61"/>
      <c r="R56" s="61"/>
      <c r="S56" s="61"/>
      <c r="T56" s="61"/>
      <c r="U56" s="61"/>
      <c r="V56" s="61"/>
      <c r="W56" s="61"/>
      <c r="X56" s="61"/>
    </row>
    <row r="57" customHeight="1" spans="1:24">
      <c r="A57" s="195" t="s">
        <v>71</v>
      </c>
      <c r="B57" s="195" t="s">
        <v>71</v>
      </c>
      <c r="C57" s="196" t="s">
        <v>324</v>
      </c>
      <c r="D57" s="197" t="s">
        <v>325</v>
      </c>
      <c r="E57" s="197" t="s">
        <v>130</v>
      </c>
      <c r="F57" s="197" t="s">
        <v>131</v>
      </c>
      <c r="G57" s="197" t="s">
        <v>326</v>
      </c>
      <c r="H57" s="197" t="s">
        <v>327</v>
      </c>
      <c r="I57" s="123">
        <v>680400</v>
      </c>
      <c r="J57" s="123">
        <v>680400</v>
      </c>
      <c r="K57" s="22"/>
      <c r="L57" s="22"/>
      <c r="M57" s="123">
        <v>680400</v>
      </c>
      <c r="N57" s="61"/>
      <c r="O57" s="61"/>
      <c r="P57" s="61"/>
      <c r="Q57" s="61"/>
      <c r="R57" s="61"/>
      <c r="S57" s="61"/>
      <c r="T57" s="61"/>
      <c r="U57" s="61"/>
      <c r="V57" s="61"/>
      <c r="W57" s="61"/>
      <c r="X57" s="61"/>
    </row>
    <row r="58" customHeight="1" spans="1:24">
      <c r="A58" s="195" t="s">
        <v>71</v>
      </c>
      <c r="B58" s="195" t="s">
        <v>71</v>
      </c>
      <c r="C58" s="196" t="s">
        <v>324</v>
      </c>
      <c r="D58" s="197" t="s">
        <v>325</v>
      </c>
      <c r="E58" s="197" t="s">
        <v>132</v>
      </c>
      <c r="F58" s="197" t="s">
        <v>133</v>
      </c>
      <c r="G58" s="197" t="s">
        <v>326</v>
      </c>
      <c r="H58" s="197" t="s">
        <v>327</v>
      </c>
      <c r="I58" s="123">
        <v>244800</v>
      </c>
      <c r="J58" s="123">
        <v>244800</v>
      </c>
      <c r="K58" s="22"/>
      <c r="L58" s="22"/>
      <c r="M58" s="123">
        <v>244800</v>
      </c>
      <c r="N58" s="61"/>
      <c r="O58" s="61"/>
      <c r="P58" s="61"/>
      <c r="Q58" s="61"/>
      <c r="R58" s="61"/>
      <c r="S58" s="61"/>
      <c r="T58" s="61"/>
      <c r="U58" s="61"/>
      <c r="V58" s="61"/>
      <c r="W58" s="61"/>
      <c r="X58" s="61"/>
    </row>
    <row r="59" customHeight="1" spans="1:24">
      <c r="A59" s="195" t="s">
        <v>71</v>
      </c>
      <c r="B59" s="195" t="s">
        <v>71</v>
      </c>
      <c r="C59" s="196" t="s">
        <v>328</v>
      </c>
      <c r="D59" s="197" t="s">
        <v>329</v>
      </c>
      <c r="E59" s="197" t="s">
        <v>109</v>
      </c>
      <c r="F59" s="197" t="s">
        <v>104</v>
      </c>
      <c r="G59" s="197" t="s">
        <v>274</v>
      </c>
      <c r="H59" s="197" t="s">
        <v>275</v>
      </c>
      <c r="I59" s="123">
        <v>901200</v>
      </c>
      <c r="J59" s="123">
        <v>901200</v>
      </c>
      <c r="K59" s="22"/>
      <c r="L59" s="22"/>
      <c r="M59" s="123">
        <v>901200</v>
      </c>
      <c r="N59" s="61"/>
      <c r="O59" s="61"/>
      <c r="P59" s="61"/>
      <c r="Q59" s="61"/>
      <c r="R59" s="61"/>
      <c r="S59" s="61"/>
      <c r="T59" s="61"/>
      <c r="U59" s="61"/>
      <c r="V59" s="61"/>
      <c r="W59" s="61"/>
      <c r="X59" s="61"/>
    </row>
    <row r="60" customHeight="1" spans="1:24">
      <c r="A60" s="195" t="s">
        <v>71</v>
      </c>
      <c r="B60" s="195" t="s">
        <v>71</v>
      </c>
      <c r="C60" s="196" t="s">
        <v>328</v>
      </c>
      <c r="D60" s="197" t="s">
        <v>329</v>
      </c>
      <c r="E60" s="197" t="s">
        <v>109</v>
      </c>
      <c r="F60" s="197" t="s">
        <v>104</v>
      </c>
      <c r="G60" s="197" t="s">
        <v>274</v>
      </c>
      <c r="H60" s="197" t="s">
        <v>275</v>
      </c>
      <c r="I60" s="123">
        <v>592000</v>
      </c>
      <c r="J60" s="123">
        <v>592000</v>
      </c>
      <c r="K60" s="22"/>
      <c r="L60" s="22"/>
      <c r="M60" s="123">
        <v>592000</v>
      </c>
      <c r="N60" s="61"/>
      <c r="O60" s="61"/>
      <c r="P60" s="61"/>
      <c r="Q60" s="61"/>
      <c r="R60" s="61"/>
      <c r="S60" s="61"/>
      <c r="T60" s="61"/>
      <c r="U60" s="61"/>
      <c r="V60" s="61"/>
      <c r="W60" s="61"/>
      <c r="X60" s="61"/>
    </row>
    <row r="61" customHeight="1" spans="1:24">
      <c r="A61" s="195" t="s">
        <v>71</v>
      </c>
      <c r="B61" s="195" t="s">
        <v>71</v>
      </c>
      <c r="C61" s="196" t="s">
        <v>330</v>
      </c>
      <c r="D61" s="197" t="s">
        <v>331</v>
      </c>
      <c r="E61" s="197" t="s">
        <v>109</v>
      </c>
      <c r="F61" s="197" t="s">
        <v>104</v>
      </c>
      <c r="G61" s="197" t="s">
        <v>274</v>
      </c>
      <c r="H61" s="197" t="s">
        <v>275</v>
      </c>
      <c r="I61" s="123">
        <v>1580800</v>
      </c>
      <c r="J61" s="123">
        <v>1580800</v>
      </c>
      <c r="K61" s="22"/>
      <c r="L61" s="22"/>
      <c r="M61" s="123">
        <v>1580800</v>
      </c>
      <c r="N61" s="61"/>
      <c r="O61" s="61"/>
      <c r="P61" s="61"/>
      <c r="Q61" s="61"/>
      <c r="R61" s="61"/>
      <c r="S61" s="61"/>
      <c r="T61" s="61"/>
      <c r="U61" s="61"/>
      <c r="V61" s="61"/>
      <c r="W61" s="61"/>
      <c r="X61" s="61"/>
    </row>
    <row r="62" customHeight="1" spans="1:24">
      <c r="A62" s="195" t="s">
        <v>71</v>
      </c>
      <c r="B62" s="195" t="s">
        <v>71</v>
      </c>
      <c r="C62" s="196" t="s">
        <v>330</v>
      </c>
      <c r="D62" s="197" t="s">
        <v>331</v>
      </c>
      <c r="E62" s="197" t="s">
        <v>109</v>
      </c>
      <c r="F62" s="197" t="s">
        <v>104</v>
      </c>
      <c r="G62" s="197" t="s">
        <v>278</v>
      </c>
      <c r="H62" s="197" t="s">
        <v>279</v>
      </c>
      <c r="I62" s="123">
        <v>436800</v>
      </c>
      <c r="J62" s="123">
        <v>436800</v>
      </c>
      <c r="K62" s="22"/>
      <c r="L62" s="22"/>
      <c r="M62" s="123">
        <v>436800</v>
      </c>
      <c r="N62" s="61"/>
      <c r="O62" s="61"/>
      <c r="P62" s="61"/>
      <c r="Q62" s="61"/>
      <c r="R62" s="61"/>
      <c r="S62" s="61"/>
      <c r="T62" s="61"/>
      <c r="U62" s="61"/>
      <c r="V62" s="61"/>
      <c r="W62" s="61"/>
      <c r="X62" s="61"/>
    </row>
    <row r="63" customHeight="1" spans="1:24">
      <c r="A63" s="195" t="s">
        <v>71</v>
      </c>
      <c r="B63" s="195" t="s">
        <v>71</v>
      </c>
      <c r="C63" s="196" t="s">
        <v>330</v>
      </c>
      <c r="D63" s="197" t="s">
        <v>331</v>
      </c>
      <c r="E63" s="197" t="s">
        <v>109</v>
      </c>
      <c r="F63" s="197" t="s">
        <v>104</v>
      </c>
      <c r="G63" s="197" t="s">
        <v>278</v>
      </c>
      <c r="H63" s="197" t="s">
        <v>279</v>
      </c>
      <c r="I63" s="123">
        <v>499200</v>
      </c>
      <c r="J63" s="123">
        <v>499200</v>
      </c>
      <c r="K63" s="22"/>
      <c r="L63" s="22"/>
      <c r="M63" s="123">
        <v>499200</v>
      </c>
      <c r="N63" s="61"/>
      <c r="O63" s="61"/>
      <c r="P63" s="61"/>
      <c r="Q63" s="61"/>
      <c r="R63" s="61"/>
      <c r="S63" s="61"/>
      <c r="T63" s="61"/>
      <c r="U63" s="61"/>
      <c r="V63" s="61"/>
      <c r="W63" s="61"/>
      <c r="X63" s="61"/>
    </row>
    <row r="64" customHeight="1" spans="1:24">
      <c r="A64" s="195" t="s">
        <v>71</v>
      </c>
      <c r="B64" s="195" t="s">
        <v>71</v>
      </c>
      <c r="C64" s="196" t="s">
        <v>332</v>
      </c>
      <c r="D64" s="197" t="s">
        <v>333</v>
      </c>
      <c r="E64" s="197" t="s">
        <v>124</v>
      </c>
      <c r="F64" s="197" t="s">
        <v>125</v>
      </c>
      <c r="G64" s="197" t="s">
        <v>326</v>
      </c>
      <c r="H64" s="197" t="s">
        <v>327</v>
      </c>
      <c r="I64" s="123">
        <v>302760</v>
      </c>
      <c r="J64" s="123">
        <v>302760</v>
      </c>
      <c r="K64" s="22"/>
      <c r="L64" s="22"/>
      <c r="M64" s="123">
        <v>302760</v>
      </c>
      <c r="N64" s="61"/>
      <c r="O64" s="61"/>
      <c r="P64" s="61"/>
      <c r="Q64" s="61"/>
      <c r="R64" s="61"/>
      <c r="S64" s="61"/>
      <c r="T64" s="61"/>
      <c r="U64" s="61"/>
      <c r="V64" s="61"/>
      <c r="W64" s="61"/>
      <c r="X64" s="61"/>
    </row>
    <row r="65" customHeight="1" spans="1:24">
      <c r="A65" s="195" t="s">
        <v>71</v>
      </c>
      <c r="B65" s="195" t="s">
        <v>71</v>
      </c>
      <c r="C65" s="196" t="s">
        <v>332</v>
      </c>
      <c r="D65" s="197" t="s">
        <v>333</v>
      </c>
      <c r="E65" s="197" t="s">
        <v>174</v>
      </c>
      <c r="F65" s="197" t="s">
        <v>175</v>
      </c>
      <c r="G65" s="197" t="s">
        <v>326</v>
      </c>
      <c r="H65" s="197" t="s">
        <v>327</v>
      </c>
      <c r="I65" s="123">
        <v>2019600</v>
      </c>
      <c r="J65" s="123">
        <v>2019600</v>
      </c>
      <c r="K65" s="22"/>
      <c r="L65" s="22"/>
      <c r="M65" s="123">
        <v>2019600</v>
      </c>
      <c r="N65" s="61"/>
      <c r="O65" s="61"/>
      <c r="P65" s="61"/>
      <c r="Q65" s="61"/>
      <c r="R65" s="61"/>
      <c r="S65" s="61"/>
      <c r="T65" s="61"/>
      <c r="U65" s="61"/>
      <c r="V65" s="61"/>
      <c r="W65" s="61"/>
      <c r="X65" s="61"/>
    </row>
    <row r="66" customHeight="1" spans="1:24">
      <c r="A66" s="195" t="s">
        <v>71</v>
      </c>
      <c r="B66" s="195" t="s">
        <v>71</v>
      </c>
      <c r="C66" s="196" t="s">
        <v>332</v>
      </c>
      <c r="D66" s="197" t="s">
        <v>333</v>
      </c>
      <c r="E66" s="197" t="s">
        <v>176</v>
      </c>
      <c r="F66" s="197" t="s">
        <v>177</v>
      </c>
      <c r="G66" s="197" t="s">
        <v>326</v>
      </c>
      <c r="H66" s="197" t="s">
        <v>327</v>
      </c>
      <c r="I66" s="123">
        <v>537460.8</v>
      </c>
      <c r="J66" s="123">
        <v>537460.8</v>
      </c>
      <c r="K66" s="22"/>
      <c r="L66" s="22"/>
      <c r="M66" s="123">
        <v>537460.8</v>
      </c>
      <c r="N66" s="61"/>
      <c r="O66" s="61"/>
      <c r="P66" s="61"/>
      <c r="Q66" s="61"/>
      <c r="R66" s="61"/>
      <c r="S66" s="61"/>
      <c r="T66" s="61"/>
      <c r="U66" s="61"/>
      <c r="V66" s="61"/>
      <c r="W66" s="61"/>
      <c r="X66" s="61"/>
    </row>
    <row r="67" customHeight="1" spans="1:24">
      <c r="A67" s="195" t="s">
        <v>71</v>
      </c>
      <c r="B67" s="195" t="s">
        <v>71</v>
      </c>
      <c r="C67" s="196" t="s">
        <v>332</v>
      </c>
      <c r="D67" s="197" t="s">
        <v>333</v>
      </c>
      <c r="E67" s="197" t="s">
        <v>118</v>
      </c>
      <c r="F67" s="197" t="s">
        <v>104</v>
      </c>
      <c r="G67" s="197" t="s">
        <v>334</v>
      </c>
      <c r="H67" s="197" t="s">
        <v>335</v>
      </c>
      <c r="I67" s="123">
        <v>26400</v>
      </c>
      <c r="J67" s="123">
        <v>26400</v>
      </c>
      <c r="K67" s="22"/>
      <c r="L67" s="22"/>
      <c r="M67" s="123">
        <v>26400</v>
      </c>
      <c r="N67" s="61"/>
      <c r="O67" s="61"/>
      <c r="P67" s="61"/>
      <c r="Q67" s="61"/>
      <c r="R67" s="61"/>
      <c r="S67" s="61"/>
      <c r="T67" s="61"/>
      <c r="U67" s="61"/>
      <c r="V67" s="61"/>
      <c r="W67" s="61"/>
      <c r="X67" s="61"/>
    </row>
    <row r="68" customHeight="1" spans="1:24">
      <c r="A68" s="195" t="s">
        <v>71</v>
      </c>
      <c r="B68" s="195" t="s">
        <v>71</v>
      </c>
      <c r="C68" s="196" t="s">
        <v>336</v>
      </c>
      <c r="D68" s="197" t="s">
        <v>337</v>
      </c>
      <c r="E68" s="197" t="s">
        <v>130</v>
      </c>
      <c r="F68" s="197" t="s">
        <v>131</v>
      </c>
      <c r="G68" s="197" t="s">
        <v>322</v>
      </c>
      <c r="H68" s="197" t="s">
        <v>323</v>
      </c>
      <c r="I68" s="123">
        <v>64800</v>
      </c>
      <c r="J68" s="123">
        <v>64800</v>
      </c>
      <c r="K68" s="22"/>
      <c r="L68" s="22"/>
      <c r="M68" s="123">
        <v>64800</v>
      </c>
      <c r="N68" s="61"/>
      <c r="O68" s="61"/>
      <c r="P68" s="61"/>
      <c r="Q68" s="61"/>
      <c r="R68" s="61"/>
      <c r="S68" s="61"/>
      <c r="T68" s="61"/>
      <c r="U68" s="61"/>
      <c r="V68" s="61"/>
      <c r="W68" s="61"/>
      <c r="X68" s="61"/>
    </row>
    <row r="69" customHeight="1" spans="1:24">
      <c r="A69" s="195" t="s">
        <v>71</v>
      </c>
      <c r="B69" s="195" t="s">
        <v>71</v>
      </c>
      <c r="C69" s="196" t="s">
        <v>336</v>
      </c>
      <c r="D69" s="197" t="s">
        <v>337</v>
      </c>
      <c r="E69" s="197" t="s">
        <v>132</v>
      </c>
      <c r="F69" s="197" t="s">
        <v>133</v>
      </c>
      <c r="G69" s="197" t="s">
        <v>322</v>
      </c>
      <c r="H69" s="197" t="s">
        <v>323</v>
      </c>
      <c r="I69" s="123">
        <v>28800</v>
      </c>
      <c r="J69" s="123">
        <v>28800</v>
      </c>
      <c r="K69" s="22"/>
      <c r="L69" s="22"/>
      <c r="M69" s="123">
        <v>28800</v>
      </c>
      <c r="N69" s="61"/>
      <c r="O69" s="61"/>
      <c r="P69" s="61"/>
      <c r="Q69" s="61"/>
      <c r="R69" s="61"/>
      <c r="S69" s="61"/>
      <c r="T69" s="61"/>
      <c r="U69" s="61"/>
      <c r="V69" s="61"/>
      <c r="W69" s="61"/>
      <c r="X69" s="61"/>
    </row>
    <row r="70" customHeight="1" spans="1:24">
      <c r="A70" s="195" t="s">
        <v>71</v>
      </c>
      <c r="B70" s="195" t="s">
        <v>71</v>
      </c>
      <c r="C70" s="196" t="s">
        <v>338</v>
      </c>
      <c r="D70" s="197" t="s">
        <v>339</v>
      </c>
      <c r="E70" s="197" t="s">
        <v>109</v>
      </c>
      <c r="F70" s="197" t="s">
        <v>104</v>
      </c>
      <c r="G70" s="197" t="s">
        <v>322</v>
      </c>
      <c r="H70" s="197" t="s">
        <v>323</v>
      </c>
      <c r="I70" s="123">
        <v>5000</v>
      </c>
      <c r="J70" s="123">
        <v>5000</v>
      </c>
      <c r="K70" s="22"/>
      <c r="L70" s="22"/>
      <c r="M70" s="123">
        <v>5000</v>
      </c>
      <c r="N70" s="61"/>
      <c r="O70" s="61"/>
      <c r="P70" s="61"/>
      <c r="Q70" s="61"/>
      <c r="R70" s="61"/>
      <c r="S70" s="61"/>
      <c r="T70" s="61"/>
      <c r="U70" s="61"/>
      <c r="V70" s="61"/>
      <c r="W70" s="61"/>
      <c r="X70" s="61"/>
    </row>
    <row r="71" customHeight="1" spans="1:24">
      <c r="A71" s="195" t="s">
        <v>71</v>
      </c>
      <c r="B71" s="195" t="s">
        <v>71</v>
      </c>
      <c r="C71" s="196" t="s">
        <v>340</v>
      </c>
      <c r="D71" s="197" t="s">
        <v>341</v>
      </c>
      <c r="E71" s="197" t="s">
        <v>103</v>
      </c>
      <c r="F71" s="197" t="s">
        <v>104</v>
      </c>
      <c r="G71" s="197" t="s">
        <v>342</v>
      </c>
      <c r="H71" s="197" t="s">
        <v>343</v>
      </c>
      <c r="I71" s="123">
        <v>281532.6</v>
      </c>
      <c r="J71" s="123">
        <v>281532.6</v>
      </c>
      <c r="K71" s="22"/>
      <c r="L71" s="22"/>
      <c r="M71" s="123">
        <v>281532.6</v>
      </c>
      <c r="N71" s="61"/>
      <c r="O71" s="61"/>
      <c r="P71" s="61"/>
      <c r="Q71" s="61"/>
      <c r="R71" s="61"/>
      <c r="S71" s="61"/>
      <c r="T71" s="61"/>
      <c r="U71" s="61"/>
      <c r="V71" s="61"/>
      <c r="W71" s="61"/>
      <c r="X71" s="61"/>
    </row>
    <row r="72" customHeight="1" spans="1:24">
      <c r="A72" s="195" t="s">
        <v>71</v>
      </c>
      <c r="B72" s="195" t="s">
        <v>71</v>
      </c>
      <c r="C72" s="196" t="s">
        <v>340</v>
      </c>
      <c r="D72" s="197" t="s">
        <v>341</v>
      </c>
      <c r="E72" s="197" t="s">
        <v>103</v>
      </c>
      <c r="F72" s="197" t="s">
        <v>104</v>
      </c>
      <c r="G72" s="197" t="s">
        <v>342</v>
      </c>
      <c r="H72" s="197" t="s">
        <v>343</v>
      </c>
      <c r="I72" s="123">
        <v>648000</v>
      </c>
      <c r="J72" s="123">
        <v>648000</v>
      </c>
      <c r="K72" s="22"/>
      <c r="L72" s="22"/>
      <c r="M72" s="123">
        <v>648000</v>
      </c>
      <c r="N72" s="61"/>
      <c r="O72" s="61"/>
      <c r="P72" s="61"/>
      <c r="Q72" s="61"/>
      <c r="R72" s="61"/>
      <c r="S72" s="61"/>
      <c r="T72" s="61"/>
      <c r="U72" s="61"/>
      <c r="V72" s="61"/>
      <c r="W72" s="61"/>
      <c r="X72" s="61"/>
    </row>
    <row r="73" customHeight="1" spans="1:24">
      <c r="A73" s="195" t="s">
        <v>71</v>
      </c>
      <c r="B73" s="195" t="s">
        <v>71</v>
      </c>
      <c r="C73" s="196" t="s">
        <v>340</v>
      </c>
      <c r="D73" s="197" t="s">
        <v>341</v>
      </c>
      <c r="E73" s="197" t="s">
        <v>172</v>
      </c>
      <c r="F73" s="197" t="s">
        <v>173</v>
      </c>
      <c r="G73" s="197" t="s">
        <v>342</v>
      </c>
      <c r="H73" s="197" t="s">
        <v>343</v>
      </c>
      <c r="I73" s="123">
        <v>2941200</v>
      </c>
      <c r="J73" s="123">
        <v>2941200</v>
      </c>
      <c r="K73" s="22"/>
      <c r="L73" s="22"/>
      <c r="M73" s="123">
        <v>2941200</v>
      </c>
      <c r="N73" s="61"/>
      <c r="O73" s="61"/>
      <c r="P73" s="61"/>
      <c r="Q73" s="61"/>
      <c r="R73" s="61"/>
      <c r="S73" s="61"/>
      <c r="T73" s="61"/>
      <c r="U73" s="61"/>
      <c r="V73" s="61"/>
      <c r="W73" s="61"/>
      <c r="X73" s="61"/>
    </row>
    <row r="74" customHeight="1" spans="1:24">
      <c r="A74" s="195" t="s">
        <v>71</v>
      </c>
      <c r="B74" s="195" t="s">
        <v>71</v>
      </c>
      <c r="C74" s="196" t="s">
        <v>340</v>
      </c>
      <c r="D74" s="197" t="s">
        <v>341</v>
      </c>
      <c r="E74" s="197" t="s">
        <v>172</v>
      </c>
      <c r="F74" s="197" t="s">
        <v>173</v>
      </c>
      <c r="G74" s="197" t="s">
        <v>342</v>
      </c>
      <c r="H74" s="197" t="s">
        <v>343</v>
      </c>
      <c r="I74" s="123">
        <v>1069823.88</v>
      </c>
      <c r="J74" s="123">
        <v>1069823.88</v>
      </c>
      <c r="K74" s="22"/>
      <c r="L74" s="22"/>
      <c r="M74" s="123">
        <v>1069823.88</v>
      </c>
      <c r="N74" s="61"/>
      <c r="O74" s="61"/>
      <c r="P74" s="61"/>
      <c r="Q74" s="61"/>
      <c r="R74" s="61"/>
      <c r="S74" s="61"/>
      <c r="T74" s="61"/>
      <c r="U74" s="61"/>
      <c r="V74" s="61"/>
      <c r="W74" s="61"/>
      <c r="X74" s="61"/>
    </row>
    <row r="75" customHeight="1" spans="1:24">
      <c r="A75" s="195" t="s">
        <v>71</v>
      </c>
      <c r="B75" s="195" t="s">
        <v>71</v>
      </c>
      <c r="C75" s="196" t="s">
        <v>340</v>
      </c>
      <c r="D75" s="197" t="s">
        <v>341</v>
      </c>
      <c r="E75" s="197" t="s">
        <v>174</v>
      </c>
      <c r="F75" s="197" t="s">
        <v>175</v>
      </c>
      <c r="G75" s="197" t="s">
        <v>342</v>
      </c>
      <c r="H75" s="197" t="s">
        <v>343</v>
      </c>
      <c r="I75" s="123">
        <v>938441.16</v>
      </c>
      <c r="J75" s="123">
        <v>938441.16</v>
      </c>
      <c r="K75" s="22"/>
      <c r="L75" s="22"/>
      <c r="M75" s="123">
        <v>938441.16</v>
      </c>
      <c r="N75" s="61"/>
      <c r="O75" s="61"/>
      <c r="P75" s="61"/>
      <c r="Q75" s="61"/>
      <c r="R75" s="61"/>
      <c r="S75" s="61"/>
      <c r="T75" s="61"/>
      <c r="U75" s="61"/>
      <c r="V75" s="61"/>
      <c r="W75" s="61"/>
      <c r="X75" s="61"/>
    </row>
    <row r="76" customHeight="1" spans="1:24">
      <c r="A76" s="195" t="s">
        <v>71</v>
      </c>
      <c r="B76" s="195" t="s">
        <v>71</v>
      </c>
      <c r="C76" s="196" t="s">
        <v>340</v>
      </c>
      <c r="D76" s="197" t="s">
        <v>341</v>
      </c>
      <c r="E76" s="197" t="s">
        <v>174</v>
      </c>
      <c r="F76" s="197" t="s">
        <v>175</v>
      </c>
      <c r="G76" s="197" t="s">
        <v>342</v>
      </c>
      <c r="H76" s="197" t="s">
        <v>343</v>
      </c>
      <c r="I76" s="123">
        <v>3420000</v>
      </c>
      <c r="J76" s="123">
        <v>3420000</v>
      </c>
      <c r="K76" s="22"/>
      <c r="L76" s="22"/>
      <c r="M76" s="123">
        <v>3420000</v>
      </c>
      <c r="N76" s="61"/>
      <c r="O76" s="61"/>
      <c r="P76" s="61"/>
      <c r="Q76" s="61"/>
      <c r="R76" s="61"/>
      <c r="S76" s="61"/>
      <c r="T76" s="61"/>
      <c r="U76" s="61"/>
      <c r="V76" s="61"/>
      <c r="W76" s="61"/>
      <c r="X76" s="61"/>
    </row>
    <row r="77" ht="17.25" customHeight="1" spans="1:24">
      <c r="A77" s="198" t="s">
        <v>241</v>
      </c>
      <c r="B77" s="199"/>
      <c r="C77" s="200"/>
      <c r="D77" s="201"/>
      <c r="E77" s="200"/>
      <c r="F77" s="201"/>
      <c r="G77" s="200"/>
      <c r="H77" s="202"/>
      <c r="I77" s="203">
        <f>SUM(I10:I76)</f>
        <v>34437651.44</v>
      </c>
      <c r="J77" s="203">
        <f>SUM(J10:J76)</f>
        <v>34437651.44</v>
      </c>
      <c r="K77" s="203">
        <f>SUM(K10:K76)</f>
        <v>0</v>
      </c>
      <c r="L77" s="203">
        <f>SUM(L10:L76)</f>
        <v>0</v>
      </c>
      <c r="M77" s="203">
        <f>SUM(M10:M76)</f>
        <v>34437651.44</v>
      </c>
      <c r="N77" s="203"/>
      <c r="O77" s="203"/>
      <c r="P77" s="203"/>
      <c r="Q77" s="203"/>
      <c r="R77" s="203"/>
      <c r="S77" s="203"/>
      <c r="T77" s="203"/>
      <c r="U77" s="203"/>
      <c r="V77" s="203"/>
      <c r="W77" s="203"/>
      <c r="X77" s="203"/>
    </row>
  </sheetData>
  <mergeCells count="31">
    <mergeCell ref="A3:X3"/>
    <mergeCell ref="A4:H4"/>
    <mergeCell ref="I5:X5"/>
    <mergeCell ref="J6:N6"/>
    <mergeCell ref="O6:Q6"/>
    <mergeCell ref="S6:X6"/>
    <mergeCell ref="A77:H77"/>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ignoredErrors>
    <ignoredError sqref="J77:M77"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W44"/>
  <sheetViews>
    <sheetView showZeros="0" topLeftCell="C1" workbookViewId="0">
      <pane ySplit="1" topLeftCell="A11" activePane="bottomLeft" state="frozen"/>
      <selection/>
      <selection pane="bottomLeft" activeCell="C1" sqref="$A1:$XFD1048576"/>
    </sheetView>
  </sheetViews>
  <sheetFormatPr defaultColWidth="9.14166666666667" defaultRowHeight="14.25" customHeight="1"/>
  <cols>
    <col min="1" max="1" width="13.75" customWidth="1"/>
    <col min="2" max="2" width="24.875" style="28" customWidth="1"/>
    <col min="3" max="3" width="22.25" customWidth="1"/>
    <col min="4" max="4" width="29.125" style="28" customWidth="1"/>
    <col min="5" max="5" width="11.875" style="28" customWidth="1"/>
    <col min="6" max="6" width="20.75" customWidth="1"/>
    <col min="7" max="7" width="9.85" style="28" customWidth="1"/>
    <col min="8" max="8" width="17.7083333333333" customWidth="1"/>
    <col min="9" max="9" width="20" style="158" customWidth="1"/>
    <col min="10"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59"/>
      <c r="J1" s="1"/>
      <c r="K1" s="1"/>
      <c r="L1" s="1"/>
      <c r="M1" s="1"/>
      <c r="N1" s="1"/>
      <c r="O1" s="1"/>
      <c r="P1" s="1"/>
      <c r="Q1" s="1"/>
      <c r="R1" s="1"/>
      <c r="S1" s="1"/>
      <c r="T1" s="1"/>
      <c r="U1" s="1"/>
      <c r="V1" s="1"/>
      <c r="W1" s="1"/>
    </row>
    <row r="2" ht="13.5" customHeight="1" spans="1:23">
      <c r="B2" s="160"/>
      <c r="E2" s="161"/>
      <c r="F2" s="2"/>
      <c r="G2" s="161"/>
      <c r="H2" s="2"/>
      <c r="U2" s="162"/>
      <c r="W2" s="163" t="s">
        <v>344</v>
      </c>
    </row>
    <row r="3" ht="46.5" customHeight="1" spans="1:23">
      <c r="A3" s="4" t="str">
        <f>"2026"&amp;"年部门项目支出预算表"</f>
        <v>2026年部门项目支出预算表</v>
      </c>
      <c r="B3" s="4"/>
      <c r="C3" s="4"/>
      <c r="D3" s="4"/>
      <c r="E3" s="4"/>
      <c r="F3" s="4"/>
      <c r="G3" s="4"/>
      <c r="H3" s="4"/>
      <c r="I3" s="164"/>
      <c r="J3" s="4"/>
      <c r="K3" s="4"/>
      <c r="L3" s="4"/>
      <c r="M3" s="4"/>
      <c r="N3" s="4"/>
      <c r="O3" s="4"/>
      <c r="P3" s="4"/>
      <c r="Q3" s="4"/>
      <c r="R3" s="4"/>
      <c r="S3" s="4"/>
      <c r="T3" s="4"/>
      <c r="U3" s="4"/>
      <c r="V3" s="4"/>
      <c r="W3" s="4"/>
    </row>
    <row r="4" ht="13.5" customHeight="1" spans="1:23">
      <c r="A4" s="5" t="s">
        <v>1</v>
      </c>
      <c r="B4" s="165"/>
      <c r="C4" s="6"/>
      <c r="D4" s="165"/>
      <c r="E4" s="165"/>
      <c r="F4" s="6"/>
      <c r="G4" s="165"/>
      <c r="H4" s="6"/>
      <c r="I4" s="166"/>
      <c r="J4" s="7"/>
      <c r="K4" s="7"/>
      <c r="L4" s="7"/>
      <c r="M4" s="7"/>
      <c r="N4" s="7"/>
      <c r="O4" s="7"/>
      <c r="P4" s="7"/>
      <c r="Q4" s="7"/>
      <c r="U4" s="162"/>
      <c r="W4" s="129" t="s">
        <v>2</v>
      </c>
    </row>
    <row r="5" ht="21.75" customHeight="1" spans="1:23">
      <c r="A5" s="9" t="s">
        <v>345</v>
      </c>
      <c r="B5" s="10" t="s">
        <v>252</v>
      </c>
      <c r="C5" s="9" t="s">
        <v>253</v>
      </c>
      <c r="D5" s="9" t="s">
        <v>346</v>
      </c>
      <c r="E5" s="10" t="s">
        <v>254</v>
      </c>
      <c r="F5" s="10" t="s">
        <v>255</v>
      </c>
      <c r="G5" s="10" t="s">
        <v>347</v>
      </c>
      <c r="H5" s="10" t="s">
        <v>348</v>
      </c>
      <c r="I5" s="167" t="s">
        <v>56</v>
      </c>
      <c r="J5" s="11" t="s">
        <v>349</v>
      </c>
      <c r="K5" s="12"/>
      <c r="L5" s="12"/>
      <c r="M5" s="13"/>
      <c r="N5" s="11" t="s">
        <v>260</v>
      </c>
      <c r="O5" s="12"/>
      <c r="P5" s="13"/>
      <c r="Q5" s="10" t="s">
        <v>62</v>
      </c>
      <c r="R5" s="11" t="s">
        <v>63</v>
      </c>
      <c r="S5" s="12"/>
      <c r="T5" s="12"/>
      <c r="U5" s="12"/>
      <c r="V5" s="12"/>
      <c r="W5" s="13"/>
    </row>
    <row r="6" ht="21.75" customHeight="1" spans="1:23">
      <c r="A6" s="14"/>
      <c r="B6" s="168"/>
      <c r="C6" s="14"/>
      <c r="D6" s="14"/>
      <c r="E6" s="15"/>
      <c r="F6" s="15"/>
      <c r="G6" s="15"/>
      <c r="H6" s="15"/>
      <c r="I6" s="169"/>
      <c r="J6" s="170" t="s">
        <v>59</v>
      </c>
      <c r="K6" s="171"/>
      <c r="L6" s="10" t="s">
        <v>60</v>
      </c>
      <c r="M6" s="10" t="s">
        <v>61</v>
      </c>
      <c r="N6" s="10" t="s">
        <v>59</v>
      </c>
      <c r="O6" s="10" t="s">
        <v>60</v>
      </c>
      <c r="P6" s="10" t="s">
        <v>61</v>
      </c>
      <c r="Q6" s="15"/>
      <c r="R6" s="10" t="s">
        <v>58</v>
      </c>
      <c r="S6" s="10" t="s">
        <v>65</v>
      </c>
      <c r="T6" s="10" t="s">
        <v>266</v>
      </c>
      <c r="U6" s="10" t="s">
        <v>67</v>
      </c>
      <c r="V6" s="10" t="s">
        <v>68</v>
      </c>
      <c r="W6" s="10" t="s">
        <v>69</v>
      </c>
    </row>
    <row r="7" ht="21" customHeight="1" spans="1:23">
      <c r="A7" s="168"/>
      <c r="B7" s="168"/>
      <c r="C7" s="168"/>
      <c r="D7" s="168"/>
      <c r="E7" s="168"/>
      <c r="F7" s="168"/>
      <c r="G7" s="168"/>
      <c r="H7" s="168"/>
      <c r="I7" s="169"/>
      <c r="J7" s="172" t="s">
        <v>58</v>
      </c>
      <c r="K7" s="173"/>
      <c r="L7" s="168"/>
      <c r="M7" s="168"/>
      <c r="N7" s="168"/>
      <c r="O7" s="168"/>
      <c r="P7" s="168"/>
      <c r="Q7" s="168"/>
      <c r="R7" s="168"/>
      <c r="S7" s="168"/>
      <c r="T7" s="168"/>
      <c r="U7" s="168"/>
      <c r="V7" s="168"/>
      <c r="W7" s="168"/>
    </row>
    <row r="8" ht="39.75" customHeight="1" spans="1:23">
      <c r="A8" s="17"/>
      <c r="B8" s="19"/>
      <c r="C8" s="17"/>
      <c r="D8" s="17"/>
      <c r="E8" s="18"/>
      <c r="F8" s="18"/>
      <c r="G8" s="18"/>
      <c r="H8" s="18"/>
      <c r="I8" s="174"/>
      <c r="J8" s="81" t="s">
        <v>58</v>
      </c>
      <c r="K8" s="81" t="s">
        <v>350</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175">
        <v>9</v>
      </c>
      <c r="J9" s="20">
        <v>10</v>
      </c>
      <c r="K9" s="20">
        <v>11</v>
      </c>
      <c r="L9" s="61">
        <v>12</v>
      </c>
      <c r="M9" s="61">
        <v>13</v>
      </c>
      <c r="N9" s="61">
        <v>14</v>
      </c>
      <c r="O9" s="61">
        <v>15</v>
      </c>
      <c r="P9" s="61">
        <v>16</v>
      </c>
      <c r="Q9" s="61">
        <v>17</v>
      </c>
      <c r="R9" s="61">
        <v>18</v>
      </c>
      <c r="S9" s="61">
        <v>19</v>
      </c>
      <c r="T9" s="61">
        <v>20</v>
      </c>
      <c r="U9" s="20">
        <v>21</v>
      </c>
      <c r="V9" s="61">
        <v>22</v>
      </c>
      <c r="W9" s="20">
        <v>23</v>
      </c>
    </row>
    <row r="10" s="96" customFormat="1" ht="21.75" customHeight="1" spans="1:23">
      <c r="A10" s="176" t="s">
        <v>351</v>
      </c>
      <c r="B10" s="177" t="s">
        <v>352</v>
      </c>
      <c r="C10" s="176" t="s">
        <v>353</v>
      </c>
      <c r="D10" s="176" t="s">
        <v>71</v>
      </c>
      <c r="E10" s="176" t="s">
        <v>176</v>
      </c>
      <c r="F10" s="176" t="s">
        <v>177</v>
      </c>
      <c r="G10" s="176" t="s">
        <v>326</v>
      </c>
      <c r="H10" s="176" t="s">
        <v>327</v>
      </c>
      <c r="I10" s="123">
        <v>132000</v>
      </c>
      <c r="J10" s="123">
        <v>132000</v>
      </c>
      <c r="K10" s="123">
        <v>132000</v>
      </c>
      <c r="L10" s="123"/>
      <c r="M10" s="123"/>
      <c r="N10" s="123"/>
      <c r="O10" s="123"/>
      <c r="P10" s="123"/>
      <c r="Q10" s="123"/>
      <c r="R10" s="123"/>
      <c r="S10" s="123"/>
      <c r="T10" s="123"/>
      <c r="U10" s="123"/>
      <c r="V10" s="123"/>
      <c r="W10" s="123"/>
    </row>
    <row r="11" s="96" customFormat="1" ht="21.75" customHeight="1" spans="1:23">
      <c r="A11" s="176" t="s">
        <v>354</v>
      </c>
      <c r="B11" s="177" t="s">
        <v>355</v>
      </c>
      <c r="C11" s="176" t="s">
        <v>356</v>
      </c>
      <c r="D11" s="176" t="s">
        <v>71</v>
      </c>
      <c r="E11" s="176" t="s">
        <v>124</v>
      </c>
      <c r="F11" s="176" t="s">
        <v>125</v>
      </c>
      <c r="G11" s="176" t="s">
        <v>342</v>
      </c>
      <c r="H11" s="176" t="s">
        <v>343</v>
      </c>
      <c r="I11" s="123">
        <v>7971645</v>
      </c>
      <c r="J11" s="123">
        <v>7971645</v>
      </c>
      <c r="K11" s="123">
        <v>7971645</v>
      </c>
      <c r="L11" s="123"/>
      <c r="M11" s="123"/>
      <c r="N11" s="123"/>
      <c r="O11" s="123"/>
      <c r="P11" s="123"/>
      <c r="Q11" s="123"/>
      <c r="R11" s="123"/>
      <c r="S11" s="123"/>
      <c r="T11" s="123"/>
      <c r="U11" s="123"/>
      <c r="V11" s="123"/>
      <c r="W11" s="123"/>
    </row>
    <row r="12" s="96" customFormat="1" ht="21.75" customHeight="1" spans="1:23">
      <c r="A12" s="176" t="s">
        <v>354</v>
      </c>
      <c r="B12" s="177" t="s">
        <v>355</v>
      </c>
      <c r="C12" s="176" t="s">
        <v>356</v>
      </c>
      <c r="D12" s="176" t="s">
        <v>71</v>
      </c>
      <c r="E12" s="176" t="s">
        <v>124</v>
      </c>
      <c r="F12" s="176" t="s">
        <v>125</v>
      </c>
      <c r="G12" s="176" t="s">
        <v>342</v>
      </c>
      <c r="H12" s="176" t="s">
        <v>343</v>
      </c>
      <c r="I12" s="123">
        <v>1355400</v>
      </c>
      <c r="J12" s="123">
        <v>1355400</v>
      </c>
      <c r="K12" s="123">
        <v>1355400</v>
      </c>
      <c r="L12" s="123"/>
      <c r="M12" s="123"/>
      <c r="N12" s="123"/>
      <c r="O12" s="123"/>
      <c r="P12" s="123"/>
      <c r="Q12" s="123"/>
      <c r="R12" s="123"/>
      <c r="S12" s="123"/>
      <c r="T12" s="123"/>
      <c r="U12" s="123"/>
      <c r="V12" s="123"/>
      <c r="W12" s="123"/>
    </row>
    <row r="13" s="96" customFormat="1" ht="21.75" customHeight="1" spans="1:23">
      <c r="A13" s="176" t="s">
        <v>354</v>
      </c>
      <c r="B13" s="177" t="s">
        <v>355</v>
      </c>
      <c r="C13" s="176" t="s">
        <v>356</v>
      </c>
      <c r="D13" s="176" t="s">
        <v>71</v>
      </c>
      <c r="E13" s="176" t="s">
        <v>140</v>
      </c>
      <c r="F13" s="176" t="s">
        <v>141</v>
      </c>
      <c r="G13" s="176" t="s">
        <v>342</v>
      </c>
      <c r="H13" s="176" t="s">
        <v>343</v>
      </c>
      <c r="I13" s="123">
        <v>743787</v>
      </c>
      <c r="J13" s="123">
        <v>743787</v>
      </c>
      <c r="K13" s="123">
        <v>743787</v>
      </c>
      <c r="L13" s="123"/>
      <c r="M13" s="123"/>
      <c r="N13" s="123"/>
      <c r="O13" s="123"/>
      <c r="P13" s="123"/>
      <c r="Q13" s="123"/>
      <c r="R13" s="123"/>
      <c r="S13" s="123"/>
      <c r="T13" s="123"/>
      <c r="U13" s="123"/>
      <c r="V13" s="123"/>
      <c r="W13" s="123"/>
    </row>
    <row r="14" s="96" customFormat="1" ht="21.75" customHeight="1" spans="1:23">
      <c r="A14" s="176" t="s">
        <v>357</v>
      </c>
      <c r="B14" s="177" t="s">
        <v>358</v>
      </c>
      <c r="C14" s="176" t="s">
        <v>359</v>
      </c>
      <c r="D14" s="176" t="s">
        <v>71</v>
      </c>
      <c r="E14" s="176" t="s">
        <v>163</v>
      </c>
      <c r="F14" s="176" t="s">
        <v>164</v>
      </c>
      <c r="G14" s="176" t="s">
        <v>306</v>
      </c>
      <c r="H14" s="176" t="s">
        <v>307</v>
      </c>
      <c r="I14" s="123">
        <v>170000</v>
      </c>
      <c r="J14" s="123">
        <v>170000</v>
      </c>
      <c r="K14" s="123">
        <v>170000</v>
      </c>
      <c r="L14" s="123"/>
      <c r="M14" s="123"/>
      <c r="N14" s="123"/>
      <c r="O14" s="123"/>
      <c r="P14" s="123"/>
      <c r="Q14" s="123"/>
      <c r="R14" s="123"/>
      <c r="S14" s="123"/>
      <c r="T14" s="123"/>
      <c r="U14" s="123"/>
      <c r="V14" s="123"/>
      <c r="W14" s="123"/>
    </row>
    <row r="15" s="96" customFormat="1" ht="21.75" customHeight="1" spans="1:23">
      <c r="A15" s="176" t="s">
        <v>357</v>
      </c>
      <c r="B15" s="177" t="s">
        <v>358</v>
      </c>
      <c r="C15" s="176" t="s">
        <v>359</v>
      </c>
      <c r="D15" s="176" t="s">
        <v>71</v>
      </c>
      <c r="E15" s="176" t="s">
        <v>163</v>
      </c>
      <c r="F15" s="176" t="s">
        <v>164</v>
      </c>
      <c r="G15" s="176" t="s">
        <v>360</v>
      </c>
      <c r="H15" s="176" t="s">
        <v>361</v>
      </c>
      <c r="I15" s="123">
        <v>375000</v>
      </c>
      <c r="J15" s="123">
        <v>375000</v>
      </c>
      <c r="K15" s="123">
        <v>375000</v>
      </c>
      <c r="L15" s="123"/>
      <c r="M15" s="123"/>
      <c r="N15" s="123"/>
      <c r="O15" s="123"/>
      <c r="P15" s="123"/>
      <c r="Q15" s="123"/>
      <c r="R15" s="123"/>
      <c r="S15" s="123"/>
      <c r="T15" s="123"/>
      <c r="U15" s="123"/>
      <c r="V15" s="123"/>
      <c r="W15" s="123"/>
    </row>
    <row r="16" s="96" customFormat="1" ht="21.75" customHeight="1" spans="1:23">
      <c r="A16" s="176" t="s">
        <v>357</v>
      </c>
      <c r="B16" s="177" t="s">
        <v>362</v>
      </c>
      <c r="C16" s="176" t="s">
        <v>363</v>
      </c>
      <c r="D16" s="176" t="s">
        <v>71</v>
      </c>
      <c r="E16" s="176" t="s">
        <v>167</v>
      </c>
      <c r="F16" s="176" t="s">
        <v>166</v>
      </c>
      <c r="G16" s="176" t="s">
        <v>306</v>
      </c>
      <c r="H16" s="176" t="s">
        <v>307</v>
      </c>
      <c r="I16" s="123">
        <v>65215</v>
      </c>
      <c r="J16" s="123">
        <v>65215</v>
      </c>
      <c r="K16" s="123">
        <v>65215</v>
      </c>
      <c r="L16" s="123"/>
      <c r="M16" s="123"/>
      <c r="N16" s="123"/>
      <c r="O16" s="123"/>
      <c r="P16" s="123"/>
      <c r="Q16" s="123"/>
      <c r="R16" s="123"/>
      <c r="S16" s="123"/>
      <c r="T16" s="123"/>
      <c r="U16" s="123"/>
      <c r="V16" s="123"/>
      <c r="W16" s="123"/>
    </row>
    <row r="17" s="96" customFormat="1" ht="21.75" customHeight="1" spans="1:23">
      <c r="A17" s="176" t="s">
        <v>357</v>
      </c>
      <c r="B17" s="177" t="s">
        <v>362</v>
      </c>
      <c r="C17" s="176" t="s">
        <v>363</v>
      </c>
      <c r="D17" s="176" t="s">
        <v>71</v>
      </c>
      <c r="E17" s="176" t="s">
        <v>167</v>
      </c>
      <c r="F17" s="176" t="s">
        <v>166</v>
      </c>
      <c r="G17" s="176" t="s">
        <v>364</v>
      </c>
      <c r="H17" s="176" t="s">
        <v>365</v>
      </c>
      <c r="I17" s="123">
        <v>30000</v>
      </c>
      <c r="J17" s="123">
        <v>30000</v>
      </c>
      <c r="K17" s="123">
        <v>30000</v>
      </c>
      <c r="L17" s="123"/>
      <c r="M17" s="123"/>
      <c r="N17" s="123"/>
      <c r="O17" s="123"/>
      <c r="P17" s="123"/>
      <c r="Q17" s="123"/>
      <c r="R17" s="123"/>
      <c r="S17" s="123"/>
      <c r="T17" s="123"/>
      <c r="U17" s="123"/>
      <c r="V17" s="123"/>
      <c r="W17" s="123"/>
    </row>
    <row r="18" s="96" customFormat="1" ht="21.75" customHeight="1" spans="1:23">
      <c r="A18" s="176" t="s">
        <v>357</v>
      </c>
      <c r="B18" s="177" t="s">
        <v>366</v>
      </c>
      <c r="C18" s="176" t="s">
        <v>367</v>
      </c>
      <c r="D18" s="176" t="s">
        <v>71</v>
      </c>
      <c r="E18" s="176" t="s">
        <v>167</v>
      </c>
      <c r="F18" s="176" t="s">
        <v>166</v>
      </c>
      <c r="G18" s="176" t="s">
        <v>306</v>
      </c>
      <c r="H18" s="176" t="s">
        <v>307</v>
      </c>
      <c r="I18" s="123">
        <v>197130.2</v>
      </c>
      <c r="J18" s="123">
        <v>197130.2</v>
      </c>
      <c r="K18" s="123">
        <v>197130.2</v>
      </c>
      <c r="L18" s="123"/>
      <c r="M18" s="123"/>
      <c r="N18" s="123"/>
      <c r="O18" s="123"/>
      <c r="P18" s="123"/>
      <c r="Q18" s="123"/>
      <c r="R18" s="123"/>
      <c r="S18" s="123"/>
      <c r="T18" s="123"/>
      <c r="U18" s="123"/>
      <c r="V18" s="123"/>
      <c r="W18" s="123"/>
    </row>
    <row r="19" s="96" customFormat="1" ht="21.75" customHeight="1" spans="1:23">
      <c r="A19" s="176" t="s">
        <v>357</v>
      </c>
      <c r="B19" s="177" t="s">
        <v>366</v>
      </c>
      <c r="C19" s="176" t="s">
        <v>367</v>
      </c>
      <c r="D19" s="176" t="s">
        <v>71</v>
      </c>
      <c r="E19" s="176" t="s">
        <v>186</v>
      </c>
      <c r="F19" s="176" t="s">
        <v>187</v>
      </c>
      <c r="G19" s="176" t="s">
        <v>306</v>
      </c>
      <c r="H19" s="176" t="s">
        <v>307</v>
      </c>
      <c r="I19" s="123">
        <v>100000</v>
      </c>
      <c r="J19" s="123">
        <v>100000</v>
      </c>
      <c r="K19" s="123">
        <v>100000</v>
      </c>
      <c r="L19" s="123"/>
      <c r="M19" s="123"/>
      <c r="N19" s="123"/>
      <c r="O19" s="123"/>
      <c r="P19" s="123"/>
      <c r="Q19" s="123"/>
      <c r="R19" s="123"/>
      <c r="S19" s="123"/>
      <c r="T19" s="123"/>
      <c r="U19" s="123"/>
      <c r="V19" s="123"/>
      <c r="W19" s="123"/>
    </row>
    <row r="20" s="96" customFormat="1" ht="21.75" customHeight="1" spans="1:23">
      <c r="A20" s="176" t="s">
        <v>357</v>
      </c>
      <c r="B20" s="177" t="s">
        <v>368</v>
      </c>
      <c r="C20" s="176" t="s">
        <v>369</v>
      </c>
      <c r="D20" s="176" t="s">
        <v>71</v>
      </c>
      <c r="E20" s="176" t="s">
        <v>167</v>
      </c>
      <c r="F20" s="176" t="s">
        <v>166</v>
      </c>
      <c r="G20" s="176" t="s">
        <v>306</v>
      </c>
      <c r="H20" s="176" t="s">
        <v>307</v>
      </c>
      <c r="I20" s="123">
        <v>110000</v>
      </c>
      <c r="J20" s="123">
        <v>110000</v>
      </c>
      <c r="K20" s="123">
        <v>110000</v>
      </c>
      <c r="L20" s="123"/>
      <c r="M20" s="123"/>
      <c r="N20" s="123"/>
      <c r="O20" s="123"/>
      <c r="P20" s="123"/>
      <c r="Q20" s="123"/>
      <c r="R20" s="123"/>
      <c r="S20" s="123"/>
      <c r="T20" s="123"/>
      <c r="U20" s="123"/>
      <c r="V20" s="123"/>
      <c r="W20" s="123"/>
    </row>
    <row r="21" s="96" customFormat="1" ht="21.75" customHeight="1" spans="1:23">
      <c r="A21" s="176" t="s">
        <v>357</v>
      </c>
      <c r="B21" s="177" t="s">
        <v>368</v>
      </c>
      <c r="C21" s="176" t="s">
        <v>369</v>
      </c>
      <c r="D21" s="176" t="s">
        <v>71</v>
      </c>
      <c r="E21" s="176" t="s">
        <v>167</v>
      </c>
      <c r="F21" s="176" t="s">
        <v>166</v>
      </c>
      <c r="G21" s="176" t="s">
        <v>364</v>
      </c>
      <c r="H21" s="176" t="s">
        <v>365</v>
      </c>
      <c r="I21" s="123">
        <v>34000</v>
      </c>
      <c r="J21" s="123">
        <v>34000</v>
      </c>
      <c r="K21" s="123">
        <v>34000</v>
      </c>
      <c r="L21" s="123"/>
      <c r="M21" s="123"/>
      <c r="N21" s="123"/>
      <c r="O21" s="123"/>
      <c r="P21" s="123"/>
      <c r="Q21" s="123"/>
      <c r="R21" s="123"/>
      <c r="S21" s="123"/>
      <c r="T21" s="123"/>
      <c r="U21" s="123"/>
      <c r="V21" s="123"/>
      <c r="W21" s="123"/>
    </row>
    <row r="22" s="96" customFormat="1" ht="21.75" customHeight="1" spans="1:23">
      <c r="A22" s="176" t="s">
        <v>357</v>
      </c>
      <c r="B22" s="177" t="s">
        <v>368</v>
      </c>
      <c r="C22" s="176" t="s">
        <v>369</v>
      </c>
      <c r="D22" s="176" t="s">
        <v>71</v>
      </c>
      <c r="E22" s="176" t="s">
        <v>167</v>
      </c>
      <c r="F22" s="176" t="s">
        <v>166</v>
      </c>
      <c r="G22" s="176" t="s">
        <v>326</v>
      </c>
      <c r="H22" s="176" t="s">
        <v>327</v>
      </c>
      <c r="I22" s="123">
        <v>338401.8</v>
      </c>
      <c r="J22" s="123">
        <v>338401.8</v>
      </c>
      <c r="K22" s="123">
        <v>338401.8</v>
      </c>
      <c r="L22" s="123"/>
      <c r="M22" s="123"/>
      <c r="N22" s="123"/>
      <c r="O22" s="123"/>
      <c r="P22" s="123"/>
      <c r="Q22" s="123"/>
      <c r="R22" s="123"/>
      <c r="S22" s="123"/>
      <c r="T22" s="123"/>
      <c r="U22" s="123"/>
      <c r="V22" s="123"/>
      <c r="W22" s="123"/>
    </row>
    <row r="23" s="96" customFormat="1" ht="21.75" customHeight="1" spans="1:23">
      <c r="A23" s="176" t="s">
        <v>357</v>
      </c>
      <c r="B23" s="177" t="s">
        <v>370</v>
      </c>
      <c r="C23" s="176" t="s">
        <v>371</v>
      </c>
      <c r="D23" s="176" t="s">
        <v>71</v>
      </c>
      <c r="E23" s="176" t="s">
        <v>167</v>
      </c>
      <c r="F23" s="176" t="s">
        <v>166</v>
      </c>
      <c r="G23" s="176" t="s">
        <v>364</v>
      </c>
      <c r="H23" s="176" t="s">
        <v>365</v>
      </c>
      <c r="I23" s="123">
        <v>6000</v>
      </c>
      <c r="J23" s="123">
        <v>6000</v>
      </c>
      <c r="K23" s="123">
        <v>6000</v>
      </c>
      <c r="L23" s="123"/>
      <c r="M23" s="123"/>
      <c r="N23" s="123"/>
      <c r="O23" s="123"/>
      <c r="P23" s="123"/>
      <c r="Q23" s="123"/>
      <c r="R23" s="123"/>
      <c r="S23" s="123"/>
      <c r="T23" s="123"/>
      <c r="U23" s="123"/>
      <c r="V23" s="123"/>
      <c r="W23" s="123"/>
    </row>
    <row r="24" s="96" customFormat="1" ht="21.75" customHeight="1" spans="1:23">
      <c r="A24" s="176" t="s">
        <v>357</v>
      </c>
      <c r="B24" s="177" t="s">
        <v>372</v>
      </c>
      <c r="C24" s="176" t="s">
        <v>373</v>
      </c>
      <c r="D24" s="176" t="s">
        <v>71</v>
      </c>
      <c r="E24" s="176" t="s">
        <v>146</v>
      </c>
      <c r="F24" s="176" t="s">
        <v>147</v>
      </c>
      <c r="G24" s="176" t="s">
        <v>306</v>
      </c>
      <c r="H24" s="176" t="s">
        <v>307</v>
      </c>
      <c r="I24" s="123">
        <v>40000</v>
      </c>
      <c r="J24" s="123">
        <v>40000</v>
      </c>
      <c r="K24" s="123">
        <v>40000</v>
      </c>
      <c r="L24" s="123"/>
      <c r="M24" s="123"/>
      <c r="N24" s="123"/>
      <c r="O24" s="123"/>
      <c r="P24" s="123"/>
      <c r="Q24" s="123"/>
      <c r="R24" s="123"/>
      <c r="S24" s="123"/>
      <c r="T24" s="123"/>
      <c r="U24" s="123"/>
      <c r="V24" s="123"/>
      <c r="W24" s="123"/>
    </row>
    <row r="25" s="96" customFormat="1" ht="21.75" customHeight="1" spans="1:23">
      <c r="A25" s="176" t="s">
        <v>357</v>
      </c>
      <c r="B25" s="177" t="s">
        <v>372</v>
      </c>
      <c r="C25" s="176" t="s">
        <v>373</v>
      </c>
      <c r="D25" s="176" t="s">
        <v>71</v>
      </c>
      <c r="E25" s="176" t="s">
        <v>167</v>
      </c>
      <c r="F25" s="176" t="s">
        <v>166</v>
      </c>
      <c r="G25" s="176" t="s">
        <v>306</v>
      </c>
      <c r="H25" s="176" t="s">
        <v>307</v>
      </c>
      <c r="I25" s="123">
        <v>42903</v>
      </c>
      <c r="J25" s="123">
        <v>42903</v>
      </c>
      <c r="K25" s="123">
        <v>42903</v>
      </c>
      <c r="L25" s="123"/>
      <c r="M25" s="123"/>
      <c r="N25" s="123"/>
      <c r="O25" s="123"/>
      <c r="P25" s="123"/>
      <c r="Q25" s="123"/>
      <c r="R25" s="123"/>
      <c r="S25" s="123"/>
      <c r="T25" s="123"/>
      <c r="U25" s="123"/>
      <c r="V25" s="123"/>
      <c r="W25" s="123"/>
    </row>
    <row r="26" s="96" customFormat="1" ht="21.75" customHeight="1" spans="1:23">
      <c r="A26" s="176" t="s">
        <v>357</v>
      </c>
      <c r="B26" s="177" t="s">
        <v>372</v>
      </c>
      <c r="C26" s="176" t="s">
        <v>373</v>
      </c>
      <c r="D26" s="176" t="s">
        <v>71</v>
      </c>
      <c r="E26" s="176" t="s">
        <v>167</v>
      </c>
      <c r="F26" s="176" t="s">
        <v>166</v>
      </c>
      <c r="G26" s="176" t="s">
        <v>326</v>
      </c>
      <c r="H26" s="176" t="s">
        <v>327</v>
      </c>
      <c r="I26" s="123">
        <v>52750</v>
      </c>
      <c r="J26" s="123">
        <v>52750</v>
      </c>
      <c r="K26" s="123">
        <v>52750</v>
      </c>
      <c r="L26" s="123"/>
      <c r="M26" s="123"/>
      <c r="N26" s="123"/>
      <c r="O26" s="123"/>
      <c r="P26" s="123"/>
      <c r="Q26" s="123"/>
      <c r="R26" s="123"/>
      <c r="S26" s="123"/>
      <c r="T26" s="123"/>
      <c r="U26" s="123"/>
      <c r="V26" s="123"/>
      <c r="W26" s="123"/>
    </row>
    <row r="27" s="96" customFormat="1" ht="21.75" customHeight="1" spans="1:23">
      <c r="A27" s="176" t="s">
        <v>357</v>
      </c>
      <c r="B27" s="177" t="s">
        <v>374</v>
      </c>
      <c r="C27" s="176" t="s">
        <v>375</v>
      </c>
      <c r="D27" s="176" t="s">
        <v>71</v>
      </c>
      <c r="E27" s="176" t="s">
        <v>114</v>
      </c>
      <c r="F27" s="176" t="s">
        <v>115</v>
      </c>
      <c r="G27" s="176" t="s">
        <v>306</v>
      </c>
      <c r="H27" s="176" t="s">
        <v>307</v>
      </c>
      <c r="I27" s="123">
        <v>50000</v>
      </c>
      <c r="J27" s="123">
        <v>50000</v>
      </c>
      <c r="K27" s="123">
        <v>50000</v>
      </c>
      <c r="L27" s="123"/>
      <c r="M27" s="123"/>
      <c r="N27" s="123"/>
      <c r="O27" s="123"/>
      <c r="P27" s="123"/>
      <c r="Q27" s="123"/>
      <c r="R27" s="123"/>
      <c r="S27" s="123"/>
      <c r="T27" s="123"/>
      <c r="U27" s="123"/>
      <c r="V27" s="123"/>
      <c r="W27" s="123"/>
    </row>
    <row r="28" s="96" customFormat="1" ht="21.75" customHeight="1" spans="1:23">
      <c r="A28" s="176" t="s">
        <v>357</v>
      </c>
      <c r="B28" s="177" t="s">
        <v>376</v>
      </c>
      <c r="C28" s="176" t="s">
        <v>377</v>
      </c>
      <c r="D28" s="176" t="s">
        <v>71</v>
      </c>
      <c r="E28" s="176" t="s">
        <v>190</v>
      </c>
      <c r="F28" s="176" t="s">
        <v>189</v>
      </c>
      <c r="G28" s="176" t="s">
        <v>378</v>
      </c>
      <c r="H28" s="176" t="s">
        <v>379</v>
      </c>
      <c r="I28" s="123">
        <v>1120000</v>
      </c>
      <c r="J28" s="123"/>
      <c r="K28" s="123"/>
      <c r="L28" s="123"/>
      <c r="M28" s="123"/>
      <c r="N28" s="123">
        <v>1120000</v>
      </c>
      <c r="O28" s="123"/>
      <c r="P28" s="123"/>
      <c r="Q28" s="123"/>
      <c r="R28" s="123"/>
      <c r="S28" s="123"/>
      <c r="T28" s="123"/>
      <c r="U28" s="123"/>
      <c r="V28" s="123"/>
      <c r="W28" s="123"/>
    </row>
    <row r="29" s="96" customFormat="1" ht="21.75" customHeight="1" spans="1:23">
      <c r="A29" s="176" t="s">
        <v>357</v>
      </c>
      <c r="B29" s="177" t="s">
        <v>380</v>
      </c>
      <c r="C29" s="176" t="s">
        <v>381</v>
      </c>
      <c r="D29" s="176" t="s">
        <v>71</v>
      </c>
      <c r="E29" s="176" t="s">
        <v>180</v>
      </c>
      <c r="F29" s="176" t="s">
        <v>181</v>
      </c>
      <c r="G29" s="176" t="s">
        <v>364</v>
      </c>
      <c r="H29" s="176" t="s">
        <v>365</v>
      </c>
      <c r="I29" s="123">
        <v>410000</v>
      </c>
      <c r="J29" s="123"/>
      <c r="K29" s="123"/>
      <c r="L29" s="123"/>
      <c r="M29" s="123"/>
      <c r="N29" s="123">
        <v>410000</v>
      </c>
      <c r="O29" s="123"/>
      <c r="P29" s="123"/>
      <c r="Q29" s="123"/>
      <c r="R29" s="123"/>
      <c r="S29" s="123"/>
      <c r="T29" s="123"/>
      <c r="U29" s="123"/>
      <c r="V29" s="123"/>
      <c r="W29" s="123"/>
    </row>
    <row r="30" s="96" customFormat="1" ht="21.75" customHeight="1" spans="1:23">
      <c r="A30" s="176" t="s">
        <v>357</v>
      </c>
      <c r="B30" s="177" t="s">
        <v>380</v>
      </c>
      <c r="C30" s="176" t="s">
        <v>381</v>
      </c>
      <c r="D30" s="176" t="s">
        <v>71</v>
      </c>
      <c r="E30" s="176" t="s">
        <v>180</v>
      </c>
      <c r="F30" s="176" t="s">
        <v>181</v>
      </c>
      <c r="G30" s="176" t="s">
        <v>364</v>
      </c>
      <c r="H30" s="176" t="s">
        <v>365</v>
      </c>
      <c r="I30" s="123">
        <v>110000</v>
      </c>
      <c r="J30" s="123"/>
      <c r="K30" s="123"/>
      <c r="L30" s="123"/>
      <c r="M30" s="123"/>
      <c r="N30" s="123">
        <v>110000</v>
      </c>
      <c r="O30" s="123"/>
      <c r="P30" s="123"/>
      <c r="Q30" s="123"/>
      <c r="R30" s="123"/>
      <c r="S30" s="123"/>
      <c r="T30" s="123"/>
      <c r="U30" s="123"/>
      <c r="V30" s="123"/>
      <c r="W30" s="123"/>
    </row>
    <row r="31" s="96" customFormat="1" ht="21.75" customHeight="1" spans="1:23">
      <c r="A31" s="176" t="s">
        <v>357</v>
      </c>
      <c r="B31" s="177" t="s">
        <v>382</v>
      </c>
      <c r="C31" s="176" t="s">
        <v>383</v>
      </c>
      <c r="D31" s="176" t="s">
        <v>71</v>
      </c>
      <c r="E31" s="176" t="s">
        <v>201</v>
      </c>
      <c r="F31" s="176" t="s">
        <v>202</v>
      </c>
      <c r="G31" s="176" t="s">
        <v>384</v>
      </c>
      <c r="H31" s="176" t="s">
        <v>385</v>
      </c>
      <c r="I31" s="123">
        <v>9202</v>
      </c>
      <c r="J31" s="123"/>
      <c r="K31" s="123"/>
      <c r="L31" s="123"/>
      <c r="M31" s="123"/>
      <c r="N31" s="123"/>
      <c r="O31" s="123"/>
      <c r="P31" s="123">
        <v>9202</v>
      </c>
      <c r="Q31" s="123"/>
      <c r="R31" s="123"/>
      <c r="S31" s="123"/>
      <c r="T31" s="123"/>
      <c r="U31" s="123"/>
      <c r="V31" s="123"/>
      <c r="W31" s="123"/>
    </row>
    <row r="32" s="96" customFormat="1" ht="21.75" customHeight="1" spans="1:23">
      <c r="A32" s="176" t="s">
        <v>357</v>
      </c>
      <c r="B32" s="177" t="s">
        <v>386</v>
      </c>
      <c r="C32" s="176" t="s">
        <v>387</v>
      </c>
      <c r="D32" s="176" t="s">
        <v>71</v>
      </c>
      <c r="E32" s="176" t="s">
        <v>186</v>
      </c>
      <c r="F32" s="176" t="s">
        <v>187</v>
      </c>
      <c r="G32" s="176" t="s">
        <v>364</v>
      </c>
      <c r="H32" s="176" t="s">
        <v>365</v>
      </c>
      <c r="I32" s="123">
        <v>367600</v>
      </c>
      <c r="J32" s="123">
        <v>367600</v>
      </c>
      <c r="K32" s="123">
        <v>367600</v>
      </c>
      <c r="L32" s="123"/>
      <c r="M32" s="123"/>
      <c r="N32" s="123"/>
      <c r="O32" s="123"/>
      <c r="P32" s="123"/>
      <c r="Q32" s="123"/>
      <c r="R32" s="123"/>
      <c r="S32" s="123"/>
      <c r="T32" s="123"/>
      <c r="U32" s="123"/>
      <c r="V32" s="123"/>
      <c r="W32" s="123"/>
    </row>
    <row r="33" s="96" customFormat="1" ht="21.75" customHeight="1" spans="1:23">
      <c r="A33" s="176" t="s">
        <v>357</v>
      </c>
      <c r="B33" s="177" t="s">
        <v>388</v>
      </c>
      <c r="C33" s="176" t="s">
        <v>389</v>
      </c>
      <c r="D33" s="176" t="s">
        <v>71</v>
      </c>
      <c r="E33" s="176" t="s">
        <v>163</v>
      </c>
      <c r="F33" s="176" t="s">
        <v>164</v>
      </c>
      <c r="G33" s="176" t="s">
        <v>306</v>
      </c>
      <c r="H33" s="176" t="s">
        <v>307</v>
      </c>
      <c r="I33" s="123">
        <v>500000</v>
      </c>
      <c r="J33" s="123">
        <v>500000</v>
      </c>
      <c r="K33" s="123">
        <v>500000</v>
      </c>
      <c r="L33" s="123"/>
      <c r="M33" s="123"/>
      <c r="N33" s="123"/>
      <c r="O33" s="123"/>
      <c r="P33" s="123"/>
      <c r="Q33" s="123"/>
      <c r="R33" s="123"/>
      <c r="S33" s="123"/>
      <c r="T33" s="123"/>
      <c r="U33" s="123"/>
      <c r="V33" s="123"/>
      <c r="W33" s="123"/>
    </row>
    <row r="34" s="96" customFormat="1" ht="21.75" customHeight="1" spans="1:23">
      <c r="A34" s="176" t="s">
        <v>357</v>
      </c>
      <c r="B34" s="177" t="s">
        <v>390</v>
      </c>
      <c r="C34" s="176" t="s">
        <v>391</v>
      </c>
      <c r="D34" s="176" t="s">
        <v>71</v>
      </c>
      <c r="E34" s="176" t="s">
        <v>110</v>
      </c>
      <c r="F34" s="176" t="s">
        <v>111</v>
      </c>
      <c r="G34" s="176" t="s">
        <v>364</v>
      </c>
      <c r="H34" s="176" t="s">
        <v>365</v>
      </c>
      <c r="I34" s="123">
        <v>660000</v>
      </c>
      <c r="J34" s="123">
        <v>660000</v>
      </c>
      <c r="K34" s="123">
        <v>660000</v>
      </c>
      <c r="L34" s="123"/>
      <c r="M34" s="123"/>
      <c r="N34" s="123"/>
      <c r="O34" s="123"/>
      <c r="P34" s="123"/>
      <c r="Q34" s="123"/>
      <c r="R34" s="123"/>
      <c r="S34" s="123"/>
      <c r="T34" s="123"/>
      <c r="U34" s="123"/>
      <c r="V34" s="123"/>
      <c r="W34" s="123"/>
    </row>
    <row r="35" s="96" customFormat="1" ht="21.75" customHeight="1" spans="1:23">
      <c r="A35" s="176" t="s">
        <v>357</v>
      </c>
      <c r="B35" s="177" t="s">
        <v>392</v>
      </c>
      <c r="C35" s="176" t="s">
        <v>393</v>
      </c>
      <c r="D35" s="176" t="s">
        <v>71</v>
      </c>
      <c r="E35" s="176" t="s">
        <v>110</v>
      </c>
      <c r="F35" s="176" t="s">
        <v>111</v>
      </c>
      <c r="G35" s="176" t="s">
        <v>364</v>
      </c>
      <c r="H35" s="176" t="s">
        <v>365</v>
      </c>
      <c r="I35" s="123">
        <v>94640</v>
      </c>
      <c r="J35" s="123"/>
      <c r="K35" s="123"/>
      <c r="L35" s="123"/>
      <c r="M35" s="123"/>
      <c r="N35" s="123"/>
      <c r="O35" s="123"/>
      <c r="P35" s="123"/>
      <c r="Q35" s="123"/>
      <c r="R35" s="123">
        <v>94640</v>
      </c>
      <c r="S35" s="123"/>
      <c r="T35" s="123"/>
      <c r="U35" s="123"/>
      <c r="V35" s="123"/>
      <c r="W35" s="123">
        <v>94640</v>
      </c>
    </row>
    <row r="36" s="96" customFormat="1" ht="21.75" customHeight="1" spans="1:23">
      <c r="A36" s="176" t="s">
        <v>394</v>
      </c>
      <c r="B36" s="177" t="s">
        <v>395</v>
      </c>
      <c r="C36" s="176" t="s">
        <v>396</v>
      </c>
      <c r="D36" s="176" t="s">
        <v>71</v>
      </c>
      <c r="E36" s="176" t="s">
        <v>109</v>
      </c>
      <c r="F36" s="176" t="s">
        <v>104</v>
      </c>
      <c r="G36" s="176" t="s">
        <v>306</v>
      </c>
      <c r="H36" s="176" t="s">
        <v>307</v>
      </c>
      <c r="I36" s="123">
        <v>550000</v>
      </c>
      <c r="J36" s="123">
        <v>550000</v>
      </c>
      <c r="K36" s="123">
        <v>550000</v>
      </c>
      <c r="L36" s="123"/>
      <c r="M36" s="123"/>
      <c r="N36" s="123"/>
      <c r="O36" s="123"/>
      <c r="P36" s="123"/>
      <c r="Q36" s="123"/>
      <c r="R36" s="123"/>
      <c r="S36" s="123"/>
      <c r="T36" s="123"/>
      <c r="U36" s="123"/>
      <c r="V36" s="123"/>
      <c r="W36" s="123"/>
    </row>
    <row r="37" s="96" customFormat="1" ht="21.75" customHeight="1" spans="1:23">
      <c r="A37" s="176" t="s">
        <v>397</v>
      </c>
      <c r="B37" s="177" t="s">
        <v>398</v>
      </c>
      <c r="C37" s="176" t="s">
        <v>399</v>
      </c>
      <c r="D37" s="176" t="s">
        <v>71</v>
      </c>
      <c r="E37" s="176" t="s">
        <v>167</v>
      </c>
      <c r="F37" s="176" t="s">
        <v>166</v>
      </c>
      <c r="G37" s="176" t="s">
        <v>306</v>
      </c>
      <c r="H37" s="176" t="s">
        <v>307</v>
      </c>
      <c r="I37" s="123">
        <v>177000</v>
      </c>
      <c r="J37" s="123">
        <v>177000</v>
      </c>
      <c r="K37" s="123">
        <v>177000</v>
      </c>
      <c r="L37" s="123"/>
      <c r="M37" s="123"/>
      <c r="N37" s="123"/>
      <c r="O37" s="123"/>
      <c r="P37" s="123"/>
      <c r="Q37" s="123"/>
      <c r="R37" s="123"/>
      <c r="S37" s="123"/>
      <c r="T37" s="123"/>
      <c r="U37" s="123"/>
      <c r="V37" s="123"/>
      <c r="W37" s="123"/>
    </row>
    <row r="38" s="96" customFormat="1" ht="21.75" customHeight="1" spans="1:23">
      <c r="A38" s="176" t="s">
        <v>397</v>
      </c>
      <c r="B38" s="177" t="s">
        <v>398</v>
      </c>
      <c r="C38" s="176" t="s">
        <v>399</v>
      </c>
      <c r="D38" s="176" t="s">
        <v>71</v>
      </c>
      <c r="E38" s="176" t="s">
        <v>167</v>
      </c>
      <c r="F38" s="176" t="s">
        <v>166</v>
      </c>
      <c r="G38" s="176" t="s">
        <v>360</v>
      </c>
      <c r="H38" s="176" t="s">
        <v>361</v>
      </c>
      <c r="I38" s="123">
        <v>12000</v>
      </c>
      <c r="J38" s="123">
        <v>12000</v>
      </c>
      <c r="K38" s="123">
        <v>12000</v>
      </c>
      <c r="L38" s="123"/>
      <c r="M38" s="123"/>
      <c r="N38" s="123"/>
      <c r="O38" s="123"/>
      <c r="P38" s="123"/>
      <c r="Q38" s="123"/>
      <c r="R38" s="123"/>
      <c r="S38" s="123"/>
      <c r="T38" s="123"/>
      <c r="U38" s="123"/>
      <c r="V38" s="123"/>
      <c r="W38" s="123"/>
    </row>
    <row r="39" s="96" customFormat="1" ht="21.75" customHeight="1" spans="1:23">
      <c r="A39" s="176" t="s">
        <v>397</v>
      </c>
      <c r="B39" s="177" t="s">
        <v>400</v>
      </c>
      <c r="C39" s="176" t="s">
        <v>401</v>
      </c>
      <c r="D39" s="176" t="s">
        <v>71</v>
      </c>
      <c r="E39" s="176" t="s">
        <v>167</v>
      </c>
      <c r="F39" s="176" t="s">
        <v>166</v>
      </c>
      <c r="G39" s="176" t="s">
        <v>306</v>
      </c>
      <c r="H39" s="176" t="s">
        <v>307</v>
      </c>
      <c r="I39" s="123">
        <v>6000</v>
      </c>
      <c r="J39" s="123">
        <v>6000</v>
      </c>
      <c r="K39" s="123">
        <v>6000</v>
      </c>
      <c r="L39" s="123"/>
      <c r="M39" s="123"/>
      <c r="N39" s="123"/>
      <c r="O39" s="123"/>
      <c r="P39" s="123"/>
      <c r="Q39" s="123"/>
      <c r="R39" s="123"/>
      <c r="S39" s="123"/>
      <c r="T39" s="123"/>
      <c r="U39" s="123"/>
      <c r="V39" s="123"/>
      <c r="W39" s="123"/>
    </row>
    <row r="40" s="96" customFormat="1" ht="21.75" customHeight="1" spans="1:23">
      <c r="A40" s="176" t="s">
        <v>397</v>
      </c>
      <c r="B40" s="177" t="s">
        <v>402</v>
      </c>
      <c r="C40" s="176" t="s">
        <v>403</v>
      </c>
      <c r="D40" s="176" t="s">
        <v>71</v>
      </c>
      <c r="E40" s="176" t="s">
        <v>105</v>
      </c>
      <c r="F40" s="176" t="s">
        <v>106</v>
      </c>
      <c r="G40" s="176" t="s">
        <v>306</v>
      </c>
      <c r="H40" s="176" t="s">
        <v>307</v>
      </c>
      <c r="I40" s="123">
        <v>65200</v>
      </c>
      <c r="J40" s="123">
        <v>65200</v>
      </c>
      <c r="K40" s="123">
        <v>65200</v>
      </c>
      <c r="L40" s="123"/>
      <c r="M40" s="123"/>
      <c r="N40" s="123"/>
      <c r="O40" s="123"/>
      <c r="P40" s="123"/>
      <c r="Q40" s="123"/>
      <c r="R40" s="123"/>
      <c r="S40" s="123"/>
      <c r="T40" s="123"/>
      <c r="U40" s="123"/>
      <c r="V40" s="123"/>
      <c r="W40" s="123"/>
    </row>
    <row r="41" s="96" customFormat="1" ht="21.75" customHeight="1" spans="1:23">
      <c r="A41" s="176" t="s">
        <v>397</v>
      </c>
      <c r="B41" s="177" t="s">
        <v>402</v>
      </c>
      <c r="C41" s="176" t="s">
        <v>403</v>
      </c>
      <c r="D41" s="176" t="s">
        <v>71</v>
      </c>
      <c r="E41" s="176" t="s">
        <v>167</v>
      </c>
      <c r="F41" s="176" t="s">
        <v>166</v>
      </c>
      <c r="G41" s="176" t="s">
        <v>306</v>
      </c>
      <c r="H41" s="176" t="s">
        <v>307</v>
      </c>
      <c r="I41" s="123">
        <v>158400</v>
      </c>
      <c r="J41" s="123">
        <v>158400</v>
      </c>
      <c r="K41" s="123">
        <v>158400</v>
      </c>
      <c r="L41" s="123"/>
      <c r="M41" s="123"/>
      <c r="N41" s="123"/>
      <c r="O41" s="123"/>
      <c r="P41" s="123"/>
      <c r="Q41" s="123"/>
      <c r="R41" s="123"/>
      <c r="S41" s="123"/>
      <c r="T41" s="123"/>
      <c r="U41" s="123"/>
      <c r="V41" s="123"/>
      <c r="W41" s="123"/>
    </row>
    <row r="42" s="96" customFormat="1" ht="21.75" customHeight="1" spans="1:23">
      <c r="A42" s="176" t="s">
        <v>397</v>
      </c>
      <c r="B42" s="177" t="s">
        <v>402</v>
      </c>
      <c r="C42" s="176" t="s">
        <v>403</v>
      </c>
      <c r="D42" s="176" t="s">
        <v>71</v>
      </c>
      <c r="E42" s="176" t="s">
        <v>167</v>
      </c>
      <c r="F42" s="176" t="s">
        <v>166</v>
      </c>
      <c r="G42" s="176" t="s">
        <v>364</v>
      </c>
      <c r="H42" s="176" t="s">
        <v>365</v>
      </c>
      <c r="I42" s="123">
        <v>20000</v>
      </c>
      <c r="J42" s="123">
        <v>20000</v>
      </c>
      <c r="K42" s="123">
        <v>20000</v>
      </c>
      <c r="L42" s="123"/>
      <c r="M42" s="123"/>
      <c r="N42" s="123"/>
      <c r="O42" s="123"/>
      <c r="P42" s="123"/>
      <c r="Q42" s="123"/>
      <c r="R42" s="123"/>
      <c r="S42" s="123"/>
      <c r="T42" s="123"/>
      <c r="U42" s="123"/>
      <c r="V42" s="123"/>
      <c r="W42" s="123"/>
    </row>
    <row r="43" s="96" customFormat="1" ht="21.75" customHeight="1" spans="1:23">
      <c r="A43" s="176" t="s">
        <v>397</v>
      </c>
      <c r="B43" s="177" t="s">
        <v>404</v>
      </c>
      <c r="C43" s="176" t="s">
        <v>405</v>
      </c>
      <c r="D43" s="176" t="s">
        <v>71</v>
      </c>
      <c r="E43" s="176" t="s">
        <v>162</v>
      </c>
      <c r="F43" s="176" t="s">
        <v>104</v>
      </c>
      <c r="G43" s="176" t="s">
        <v>406</v>
      </c>
      <c r="H43" s="176" t="s">
        <v>407</v>
      </c>
      <c r="I43" s="123">
        <v>500400</v>
      </c>
      <c r="J43" s="123">
        <v>500400</v>
      </c>
      <c r="K43" s="123">
        <v>500400</v>
      </c>
      <c r="L43" s="123"/>
      <c r="M43" s="123"/>
      <c r="N43" s="123"/>
      <c r="O43" s="123"/>
      <c r="P43" s="123"/>
      <c r="Q43" s="123"/>
      <c r="R43" s="123"/>
      <c r="S43" s="123"/>
      <c r="T43" s="123"/>
      <c r="U43" s="123"/>
      <c r="V43" s="123"/>
      <c r="W43" s="123"/>
    </row>
    <row r="44" s="96" customFormat="1" ht="18.75" customHeight="1" spans="1:23">
      <c r="A44" s="178" t="s">
        <v>241</v>
      </c>
      <c r="B44" s="179"/>
      <c r="C44" s="179"/>
      <c r="D44" s="179"/>
      <c r="E44" s="179"/>
      <c r="F44" s="179"/>
      <c r="G44" s="179"/>
      <c r="H44" s="180"/>
      <c r="I44" s="123">
        <f>SUM(I10:I43)</f>
        <v>16574674</v>
      </c>
      <c r="J44" s="123">
        <f t="shared" ref="J44:W44" si="0">SUM(J10:J43)</f>
        <v>14830832</v>
      </c>
      <c r="K44" s="123">
        <f t="shared" si="0"/>
        <v>14830832</v>
      </c>
      <c r="L44" s="123">
        <f t="shared" si="0"/>
        <v>0</v>
      </c>
      <c r="M44" s="123">
        <f t="shared" si="0"/>
        <v>0</v>
      </c>
      <c r="N44" s="123">
        <f t="shared" si="0"/>
        <v>1640000</v>
      </c>
      <c r="O44" s="123">
        <f t="shared" si="0"/>
        <v>0</v>
      </c>
      <c r="P44" s="123">
        <f t="shared" si="0"/>
        <v>9202</v>
      </c>
      <c r="Q44" s="123">
        <f t="shared" si="0"/>
        <v>0</v>
      </c>
      <c r="R44" s="123">
        <f t="shared" si="0"/>
        <v>94640</v>
      </c>
      <c r="S44" s="123">
        <f t="shared" si="0"/>
        <v>0</v>
      </c>
      <c r="T44" s="123">
        <f t="shared" si="0"/>
        <v>0</v>
      </c>
      <c r="U44" s="123">
        <f t="shared" si="0"/>
        <v>0</v>
      </c>
      <c r="V44" s="123">
        <f t="shared" si="0"/>
        <v>0</v>
      </c>
      <c r="W44" s="123">
        <f t="shared" si="0"/>
        <v>94640</v>
      </c>
    </row>
  </sheetData>
  <mergeCells count="28">
    <mergeCell ref="A3:W3"/>
    <mergeCell ref="A4:H4"/>
    <mergeCell ref="J5:M5"/>
    <mergeCell ref="N5:P5"/>
    <mergeCell ref="R5:W5"/>
    <mergeCell ref="A44:H44"/>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J189"/>
  <sheetViews>
    <sheetView showZeros="0" workbookViewId="0">
      <pane ySplit="1" topLeftCell="A83" activePane="bottomLeft" state="frozen"/>
      <selection/>
      <selection pane="bottomLeft" activeCell="N13" sqref="N13"/>
    </sheetView>
  </sheetViews>
  <sheetFormatPr defaultColWidth="9.14166666666667" defaultRowHeight="12" customHeight="1"/>
  <cols>
    <col min="1" max="1" width="18.625" customWidth="1"/>
    <col min="2" max="2" width="32.25" customWidth="1"/>
    <col min="3" max="3" width="11.25" style="28" customWidth="1"/>
    <col min="4" max="4" width="12.75" style="28" customWidth="1"/>
    <col min="5" max="5" width="24.5" customWidth="1"/>
    <col min="6" max="6" width="8.875" style="28" customWidth="1"/>
    <col min="7" max="7" width="24.625" style="28" customWidth="1"/>
    <col min="8" max="9" width="10.5" style="28" customWidth="1"/>
    <col min="10" max="10" width="27.875" customWidth="1"/>
  </cols>
  <sheetData>
    <row r="1" customHeight="1" spans="1:10">
      <c r="A1" s="1"/>
      <c r="B1" s="1"/>
      <c r="C1" s="1"/>
      <c r="D1" s="1"/>
      <c r="E1" s="1"/>
      <c r="F1" s="1"/>
      <c r="G1" s="1"/>
      <c r="H1" s="1"/>
      <c r="I1" s="1"/>
      <c r="J1" s="1"/>
    </row>
    <row r="2" ht="18" customHeight="1" spans="1:10">
      <c r="J2" s="3" t="s">
        <v>408</v>
      </c>
    </row>
    <row r="3" ht="39.75" customHeight="1" spans="1:10">
      <c r="A3" s="79" t="str">
        <f>"2026"&amp;"年部门项目支出绩效目标表"</f>
        <v>2026年部门项目支出绩效目标表</v>
      </c>
      <c r="B3" s="4"/>
      <c r="C3" s="4"/>
      <c r="D3" s="4"/>
      <c r="E3" s="4"/>
      <c r="F3" s="80"/>
      <c r="G3" s="4"/>
      <c r="H3" s="80"/>
      <c r="I3" s="80"/>
      <c r="J3" s="4"/>
    </row>
    <row r="4" ht="17.25" customHeight="1" spans="1:10">
      <c r="A4" s="5" t="s">
        <v>1</v>
      </c>
    </row>
    <row r="5" ht="44.25" customHeight="1" spans="1:10">
      <c r="A5" s="81" t="s">
        <v>253</v>
      </c>
      <c r="B5" s="81" t="s">
        <v>409</v>
      </c>
      <c r="C5" s="81" t="s">
        <v>410</v>
      </c>
      <c r="D5" s="81" t="s">
        <v>411</v>
      </c>
      <c r="E5" s="81" t="s">
        <v>412</v>
      </c>
      <c r="F5" s="82" t="s">
        <v>413</v>
      </c>
      <c r="G5" s="81" t="s">
        <v>414</v>
      </c>
      <c r="H5" s="82" t="s">
        <v>415</v>
      </c>
      <c r="I5" s="82" t="s">
        <v>416</v>
      </c>
      <c r="J5" s="81" t="s">
        <v>417</v>
      </c>
    </row>
    <row r="6" ht="18.75" customHeight="1" spans="1:10">
      <c r="A6" s="155">
        <v>1</v>
      </c>
      <c r="B6" s="155">
        <v>2</v>
      </c>
      <c r="C6" s="155">
        <v>3</v>
      </c>
      <c r="D6" s="155">
        <v>4</v>
      </c>
      <c r="E6" s="155">
        <v>5</v>
      </c>
      <c r="F6" s="61">
        <v>6</v>
      </c>
      <c r="G6" s="155">
        <v>7</v>
      </c>
      <c r="H6" s="61">
        <v>8</v>
      </c>
      <c r="I6" s="61">
        <v>9</v>
      </c>
      <c r="J6" s="155">
        <v>10</v>
      </c>
    </row>
    <row r="7" s="154" customFormat="1" ht="42" customHeight="1" spans="1:10">
      <c r="A7" s="156" t="s">
        <v>359</v>
      </c>
      <c r="B7" s="156" t="s">
        <v>418</v>
      </c>
      <c r="C7" s="157" t="s">
        <v>419</v>
      </c>
      <c r="D7" s="157" t="s">
        <v>420</v>
      </c>
      <c r="E7" s="156" t="s">
        <v>421</v>
      </c>
      <c r="F7" s="157" t="s">
        <v>422</v>
      </c>
      <c r="G7" s="157" t="s">
        <v>423</v>
      </c>
      <c r="H7" s="157" t="s">
        <v>424</v>
      </c>
      <c r="I7" s="157" t="s">
        <v>425</v>
      </c>
      <c r="J7" s="156" t="s">
        <v>421</v>
      </c>
    </row>
    <row r="8" s="154" customFormat="1" ht="42" customHeight="1" spans="1:10">
      <c r="A8" s="156" t="s">
        <v>359</v>
      </c>
      <c r="B8" s="156" t="s">
        <v>418</v>
      </c>
      <c r="C8" s="157" t="s">
        <v>419</v>
      </c>
      <c r="D8" s="157" t="s">
        <v>420</v>
      </c>
      <c r="E8" s="156" t="s">
        <v>426</v>
      </c>
      <c r="F8" s="157" t="s">
        <v>422</v>
      </c>
      <c r="G8" s="157" t="s">
        <v>96</v>
      </c>
      <c r="H8" s="157" t="s">
        <v>427</v>
      </c>
      <c r="I8" s="157" t="s">
        <v>425</v>
      </c>
      <c r="J8" s="156" t="s">
        <v>426</v>
      </c>
    </row>
    <row r="9" s="154" customFormat="1" ht="42" customHeight="1" spans="1:10">
      <c r="A9" s="156" t="s">
        <v>359</v>
      </c>
      <c r="B9" s="156" t="s">
        <v>418</v>
      </c>
      <c r="C9" s="157" t="s">
        <v>419</v>
      </c>
      <c r="D9" s="157" t="s">
        <v>420</v>
      </c>
      <c r="E9" s="156" t="s">
        <v>428</v>
      </c>
      <c r="F9" s="157" t="s">
        <v>422</v>
      </c>
      <c r="G9" s="157" t="s">
        <v>94</v>
      </c>
      <c r="H9" s="157" t="s">
        <v>424</v>
      </c>
      <c r="I9" s="157" t="s">
        <v>425</v>
      </c>
      <c r="J9" s="156" t="s">
        <v>429</v>
      </c>
    </row>
    <row r="10" s="154" customFormat="1" ht="42" customHeight="1" spans="1:10">
      <c r="A10" s="156" t="s">
        <v>359</v>
      </c>
      <c r="B10" s="156" t="s">
        <v>418</v>
      </c>
      <c r="C10" s="157" t="s">
        <v>419</v>
      </c>
      <c r="D10" s="157" t="s">
        <v>420</v>
      </c>
      <c r="E10" s="156" t="s">
        <v>430</v>
      </c>
      <c r="F10" s="157" t="s">
        <v>431</v>
      </c>
      <c r="G10" s="157" t="s">
        <v>95</v>
      </c>
      <c r="H10" s="157" t="s">
        <v>432</v>
      </c>
      <c r="I10" s="157" t="s">
        <v>425</v>
      </c>
      <c r="J10" s="156" t="s">
        <v>430</v>
      </c>
    </row>
    <row r="11" s="154" customFormat="1" ht="42" customHeight="1" spans="1:10">
      <c r="A11" s="156" t="s">
        <v>359</v>
      </c>
      <c r="B11" s="156" t="s">
        <v>418</v>
      </c>
      <c r="C11" s="157" t="s">
        <v>419</v>
      </c>
      <c r="D11" s="157" t="s">
        <v>433</v>
      </c>
      <c r="E11" s="156" t="s">
        <v>434</v>
      </c>
      <c r="F11" s="157" t="s">
        <v>431</v>
      </c>
      <c r="G11" s="157" t="s">
        <v>435</v>
      </c>
      <c r="H11" s="157" t="s">
        <v>436</v>
      </c>
      <c r="I11" s="157" t="s">
        <v>425</v>
      </c>
      <c r="J11" s="156" t="s">
        <v>437</v>
      </c>
    </row>
    <row r="12" s="154" customFormat="1" ht="42" customHeight="1" spans="1:10">
      <c r="A12" s="156" t="s">
        <v>359</v>
      </c>
      <c r="B12" s="156" t="s">
        <v>418</v>
      </c>
      <c r="C12" s="157" t="s">
        <v>419</v>
      </c>
      <c r="D12" s="157" t="s">
        <v>433</v>
      </c>
      <c r="E12" s="156" t="s">
        <v>438</v>
      </c>
      <c r="F12" s="157" t="s">
        <v>431</v>
      </c>
      <c r="G12" s="157" t="s">
        <v>435</v>
      </c>
      <c r="H12" s="157" t="s">
        <v>436</v>
      </c>
      <c r="I12" s="157" t="s">
        <v>425</v>
      </c>
      <c r="J12" s="156" t="s">
        <v>438</v>
      </c>
    </row>
    <row r="13" s="154" customFormat="1" ht="42" customHeight="1" spans="1:10">
      <c r="A13" s="156" t="s">
        <v>359</v>
      </c>
      <c r="B13" s="156" t="s">
        <v>418</v>
      </c>
      <c r="C13" s="157" t="s">
        <v>439</v>
      </c>
      <c r="D13" s="157" t="s">
        <v>440</v>
      </c>
      <c r="E13" s="156" t="s">
        <v>441</v>
      </c>
      <c r="F13" s="157" t="s">
        <v>422</v>
      </c>
      <c r="G13" s="157" t="s">
        <v>442</v>
      </c>
      <c r="H13" s="157" t="s">
        <v>443</v>
      </c>
      <c r="I13" s="157" t="s">
        <v>444</v>
      </c>
      <c r="J13" s="156" t="s">
        <v>441</v>
      </c>
    </row>
    <row r="14" s="154" customFormat="1" ht="42" customHeight="1" spans="1:10">
      <c r="A14" s="156" t="s">
        <v>359</v>
      </c>
      <c r="B14" s="156" t="s">
        <v>418</v>
      </c>
      <c r="C14" s="157" t="s">
        <v>439</v>
      </c>
      <c r="D14" s="157" t="s">
        <v>440</v>
      </c>
      <c r="E14" s="156" t="s">
        <v>445</v>
      </c>
      <c r="F14" s="157" t="s">
        <v>422</v>
      </c>
      <c r="G14" s="157" t="s">
        <v>442</v>
      </c>
      <c r="H14" s="157" t="s">
        <v>443</v>
      </c>
      <c r="I14" s="157" t="s">
        <v>444</v>
      </c>
      <c r="J14" s="156" t="s">
        <v>445</v>
      </c>
    </row>
    <row r="15" s="154" customFormat="1" ht="42" customHeight="1" spans="1:10">
      <c r="A15" s="156" t="s">
        <v>359</v>
      </c>
      <c r="B15" s="156" t="s">
        <v>418</v>
      </c>
      <c r="C15" s="157" t="s">
        <v>446</v>
      </c>
      <c r="D15" s="157" t="s">
        <v>447</v>
      </c>
      <c r="E15" s="156" t="s">
        <v>448</v>
      </c>
      <c r="F15" s="157" t="s">
        <v>431</v>
      </c>
      <c r="G15" s="157" t="s">
        <v>435</v>
      </c>
      <c r="H15" s="157" t="s">
        <v>436</v>
      </c>
      <c r="I15" s="157" t="s">
        <v>425</v>
      </c>
      <c r="J15" s="156" t="s">
        <v>449</v>
      </c>
    </row>
    <row r="16" s="154" customFormat="1" ht="42" customHeight="1" spans="1:10">
      <c r="A16" s="156" t="s">
        <v>405</v>
      </c>
      <c r="B16" s="156" t="s">
        <v>450</v>
      </c>
      <c r="C16" s="157" t="s">
        <v>419</v>
      </c>
      <c r="D16" s="157" t="s">
        <v>420</v>
      </c>
      <c r="E16" s="156" t="s">
        <v>451</v>
      </c>
      <c r="F16" s="157" t="s">
        <v>422</v>
      </c>
      <c r="G16" s="157" t="s">
        <v>95</v>
      </c>
      <c r="H16" s="157" t="s">
        <v>424</v>
      </c>
      <c r="I16" s="157" t="s">
        <v>425</v>
      </c>
      <c r="J16" s="156" t="s">
        <v>452</v>
      </c>
    </row>
    <row r="17" s="154" customFormat="1" ht="42" customHeight="1" spans="1:10">
      <c r="A17" s="156" t="s">
        <v>405</v>
      </c>
      <c r="B17" s="156" t="s">
        <v>450</v>
      </c>
      <c r="C17" s="157" t="s">
        <v>419</v>
      </c>
      <c r="D17" s="157" t="s">
        <v>420</v>
      </c>
      <c r="E17" s="156" t="s">
        <v>453</v>
      </c>
      <c r="F17" s="157" t="s">
        <v>422</v>
      </c>
      <c r="G17" s="157" t="s">
        <v>454</v>
      </c>
      <c r="H17" s="157" t="s">
        <v>455</v>
      </c>
      <c r="I17" s="157" t="s">
        <v>425</v>
      </c>
      <c r="J17" s="156" t="s">
        <v>453</v>
      </c>
    </row>
    <row r="18" s="154" customFormat="1" ht="42" customHeight="1" spans="1:10">
      <c r="A18" s="156" t="s">
        <v>405</v>
      </c>
      <c r="B18" s="156" t="s">
        <v>450</v>
      </c>
      <c r="C18" s="157" t="s">
        <v>419</v>
      </c>
      <c r="D18" s="157" t="s">
        <v>433</v>
      </c>
      <c r="E18" s="156" t="s">
        <v>456</v>
      </c>
      <c r="F18" s="157" t="s">
        <v>422</v>
      </c>
      <c r="G18" s="157" t="s">
        <v>457</v>
      </c>
      <c r="H18" s="157" t="s">
        <v>436</v>
      </c>
      <c r="I18" s="157" t="s">
        <v>425</v>
      </c>
      <c r="J18" s="156" t="s">
        <v>458</v>
      </c>
    </row>
    <row r="19" s="154" customFormat="1" ht="42" customHeight="1" spans="1:10">
      <c r="A19" s="156" t="s">
        <v>405</v>
      </c>
      <c r="B19" s="156" t="s">
        <v>450</v>
      </c>
      <c r="C19" s="157" t="s">
        <v>419</v>
      </c>
      <c r="D19" s="157" t="s">
        <v>433</v>
      </c>
      <c r="E19" s="156" t="s">
        <v>459</v>
      </c>
      <c r="F19" s="157" t="s">
        <v>431</v>
      </c>
      <c r="G19" s="157" t="s">
        <v>460</v>
      </c>
      <c r="H19" s="157" t="s">
        <v>436</v>
      </c>
      <c r="I19" s="157" t="s">
        <v>425</v>
      </c>
      <c r="J19" s="156" t="s">
        <v>459</v>
      </c>
    </row>
    <row r="20" s="154" customFormat="1" ht="42" customHeight="1" spans="1:10">
      <c r="A20" s="156" t="s">
        <v>405</v>
      </c>
      <c r="B20" s="156" t="s">
        <v>450</v>
      </c>
      <c r="C20" s="157" t="s">
        <v>419</v>
      </c>
      <c r="D20" s="157" t="s">
        <v>433</v>
      </c>
      <c r="E20" s="156" t="s">
        <v>461</v>
      </c>
      <c r="F20" s="157" t="s">
        <v>431</v>
      </c>
      <c r="G20" s="157" t="s">
        <v>435</v>
      </c>
      <c r="H20" s="157" t="s">
        <v>436</v>
      </c>
      <c r="I20" s="157" t="s">
        <v>425</v>
      </c>
      <c r="J20" s="156" t="s">
        <v>461</v>
      </c>
    </row>
    <row r="21" s="154" customFormat="1" ht="42" customHeight="1" spans="1:10">
      <c r="A21" s="156" t="s">
        <v>405</v>
      </c>
      <c r="B21" s="156" t="s">
        <v>450</v>
      </c>
      <c r="C21" s="157" t="s">
        <v>419</v>
      </c>
      <c r="D21" s="157" t="s">
        <v>462</v>
      </c>
      <c r="E21" s="156" t="s">
        <v>463</v>
      </c>
      <c r="F21" s="157" t="s">
        <v>422</v>
      </c>
      <c r="G21" s="157" t="s">
        <v>464</v>
      </c>
      <c r="H21" s="157" t="s">
        <v>465</v>
      </c>
      <c r="I21" s="157" t="s">
        <v>425</v>
      </c>
      <c r="J21" s="156" t="s">
        <v>466</v>
      </c>
    </row>
    <row r="22" s="154" customFormat="1" ht="42" customHeight="1" spans="1:10">
      <c r="A22" s="156" t="s">
        <v>405</v>
      </c>
      <c r="B22" s="156" t="s">
        <v>450</v>
      </c>
      <c r="C22" s="157" t="s">
        <v>439</v>
      </c>
      <c r="D22" s="157" t="s">
        <v>440</v>
      </c>
      <c r="E22" s="156" t="s">
        <v>467</v>
      </c>
      <c r="F22" s="157" t="s">
        <v>422</v>
      </c>
      <c r="G22" s="157" t="s">
        <v>468</v>
      </c>
      <c r="H22" s="157" t="s">
        <v>443</v>
      </c>
      <c r="I22" s="157" t="s">
        <v>444</v>
      </c>
      <c r="J22" s="156" t="s">
        <v>467</v>
      </c>
    </row>
    <row r="23" s="154" customFormat="1" ht="42" customHeight="1" spans="1:10">
      <c r="A23" s="156" t="s">
        <v>405</v>
      </c>
      <c r="B23" s="156" t="s">
        <v>450</v>
      </c>
      <c r="C23" s="157" t="s">
        <v>439</v>
      </c>
      <c r="D23" s="157" t="s">
        <v>440</v>
      </c>
      <c r="E23" s="156" t="s">
        <v>469</v>
      </c>
      <c r="F23" s="157" t="s">
        <v>431</v>
      </c>
      <c r="G23" s="157" t="s">
        <v>470</v>
      </c>
      <c r="H23" s="157" t="s">
        <v>436</v>
      </c>
      <c r="I23" s="157" t="s">
        <v>425</v>
      </c>
      <c r="J23" s="156" t="s">
        <v>471</v>
      </c>
    </row>
    <row r="24" s="154" customFormat="1" ht="42" customHeight="1" spans="1:10">
      <c r="A24" s="156" t="s">
        <v>405</v>
      </c>
      <c r="B24" s="156" t="s">
        <v>450</v>
      </c>
      <c r="C24" s="157" t="s">
        <v>446</v>
      </c>
      <c r="D24" s="157" t="s">
        <v>447</v>
      </c>
      <c r="E24" s="156" t="s">
        <v>472</v>
      </c>
      <c r="F24" s="157" t="s">
        <v>431</v>
      </c>
      <c r="G24" s="157" t="s">
        <v>435</v>
      </c>
      <c r="H24" s="157" t="s">
        <v>436</v>
      </c>
      <c r="I24" s="157" t="s">
        <v>425</v>
      </c>
      <c r="J24" s="156" t="s">
        <v>473</v>
      </c>
    </row>
    <row r="25" s="154" customFormat="1" ht="42" customHeight="1" spans="1:10">
      <c r="A25" s="156" t="s">
        <v>401</v>
      </c>
      <c r="B25" s="156" t="s">
        <v>474</v>
      </c>
      <c r="C25" s="157" t="s">
        <v>419</v>
      </c>
      <c r="D25" s="157" t="s">
        <v>420</v>
      </c>
      <c r="E25" s="156" t="s">
        <v>475</v>
      </c>
      <c r="F25" s="157" t="s">
        <v>431</v>
      </c>
      <c r="G25" s="157" t="s">
        <v>86</v>
      </c>
      <c r="H25" s="157" t="s">
        <v>432</v>
      </c>
      <c r="I25" s="157" t="s">
        <v>425</v>
      </c>
      <c r="J25" s="156" t="s">
        <v>476</v>
      </c>
    </row>
    <row r="26" s="154" customFormat="1" ht="42" customHeight="1" spans="1:10">
      <c r="A26" s="156" t="s">
        <v>401</v>
      </c>
      <c r="B26" s="156" t="s">
        <v>474</v>
      </c>
      <c r="C26" s="157" t="s">
        <v>419</v>
      </c>
      <c r="D26" s="157" t="s">
        <v>433</v>
      </c>
      <c r="E26" s="156" t="s">
        <v>477</v>
      </c>
      <c r="F26" s="157" t="s">
        <v>422</v>
      </c>
      <c r="G26" s="157" t="s">
        <v>457</v>
      </c>
      <c r="H26" s="157" t="s">
        <v>436</v>
      </c>
      <c r="I26" s="157" t="s">
        <v>425</v>
      </c>
      <c r="J26" s="156" t="s">
        <v>477</v>
      </c>
    </row>
    <row r="27" s="154" customFormat="1" ht="42" customHeight="1" spans="1:10">
      <c r="A27" s="156" t="s">
        <v>401</v>
      </c>
      <c r="B27" s="156" t="s">
        <v>474</v>
      </c>
      <c r="C27" s="157" t="s">
        <v>419</v>
      </c>
      <c r="D27" s="157" t="s">
        <v>462</v>
      </c>
      <c r="E27" s="156" t="s">
        <v>478</v>
      </c>
      <c r="F27" s="157" t="s">
        <v>422</v>
      </c>
      <c r="G27" s="157" t="s">
        <v>479</v>
      </c>
      <c r="H27" s="157" t="s">
        <v>443</v>
      </c>
      <c r="I27" s="157" t="s">
        <v>444</v>
      </c>
      <c r="J27" s="156" t="s">
        <v>478</v>
      </c>
    </row>
    <row r="28" s="154" customFormat="1" ht="42" customHeight="1" spans="1:10">
      <c r="A28" s="156" t="s">
        <v>401</v>
      </c>
      <c r="B28" s="156" t="s">
        <v>474</v>
      </c>
      <c r="C28" s="157" t="s">
        <v>439</v>
      </c>
      <c r="D28" s="157" t="s">
        <v>440</v>
      </c>
      <c r="E28" s="156" t="s">
        <v>480</v>
      </c>
      <c r="F28" s="157" t="s">
        <v>422</v>
      </c>
      <c r="G28" s="157" t="s">
        <v>442</v>
      </c>
      <c r="H28" s="157" t="s">
        <v>443</v>
      </c>
      <c r="I28" s="157" t="s">
        <v>444</v>
      </c>
      <c r="J28" s="156" t="s">
        <v>481</v>
      </c>
    </row>
    <row r="29" s="154" customFormat="1" ht="42" customHeight="1" spans="1:10">
      <c r="A29" s="156" t="s">
        <v>401</v>
      </c>
      <c r="B29" s="156" t="s">
        <v>474</v>
      </c>
      <c r="C29" s="157" t="s">
        <v>439</v>
      </c>
      <c r="D29" s="157" t="s">
        <v>440</v>
      </c>
      <c r="E29" s="156" t="s">
        <v>482</v>
      </c>
      <c r="F29" s="157" t="s">
        <v>422</v>
      </c>
      <c r="G29" s="157" t="s">
        <v>442</v>
      </c>
      <c r="H29" s="157" t="s">
        <v>443</v>
      </c>
      <c r="I29" s="157" t="s">
        <v>444</v>
      </c>
      <c r="J29" s="156" t="s">
        <v>483</v>
      </c>
    </row>
    <row r="30" s="154" customFormat="1" ht="42" customHeight="1" spans="1:10">
      <c r="A30" s="156" t="s">
        <v>401</v>
      </c>
      <c r="B30" s="156" t="s">
        <v>474</v>
      </c>
      <c r="C30" s="157" t="s">
        <v>446</v>
      </c>
      <c r="D30" s="157" t="s">
        <v>447</v>
      </c>
      <c r="E30" s="156" t="s">
        <v>447</v>
      </c>
      <c r="F30" s="157" t="s">
        <v>431</v>
      </c>
      <c r="G30" s="157" t="s">
        <v>435</v>
      </c>
      <c r="H30" s="157" t="s">
        <v>436</v>
      </c>
      <c r="I30" s="157" t="s">
        <v>444</v>
      </c>
      <c r="J30" s="156" t="s">
        <v>484</v>
      </c>
    </row>
    <row r="31" s="154" customFormat="1" ht="42" customHeight="1" spans="1:10">
      <c r="A31" s="156" t="s">
        <v>396</v>
      </c>
      <c r="B31" s="156" t="s">
        <v>485</v>
      </c>
      <c r="C31" s="157" t="s">
        <v>419</v>
      </c>
      <c r="D31" s="157" t="s">
        <v>420</v>
      </c>
      <c r="E31" s="156" t="s">
        <v>486</v>
      </c>
      <c r="F31" s="157" t="s">
        <v>431</v>
      </c>
      <c r="G31" s="157" t="s">
        <v>487</v>
      </c>
      <c r="H31" s="157" t="s">
        <v>432</v>
      </c>
      <c r="I31" s="157" t="s">
        <v>425</v>
      </c>
      <c r="J31" s="156" t="s">
        <v>486</v>
      </c>
    </row>
    <row r="32" s="154" customFormat="1" ht="42" customHeight="1" spans="1:10">
      <c r="A32" s="156" t="s">
        <v>396</v>
      </c>
      <c r="B32" s="156" t="s">
        <v>488</v>
      </c>
      <c r="C32" s="157" t="s">
        <v>419</v>
      </c>
      <c r="D32" s="157" t="s">
        <v>420</v>
      </c>
      <c r="E32" s="156" t="s">
        <v>489</v>
      </c>
      <c r="F32" s="157" t="s">
        <v>431</v>
      </c>
      <c r="G32" s="157" t="s">
        <v>487</v>
      </c>
      <c r="H32" s="157" t="s">
        <v>490</v>
      </c>
      <c r="I32" s="157" t="s">
        <v>425</v>
      </c>
      <c r="J32" s="156" t="s">
        <v>489</v>
      </c>
    </row>
    <row r="33" s="154" customFormat="1" ht="42" customHeight="1" spans="1:10">
      <c r="A33" s="156" t="s">
        <v>396</v>
      </c>
      <c r="B33" s="156" t="s">
        <v>488</v>
      </c>
      <c r="C33" s="157" t="s">
        <v>419</v>
      </c>
      <c r="D33" s="157" t="s">
        <v>420</v>
      </c>
      <c r="E33" s="156" t="s">
        <v>491</v>
      </c>
      <c r="F33" s="157" t="s">
        <v>422</v>
      </c>
      <c r="G33" s="157" t="s">
        <v>492</v>
      </c>
      <c r="H33" s="157" t="s">
        <v>493</v>
      </c>
      <c r="I33" s="157" t="s">
        <v>425</v>
      </c>
      <c r="J33" s="156" t="s">
        <v>491</v>
      </c>
    </row>
    <row r="34" s="154" customFormat="1" ht="42" customHeight="1" spans="1:10">
      <c r="A34" s="156" t="s">
        <v>396</v>
      </c>
      <c r="B34" s="156" t="s">
        <v>488</v>
      </c>
      <c r="C34" s="157" t="s">
        <v>419</v>
      </c>
      <c r="D34" s="157" t="s">
        <v>433</v>
      </c>
      <c r="E34" s="156" t="s">
        <v>494</v>
      </c>
      <c r="F34" s="157" t="s">
        <v>431</v>
      </c>
      <c r="G34" s="157" t="s">
        <v>460</v>
      </c>
      <c r="H34" s="157" t="s">
        <v>436</v>
      </c>
      <c r="I34" s="157" t="s">
        <v>425</v>
      </c>
      <c r="J34" s="156" t="s">
        <v>494</v>
      </c>
    </row>
    <row r="35" s="154" customFormat="1" ht="42" customHeight="1" spans="1:10">
      <c r="A35" s="156" t="s">
        <v>396</v>
      </c>
      <c r="B35" s="156" t="s">
        <v>488</v>
      </c>
      <c r="C35" s="157" t="s">
        <v>419</v>
      </c>
      <c r="D35" s="157" t="s">
        <v>433</v>
      </c>
      <c r="E35" s="156" t="s">
        <v>495</v>
      </c>
      <c r="F35" s="157" t="s">
        <v>431</v>
      </c>
      <c r="G35" s="157" t="s">
        <v>460</v>
      </c>
      <c r="H35" s="157" t="s">
        <v>436</v>
      </c>
      <c r="I35" s="157" t="s">
        <v>425</v>
      </c>
      <c r="J35" s="156" t="s">
        <v>495</v>
      </c>
    </row>
    <row r="36" s="154" customFormat="1" ht="42" customHeight="1" spans="1:10">
      <c r="A36" s="156" t="s">
        <v>396</v>
      </c>
      <c r="B36" s="156" t="s">
        <v>488</v>
      </c>
      <c r="C36" s="157" t="s">
        <v>419</v>
      </c>
      <c r="D36" s="157" t="s">
        <v>462</v>
      </c>
      <c r="E36" s="156" t="s">
        <v>496</v>
      </c>
      <c r="F36" s="157" t="s">
        <v>422</v>
      </c>
      <c r="G36" s="157" t="s">
        <v>464</v>
      </c>
      <c r="H36" s="157" t="s">
        <v>465</v>
      </c>
      <c r="I36" s="157" t="s">
        <v>425</v>
      </c>
      <c r="J36" s="156" t="s">
        <v>496</v>
      </c>
    </row>
    <row r="37" s="154" customFormat="1" ht="42" customHeight="1" spans="1:10">
      <c r="A37" s="156" t="s">
        <v>396</v>
      </c>
      <c r="B37" s="156" t="s">
        <v>488</v>
      </c>
      <c r="C37" s="157" t="s">
        <v>439</v>
      </c>
      <c r="D37" s="157" t="s">
        <v>440</v>
      </c>
      <c r="E37" s="156" t="s">
        <v>497</v>
      </c>
      <c r="F37" s="157" t="s">
        <v>422</v>
      </c>
      <c r="G37" s="157" t="s">
        <v>498</v>
      </c>
      <c r="H37" s="157" t="s">
        <v>443</v>
      </c>
      <c r="I37" s="157" t="s">
        <v>444</v>
      </c>
      <c r="J37" s="156" t="s">
        <v>497</v>
      </c>
    </row>
    <row r="38" s="154" customFormat="1" ht="42" customHeight="1" spans="1:10">
      <c r="A38" s="156" t="s">
        <v>396</v>
      </c>
      <c r="B38" s="156" t="s">
        <v>488</v>
      </c>
      <c r="C38" s="157" t="s">
        <v>439</v>
      </c>
      <c r="D38" s="157" t="s">
        <v>440</v>
      </c>
      <c r="E38" s="156" t="s">
        <v>499</v>
      </c>
      <c r="F38" s="157" t="s">
        <v>422</v>
      </c>
      <c r="G38" s="157" t="s">
        <v>442</v>
      </c>
      <c r="H38" s="157" t="s">
        <v>443</v>
      </c>
      <c r="I38" s="157" t="s">
        <v>444</v>
      </c>
      <c r="J38" s="156" t="s">
        <v>500</v>
      </c>
    </row>
    <row r="39" s="154" customFormat="1" ht="42" customHeight="1" spans="1:10">
      <c r="A39" s="156" t="s">
        <v>396</v>
      </c>
      <c r="B39" s="156" t="s">
        <v>488</v>
      </c>
      <c r="C39" s="157" t="s">
        <v>446</v>
      </c>
      <c r="D39" s="157" t="s">
        <v>447</v>
      </c>
      <c r="E39" s="156" t="s">
        <v>501</v>
      </c>
      <c r="F39" s="157" t="s">
        <v>431</v>
      </c>
      <c r="G39" s="157" t="s">
        <v>460</v>
      </c>
      <c r="H39" s="157" t="s">
        <v>436</v>
      </c>
      <c r="I39" s="157" t="s">
        <v>425</v>
      </c>
      <c r="J39" s="156" t="s">
        <v>501</v>
      </c>
    </row>
    <row r="40" s="154" customFormat="1" ht="42" customHeight="1" spans="1:10">
      <c r="A40" s="156" t="s">
        <v>375</v>
      </c>
      <c r="B40" s="156" t="s">
        <v>502</v>
      </c>
      <c r="C40" s="157" t="s">
        <v>419</v>
      </c>
      <c r="D40" s="157" t="s">
        <v>420</v>
      </c>
      <c r="E40" s="156" t="s">
        <v>503</v>
      </c>
      <c r="F40" s="157" t="s">
        <v>422</v>
      </c>
      <c r="G40" s="157" t="s">
        <v>487</v>
      </c>
      <c r="H40" s="157" t="s">
        <v>504</v>
      </c>
      <c r="I40" s="157" t="s">
        <v>425</v>
      </c>
      <c r="J40" s="156" t="s">
        <v>505</v>
      </c>
    </row>
    <row r="41" s="154" customFormat="1" ht="42" customHeight="1" spans="1:10">
      <c r="A41" s="156" t="s">
        <v>375</v>
      </c>
      <c r="B41" s="156" t="s">
        <v>502</v>
      </c>
      <c r="C41" s="157" t="s">
        <v>419</v>
      </c>
      <c r="D41" s="157" t="s">
        <v>433</v>
      </c>
      <c r="E41" s="156" t="s">
        <v>506</v>
      </c>
      <c r="F41" s="157" t="s">
        <v>422</v>
      </c>
      <c r="G41" s="157" t="s">
        <v>457</v>
      </c>
      <c r="H41" s="157" t="s">
        <v>436</v>
      </c>
      <c r="I41" s="157" t="s">
        <v>425</v>
      </c>
      <c r="J41" s="156" t="s">
        <v>507</v>
      </c>
    </row>
    <row r="42" s="154" customFormat="1" ht="42" customHeight="1" spans="1:10">
      <c r="A42" s="156" t="s">
        <v>375</v>
      </c>
      <c r="B42" s="156" t="s">
        <v>502</v>
      </c>
      <c r="C42" s="157" t="s">
        <v>419</v>
      </c>
      <c r="D42" s="157" t="s">
        <v>462</v>
      </c>
      <c r="E42" s="156" t="s">
        <v>463</v>
      </c>
      <c r="F42" s="157" t="s">
        <v>422</v>
      </c>
      <c r="G42" s="157" t="s">
        <v>487</v>
      </c>
      <c r="H42" s="157" t="s">
        <v>465</v>
      </c>
      <c r="I42" s="157" t="s">
        <v>425</v>
      </c>
      <c r="J42" s="156" t="s">
        <v>463</v>
      </c>
    </row>
    <row r="43" s="154" customFormat="1" ht="42" customHeight="1" spans="1:10">
      <c r="A43" s="156" t="s">
        <v>375</v>
      </c>
      <c r="B43" s="156" t="s">
        <v>502</v>
      </c>
      <c r="C43" s="157" t="s">
        <v>439</v>
      </c>
      <c r="D43" s="157" t="s">
        <v>508</v>
      </c>
      <c r="E43" s="156" t="s">
        <v>509</v>
      </c>
      <c r="F43" s="157" t="s">
        <v>422</v>
      </c>
      <c r="G43" s="157" t="s">
        <v>510</v>
      </c>
      <c r="H43" s="157" t="s">
        <v>443</v>
      </c>
      <c r="I43" s="157" t="s">
        <v>444</v>
      </c>
      <c r="J43" s="156" t="s">
        <v>511</v>
      </c>
    </row>
    <row r="44" s="154" customFormat="1" ht="42" customHeight="1" spans="1:10">
      <c r="A44" s="156" t="s">
        <v>375</v>
      </c>
      <c r="B44" s="156" t="s">
        <v>502</v>
      </c>
      <c r="C44" s="157" t="s">
        <v>439</v>
      </c>
      <c r="D44" s="157" t="s">
        <v>512</v>
      </c>
      <c r="E44" s="156" t="s">
        <v>513</v>
      </c>
      <c r="F44" s="157" t="s">
        <v>422</v>
      </c>
      <c r="G44" s="157" t="s">
        <v>514</v>
      </c>
      <c r="H44" s="157" t="s">
        <v>443</v>
      </c>
      <c r="I44" s="157" t="s">
        <v>444</v>
      </c>
      <c r="J44" s="156" t="s">
        <v>513</v>
      </c>
    </row>
    <row r="45" s="154" customFormat="1" ht="42" customHeight="1" spans="1:10">
      <c r="A45" s="156" t="s">
        <v>375</v>
      </c>
      <c r="B45" s="156" t="s">
        <v>502</v>
      </c>
      <c r="C45" s="157" t="s">
        <v>446</v>
      </c>
      <c r="D45" s="157" t="s">
        <v>447</v>
      </c>
      <c r="E45" s="156" t="s">
        <v>515</v>
      </c>
      <c r="F45" s="157" t="s">
        <v>431</v>
      </c>
      <c r="G45" s="157" t="s">
        <v>435</v>
      </c>
      <c r="H45" s="157" t="s">
        <v>436</v>
      </c>
      <c r="I45" s="157" t="s">
        <v>425</v>
      </c>
      <c r="J45" s="156" t="s">
        <v>516</v>
      </c>
    </row>
    <row r="46" s="154" customFormat="1" ht="42" customHeight="1" spans="1:10">
      <c r="A46" s="156" t="s">
        <v>375</v>
      </c>
      <c r="B46" s="156" t="s">
        <v>502</v>
      </c>
      <c r="C46" s="157" t="s">
        <v>517</v>
      </c>
      <c r="D46" s="157" t="s">
        <v>518</v>
      </c>
      <c r="E46" s="156" t="s">
        <v>519</v>
      </c>
      <c r="F46" s="157" t="s">
        <v>520</v>
      </c>
      <c r="G46" s="157" t="s">
        <v>521</v>
      </c>
      <c r="H46" s="157" t="s">
        <v>522</v>
      </c>
      <c r="I46" s="157" t="s">
        <v>425</v>
      </c>
      <c r="J46" s="156" t="s">
        <v>519</v>
      </c>
    </row>
    <row r="47" s="154" customFormat="1" ht="42" customHeight="1" spans="1:10">
      <c r="A47" s="156" t="s">
        <v>373</v>
      </c>
      <c r="B47" s="156" t="s">
        <v>523</v>
      </c>
      <c r="C47" s="157" t="s">
        <v>419</v>
      </c>
      <c r="D47" s="157" t="s">
        <v>420</v>
      </c>
      <c r="E47" s="156" t="s">
        <v>524</v>
      </c>
      <c r="F47" s="157" t="s">
        <v>422</v>
      </c>
      <c r="G47" s="157" t="s">
        <v>85</v>
      </c>
      <c r="H47" s="157" t="s">
        <v>424</v>
      </c>
      <c r="I47" s="157" t="s">
        <v>425</v>
      </c>
      <c r="J47" s="156" t="s">
        <v>525</v>
      </c>
    </row>
    <row r="48" s="154" customFormat="1" ht="42" customHeight="1" spans="1:10">
      <c r="A48" s="156" t="s">
        <v>373</v>
      </c>
      <c r="B48" s="156" t="s">
        <v>523</v>
      </c>
      <c r="C48" s="157" t="s">
        <v>419</v>
      </c>
      <c r="D48" s="157" t="s">
        <v>420</v>
      </c>
      <c r="E48" s="156" t="s">
        <v>526</v>
      </c>
      <c r="F48" s="157" t="s">
        <v>431</v>
      </c>
      <c r="G48" s="157" t="s">
        <v>487</v>
      </c>
      <c r="H48" s="157" t="s">
        <v>493</v>
      </c>
      <c r="I48" s="157" t="s">
        <v>425</v>
      </c>
      <c r="J48" s="156" t="s">
        <v>527</v>
      </c>
    </row>
    <row r="49" s="154" customFormat="1" ht="42" customHeight="1" spans="1:10">
      <c r="A49" s="156" t="s">
        <v>373</v>
      </c>
      <c r="B49" s="156" t="s">
        <v>523</v>
      </c>
      <c r="C49" s="157" t="s">
        <v>419</v>
      </c>
      <c r="D49" s="157" t="s">
        <v>420</v>
      </c>
      <c r="E49" s="156" t="s">
        <v>528</v>
      </c>
      <c r="F49" s="157" t="s">
        <v>422</v>
      </c>
      <c r="G49" s="157" t="s">
        <v>529</v>
      </c>
      <c r="H49" s="157" t="s">
        <v>455</v>
      </c>
      <c r="I49" s="157" t="s">
        <v>425</v>
      </c>
      <c r="J49" s="156" t="s">
        <v>530</v>
      </c>
    </row>
    <row r="50" s="154" customFormat="1" ht="42" customHeight="1" spans="1:10">
      <c r="A50" s="156" t="s">
        <v>373</v>
      </c>
      <c r="B50" s="156" t="s">
        <v>523</v>
      </c>
      <c r="C50" s="157" t="s">
        <v>419</v>
      </c>
      <c r="D50" s="157" t="s">
        <v>420</v>
      </c>
      <c r="E50" s="156" t="s">
        <v>531</v>
      </c>
      <c r="F50" s="157" t="s">
        <v>431</v>
      </c>
      <c r="G50" s="157" t="s">
        <v>87</v>
      </c>
      <c r="H50" s="157" t="s">
        <v>432</v>
      </c>
      <c r="I50" s="157" t="s">
        <v>425</v>
      </c>
      <c r="J50" s="156" t="s">
        <v>532</v>
      </c>
    </row>
    <row r="51" s="154" customFormat="1" ht="42" customHeight="1" spans="1:10">
      <c r="A51" s="156" t="s">
        <v>373</v>
      </c>
      <c r="B51" s="156" t="s">
        <v>523</v>
      </c>
      <c r="C51" s="157" t="s">
        <v>419</v>
      </c>
      <c r="D51" s="157" t="s">
        <v>420</v>
      </c>
      <c r="E51" s="156" t="s">
        <v>533</v>
      </c>
      <c r="F51" s="157" t="s">
        <v>422</v>
      </c>
      <c r="G51" s="157" t="s">
        <v>94</v>
      </c>
      <c r="H51" s="157" t="s">
        <v>432</v>
      </c>
      <c r="I51" s="157" t="s">
        <v>425</v>
      </c>
      <c r="J51" s="156" t="s">
        <v>533</v>
      </c>
    </row>
    <row r="52" s="154" customFormat="1" ht="42" customHeight="1" spans="1:10">
      <c r="A52" s="156" t="s">
        <v>373</v>
      </c>
      <c r="B52" s="156" t="s">
        <v>523</v>
      </c>
      <c r="C52" s="157" t="s">
        <v>419</v>
      </c>
      <c r="D52" s="157" t="s">
        <v>420</v>
      </c>
      <c r="E52" s="156" t="s">
        <v>534</v>
      </c>
      <c r="F52" s="157" t="s">
        <v>422</v>
      </c>
      <c r="G52" s="157" t="s">
        <v>95</v>
      </c>
      <c r="H52" s="157" t="s">
        <v>455</v>
      </c>
      <c r="I52" s="157" t="s">
        <v>425</v>
      </c>
      <c r="J52" s="156" t="s">
        <v>534</v>
      </c>
    </row>
    <row r="53" s="154" customFormat="1" ht="42" customHeight="1" spans="1:10">
      <c r="A53" s="156" t="s">
        <v>373</v>
      </c>
      <c r="B53" s="156" t="s">
        <v>523</v>
      </c>
      <c r="C53" s="157" t="s">
        <v>419</v>
      </c>
      <c r="D53" s="157" t="s">
        <v>420</v>
      </c>
      <c r="E53" s="156" t="s">
        <v>535</v>
      </c>
      <c r="F53" s="157" t="s">
        <v>422</v>
      </c>
      <c r="G53" s="157" t="s">
        <v>536</v>
      </c>
      <c r="H53" s="157" t="s">
        <v>504</v>
      </c>
      <c r="I53" s="157" t="s">
        <v>425</v>
      </c>
      <c r="J53" s="156" t="s">
        <v>535</v>
      </c>
    </row>
    <row r="54" s="154" customFormat="1" ht="42" customHeight="1" spans="1:10">
      <c r="A54" s="156" t="s">
        <v>373</v>
      </c>
      <c r="B54" s="156" t="s">
        <v>523</v>
      </c>
      <c r="C54" s="157" t="s">
        <v>419</v>
      </c>
      <c r="D54" s="157" t="s">
        <v>420</v>
      </c>
      <c r="E54" s="156" t="s">
        <v>537</v>
      </c>
      <c r="F54" s="157" t="s">
        <v>422</v>
      </c>
      <c r="G54" s="157" t="s">
        <v>538</v>
      </c>
      <c r="H54" s="157" t="s">
        <v>455</v>
      </c>
      <c r="I54" s="157" t="s">
        <v>425</v>
      </c>
      <c r="J54" s="156" t="s">
        <v>537</v>
      </c>
    </row>
    <row r="55" s="154" customFormat="1" ht="42" customHeight="1" spans="1:10">
      <c r="A55" s="156" t="s">
        <v>373</v>
      </c>
      <c r="B55" s="156" t="s">
        <v>523</v>
      </c>
      <c r="C55" s="157" t="s">
        <v>419</v>
      </c>
      <c r="D55" s="157" t="s">
        <v>433</v>
      </c>
      <c r="E55" s="156" t="s">
        <v>539</v>
      </c>
      <c r="F55" s="157" t="s">
        <v>431</v>
      </c>
      <c r="G55" s="157" t="s">
        <v>435</v>
      </c>
      <c r="H55" s="157" t="s">
        <v>436</v>
      </c>
      <c r="I55" s="157" t="s">
        <v>425</v>
      </c>
      <c r="J55" s="156" t="s">
        <v>540</v>
      </c>
    </row>
    <row r="56" s="154" customFormat="1" ht="42" customHeight="1" spans="1:10">
      <c r="A56" s="156" t="s">
        <v>373</v>
      </c>
      <c r="B56" s="156" t="s">
        <v>523</v>
      </c>
      <c r="C56" s="157" t="s">
        <v>419</v>
      </c>
      <c r="D56" s="157" t="s">
        <v>433</v>
      </c>
      <c r="E56" s="156" t="s">
        <v>541</v>
      </c>
      <c r="F56" s="157" t="s">
        <v>431</v>
      </c>
      <c r="G56" s="157" t="s">
        <v>542</v>
      </c>
      <c r="H56" s="157" t="s">
        <v>436</v>
      </c>
      <c r="I56" s="157" t="s">
        <v>425</v>
      </c>
      <c r="J56" s="156" t="s">
        <v>541</v>
      </c>
    </row>
    <row r="57" s="154" customFormat="1" ht="42" customHeight="1" spans="1:10">
      <c r="A57" s="156" t="s">
        <v>373</v>
      </c>
      <c r="B57" s="156" t="s">
        <v>523</v>
      </c>
      <c r="C57" s="157" t="s">
        <v>419</v>
      </c>
      <c r="D57" s="157" t="s">
        <v>433</v>
      </c>
      <c r="E57" s="156" t="s">
        <v>543</v>
      </c>
      <c r="F57" s="157" t="s">
        <v>431</v>
      </c>
      <c r="G57" s="157" t="s">
        <v>435</v>
      </c>
      <c r="H57" s="157" t="s">
        <v>436</v>
      </c>
      <c r="I57" s="157" t="s">
        <v>425</v>
      </c>
      <c r="J57" s="156" t="s">
        <v>543</v>
      </c>
    </row>
    <row r="58" s="154" customFormat="1" ht="42" customHeight="1" spans="1:10">
      <c r="A58" s="156" t="s">
        <v>373</v>
      </c>
      <c r="B58" s="156" t="s">
        <v>523</v>
      </c>
      <c r="C58" s="157" t="s">
        <v>419</v>
      </c>
      <c r="D58" s="157" t="s">
        <v>462</v>
      </c>
      <c r="E58" s="156" t="s">
        <v>463</v>
      </c>
      <c r="F58" s="157" t="s">
        <v>422</v>
      </c>
      <c r="G58" s="157" t="s">
        <v>464</v>
      </c>
      <c r="H58" s="157" t="s">
        <v>465</v>
      </c>
      <c r="I58" s="157" t="s">
        <v>425</v>
      </c>
      <c r="J58" s="156" t="s">
        <v>463</v>
      </c>
    </row>
    <row r="59" s="154" customFormat="1" ht="42" customHeight="1" spans="1:10">
      <c r="A59" s="156" t="s">
        <v>373</v>
      </c>
      <c r="B59" s="156" t="s">
        <v>523</v>
      </c>
      <c r="C59" s="157" t="s">
        <v>439</v>
      </c>
      <c r="D59" s="157" t="s">
        <v>440</v>
      </c>
      <c r="E59" s="156" t="s">
        <v>544</v>
      </c>
      <c r="F59" s="157" t="s">
        <v>422</v>
      </c>
      <c r="G59" s="157" t="s">
        <v>468</v>
      </c>
      <c r="H59" s="157" t="s">
        <v>443</v>
      </c>
      <c r="I59" s="157" t="s">
        <v>444</v>
      </c>
      <c r="J59" s="156" t="s">
        <v>544</v>
      </c>
    </row>
    <row r="60" s="154" customFormat="1" ht="42" customHeight="1" spans="1:10">
      <c r="A60" s="156" t="s">
        <v>373</v>
      </c>
      <c r="B60" s="156" t="s">
        <v>523</v>
      </c>
      <c r="C60" s="157" t="s">
        <v>439</v>
      </c>
      <c r="D60" s="157" t="s">
        <v>440</v>
      </c>
      <c r="E60" s="156" t="s">
        <v>545</v>
      </c>
      <c r="F60" s="157" t="s">
        <v>431</v>
      </c>
      <c r="G60" s="157" t="s">
        <v>546</v>
      </c>
      <c r="H60" s="157" t="s">
        <v>436</v>
      </c>
      <c r="I60" s="157" t="s">
        <v>425</v>
      </c>
      <c r="J60" s="156" t="s">
        <v>545</v>
      </c>
    </row>
    <row r="61" s="154" customFormat="1" ht="42" customHeight="1" spans="1:10">
      <c r="A61" s="156" t="s">
        <v>373</v>
      </c>
      <c r="B61" s="156" t="s">
        <v>523</v>
      </c>
      <c r="C61" s="157" t="s">
        <v>439</v>
      </c>
      <c r="D61" s="157" t="s">
        <v>440</v>
      </c>
      <c r="E61" s="156" t="s">
        <v>547</v>
      </c>
      <c r="F61" s="157" t="s">
        <v>422</v>
      </c>
      <c r="G61" s="157" t="s">
        <v>442</v>
      </c>
      <c r="H61" s="157" t="s">
        <v>443</v>
      </c>
      <c r="I61" s="157" t="s">
        <v>444</v>
      </c>
      <c r="J61" s="156" t="s">
        <v>548</v>
      </c>
    </row>
    <row r="62" s="154" customFormat="1" ht="42" customHeight="1" spans="1:10">
      <c r="A62" s="156" t="s">
        <v>373</v>
      </c>
      <c r="B62" s="156" t="s">
        <v>523</v>
      </c>
      <c r="C62" s="157" t="s">
        <v>439</v>
      </c>
      <c r="D62" s="157" t="s">
        <v>440</v>
      </c>
      <c r="E62" s="156" t="s">
        <v>549</v>
      </c>
      <c r="F62" s="157" t="s">
        <v>422</v>
      </c>
      <c r="G62" s="157" t="s">
        <v>457</v>
      </c>
      <c r="H62" s="157" t="s">
        <v>436</v>
      </c>
      <c r="I62" s="157" t="s">
        <v>425</v>
      </c>
      <c r="J62" s="156" t="s">
        <v>549</v>
      </c>
    </row>
    <row r="63" s="154" customFormat="1" ht="42" customHeight="1" spans="1:10">
      <c r="A63" s="156" t="s">
        <v>373</v>
      </c>
      <c r="B63" s="156" t="s">
        <v>523</v>
      </c>
      <c r="C63" s="157" t="s">
        <v>439</v>
      </c>
      <c r="D63" s="157" t="s">
        <v>440</v>
      </c>
      <c r="E63" s="156" t="s">
        <v>550</v>
      </c>
      <c r="F63" s="157" t="s">
        <v>431</v>
      </c>
      <c r="G63" s="157" t="s">
        <v>460</v>
      </c>
      <c r="H63" s="157" t="s">
        <v>436</v>
      </c>
      <c r="I63" s="157" t="s">
        <v>425</v>
      </c>
      <c r="J63" s="156" t="s">
        <v>550</v>
      </c>
    </row>
    <row r="64" s="154" customFormat="1" ht="42" customHeight="1" spans="1:10">
      <c r="A64" s="156" t="s">
        <v>373</v>
      </c>
      <c r="B64" s="156" t="s">
        <v>523</v>
      </c>
      <c r="C64" s="157" t="s">
        <v>446</v>
      </c>
      <c r="D64" s="157" t="s">
        <v>447</v>
      </c>
      <c r="E64" s="156" t="s">
        <v>551</v>
      </c>
      <c r="F64" s="157" t="s">
        <v>431</v>
      </c>
      <c r="G64" s="157" t="s">
        <v>435</v>
      </c>
      <c r="H64" s="157" t="s">
        <v>436</v>
      </c>
      <c r="I64" s="157" t="s">
        <v>425</v>
      </c>
      <c r="J64" s="156" t="s">
        <v>552</v>
      </c>
    </row>
    <row r="65" s="154" customFormat="1" ht="42" customHeight="1" spans="1:10">
      <c r="A65" s="156" t="s">
        <v>373</v>
      </c>
      <c r="B65" s="156" t="s">
        <v>523</v>
      </c>
      <c r="C65" s="157" t="s">
        <v>446</v>
      </c>
      <c r="D65" s="157" t="s">
        <v>447</v>
      </c>
      <c r="E65" s="156" t="s">
        <v>553</v>
      </c>
      <c r="F65" s="157" t="s">
        <v>431</v>
      </c>
      <c r="G65" s="157" t="s">
        <v>435</v>
      </c>
      <c r="H65" s="157" t="s">
        <v>436</v>
      </c>
      <c r="I65" s="157" t="s">
        <v>425</v>
      </c>
      <c r="J65" s="156" t="s">
        <v>554</v>
      </c>
    </row>
    <row r="66" s="154" customFormat="1" ht="42" customHeight="1" spans="1:10">
      <c r="A66" s="156" t="s">
        <v>373</v>
      </c>
      <c r="B66" s="156" t="s">
        <v>523</v>
      </c>
      <c r="C66" s="157" t="s">
        <v>517</v>
      </c>
      <c r="D66" s="157" t="s">
        <v>518</v>
      </c>
      <c r="E66" s="156" t="s">
        <v>519</v>
      </c>
      <c r="F66" s="157" t="s">
        <v>520</v>
      </c>
      <c r="G66" s="157" t="s">
        <v>521</v>
      </c>
      <c r="H66" s="157" t="s">
        <v>522</v>
      </c>
      <c r="I66" s="157" t="s">
        <v>425</v>
      </c>
      <c r="J66" s="156" t="s">
        <v>519</v>
      </c>
    </row>
    <row r="67" s="154" customFormat="1" ht="42" customHeight="1" spans="1:10">
      <c r="A67" s="156" t="s">
        <v>356</v>
      </c>
      <c r="B67" s="156" t="s">
        <v>555</v>
      </c>
      <c r="C67" s="157" t="s">
        <v>419</v>
      </c>
      <c r="D67" s="157" t="s">
        <v>420</v>
      </c>
      <c r="E67" s="156" t="s">
        <v>556</v>
      </c>
      <c r="F67" s="157" t="s">
        <v>422</v>
      </c>
      <c r="G67" s="157" t="s">
        <v>457</v>
      </c>
      <c r="H67" s="157" t="s">
        <v>436</v>
      </c>
      <c r="I67" s="157" t="s">
        <v>425</v>
      </c>
      <c r="J67" s="156" t="s">
        <v>557</v>
      </c>
    </row>
    <row r="68" s="154" customFormat="1" ht="42" customHeight="1" spans="1:10">
      <c r="A68" s="156" t="s">
        <v>356</v>
      </c>
      <c r="B68" s="156" t="s">
        <v>555</v>
      </c>
      <c r="C68" s="157" t="s">
        <v>419</v>
      </c>
      <c r="D68" s="157" t="s">
        <v>420</v>
      </c>
      <c r="E68" s="156" t="s">
        <v>558</v>
      </c>
      <c r="F68" s="157" t="s">
        <v>422</v>
      </c>
      <c r="G68" s="157" t="s">
        <v>457</v>
      </c>
      <c r="H68" s="157" t="s">
        <v>436</v>
      </c>
      <c r="I68" s="157" t="s">
        <v>425</v>
      </c>
      <c r="J68" s="156" t="s">
        <v>559</v>
      </c>
    </row>
    <row r="69" s="154" customFormat="1" ht="42" customHeight="1" spans="1:10">
      <c r="A69" s="156" t="s">
        <v>356</v>
      </c>
      <c r="B69" s="156" t="s">
        <v>555</v>
      </c>
      <c r="C69" s="157" t="s">
        <v>419</v>
      </c>
      <c r="D69" s="157" t="s">
        <v>462</v>
      </c>
      <c r="E69" s="156" t="s">
        <v>560</v>
      </c>
      <c r="F69" s="157" t="s">
        <v>422</v>
      </c>
      <c r="G69" s="157" t="s">
        <v>457</v>
      </c>
      <c r="H69" s="157" t="s">
        <v>436</v>
      </c>
      <c r="I69" s="157" t="s">
        <v>425</v>
      </c>
      <c r="J69" s="156" t="s">
        <v>561</v>
      </c>
    </row>
    <row r="70" s="154" customFormat="1" ht="42" customHeight="1" spans="1:10">
      <c r="A70" s="156" t="s">
        <v>356</v>
      </c>
      <c r="B70" s="156" t="s">
        <v>555</v>
      </c>
      <c r="C70" s="157" t="s">
        <v>439</v>
      </c>
      <c r="D70" s="157" t="s">
        <v>440</v>
      </c>
      <c r="E70" s="156" t="s">
        <v>562</v>
      </c>
      <c r="F70" s="157" t="s">
        <v>422</v>
      </c>
      <c r="G70" s="157" t="s">
        <v>442</v>
      </c>
      <c r="H70" s="157" t="s">
        <v>443</v>
      </c>
      <c r="I70" s="157" t="s">
        <v>444</v>
      </c>
      <c r="J70" s="156" t="s">
        <v>563</v>
      </c>
    </row>
    <row r="71" s="154" customFormat="1" ht="42" customHeight="1" spans="1:10">
      <c r="A71" s="156" t="s">
        <v>356</v>
      </c>
      <c r="B71" s="156" t="s">
        <v>555</v>
      </c>
      <c r="C71" s="157" t="s">
        <v>446</v>
      </c>
      <c r="D71" s="157" t="s">
        <v>447</v>
      </c>
      <c r="E71" s="156" t="s">
        <v>501</v>
      </c>
      <c r="F71" s="157" t="s">
        <v>431</v>
      </c>
      <c r="G71" s="157" t="s">
        <v>435</v>
      </c>
      <c r="H71" s="157" t="s">
        <v>436</v>
      </c>
      <c r="I71" s="157" t="s">
        <v>425</v>
      </c>
      <c r="J71" s="156" t="s">
        <v>484</v>
      </c>
    </row>
    <row r="72" s="154" customFormat="1" ht="42" customHeight="1" spans="1:10">
      <c r="A72" s="156" t="s">
        <v>391</v>
      </c>
      <c r="B72" s="156" t="s">
        <v>564</v>
      </c>
      <c r="C72" s="157" t="s">
        <v>419</v>
      </c>
      <c r="D72" s="157" t="s">
        <v>420</v>
      </c>
      <c r="E72" s="156" t="s">
        <v>565</v>
      </c>
      <c r="F72" s="157" t="s">
        <v>422</v>
      </c>
      <c r="G72" s="157" t="s">
        <v>85</v>
      </c>
      <c r="H72" s="157" t="s">
        <v>424</v>
      </c>
      <c r="I72" s="157" t="s">
        <v>425</v>
      </c>
      <c r="J72" s="156" t="s">
        <v>566</v>
      </c>
    </row>
    <row r="73" s="154" customFormat="1" ht="42" customHeight="1" spans="1:10">
      <c r="A73" s="156" t="s">
        <v>391</v>
      </c>
      <c r="B73" s="156" t="s">
        <v>564</v>
      </c>
      <c r="C73" s="157" t="s">
        <v>419</v>
      </c>
      <c r="D73" s="157" t="s">
        <v>420</v>
      </c>
      <c r="E73" s="156" t="s">
        <v>567</v>
      </c>
      <c r="F73" s="157" t="s">
        <v>422</v>
      </c>
      <c r="G73" s="157" t="s">
        <v>568</v>
      </c>
      <c r="H73" s="157" t="s">
        <v>569</v>
      </c>
      <c r="I73" s="157" t="s">
        <v>425</v>
      </c>
      <c r="J73" s="156" t="s">
        <v>570</v>
      </c>
    </row>
    <row r="74" s="154" customFormat="1" ht="42" customHeight="1" spans="1:10">
      <c r="A74" s="156" t="s">
        <v>391</v>
      </c>
      <c r="B74" s="156" t="s">
        <v>564</v>
      </c>
      <c r="C74" s="157" t="s">
        <v>419</v>
      </c>
      <c r="D74" s="157" t="s">
        <v>420</v>
      </c>
      <c r="E74" s="156" t="s">
        <v>571</v>
      </c>
      <c r="F74" s="157" t="s">
        <v>422</v>
      </c>
      <c r="G74" s="157" t="s">
        <v>568</v>
      </c>
      <c r="H74" s="157" t="s">
        <v>569</v>
      </c>
      <c r="I74" s="157" t="s">
        <v>425</v>
      </c>
      <c r="J74" s="156" t="s">
        <v>572</v>
      </c>
    </row>
    <row r="75" s="154" customFormat="1" ht="42" customHeight="1" spans="1:10">
      <c r="A75" s="156" t="s">
        <v>391</v>
      </c>
      <c r="B75" s="156" t="s">
        <v>564</v>
      </c>
      <c r="C75" s="157" t="s">
        <v>419</v>
      </c>
      <c r="D75" s="157" t="s">
        <v>433</v>
      </c>
      <c r="E75" s="156" t="s">
        <v>573</v>
      </c>
      <c r="F75" s="157" t="s">
        <v>431</v>
      </c>
      <c r="G75" s="157" t="s">
        <v>435</v>
      </c>
      <c r="H75" s="157" t="s">
        <v>436</v>
      </c>
      <c r="I75" s="157" t="s">
        <v>425</v>
      </c>
      <c r="J75" s="156" t="s">
        <v>574</v>
      </c>
    </row>
    <row r="76" s="154" customFormat="1" ht="42" customHeight="1" spans="1:10">
      <c r="A76" s="156" t="s">
        <v>391</v>
      </c>
      <c r="B76" s="156" t="s">
        <v>564</v>
      </c>
      <c r="C76" s="157" t="s">
        <v>419</v>
      </c>
      <c r="D76" s="157" t="s">
        <v>433</v>
      </c>
      <c r="E76" s="156" t="s">
        <v>575</v>
      </c>
      <c r="F76" s="157" t="s">
        <v>431</v>
      </c>
      <c r="G76" s="157" t="s">
        <v>435</v>
      </c>
      <c r="H76" s="157" t="s">
        <v>436</v>
      </c>
      <c r="I76" s="157" t="s">
        <v>425</v>
      </c>
      <c r="J76" s="156" t="s">
        <v>575</v>
      </c>
    </row>
    <row r="77" s="154" customFormat="1" ht="42" customHeight="1" spans="1:10">
      <c r="A77" s="156" t="s">
        <v>391</v>
      </c>
      <c r="B77" s="156" t="s">
        <v>564</v>
      </c>
      <c r="C77" s="157" t="s">
        <v>439</v>
      </c>
      <c r="D77" s="157" t="s">
        <v>440</v>
      </c>
      <c r="E77" s="156" t="s">
        <v>576</v>
      </c>
      <c r="F77" s="157" t="s">
        <v>422</v>
      </c>
      <c r="G77" s="157" t="s">
        <v>577</v>
      </c>
      <c r="H77" s="157" t="s">
        <v>578</v>
      </c>
      <c r="I77" s="157" t="s">
        <v>425</v>
      </c>
      <c r="J77" s="156" t="s">
        <v>579</v>
      </c>
    </row>
    <row r="78" s="154" customFormat="1" ht="42" customHeight="1" spans="1:10">
      <c r="A78" s="156" t="s">
        <v>391</v>
      </c>
      <c r="B78" s="156" t="s">
        <v>564</v>
      </c>
      <c r="C78" s="157" t="s">
        <v>439</v>
      </c>
      <c r="D78" s="157" t="s">
        <v>440</v>
      </c>
      <c r="E78" s="156" t="s">
        <v>580</v>
      </c>
      <c r="F78" s="157" t="s">
        <v>422</v>
      </c>
      <c r="G78" s="157" t="s">
        <v>581</v>
      </c>
      <c r="H78" s="157" t="s">
        <v>443</v>
      </c>
      <c r="I78" s="157" t="s">
        <v>444</v>
      </c>
      <c r="J78" s="156" t="s">
        <v>580</v>
      </c>
    </row>
    <row r="79" s="154" customFormat="1" ht="42" customHeight="1" spans="1:10">
      <c r="A79" s="156" t="s">
        <v>391</v>
      </c>
      <c r="B79" s="156" t="s">
        <v>564</v>
      </c>
      <c r="C79" s="157" t="s">
        <v>446</v>
      </c>
      <c r="D79" s="157" t="s">
        <v>447</v>
      </c>
      <c r="E79" s="156" t="s">
        <v>582</v>
      </c>
      <c r="F79" s="157" t="s">
        <v>431</v>
      </c>
      <c r="G79" s="157" t="s">
        <v>435</v>
      </c>
      <c r="H79" s="157" t="s">
        <v>436</v>
      </c>
      <c r="I79" s="157" t="s">
        <v>425</v>
      </c>
      <c r="J79" s="156" t="s">
        <v>583</v>
      </c>
    </row>
    <row r="80" s="154" customFormat="1" ht="42" customHeight="1" spans="1:10">
      <c r="A80" s="156" t="s">
        <v>403</v>
      </c>
      <c r="B80" s="156" t="s">
        <v>584</v>
      </c>
      <c r="C80" s="157" t="s">
        <v>419</v>
      </c>
      <c r="D80" s="157" t="s">
        <v>420</v>
      </c>
      <c r="E80" s="156" t="s">
        <v>585</v>
      </c>
      <c r="F80" s="157" t="s">
        <v>431</v>
      </c>
      <c r="G80" s="157" t="s">
        <v>87</v>
      </c>
      <c r="H80" s="157" t="s">
        <v>432</v>
      </c>
      <c r="I80" s="157" t="s">
        <v>425</v>
      </c>
      <c r="J80" s="156" t="s">
        <v>585</v>
      </c>
    </row>
    <row r="81" s="154" customFormat="1" ht="42" customHeight="1" spans="1:10">
      <c r="A81" s="156" t="s">
        <v>403</v>
      </c>
      <c r="B81" s="156" t="s">
        <v>584</v>
      </c>
      <c r="C81" s="157" t="s">
        <v>419</v>
      </c>
      <c r="D81" s="157" t="s">
        <v>420</v>
      </c>
      <c r="E81" s="156" t="s">
        <v>586</v>
      </c>
      <c r="F81" s="157" t="s">
        <v>422</v>
      </c>
      <c r="G81" s="157" t="s">
        <v>487</v>
      </c>
      <c r="H81" s="157" t="s">
        <v>490</v>
      </c>
      <c r="I81" s="157" t="s">
        <v>425</v>
      </c>
      <c r="J81" s="156" t="s">
        <v>586</v>
      </c>
    </row>
    <row r="82" s="154" customFormat="1" ht="42" customHeight="1" spans="1:10">
      <c r="A82" s="156" t="s">
        <v>403</v>
      </c>
      <c r="B82" s="156" t="s">
        <v>584</v>
      </c>
      <c r="C82" s="157" t="s">
        <v>419</v>
      </c>
      <c r="D82" s="157" t="s">
        <v>420</v>
      </c>
      <c r="E82" s="156" t="s">
        <v>587</v>
      </c>
      <c r="F82" s="157" t="s">
        <v>431</v>
      </c>
      <c r="G82" s="157" t="s">
        <v>87</v>
      </c>
      <c r="H82" s="157" t="s">
        <v>432</v>
      </c>
      <c r="I82" s="157" t="s">
        <v>425</v>
      </c>
      <c r="J82" s="156" t="s">
        <v>587</v>
      </c>
    </row>
    <row r="83" s="154" customFormat="1" ht="42" customHeight="1" spans="1:10">
      <c r="A83" s="156" t="s">
        <v>403</v>
      </c>
      <c r="B83" s="156" t="s">
        <v>584</v>
      </c>
      <c r="C83" s="157" t="s">
        <v>419</v>
      </c>
      <c r="D83" s="157" t="s">
        <v>420</v>
      </c>
      <c r="E83" s="156" t="s">
        <v>588</v>
      </c>
      <c r="F83" s="157" t="s">
        <v>431</v>
      </c>
      <c r="G83" s="157" t="s">
        <v>95</v>
      </c>
      <c r="H83" s="157" t="s">
        <v>432</v>
      </c>
      <c r="I83" s="157" t="s">
        <v>425</v>
      </c>
      <c r="J83" s="156" t="s">
        <v>588</v>
      </c>
    </row>
    <row r="84" s="154" customFormat="1" ht="42" customHeight="1" spans="1:10">
      <c r="A84" s="156" t="s">
        <v>403</v>
      </c>
      <c r="B84" s="156" t="s">
        <v>584</v>
      </c>
      <c r="C84" s="157" t="s">
        <v>419</v>
      </c>
      <c r="D84" s="157" t="s">
        <v>420</v>
      </c>
      <c r="E84" s="156" t="s">
        <v>589</v>
      </c>
      <c r="F84" s="157" t="s">
        <v>422</v>
      </c>
      <c r="G84" s="157" t="s">
        <v>487</v>
      </c>
      <c r="H84" s="157" t="s">
        <v>590</v>
      </c>
      <c r="I84" s="157" t="s">
        <v>425</v>
      </c>
      <c r="J84" s="156" t="s">
        <v>591</v>
      </c>
    </row>
    <row r="85" s="154" customFormat="1" ht="42" customHeight="1" spans="1:10">
      <c r="A85" s="156" t="s">
        <v>403</v>
      </c>
      <c r="B85" s="156" t="s">
        <v>584</v>
      </c>
      <c r="C85" s="157" t="s">
        <v>419</v>
      </c>
      <c r="D85" s="157" t="s">
        <v>420</v>
      </c>
      <c r="E85" s="156" t="s">
        <v>592</v>
      </c>
      <c r="F85" s="157" t="s">
        <v>422</v>
      </c>
      <c r="G85" s="157" t="s">
        <v>95</v>
      </c>
      <c r="H85" s="157" t="s">
        <v>424</v>
      </c>
      <c r="I85" s="157" t="s">
        <v>425</v>
      </c>
      <c r="J85" s="156" t="s">
        <v>593</v>
      </c>
    </row>
    <row r="86" s="154" customFormat="1" ht="42" customHeight="1" spans="1:10">
      <c r="A86" s="156" t="s">
        <v>403</v>
      </c>
      <c r="B86" s="156" t="s">
        <v>584</v>
      </c>
      <c r="C86" s="157" t="s">
        <v>419</v>
      </c>
      <c r="D86" s="157" t="s">
        <v>420</v>
      </c>
      <c r="E86" s="156" t="s">
        <v>594</v>
      </c>
      <c r="F86" s="157" t="s">
        <v>422</v>
      </c>
      <c r="G86" s="157" t="s">
        <v>595</v>
      </c>
      <c r="H86" s="157" t="s">
        <v>455</v>
      </c>
      <c r="I86" s="157" t="s">
        <v>425</v>
      </c>
      <c r="J86" s="156" t="s">
        <v>596</v>
      </c>
    </row>
    <row r="87" s="154" customFormat="1" ht="42" customHeight="1" spans="1:10">
      <c r="A87" s="156" t="s">
        <v>403</v>
      </c>
      <c r="B87" s="156" t="s">
        <v>584</v>
      </c>
      <c r="C87" s="157" t="s">
        <v>419</v>
      </c>
      <c r="D87" s="157" t="s">
        <v>433</v>
      </c>
      <c r="E87" s="156" t="s">
        <v>597</v>
      </c>
      <c r="F87" s="157" t="s">
        <v>431</v>
      </c>
      <c r="G87" s="157" t="s">
        <v>460</v>
      </c>
      <c r="H87" s="157" t="s">
        <v>436</v>
      </c>
      <c r="I87" s="157" t="s">
        <v>425</v>
      </c>
      <c r="J87" s="156" t="s">
        <v>597</v>
      </c>
    </row>
    <row r="88" s="154" customFormat="1" ht="42" customHeight="1" spans="1:10">
      <c r="A88" s="156" t="s">
        <v>403</v>
      </c>
      <c r="B88" s="156" t="s">
        <v>584</v>
      </c>
      <c r="C88" s="157" t="s">
        <v>419</v>
      </c>
      <c r="D88" s="157" t="s">
        <v>433</v>
      </c>
      <c r="E88" s="156" t="s">
        <v>598</v>
      </c>
      <c r="F88" s="157" t="s">
        <v>422</v>
      </c>
      <c r="G88" s="157" t="s">
        <v>457</v>
      </c>
      <c r="H88" s="157" t="s">
        <v>436</v>
      </c>
      <c r="I88" s="157" t="s">
        <v>425</v>
      </c>
      <c r="J88" s="156" t="s">
        <v>598</v>
      </c>
    </row>
    <row r="89" s="154" customFormat="1" ht="42" customHeight="1" spans="1:10">
      <c r="A89" s="156" t="s">
        <v>403</v>
      </c>
      <c r="B89" s="156" t="s">
        <v>584</v>
      </c>
      <c r="C89" s="157" t="s">
        <v>419</v>
      </c>
      <c r="D89" s="157" t="s">
        <v>433</v>
      </c>
      <c r="E89" s="156" t="s">
        <v>599</v>
      </c>
      <c r="F89" s="157" t="s">
        <v>431</v>
      </c>
      <c r="G89" s="157" t="s">
        <v>460</v>
      </c>
      <c r="H89" s="157" t="s">
        <v>436</v>
      </c>
      <c r="I89" s="157" t="s">
        <v>425</v>
      </c>
      <c r="J89" s="156" t="s">
        <v>600</v>
      </c>
    </row>
    <row r="90" s="154" customFormat="1" ht="42" customHeight="1" spans="1:10">
      <c r="A90" s="156" t="s">
        <v>403</v>
      </c>
      <c r="B90" s="156" t="s">
        <v>584</v>
      </c>
      <c r="C90" s="157" t="s">
        <v>439</v>
      </c>
      <c r="D90" s="157" t="s">
        <v>440</v>
      </c>
      <c r="E90" s="156" t="s">
        <v>601</v>
      </c>
      <c r="F90" s="157" t="s">
        <v>431</v>
      </c>
      <c r="G90" s="157" t="s">
        <v>460</v>
      </c>
      <c r="H90" s="157" t="s">
        <v>436</v>
      </c>
      <c r="I90" s="157" t="s">
        <v>425</v>
      </c>
      <c r="J90" s="156" t="s">
        <v>602</v>
      </c>
    </row>
    <row r="91" s="154" customFormat="1" ht="42" customHeight="1" spans="1:10">
      <c r="A91" s="156" t="s">
        <v>403</v>
      </c>
      <c r="B91" s="156" t="s">
        <v>584</v>
      </c>
      <c r="C91" s="157" t="s">
        <v>439</v>
      </c>
      <c r="D91" s="157" t="s">
        <v>440</v>
      </c>
      <c r="E91" s="156" t="s">
        <v>603</v>
      </c>
      <c r="F91" s="157" t="s">
        <v>422</v>
      </c>
      <c r="G91" s="157" t="s">
        <v>442</v>
      </c>
      <c r="H91" s="157" t="s">
        <v>443</v>
      </c>
      <c r="I91" s="157" t="s">
        <v>444</v>
      </c>
      <c r="J91" s="156" t="s">
        <v>603</v>
      </c>
    </row>
    <row r="92" s="154" customFormat="1" ht="42" customHeight="1" spans="1:10">
      <c r="A92" s="156" t="s">
        <v>403</v>
      </c>
      <c r="B92" s="156" t="s">
        <v>584</v>
      </c>
      <c r="C92" s="157" t="s">
        <v>439</v>
      </c>
      <c r="D92" s="157" t="s">
        <v>440</v>
      </c>
      <c r="E92" s="156" t="s">
        <v>604</v>
      </c>
      <c r="F92" s="157" t="s">
        <v>431</v>
      </c>
      <c r="G92" s="157" t="s">
        <v>460</v>
      </c>
      <c r="H92" s="157" t="s">
        <v>436</v>
      </c>
      <c r="I92" s="157" t="s">
        <v>425</v>
      </c>
      <c r="J92" s="156" t="s">
        <v>604</v>
      </c>
    </row>
    <row r="93" s="154" customFormat="1" ht="42" customHeight="1" spans="1:10">
      <c r="A93" s="156" t="s">
        <v>403</v>
      </c>
      <c r="B93" s="156" t="s">
        <v>584</v>
      </c>
      <c r="C93" s="157" t="s">
        <v>446</v>
      </c>
      <c r="D93" s="157" t="s">
        <v>447</v>
      </c>
      <c r="E93" s="156" t="s">
        <v>447</v>
      </c>
      <c r="F93" s="157" t="s">
        <v>431</v>
      </c>
      <c r="G93" s="157" t="s">
        <v>435</v>
      </c>
      <c r="H93" s="157" t="s">
        <v>436</v>
      </c>
      <c r="I93" s="157" t="s">
        <v>425</v>
      </c>
      <c r="J93" s="156" t="s">
        <v>447</v>
      </c>
    </row>
    <row r="94" s="154" customFormat="1" ht="42" customHeight="1" spans="1:10">
      <c r="A94" s="156" t="s">
        <v>367</v>
      </c>
      <c r="B94" s="156" t="s">
        <v>605</v>
      </c>
      <c r="C94" s="157" t="s">
        <v>419</v>
      </c>
      <c r="D94" s="157" t="s">
        <v>420</v>
      </c>
      <c r="E94" s="156" t="s">
        <v>606</v>
      </c>
      <c r="F94" s="157" t="s">
        <v>422</v>
      </c>
      <c r="G94" s="157" t="s">
        <v>607</v>
      </c>
      <c r="H94" s="157" t="s">
        <v>608</v>
      </c>
      <c r="I94" s="157" t="s">
        <v>425</v>
      </c>
      <c r="J94" s="156" t="s">
        <v>609</v>
      </c>
    </row>
    <row r="95" s="154" customFormat="1" ht="42" customHeight="1" spans="1:10">
      <c r="A95" s="156" t="s">
        <v>367</v>
      </c>
      <c r="B95" s="156" t="s">
        <v>605</v>
      </c>
      <c r="C95" s="157" t="s">
        <v>419</v>
      </c>
      <c r="D95" s="157" t="s">
        <v>420</v>
      </c>
      <c r="E95" s="156" t="s">
        <v>610</v>
      </c>
      <c r="F95" s="157" t="s">
        <v>422</v>
      </c>
      <c r="G95" s="157" t="s">
        <v>611</v>
      </c>
      <c r="H95" s="157" t="s">
        <v>608</v>
      </c>
      <c r="I95" s="157" t="s">
        <v>425</v>
      </c>
      <c r="J95" s="156" t="s">
        <v>612</v>
      </c>
    </row>
    <row r="96" s="154" customFormat="1" ht="42" customHeight="1" spans="1:10">
      <c r="A96" s="156" t="s">
        <v>367</v>
      </c>
      <c r="B96" s="156" t="s">
        <v>605</v>
      </c>
      <c r="C96" s="157" t="s">
        <v>419</v>
      </c>
      <c r="D96" s="157" t="s">
        <v>420</v>
      </c>
      <c r="E96" s="156" t="s">
        <v>613</v>
      </c>
      <c r="F96" s="157" t="s">
        <v>422</v>
      </c>
      <c r="G96" s="157" t="s">
        <v>614</v>
      </c>
      <c r="H96" s="157" t="s">
        <v>608</v>
      </c>
      <c r="I96" s="157" t="s">
        <v>425</v>
      </c>
      <c r="J96" s="156" t="s">
        <v>615</v>
      </c>
    </row>
    <row r="97" s="154" customFormat="1" ht="42" customHeight="1" spans="1:10">
      <c r="A97" s="156" t="s">
        <v>367</v>
      </c>
      <c r="B97" s="156" t="s">
        <v>605</v>
      </c>
      <c r="C97" s="157" t="s">
        <v>419</v>
      </c>
      <c r="D97" s="157" t="s">
        <v>420</v>
      </c>
      <c r="E97" s="156" t="s">
        <v>616</v>
      </c>
      <c r="F97" s="157" t="s">
        <v>422</v>
      </c>
      <c r="G97" s="157" t="s">
        <v>95</v>
      </c>
      <c r="H97" s="157" t="s">
        <v>432</v>
      </c>
      <c r="I97" s="157" t="s">
        <v>425</v>
      </c>
      <c r="J97" s="156" t="s">
        <v>617</v>
      </c>
    </row>
    <row r="98" s="154" customFormat="1" ht="42" customHeight="1" spans="1:10">
      <c r="A98" s="156" t="s">
        <v>367</v>
      </c>
      <c r="B98" s="156" t="s">
        <v>605</v>
      </c>
      <c r="C98" s="157" t="s">
        <v>419</v>
      </c>
      <c r="D98" s="157" t="s">
        <v>420</v>
      </c>
      <c r="E98" s="156" t="s">
        <v>618</v>
      </c>
      <c r="F98" s="157" t="s">
        <v>422</v>
      </c>
      <c r="G98" s="157" t="s">
        <v>487</v>
      </c>
      <c r="H98" s="157" t="s">
        <v>490</v>
      </c>
      <c r="I98" s="157" t="s">
        <v>425</v>
      </c>
      <c r="J98" s="156" t="s">
        <v>619</v>
      </c>
    </row>
    <row r="99" s="154" customFormat="1" ht="42" customHeight="1" spans="1:10">
      <c r="A99" s="156" t="s">
        <v>367</v>
      </c>
      <c r="B99" s="156" t="s">
        <v>605</v>
      </c>
      <c r="C99" s="157" t="s">
        <v>419</v>
      </c>
      <c r="D99" s="157" t="s">
        <v>420</v>
      </c>
      <c r="E99" s="156" t="s">
        <v>620</v>
      </c>
      <c r="F99" s="157" t="s">
        <v>431</v>
      </c>
      <c r="G99" s="157" t="s">
        <v>94</v>
      </c>
      <c r="H99" s="157" t="s">
        <v>432</v>
      </c>
      <c r="I99" s="157" t="s">
        <v>425</v>
      </c>
      <c r="J99" s="156" t="s">
        <v>621</v>
      </c>
    </row>
    <row r="100" s="154" customFormat="1" ht="42" customHeight="1" spans="1:10">
      <c r="A100" s="156" t="s">
        <v>367</v>
      </c>
      <c r="B100" s="156" t="s">
        <v>605</v>
      </c>
      <c r="C100" s="157" t="s">
        <v>419</v>
      </c>
      <c r="D100" s="157" t="s">
        <v>420</v>
      </c>
      <c r="E100" s="156" t="s">
        <v>622</v>
      </c>
      <c r="F100" s="157" t="s">
        <v>422</v>
      </c>
      <c r="G100" s="157" t="s">
        <v>487</v>
      </c>
      <c r="H100" s="157" t="s">
        <v>490</v>
      </c>
      <c r="I100" s="157" t="s">
        <v>425</v>
      </c>
      <c r="J100" s="156" t="s">
        <v>623</v>
      </c>
    </row>
    <row r="101" s="154" customFormat="1" ht="42" customHeight="1" spans="1:10">
      <c r="A101" s="156" t="s">
        <v>367</v>
      </c>
      <c r="B101" s="156" t="s">
        <v>605</v>
      </c>
      <c r="C101" s="157" t="s">
        <v>419</v>
      </c>
      <c r="D101" s="157" t="s">
        <v>420</v>
      </c>
      <c r="E101" s="156" t="s">
        <v>624</v>
      </c>
      <c r="F101" s="157" t="s">
        <v>422</v>
      </c>
      <c r="G101" s="157" t="s">
        <v>625</v>
      </c>
      <c r="H101" s="157" t="s">
        <v>626</v>
      </c>
      <c r="I101" s="157" t="s">
        <v>425</v>
      </c>
      <c r="J101" s="156" t="s">
        <v>624</v>
      </c>
    </row>
    <row r="102" s="154" customFormat="1" ht="42" customHeight="1" spans="1:10">
      <c r="A102" s="156" t="s">
        <v>367</v>
      </c>
      <c r="B102" s="156" t="s">
        <v>605</v>
      </c>
      <c r="C102" s="157" t="s">
        <v>419</v>
      </c>
      <c r="D102" s="157" t="s">
        <v>420</v>
      </c>
      <c r="E102" s="156" t="s">
        <v>627</v>
      </c>
      <c r="F102" s="157" t="s">
        <v>431</v>
      </c>
      <c r="G102" s="157" t="s">
        <v>85</v>
      </c>
      <c r="H102" s="157" t="s">
        <v>432</v>
      </c>
      <c r="I102" s="157" t="s">
        <v>425</v>
      </c>
      <c r="J102" s="156" t="s">
        <v>627</v>
      </c>
    </row>
    <row r="103" s="154" customFormat="1" ht="42" customHeight="1" spans="1:10">
      <c r="A103" s="156" t="s">
        <v>367</v>
      </c>
      <c r="B103" s="156" t="s">
        <v>605</v>
      </c>
      <c r="C103" s="157" t="s">
        <v>419</v>
      </c>
      <c r="D103" s="157" t="s">
        <v>420</v>
      </c>
      <c r="E103" s="156" t="s">
        <v>628</v>
      </c>
      <c r="F103" s="157" t="s">
        <v>422</v>
      </c>
      <c r="G103" s="157" t="s">
        <v>629</v>
      </c>
      <c r="H103" s="157" t="s">
        <v>432</v>
      </c>
      <c r="I103" s="157" t="s">
        <v>425</v>
      </c>
      <c r="J103" s="156" t="s">
        <v>630</v>
      </c>
    </row>
    <row r="104" s="154" customFormat="1" ht="42" customHeight="1" spans="1:10">
      <c r="A104" s="156" t="s">
        <v>367</v>
      </c>
      <c r="B104" s="156" t="s">
        <v>605</v>
      </c>
      <c r="C104" s="157" t="s">
        <v>419</v>
      </c>
      <c r="D104" s="157" t="s">
        <v>433</v>
      </c>
      <c r="E104" s="156" t="s">
        <v>631</v>
      </c>
      <c r="F104" s="157" t="s">
        <v>431</v>
      </c>
      <c r="G104" s="157" t="s">
        <v>435</v>
      </c>
      <c r="H104" s="157" t="s">
        <v>436</v>
      </c>
      <c r="I104" s="157" t="s">
        <v>425</v>
      </c>
      <c r="J104" s="156" t="s">
        <v>632</v>
      </c>
    </row>
    <row r="105" s="154" customFormat="1" ht="42" customHeight="1" spans="1:10">
      <c r="A105" s="156" t="s">
        <v>367</v>
      </c>
      <c r="B105" s="156" t="s">
        <v>605</v>
      </c>
      <c r="C105" s="157" t="s">
        <v>419</v>
      </c>
      <c r="D105" s="157" t="s">
        <v>433</v>
      </c>
      <c r="E105" s="156" t="s">
        <v>633</v>
      </c>
      <c r="F105" s="157" t="s">
        <v>431</v>
      </c>
      <c r="G105" s="157" t="s">
        <v>435</v>
      </c>
      <c r="H105" s="157" t="s">
        <v>436</v>
      </c>
      <c r="I105" s="157" t="s">
        <v>425</v>
      </c>
      <c r="J105" s="156" t="s">
        <v>633</v>
      </c>
    </row>
    <row r="106" s="154" customFormat="1" ht="42" customHeight="1" spans="1:10">
      <c r="A106" s="156" t="s">
        <v>367</v>
      </c>
      <c r="B106" s="156" t="s">
        <v>605</v>
      </c>
      <c r="C106" s="157" t="s">
        <v>419</v>
      </c>
      <c r="D106" s="157" t="s">
        <v>433</v>
      </c>
      <c r="E106" s="156" t="s">
        <v>634</v>
      </c>
      <c r="F106" s="157" t="s">
        <v>431</v>
      </c>
      <c r="G106" s="157" t="s">
        <v>460</v>
      </c>
      <c r="H106" s="157" t="s">
        <v>436</v>
      </c>
      <c r="I106" s="157" t="s">
        <v>425</v>
      </c>
      <c r="J106" s="156" t="s">
        <v>634</v>
      </c>
    </row>
    <row r="107" s="154" customFormat="1" ht="42" customHeight="1" spans="1:10">
      <c r="A107" s="156" t="s">
        <v>367</v>
      </c>
      <c r="B107" s="156" t="s">
        <v>605</v>
      </c>
      <c r="C107" s="157" t="s">
        <v>419</v>
      </c>
      <c r="D107" s="157" t="s">
        <v>433</v>
      </c>
      <c r="E107" s="156" t="s">
        <v>635</v>
      </c>
      <c r="F107" s="157" t="s">
        <v>431</v>
      </c>
      <c r="G107" s="157" t="s">
        <v>460</v>
      </c>
      <c r="H107" s="157" t="s">
        <v>436</v>
      </c>
      <c r="I107" s="157" t="s">
        <v>425</v>
      </c>
      <c r="J107" s="156" t="s">
        <v>635</v>
      </c>
    </row>
    <row r="108" s="154" customFormat="1" ht="42" customHeight="1" spans="1:10">
      <c r="A108" s="156" t="s">
        <v>367</v>
      </c>
      <c r="B108" s="156" t="s">
        <v>605</v>
      </c>
      <c r="C108" s="157" t="s">
        <v>419</v>
      </c>
      <c r="D108" s="157" t="s">
        <v>433</v>
      </c>
      <c r="E108" s="156" t="s">
        <v>636</v>
      </c>
      <c r="F108" s="157" t="s">
        <v>431</v>
      </c>
      <c r="G108" s="157" t="s">
        <v>435</v>
      </c>
      <c r="H108" s="157" t="s">
        <v>436</v>
      </c>
      <c r="I108" s="157" t="s">
        <v>425</v>
      </c>
      <c r="J108" s="156" t="s">
        <v>636</v>
      </c>
    </row>
    <row r="109" s="154" customFormat="1" ht="42" customHeight="1" spans="1:10">
      <c r="A109" s="156" t="s">
        <v>367</v>
      </c>
      <c r="B109" s="156" t="s">
        <v>605</v>
      </c>
      <c r="C109" s="157" t="s">
        <v>419</v>
      </c>
      <c r="D109" s="157" t="s">
        <v>433</v>
      </c>
      <c r="E109" s="156" t="s">
        <v>637</v>
      </c>
      <c r="F109" s="157" t="s">
        <v>431</v>
      </c>
      <c r="G109" s="157" t="s">
        <v>460</v>
      </c>
      <c r="H109" s="157" t="s">
        <v>436</v>
      </c>
      <c r="I109" s="157" t="s">
        <v>425</v>
      </c>
      <c r="J109" s="156" t="s">
        <v>637</v>
      </c>
    </row>
    <row r="110" s="154" customFormat="1" ht="42" customHeight="1" spans="1:10">
      <c r="A110" s="156" t="s">
        <v>367</v>
      </c>
      <c r="B110" s="156" t="s">
        <v>605</v>
      </c>
      <c r="C110" s="157" t="s">
        <v>419</v>
      </c>
      <c r="D110" s="157" t="s">
        <v>433</v>
      </c>
      <c r="E110" s="156" t="s">
        <v>638</v>
      </c>
      <c r="F110" s="157" t="s">
        <v>422</v>
      </c>
      <c r="G110" s="157" t="s">
        <v>577</v>
      </c>
      <c r="H110" s="157" t="s">
        <v>436</v>
      </c>
      <c r="I110" s="157" t="s">
        <v>425</v>
      </c>
      <c r="J110" s="156" t="s">
        <v>638</v>
      </c>
    </row>
    <row r="111" s="154" customFormat="1" ht="42" customHeight="1" spans="1:10">
      <c r="A111" s="156" t="s">
        <v>367</v>
      </c>
      <c r="B111" s="156" t="s">
        <v>605</v>
      </c>
      <c r="C111" s="157" t="s">
        <v>419</v>
      </c>
      <c r="D111" s="157" t="s">
        <v>462</v>
      </c>
      <c r="E111" s="156" t="s">
        <v>463</v>
      </c>
      <c r="F111" s="157" t="s">
        <v>422</v>
      </c>
      <c r="G111" s="157" t="s">
        <v>464</v>
      </c>
      <c r="H111" s="157" t="s">
        <v>465</v>
      </c>
      <c r="I111" s="157" t="s">
        <v>425</v>
      </c>
      <c r="J111" s="156" t="s">
        <v>463</v>
      </c>
    </row>
    <row r="112" s="154" customFormat="1" ht="42" customHeight="1" spans="1:10">
      <c r="A112" s="156" t="s">
        <v>367</v>
      </c>
      <c r="B112" s="156" t="s">
        <v>605</v>
      </c>
      <c r="C112" s="157" t="s">
        <v>439</v>
      </c>
      <c r="D112" s="157" t="s">
        <v>440</v>
      </c>
      <c r="E112" s="156" t="s">
        <v>639</v>
      </c>
      <c r="F112" s="157" t="s">
        <v>422</v>
      </c>
      <c r="G112" s="157" t="s">
        <v>581</v>
      </c>
      <c r="H112" s="157" t="s">
        <v>443</v>
      </c>
      <c r="I112" s="157" t="s">
        <v>444</v>
      </c>
      <c r="J112" s="156" t="s">
        <v>640</v>
      </c>
    </row>
    <row r="113" s="154" customFormat="1" ht="42" customHeight="1" spans="1:10">
      <c r="A113" s="156" t="s">
        <v>367</v>
      </c>
      <c r="B113" s="156" t="s">
        <v>605</v>
      </c>
      <c r="C113" s="157" t="s">
        <v>439</v>
      </c>
      <c r="D113" s="157" t="s">
        <v>440</v>
      </c>
      <c r="E113" s="156" t="s">
        <v>641</v>
      </c>
      <c r="F113" s="157" t="s">
        <v>422</v>
      </c>
      <c r="G113" s="157" t="s">
        <v>581</v>
      </c>
      <c r="H113" s="157" t="s">
        <v>443</v>
      </c>
      <c r="I113" s="157" t="s">
        <v>444</v>
      </c>
      <c r="J113" s="156" t="s">
        <v>641</v>
      </c>
    </row>
    <row r="114" s="154" customFormat="1" ht="42" customHeight="1" spans="1:10">
      <c r="A114" s="156" t="s">
        <v>367</v>
      </c>
      <c r="B114" s="156" t="s">
        <v>605</v>
      </c>
      <c r="C114" s="157" t="s">
        <v>439</v>
      </c>
      <c r="D114" s="157" t="s">
        <v>440</v>
      </c>
      <c r="E114" s="156" t="s">
        <v>642</v>
      </c>
      <c r="F114" s="157" t="s">
        <v>422</v>
      </c>
      <c r="G114" s="157" t="s">
        <v>643</v>
      </c>
      <c r="H114" s="157" t="s">
        <v>443</v>
      </c>
      <c r="I114" s="157" t="s">
        <v>444</v>
      </c>
      <c r="J114" s="156" t="s">
        <v>642</v>
      </c>
    </row>
    <row r="115" s="154" customFormat="1" ht="42" customHeight="1" spans="1:10">
      <c r="A115" s="156" t="s">
        <v>367</v>
      </c>
      <c r="B115" s="156" t="s">
        <v>605</v>
      </c>
      <c r="C115" s="157" t="s">
        <v>439</v>
      </c>
      <c r="D115" s="157" t="s">
        <v>440</v>
      </c>
      <c r="E115" s="156" t="s">
        <v>644</v>
      </c>
      <c r="F115" s="157" t="s">
        <v>431</v>
      </c>
      <c r="G115" s="157" t="s">
        <v>435</v>
      </c>
      <c r="H115" s="157" t="s">
        <v>436</v>
      </c>
      <c r="I115" s="157" t="s">
        <v>425</v>
      </c>
      <c r="J115" s="156" t="s">
        <v>644</v>
      </c>
    </row>
    <row r="116" s="154" customFormat="1" ht="42" customHeight="1" spans="1:10">
      <c r="A116" s="156" t="s">
        <v>367</v>
      </c>
      <c r="B116" s="156" t="s">
        <v>605</v>
      </c>
      <c r="C116" s="157" t="s">
        <v>439</v>
      </c>
      <c r="D116" s="157" t="s">
        <v>440</v>
      </c>
      <c r="E116" s="156" t="s">
        <v>645</v>
      </c>
      <c r="F116" s="157" t="s">
        <v>431</v>
      </c>
      <c r="G116" s="157" t="s">
        <v>646</v>
      </c>
      <c r="H116" s="157" t="s">
        <v>436</v>
      </c>
      <c r="I116" s="157" t="s">
        <v>425</v>
      </c>
      <c r="J116" s="156" t="s">
        <v>645</v>
      </c>
    </row>
    <row r="117" s="154" customFormat="1" ht="42" customHeight="1" spans="1:10">
      <c r="A117" s="156" t="s">
        <v>367</v>
      </c>
      <c r="B117" s="156" t="s">
        <v>605</v>
      </c>
      <c r="C117" s="157" t="s">
        <v>446</v>
      </c>
      <c r="D117" s="157" t="s">
        <v>447</v>
      </c>
      <c r="E117" s="156" t="s">
        <v>448</v>
      </c>
      <c r="F117" s="157" t="s">
        <v>431</v>
      </c>
      <c r="G117" s="157" t="s">
        <v>435</v>
      </c>
      <c r="H117" s="157" t="s">
        <v>436</v>
      </c>
      <c r="I117" s="157" t="s">
        <v>425</v>
      </c>
      <c r="J117" s="156" t="s">
        <v>448</v>
      </c>
    </row>
    <row r="118" s="154" customFormat="1" ht="42" customHeight="1" spans="1:10">
      <c r="A118" s="156" t="s">
        <v>353</v>
      </c>
      <c r="B118" s="156" t="s">
        <v>647</v>
      </c>
      <c r="C118" s="157" t="s">
        <v>419</v>
      </c>
      <c r="D118" s="157" t="s">
        <v>420</v>
      </c>
      <c r="E118" s="156" t="s">
        <v>353</v>
      </c>
      <c r="F118" s="157" t="s">
        <v>422</v>
      </c>
      <c r="G118" s="157" t="s">
        <v>487</v>
      </c>
      <c r="H118" s="157" t="s">
        <v>648</v>
      </c>
      <c r="I118" s="157" t="s">
        <v>425</v>
      </c>
      <c r="J118" s="156" t="s">
        <v>649</v>
      </c>
    </row>
    <row r="119" s="154" customFormat="1" ht="42" customHeight="1" spans="1:10">
      <c r="A119" s="156" t="s">
        <v>353</v>
      </c>
      <c r="B119" s="156" t="s">
        <v>647</v>
      </c>
      <c r="C119" s="157" t="s">
        <v>419</v>
      </c>
      <c r="D119" s="157" t="s">
        <v>462</v>
      </c>
      <c r="E119" s="156" t="s">
        <v>496</v>
      </c>
      <c r="F119" s="157" t="s">
        <v>422</v>
      </c>
      <c r="G119" s="157" t="s">
        <v>487</v>
      </c>
      <c r="H119" s="157" t="s">
        <v>436</v>
      </c>
      <c r="I119" s="157" t="s">
        <v>444</v>
      </c>
      <c r="J119" s="156" t="s">
        <v>650</v>
      </c>
    </row>
    <row r="120" s="154" customFormat="1" ht="42" customHeight="1" spans="1:10">
      <c r="A120" s="156" t="s">
        <v>353</v>
      </c>
      <c r="B120" s="156" t="s">
        <v>647</v>
      </c>
      <c r="C120" s="157" t="s">
        <v>439</v>
      </c>
      <c r="D120" s="157" t="s">
        <v>440</v>
      </c>
      <c r="E120" s="156" t="s">
        <v>651</v>
      </c>
      <c r="F120" s="157" t="s">
        <v>422</v>
      </c>
      <c r="G120" s="157" t="s">
        <v>442</v>
      </c>
      <c r="H120" s="157" t="s">
        <v>436</v>
      </c>
      <c r="I120" s="157" t="s">
        <v>444</v>
      </c>
      <c r="J120" s="156" t="s">
        <v>651</v>
      </c>
    </row>
    <row r="121" s="154" customFormat="1" ht="42" customHeight="1" spans="1:10">
      <c r="A121" s="156" t="s">
        <v>353</v>
      </c>
      <c r="B121" s="156" t="s">
        <v>647</v>
      </c>
      <c r="C121" s="157" t="s">
        <v>439</v>
      </c>
      <c r="D121" s="157" t="s">
        <v>440</v>
      </c>
      <c r="E121" s="156" t="s">
        <v>652</v>
      </c>
      <c r="F121" s="157" t="s">
        <v>422</v>
      </c>
      <c r="G121" s="157" t="s">
        <v>442</v>
      </c>
      <c r="H121" s="157" t="s">
        <v>436</v>
      </c>
      <c r="I121" s="157" t="s">
        <v>444</v>
      </c>
      <c r="J121" s="156" t="s">
        <v>652</v>
      </c>
    </row>
    <row r="122" s="154" customFormat="1" ht="42" customHeight="1" spans="1:10">
      <c r="A122" s="156" t="s">
        <v>353</v>
      </c>
      <c r="B122" s="156" t="s">
        <v>647</v>
      </c>
      <c r="C122" s="157" t="s">
        <v>446</v>
      </c>
      <c r="D122" s="157" t="s">
        <v>447</v>
      </c>
      <c r="E122" s="156" t="s">
        <v>501</v>
      </c>
      <c r="F122" s="157" t="s">
        <v>431</v>
      </c>
      <c r="G122" s="157" t="s">
        <v>435</v>
      </c>
      <c r="H122" s="157" t="s">
        <v>436</v>
      </c>
      <c r="I122" s="157" t="s">
        <v>444</v>
      </c>
      <c r="J122" s="156" t="s">
        <v>501</v>
      </c>
    </row>
    <row r="123" s="154" customFormat="1" ht="42" customHeight="1" spans="1:10">
      <c r="A123" s="156" t="s">
        <v>353</v>
      </c>
      <c r="B123" s="156" t="s">
        <v>647</v>
      </c>
      <c r="C123" s="157" t="s">
        <v>517</v>
      </c>
      <c r="D123" s="157" t="s">
        <v>653</v>
      </c>
      <c r="E123" s="156" t="s">
        <v>654</v>
      </c>
      <c r="F123" s="157" t="s">
        <v>422</v>
      </c>
      <c r="G123" s="157" t="s">
        <v>460</v>
      </c>
      <c r="H123" s="157" t="s">
        <v>436</v>
      </c>
      <c r="I123" s="157" t="s">
        <v>444</v>
      </c>
      <c r="J123" s="156" t="s">
        <v>654</v>
      </c>
    </row>
    <row r="124" s="154" customFormat="1" ht="42" customHeight="1" spans="1:10">
      <c r="A124" s="156" t="s">
        <v>369</v>
      </c>
      <c r="B124" s="156" t="s">
        <v>655</v>
      </c>
      <c r="C124" s="157" t="s">
        <v>419</v>
      </c>
      <c r="D124" s="157" t="s">
        <v>420</v>
      </c>
      <c r="E124" s="156" t="s">
        <v>656</v>
      </c>
      <c r="F124" s="157" t="s">
        <v>422</v>
      </c>
      <c r="G124" s="157" t="s">
        <v>487</v>
      </c>
      <c r="H124" s="157" t="s">
        <v>432</v>
      </c>
      <c r="I124" s="157" t="s">
        <v>425</v>
      </c>
      <c r="J124" s="156" t="s">
        <v>656</v>
      </c>
    </row>
    <row r="125" s="154" customFormat="1" ht="42" customHeight="1" spans="1:10">
      <c r="A125" s="156" t="s">
        <v>369</v>
      </c>
      <c r="B125" s="156" t="s">
        <v>655</v>
      </c>
      <c r="C125" s="157" t="s">
        <v>419</v>
      </c>
      <c r="D125" s="157" t="s">
        <v>420</v>
      </c>
      <c r="E125" s="156" t="s">
        <v>657</v>
      </c>
      <c r="F125" s="157" t="s">
        <v>422</v>
      </c>
      <c r="G125" s="157" t="s">
        <v>658</v>
      </c>
      <c r="H125" s="157" t="s">
        <v>659</v>
      </c>
      <c r="I125" s="157" t="s">
        <v>425</v>
      </c>
      <c r="J125" s="156" t="s">
        <v>657</v>
      </c>
    </row>
    <row r="126" s="154" customFormat="1" ht="42" customHeight="1" spans="1:10">
      <c r="A126" s="156" t="s">
        <v>369</v>
      </c>
      <c r="B126" s="156" t="s">
        <v>655</v>
      </c>
      <c r="C126" s="157" t="s">
        <v>419</v>
      </c>
      <c r="D126" s="157" t="s">
        <v>420</v>
      </c>
      <c r="E126" s="156" t="s">
        <v>660</v>
      </c>
      <c r="F126" s="157" t="s">
        <v>422</v>
      </c>
      <c r="G126" s="157" t="s">
        <v>94</v>
      </c>
      <c r="H126" s="157" t="s">
        <v>424</v>
      </c>
      <c r="I126" s="157" t="s">
        <v>425</v>
      </c>
      <c r="J126" s="156" t="s">
        <v>660</v>
      </c>
    </row>
    <row r="127" s="154" customFormat="1" ht="42" customHeight="1" spans="1:10">
      <c r="A127" s="156" t="s">
        <v>369</v>
      </c>
      <c r="B127" s="156" t="s">
        <v>655</v>
      </c>
      <c r="C127" s="157" t="s">
        <v>419</v>
      </c>
      <c r="D127" s="157" t="s">
        <v>433</v>
      </c>
      <c r="E127" s="156" t="s">
        <v>661</v>
      </c>
      <c r="F127" s="157" t="s">
        <v>431</v>
      </c>
      <c r="G127" s="157" t="s">
        <v>460</v>
      </c>
      <c r="H127" s="157" t="s">
        <v>436</v>
      </c>
      <c r="I127" s="157" t="s">
        <v>425</v>
      </c>
      <c r="J127" s="156" t="s">
        <v>662</v>
      </c>
    </row>
    <row r="128" s="154" customFormat="1" ht="42" customHeight="1" spans="1:10">
      <c r="A128" s="156" t="s">
        <v>369</v>
      </c>
      <c r="B128" s="156" t="s">
        <v>655</v>
      </c>
      <c r="C128" s="157" t="s">
        <v>419</v>
      </c>
      <c r="D128" s="157" t="s">
        <v>433</v>
      </c>
      <c r="E128" s="156" t="s">
        <v>663</v>
      </c>
      <c r="F128" s="157" t="s">
        <v>431</v>
      </c>
      <c r="G128" s="157" t="s">
        <v>460</v>
      </c>
      <c r="H128" s="157" t="s">
        <v>436</v>
      </c>
      <c r="I128" s="157" t="s">
        <v>425</v>
      </c>
      <c r="J128" s="156" t="s">
        <v>663</v>
      </c>
    </row>
    <row r="129" s="154" customFormat="1" ht="42" customHeight="1" spans="1:10">
      <c r="A129" s="156" t="s">
        <v>369</v>
      </c>
      <c r="B129" s="156" t="s">
        <v>655</v>
      </c>
      <c r="C129" s="157" t="s">
        <v>419</v>
      </c>
      <c r="D129" s="157" t="s">
        <v>462</v>
      </c>
      <c r="E129" s="156" t="s">
        <v>463</v>
      </c>
      <c r="F129" s="157" t="s">
        <v>422</v>
      </c>
      <c r="G129" s="157" t="s">
        <v>487</v>
      </c>
      <c r="H129" s="157" t="s">
        <v>465</v>
      </c>
      <c r="I129" s="157" t="s">
        <v>425</v>
      </c>
      <c r="J129" s="156" t="s">
        <v>463</v>
      </c>
    </row>
    <row r="130" s="154" customFormat="1" ht="42" customHeight="1" spans="1:10">
      <c r="A130" s="156" t="s">
        <v>369</v>
      </c>
      <c r="B130" s="156" t="s">
        <v>655</v>
      </c>
      <c r="C130" s="157" t="s">
        <v>439</v>
      </c>
      <c r="D130" s="157" t="s">
        <v>440</v>
      </c>
      <c r="E130" s="156" t="s">
        <v>664</v>
      </c>
      <c r="F130" s="157" t="s">
        <v>422</v>
      </c>
      <c r="G130" s="157" t="s">
        <v>442</v>
      </c>
      <c r="H130" s="157" t="s">
        <v>443</v>
      </c>
      <c r="I130" s="157" t="s">
        <v>444</v>
      </c>
      <c r="J130" s="156" t="s">
        <v>664</v>
      </c>
    </row>
    <row r="131" s="154" customFormat="1" ht="42" customHeight="1" spans="1:10">
      <c r="A131" s="156" t="s">
        <v>369</v>
      </c>
      <c r="B131" s="156" t="s">
        <v>655</v>
      </c>
      <c r="C131" s="157" t="s">
        <v>439</v>
      </c>
      <c r="D131" s="157" t="s">
        <v>440</v>
      </c>
      <c r="E131" s="156" t="s">
        <v>665</v>
      </c>
      <c r="F131" s="157" t="s">
        <v>422</v>
      </c>
      <c r="G131" s="157" t="s">
        <v>442</v>
      </c>
      <c r="H131" s="157" t="s">
        <v>443</v>
      </c>
      <c r="I131" s="157" t="s">
        <v>444</v>
      </c>
      <c r="J131" s="156" t="s">
        <v>665</v>
      </c>
    </row>
    <row r="132" s="154" customFormat="1" ht="42" customHeight="1" spans="1:10">
      <c r="A132" s="156" t="s">
        <v>369</v>
      </c>
      <c r="B132" s="156" t="s">
        <v>655</v>
      </c>
      <c r="C132" s="157" t="s">
        <v>439</v>
      </c>
      <c r="D132" s="157" t="s">
        <v>440</v>
      </c>
      <c r="E132" s="156" t="s">
        <v>666</v>
      </c>
      <c r="F132" s="157" t="s">
        <v>431</v>
      </c>
      <c r="G132" s="157" t="s">
        <v>435</v>
      </c>
      <c r="H132" s="157" t="s">
        <v>436</v>
      </c>
      <c r="I132" s="157" t="s">
        <v>425</v>
      </c>
      <c r="J132" s="156" t="s">
        <v>667</v>
      </c>
    </row>
    <row r="133" s="154" customFormat="1" ht="42" customHeight="1" spans="1:10">
      <c r="A133" s="156" t="s">
        <v>369</v>
      </c>
      <c r="B133" s="156" t="s">
        <v>655</v>
      </c>
      <c r="C133" s="157" t="s">
        <v>446</v>
      </c>
      <c r="D133" s="157" t="s">
        <v>447</v>
      </c>
      <c r="E133" s="156" t="s">
        <v>668</v>
      </c>
      <c r="F133" s="157" t="s">
        <v>431</v>
      </c>
      <c r="G133" s="157" t="s">
        <v>435</v>
      </c>
      <c r="H133" s="157" t="s">
        <v>436</v>
      </c>
      <c r="I133" s="157" t="s">
        <v>425</v>
      </c>
      <c r="J133" s="156" t="s">
        <v>668</v>
      </c>
    </row>
    <row r="134" s="154" customFormat="1" ht="42" customHeight="1" spans="1:10">
      <c r="A134" s="156" t="s">
        <v>369</v>
      </c>
      <c r="B134" s="156" t="s">
        <v>655</v>
      </c>
      <c r="C134" s="157" t="s">
        <v>517</v>
      </c>
      <c r="D134" s="157" t="s">
        <v>518</v>
      </c>
      <c r="E134" s="156" t="s">
        <v>519</v>
      </c>
      <c r="F134" s="157" t="s">
        <v>520</v>
      </c>
      <c r="G134" s="157" t="s">
        <v>521</v>
      </c>
      <c r="H134" s="157" t="s">
        <v>522</v>
      </c>
      <c r="I134" s="157" t="s">
        <v>425</v>
      </c>
      <c r="J134" s="156" t="s">
        <v>669</v>
      </c>
    </row>
    <row r="135" s="154" customFormat="1" ht="42" customHeight="1" spans="1:10">
      <c r="A135" s="156" t="s">
        <v>393</v>
      </c>
      <c r="B135" s="156" t="s">
        <v>670</v>
      </c>
      <c r="C135" s="157" t="s">
        <v>419</v>
      </c>
      <c r="D135" s="157" t="s">
        <v>420</v>
      </c>
      <c r="E135" s="156" t="s">
        <v>671</v>
      </c>
      <c r="F135" s="157" t="s">
        <v>422</v>
      </c>
      <c r="G135" s="157" t="s">
        <v>672</v>
      </c>
      <c r="H135" s="157" t="s">
        <v>673</v>
      </c>
      <c r="I135" s="157" t="s">
        <v>425</v>
      </c>
      <c r="J135" s="156" t="s">
        <v>671</v>
      </c>
    </row>
    <row r="136" s="154" customFormat="1" ht="42" customHeight="1" spans="1:10">
      <c r="A136" s="156" t="s">
        <v>393</v>
      </c>
      <c r="B136" s="156" t="s">
        <v>674</v>
      </c>
      <c r="C136" s="157" t="s">
        <v>419</v>
      </c>
      <c r="D136" s="157" t="s">
        <v>420</v>
      </c>
      <c r="E136" s="156" t="s">
        <v>675</v>
      </c>
      <c r="F136" s="157" t="s">
        <v>431</v>
      </c>
      <c r="G136" s="157" t="s">
        <v>676</v>
      </c>
      <c r="H136" s="157" t="s">
        <v>455</v>
      </c>
      <c r="I136" s="157" t="s">
        <v>425</v>
      </c>
      <c r="J136" s="156" t="s">
        <v>675</v>
      </c>
    </row>
    <row r="137" s="154" customFormat="1" ht="42" customHeight="1" spans="1:10">
      <c r="A137" s="156" t="s">
        <v>393</v>
      </c>
      <c r="B137" s="156" t="s">
        <v>674</v>
      </c>
      <c r="C137" s="157" t="s">
        <v>419</v>
      </c>
      <c r="D137" s="157" t="s">
        <v>433</v>
      </c>
      <c r="E137" s="156" t="s">
        <v>677</v>
      </c>
      <c r="F137" s="157" t="s">
        <v>422</v>
      </c>
      <c r="G137" s="157" t="s">
        <v>457</v>
      </c>
      <c r="H137" s="157" t="s">
        <v>436</v>
      </c>
      <c r="I137" s="157" t="s">
        <v>425</v>
      </c>
      <c r="J137" s="156" t="s">
        <v>677</v>
      </c>
    </row>
    <row r="138" s="154" customFormat="1" ht="42" customHeight="1" spans="1:10">
      <c r="A138" s="156" t="s">
        <v>393</v>
      </c>
      <c r="B138" s="156" t="s">
        <v>674</v>
      </c>
      <c r="C138" s="157" t="s">
        <v>419</v>
      </c>
      <c r="D138" s="157" t="s">
        <v>433</v>
      </c>
      <c r="E138" s="156" t="s">
        <v>678</v>
      </c>
      <c r="F138" s="157" t="s">
        <v>431</v>
      </c>
      <c r="G138" s="157" t="s">
        <v>435</v>
      </c>
      <c r="H138" s="157" t="s">
        <v>679</v>
      </c>
      <c r="I138" s="157" t="s">
        <v>425</v>
      </c>
      <c r="J138" s="156" t="s">
        <v>678</v>
      </c>
    </row>
    <row r="139" s="154" customFormat="1" ht="42" customHeight="1" spans="1:10">
      <c r="A139" s="156" t="s">
        <v>393</v>
      </c>
      <c r="B139" s="156" t="s">
        <v>674</v>
      </c>
      <c r="C139" s="157" t="s">
        <v>419</v>
      </c>
      <c r="D139" s="157" t="s">
        <v>462</v>
      </c>
      <c r="E139" s="156" t="s">
        <v>680</v>
      </c>
      <c r="F139" s="157" t="s">
        <v>422</v>
      </c>
      <c r="G139" s="157" t="s">
        <v>487</v>
      </c>
      <c r="H139" s="157" t="s">
        <v>465</v>
      </c>
      <c r="I139" s="157" t="s">
        <v>425</v>
      </c>
      <c r="J139" s="156" t="s">
        <v>680</v>
      </c>
    </row>
    <row r="140" s="154" customFormat="1" ht="42" customHeight="1" spans="1:10">
      <c r="A140" s="156" t="s">
        <v>393</v>
      </c>
      <c r="B140" s="156" t="s">
        <v>674</v>
      </c>
      <c r="C140" s="157" t="s">
        <v>439</v>
      </c>
      <c r="D140" s="157" t="s">
        <v>440</v>
      </c>
      <c r="E140" s="156" t="s">
        <v>576</v>
      </c>
      <c r="F140" s="157" t="s">
        <v>422</v>
      </c>
      <c r="G140" s="157" t="s">
        <v>577</v>
      </c>
      <c r="H140" s="157" t="s">
        <v>681</v>
      </c>
      <c r="I140" s="157" t="s">
        <v>425</v>
      </c>
      <c r="J140" s="156" t="s">
        <v>682</v>
      </c>
    </row>
    <row r="141" s="154" customFormat="1" ht="42" customHeight="1" spans="1:10">
      <c r="A141" s="156" t="s">
        <v>393</v>
      </c>
      <c r="B141" s="156" t="s">
        <v>674</v>
      </c>
      <c r="C141" s="157" t="s">
        <v>439</v>
      </c>
      <c r="D141" s="157" t="s">
        <v>440</v>
      </c>
      <c r="E141" s="156" t="s">
        <v>683</v>
      </c>
      <c r="F141" s="157" t="s">
        <v>431</v>
      </c>
      <c r="G141" s="157" t="s">
        <v>98</v>
      </c>
      <c r="H141" s="157" t="s">
        <v>436</v>
      </c>
      <c r="I141" s="157" t="s">
        <v>425</v>
      </c>
      <c r="J141" s="156" t="s">
        <v>684</v>
      </c>
    </row>
    <row r="142" s="154" customFormat="1" ht="42" customHeight="1" spans="1:10">
      <c r="A142" s="156" t="s">
        <v>393</v>
      </c>
      <c r="B142" s="156" t="s">
        <v>674</v>
      </c>
      <c r="C142" s="157" t="s">
        <v>439</v>
      </c>
      <c r="D142" s="157" t="s">
        <v>440</v>
      </c>
      <c r="E142" s="156" t="s">
        <v>685</v>
      </c>
      <c r="F142" s="157" t="s">
        <v>431</v>
      </c>
      <c r="G142" s="157" t="s">
        <v>686</v>
      </c>
      <c r="H142" s="157" t="s">
        <v>687</v>
      </c>
      <c r="I142" s="157" t="s">
        <v>425</v>
      </c>
      <c r="J142" s="156" t="s">
        <v>688</v>
      </c>
    </row>
    <row r="143" s="154" customFormat="1" ht="42" customHeight="1" spans="1:10">
      <c r="A143" s="156" t="s">
        <v>393</v>
      </c>
      <c r="B143" s="156" t="s">
        <v>674</v>
      </c>
      <c r="C143" s="157" t="s">
        <v>446</v>
      </c>
      <c r="D143" s="157" t="s">
        <v>447</v>
      </c>
      <c r="E143" s="156" t="s">
        <v>689</v>
      </c>
      <c r="F143" s="157" t="s">
        <v>431</v>
      </c>
      <c r="G143" s="157" t="s">
        <v>435</v>
      </c>
      <c r="H143" s="157" t="s">
        <v>436</v>
      </c>
      <c r="I143" s="157" t="s">
        <v>425</v>
      </c>
      <c r="J143" s="156" t="s">
        <v>689</v>
      </c>
    </row>
    <row r="144" s="154" customFormat="1" ht="42" customHeight="1" spans="1:10">
      <c r="A144" s="156" t="s">
        <v>393</v>
      </c>
      <c r="B144" s="156" t="s">
        <v>674</v>
      </c>
      <c r="C144" s="157" t="s">
        <v>517</v>
      </c>
      <c r="D144" s="157" t="s">
        <v>518</v>
      </c>
      <c r="E144" s="156" t="s">
        <v>519</v>
      </c>
      <c r="F144" s="157" t="s">
        <v>520</v>
      </c>
      <c r="G144" s="157" t="s">
        <v>521</v>
      </c>
      <c r="H144" s="157" t="s">
        <v>522</v>
      </c>
      <c r="I144" s="157" t="s">
        <v>425</v>
      </c>
      <c r="J144" s="156" t="s">
        <v>519</v>
      </c>
    </row>
    <row r="145" s="154" customFormat="1" ht="42" customHeight="1" spans="1:10">
      <c r="A145" s="156" t="s">
        <v>363</v>
      </c>
      <c r="B145" s="156" t="s">
        <v>690</v>
      </c>
      <c r="C145" s="157" t="s">
        <v>419</v>
      </c>
      <c r="D145" s="157" t="s">
        <v>420</v>
      </c>
      <c r="E145" s="156" t="s">
        <v>691</v>
      </c>
      <c r="F145" s="157" t="s">
        <v>431</v>
      </c>
      <c r="G145" s="157" t="s">
        <v>460</v>
      </c>
      <c r="H145" s="157" t="s">
        <v>436</v>
      </c>
      <c r="I145" s="157" t="s">
        <v>425</v>
      </c>
      <c r="J145" s="156" t="s">
        <v>692</v>
      </c>
    </row>
    <row r="146" s="154" customFormat="1" ht="42" customHeight="1" spans="1:10">
      <c r="A146" s="156" t="s">
        <v>363</v>
      </c>
      <c r="B146" s="156" t="s">
        <v>693</v>
      </c>
      <c r="C146" s="157" t="s">
        <v>419</v>
      </c>
      <c r="D146" s="157" t="s">
        <v>420</v>
      </c>
      <c r="E146" s="156" t="s">
        <v>694</v>
      </c>
      <c r="F146" s="157" t="s">
        <v>422</v>
      </c>
      <c r="G146" s="157" t="s">
        <v>695</v>
      </c>
      <c r="H146" s="157" t="s">
        <v>696</v>
      </c>
      <c r="I146" s="157" t="s">
        <v>425</v>
      </c>
      <c r="J146" s="156" t="s">
        <v>697</v>
      </c>
    </row>
    <row r="147" s="154" customFormat="1" ht="42" customHeight="1" spans="1:10">
      <c r="A147" s="156" t="s">
        <v>363</v>
      </c>
      <c r="B147" s="156" t="s">
        <v>693</v>
      </c>
      <c r="C147" s="157" t="s">
        <v>419</v>
      </c>
      <c r="D147" s="157" t="s">
        <v>420</v>
      </c>
      <c r="E147" s="156" t="s">
        <v>698</v>
      </c>
      <c r="F147" s="157" t="s">
        <v>422</v>
      </c>
      <c r="G147" s="157" t="s">
        <v>699</v>
      </c>
      <c r="H147" s="157" t="s">
        <v>455</v>
      </c>
      <c r="I147" s="157" t="s">
        <v>425</v>
      </c>
      <c r="J147" s="156" t="s">
        <v>698</v>
      </c>
    </row>
    <row r="148" s="154" customFormat="1" ht="42" customHeight="1" spans="1:10">
      <c r="A148" s="156" t="s">
        <v>363</v>
      </c>
      <c r="B148" s="156" t="s">
        <v>693</v>
      </c>
      <c r="C148" s="157" t="s">
        <v>419</v>
      </c>
      <c r="D148" s="157" t="s">
        <v>420</v>
      </c>
      <c r="E148" s="156" t="s">
        <v>700</v>
      </c>
      <c r="F148" s="157" t="s">
        <v>431</v>
      </c>
      <c r="G148" s="157" t="s">
        <v>487</v>
      </c>
      <c r="H148" s="157" t="s">
        <v>490</v>
      </c>
      <c r="I148" s="157" t="s">
        <v>425</v>
      </c>
      <c r="J148" s="156" t="s">
        <v>700</v>
      </c>
    </row>
    <row r="149" s="154" customFormat="1" ht="42" customHeight="1" spans="1:10">
      <c r="A149" s="156" t="s">
        <v>363</v>
      </c>
      <c r="B149" s="156" t="s">
        <v>693</v>
      </c>
      <c r="C149" s="157" t="s">
        <v>419</v>
      </c>
      <c r="D149" s="157" t="s">
        <v>420</v>
      </c>
      <c r="E149" s="156" t="s">
        <v>701</v>
      </c>
      <c r="F149" s="157" t="s">
        <v>422</v>
      </c>
      <c r="G149" s="157" t="s">
        <v>702</v>
      </c>
      <c r="H149" s="157" t="s">
        <v>681</v>
      </c>
      <c r="I149" s="157" t="s">
        <v>425</v>
      </c>
      <c r="J149" s="156" t="s">
        <v>701</v>
      </c>
    </row>
    <row r="150" s="154" customFormat="1" ht="42" customHeight="1" spans="1:10">
      <c r="A150" s="156" t="s">
        <v>363</v>
      </c>
      <c r="B150" s="156" t="s">
        <v>693</v>
      </c>
      <c r="C150" s="157" t="s">
        <v>419</v>
      </c>
      <c r="D150" s="157" t="s">
        <v>433</v>
      </c>
      <c r="E150" s="156" t="s">
        <v>703</v>
      </c>
      <c r="F150" s="157" t="s">
        <v>422</v>
      </c>
      <c r="G150" s="157" t="s">
        <v>457</v>
      </c>
      <c r="H150" s="157" t="s">
        <v>436</v>
      </c>
      <c r="I150" s="157" t="s">
        <v>425</v>
      </c>
      <c r="J150" s="156" t="s">
        <v>704</v>
      </c>
    </row>
    <row r="151" s="154" customFormat="1" ht="42" customHeight="1" spans="1:10">
      <c r="A151" s="156" t="s">
        <v>363</v>
      </c>
      <c r="B151" s="156" t="s">
        <v>693</v>
      </c>
      <c r="C151" s="157" t="s">
        <v>419</v>
      </c>
      <c r="D151" s="157" t="s">
        <v>433</v>
      </c>
      <c r="E151" s="156" t="s">
        <v>705</v>
      </c>
      <c r="F151" s="157" t="s">
        <v>431</v>
      </c>
      <c r="G151" s="157" t="s">
        <v>435</v>
      </c>
      <c r="H151" s="157" t="s">
        <v>436</v>
      </c>
      <c r="I151" s="157" t="s">
        <v>425</v>
      </c>
      <c r="J151" s="156" t="s">
        <v>706</v>
      </c>
    </row>
    <row r="152" s="154" customFormat="1" ht="42" customHeight="1" spans="1:10">
      <c r="A152" s="156" t="s">
        <v>363</v>
      </c>
      <c r="B152" s="156" t="s">
        <v>693</v>
      </c>
      <c r="C152" s="157" t="s">
        <v>419</v>
      </c>
      <c r="D152" s="157" t="s">
        <v>433</v>
      </c>
      <c r="E152" s="156" t="s">
        <v>707</v>
      </c>
      <c r="F152" s="157" t="s">
        <v>431</v>
      </c>
      <c r="G152" s="157" t="s">
        <v>460</v>
      </c>
      <c r="H152" s="157" t="s">
        <v>436</v>
      </c>
      <c r="I152" s="157" t="s">
        <v>425</v>
      </c>
      <c r="J152" s="156" t="s">
        <v>707</v>
      </c>
    </row>
    <row r="153" s="154" customFormat="1" ht="42" customHeight="1" spans="1:10">
      <c r="A153" s="156" t="s">
        <v>363</v>
      </c>
      <c r="B153" s="156" t="s">
        <v>693</v>
      </c>
      <c r="C153" s="157" t="s">
        <v>419</v>
      </c>
      <c r="D153" s="157" t="s">
        <v>433</v>
      </c>
      <c r="E153" s="156" t="s">
        <v>708</v>
      </c>
      <c r="F153" s="157" t="s">
        <v>431</v>
      </c>
      <c r="G153" s="157" t="s">
        <v>435</v>
      </c>
      <c r="H153" s="157" t="s">
        <v>436</v>
      </c>
      <c r="I153" s="157" t="s">
        <v>425</v>
      </c>
      <c r="J153" s="156" t="s">
        <v>708</v>
      </c>
    </row>
    <row r="154" s="154" customFormat="1" ht="42" customHeight="1" spans="1:10">
      <c r="A154" s="156" t="s">
        <v>363</v>
      </c>
      <c r="B154" s="156" t="s">
        <v>693</v>
      </c>
      <c r="C154" s="157" t="s">
        <v>419</v>
      </c>
      <c r="D154" s="157" t="s">
        <v>462</v>
      </c>
      <c r="E154" s="156" t="s">
        <v>463</v>
      </c>
      <c r="F154" s="157" t="s">
        <v>422</v>
      </c>
      <c r="G154" s="157" t="s">
        <v>487</v>
      </c>
      <c r="H154" s="157" t="s">
        <v>465</v>
      </c>
      <c r="I154" s="157" t="s">
        <v>425</v>
      </c>
      <c r="J154" s="156" t="s">
        <v>463</v>
      </c>
    </row>
    <row r="155" s="154" customFormat="1" ht="42" customHeight="1" spans="1:10">
      <c r="A155" s="156" t="s">
        <v>363</v>
      </c>
      <c r="B155" s="156" t="s">
        <v>693</v>
      </c>
      <c r="C155" s="157" t="s">
        <v>439</v>
      </c>
      <c r="D155" s="157" t="s">
        <v>440</v>
      </c>
      <c r="E155" s="156" t="s">
        <v>709</v>
      </c>
      <c r="F155" s="157" t="s">
        <v>431</v>
      </c>
      <c r="G155" s="157" t="s">
        <v>88</v>
      </c>
      <c r="H155" s="157" t="s">
        <v>436</v>
      </c>
      <c r="I155" s="157" t="s">
        <v>425</v>
      </c>
      <c r="J155" s="156" t="s">
        <v>710</v>
      </c>
    </row>
    <row r="156" s="154" customFormat="1" ht="42" customHeight="1" spans="1:10">
      <c r="A156" s="156" t="s">
        <v>363</v>
      </c>
      <c r="B156" s="156" t="s">
        <v>693</v>
      </c>
      <c r="C156" s="157" t="s">
        <v>439</v>
      </c>
      <c r="D156" s="157" t="s">
        <v>440</v>
      </c>
      <c r="E156" s="156" t="s">
        <v>711</v>
      </c>
      <c r="F156" s="157" t="s">
        <v>422</v>
      </c>
      <c r="G156" s="157" t="s">
        <v>712</v>
      </c>
      <c r="H156" s="157" t="s">
        <v>443</v>
      </c>
      <c r="I156" s="157" t="s">
        <v>444</v>
      </c>
      <c r="J156" s="156" t="s">
        <v>713</v>
      </c>
    </row>
    <row r="157" s="154" customFormat="1" ht="42" customHeight="1" spans="1:10">
      <c r="A157" s="156" t="s">
        <v>363</v>
      </c>
      <c r="B157" s="156" t="s">
        <v>693</v>
      </c>
      <c r="C157" s="157" t="s">
        <v>439</v>
      </c>
      <c r="D157" s="157" t="s">
        <v>440</v>
      </c>
      <c r="E157" s="156" t="s">
        <v>714</v>
      </c>
      <c r="F157" s="157" t="s">
        <v>431</v>
      </c>
      <c r="G157" s="157" t="s">
        <v>435</v>
      </c>
      <c r="H157" s="157" t="s">
        <v>436</v>
      </c>
      <c r="I157" s="157" t="s">
        <v>425</v>
      </c>
      <c r="J157" s="156" t="s">
        <v>715</v>
      </c>
    </row>
    <row r="158" s="154" customFormat="1" ht="42" customHeight="1" spans="1:10">
      <c r="A158" s="156" t="s">
        <v>363</v>
      </c>
      <c r="B158" s="156" t="s">
        <v>693</v>
      </c>
      <c r="C158" s="157" t="s">
        <v>446</v>
      </c>
      <c r="D158" s="157" t="s">
        <v>447</v>
      </c>
      <c r="E158" s="156" t="s">
        <v>501</v>
      </c>
      <c r="F158" s="157" t="s">
        <v>431</v>
      </c>
      <c r="G158" s="157" t="s">
        <v>435</v>
      </c>
      <c r="H158" s="157" t="s">
        <v>436</v>
      </c>
      <c r="I158" s="157" t="s">
        <v>425</v>
      </c>
      <c r="J158" s="156" t="s">
        <v>501</v>
      </c>
    </row>
    <row r="159" s="154" customFormat="1" ht="42" customHeight="1" spans="1:10">
      <c r="A159" s="156" t="s">
        <v>389</v>
      </c>
      <c r="B159" s="156" t="s">
        <v>716</v>
      </c>
      <c r="C159" s="157" t="s">
        <v>419</v>
      </c>
      <c r="D159" s="157" t="s">
        <v>420</v>
      </c>
      <c r="E159" s="156" t="s">
        <v>717</v>
      </c>
      <c r="F159" s="157" t="s">
        <v>422</v>
      </c>
      <c r="G159" s="157" t="s">
        <v>718</v>
      </c>
      <c r="H159" s="157" t="s">
        <v>681</v>
      </c>
      <c r="I159" s="157" t="s">
        <v>425</v>
      </c>
      <c r="J159" s="156" t="s">
        <v>717</v>
      </c>
    </row>
    <row r="160" s="154" customFormat="1" ht="42" customHeight="1" spans="1:10">
      <c r="A160" s="156" t="s">
        <v>389</v>
      </c>
      <c r="B160" s="156" t="s">
        <v>719</v>
      </c>
      <c r="C160" s="157" t="s">
        <v>419</v>
      </c>
      <c r="D160" s="157" t="s">
        <v>433</v>
      </c>
      <c r="E160" s="156" t="s">
        <v>720</v>
      </c>
      <c r="F160" s="157" t="s">
        <v>422</v>
      </c>
      <c r="G160" s="157" t="s">
        <v>457</v>
      </c>
      <c r="H160" s="157" t="s">
        <v>436</v>
      </c>
      <c r="I160" s="157" t="s">
        <v>425</v>
      </c>
      <c r="J160" s="156" t="s">
        <v>721</v>
      </c>
    </row>
    <row r="161" s="154" customFormat="1" ht="42" customHeight="1" spans="1:10">
      <c r="A161" s="156" t="s">
        <v>389</v>
      </c>
      <c r="B161" s="156" t="s">
        <v>719</v>
      </c>
      <c r="C161" s="157" t="s">
        <v>419</v>
      </c>
      <c r="D161" s="157" t="s">
        <v>433</v>
      </c>
      <c r="E161" s="156" t="s">
        <v>722</v>
      </c>
      <c r="F161" s="157" t="s">
        <v>431</v>
      </c>
      <c r="G161" s="157" t="s">
        <v>460</v>
      </c>
      <c r="H161" s="157" t="s">
        <v>436</v>
      </c>
      <c r="I161" s="157" t="s">
        <v>444</v>
      </c>
      <c r="J161" s="156" t="s">
        <v>723</v>
      </c>
    </row>
    <row r="162" s="154" customFormat="1" ht="42" customHeight="1" spans="1:10">
      <c r="A162" s="156" t="s">
        <v>389</v>
      </c>
      <c r="B162" s="156" t="s">
        <v>719</v>
      </c>
      <c r="C162" s="157" t="s">
        <v>419</v>
      </c>
      <c r="D162" s="157" t="s">
        <v>462</v>
      </c>
      <c r="E162" s="156" t="s">
        <v>463</v>
      </c>
      <c r="F162" s="157" t="s">
        <v>422</v>
      </c>
      <c r="G162" s="157" t="s">
        <v>464</v>
      </c>
      <c r="H162" s="157" t="s">
        <v>465</v>
      </c>
      <c r="I162" s="157" t="s">
        <v>425</v>
      </c>
      <c r="J162" s="156" t="s">
        <v>724</v>
      </c>
    </row>
    <row r="163" s="154" customFormat="1" ht="42" customHeight="1" spans="1:10">
      <c r="A163" s="156" t="s">
        <v>389</v>
      </c>
      <c r="B163" s="156" t="s">
        <v>719</v>
      </c>
      <c r="C163" s="157" t="s">
        <v>439</v>
      </c>
      <c r="D163" s="157" t="s">
        <v>440</v>
      </c>
      <c r="E163" s="156" t="s">
        <v>725</v>
      </c>
      <c r="F163" s="157" t="s">
        <v>431</v>
      </c>
      <c r="G163" s="157" t="s">
        <v>460</v>
      </c>
      <c r="H163" s="157" t="s">
        <v>436</v>
      </c>
      <c r="I163" s="157" t="s">
        <v>425</v>
      </c>
      <c r="J163" s="156" t="s">
        <v>726</v>
      </c>
    </row>
    <row r="164" s="154" customFormat="1" ht="42" customHeight="1" spans="1:10">
      <c r="A164" s="156" t="s">
        <v>389</v>
      </c>
      <c r="B164" s="156" t="s">
        <v>719</v>
      </c>
      <c r="C164" s="157" t="s">
        <v>439</v>
      </c>
      <c r="D164" s="157" t="s">
        <v>440</v>
      </c>
      <c r="E164" s="156" t="s">
        <v>727</v>
      </c>
      <c r="F164" s="157" t="s">
        <v>431</v>
      </c>
      <c r="G164" s="157" t="s">
        <v>435</v>
      </c>
      <c r="H164" s="157" t="s">
        <v>436</v>
      </c>
      <c r="I164" s="157" t="s">
        <v>425</v>
      </c>
      <c r="J164" s="156" t="s">
        <v>728</v>
      </c>
    </row>
    <row r="165" s="154" customFormat="1" ht="42" customHeight="1" spans="1:10">
      <c r="A165" s="156" t="s">
        <v>389</v>
      </c>
      <c r="B165" s="156" t="s">
        <v>719</v>
      </c>
      <c r="C165" s="157" t="s">
        <v>439</v>
      </c>
      <c r="D165" s="157" t="s">
        <v>440</v>
      </c>
      <c r="E165" s="156" t="s">
        <v>729</v>
      </c>
      <c r="F165" s="157" t="s">
        <v>431</v>
      </c>
      <c r="G165" s="157" t="s">
        <v>435</v>
      </c>
      <c r="H165" s="157" t="s">
        <v>436</v>
      </c>
      <c r="I165" s="157" t="s">
        <v>425</v>
      </c>
      <c r="J165" s="156" t="s">
        <v>729</v>
      </c>
    </row>
    <row r="166" s="154" customFormat="1" ht="42" customHeight="1" spans="1:10">
      <c r="A166" s="156" t="s">
        <v>389</v>
      </c>
      <c r="B166" s="156" t="s">
        <v>719</v>
      </c>
      <c r="C166" s="157" t="s">
        <v>446</v>
      </c>
      <c r="D166" s="157" t="s">
        <v>447</v>
      </c>
      <c r="E166" s="156" t="s">
        <v>730</v>
      </c>
      <c r="F166" s="157" t="s">
        <v>431</v>
      </c>
      <c r="G166" s="157" t="s">
        <v>435</v>
      </c>
      <c r="H166" s="157" t="s">
        <v>436</v>
      </c>
      <c r="I166" s="157" t="s">
        <v>425</v>
      </c>
      <c r="J166" s="156" t="s">
        <v>731</v>
      </c>
    </row>
    <row r="167" s="154" customFormat="1" ht="42" customHeight="1" spans="1:10">
      <c r="A167" s="156" t="s">
        <v>389</v>
      </c>
      <c r="B167" s="156" t="s">
        <v>719</v>
      </c>
      <c r="C167" s="157" t="s">
        <v>517</v>
      </c>
      <c r="D167" s="157" t="s">
        <v>518</v>
      </c>
      <c r="E167" s="156" t="s">
        <v>519</v>
      </c>
      <c r="F167" s="157" t="s">
        <v>520</v>
      </c>
      <c r="G167" s="157" t="s">
        <v>521</v>
      </c>
      <c r="H167" s="157" t="s">
        <v>522</v>
      </c>
      <c r="I167" s="157" t="s">
        <v>425</v>
      </c>
      <c r="J167" s="156" t="s">
        <v>732</v>
      </c>
    </row>
    <row r="168" s="154" customFormat="1" ht="42" customHeight="1" spans="1:10">
      <c r="A168" s="156" t="s">
        <v>371</v>
      </c>
      <c r="B168" s="156" t="s">
        <v>733</v>
      </c>
      <c r="C168" s="157" t="s">
        <v>419</v>
      </c>
      <c r="D168" s="157" t="s">
        <v>420</v>
      </c>
      <c r="E168" s="156" t="s">
        <v>734</v>
      </c>
      <c r="F168" s="157" t="s">
        <v>422</v>
      </c>
      <c r="G168" s="157" t="s">
        <v>487</v>
      </c>
      <c r="H168" s="157" t="s">
        <v>432</v>
      </c>
      <c r="I168" s="157" t="s">
        <v>425</v>
      </c>
      <c r="J168" s="156" t="s">
        <v>735</v>
      </c>
    </row>
    <row r="169" s="154" customFormat="1" ht="42" customHeight="1" spans="1:10">
      <c r="A169" s="156" t="s">
        <v>371</v>
      </c>
      <c r="B169" s="156" t="s">
        <v>733</v>
      </c>
      <c r="C169" s="157" t="s">
        <v>419</v>
      </c>
      <c r="D169" s="157" t="s">
        <v>433</v>
      </c>
      <c r="E169" s="156" t="s">
        <v>736</v>
      </c>
      <c r="F169" s="157" t="s">
        <v>431</v>
      </c>
      <c r="G169" s="157" t="s">
        <v>460</v>
      </c>
      <c r="H169" s="157" t="s">
        <v>436</v>
      </c>
      <c r="I169" s="157" t="s">
        <v>425</v>
      </c>
      <c r="J169" s="156" t="s">
        <v>736</v>
      </c>
    </row>
    <row r="170" s="154" customFormat="1" ht="42" customHeight="1" spans="1:10">
      <c r="A170" s="156" t="s">
        <v>371</v>
      </c>
      <c r="B170" s="156" t="s">
        <v>733</v>
      </c>
      <c r="C170" s="157" t="s">
        <v>419</v>
      </c>
      <c r="D170" s="157" t="s">
        <v>462</v>
      </c>
      <c r="E170" s="156" t="s">
        <v>463</v>
      </c>
      <c r="F170" s="157" t="s">
        <v>422</v>
      </c>
      <c r="G170" s="157" t="s">
        <v>464</v>
      </c>
      <c r="H170" s="157" t="s">
        <v>465</v>
      </c>
      <c r="I170" s="157" t="s">
        <v>425</v>
      </c>
      <c r="J170" s="156" t="s">
        <v>463</v>
      </c>
    </row>
    <row r="171" s="154" customFormat="1" ht="42" customHeight="1" spans="1:10">
      <c r="A171" s="156" t="s">
        <v>371</v>
      </c>
      <c r="B171" s="156" t="s">
        <v>733</v>
      </c>
      <c r="C171" s="157" t="s">
        <v>439</v>
      </c>
      <c r="D171" s="157" t="s">
        <v>440</v>
      </c>
      <c r="E171" s="156" t="s">
        <v>737</v>
      </c>
      <c r="F171" s="157" t="s">
        <v>422</v>
      </c>
      <c r="G171" s="157" t="s">
        <v>442</v>
      </c>
      <c r="H171" s="157" t="s">
        <v>738</v>
      </c>
      <c r="I171" s="157" t="s">
        <v>444</v>
      </c>
      <c r="J171" s="156" t="s">
        <v>737</v>
      </c>
    </row>
    <row r="172" s="154" customFormat="1" ht="42" customHeight="1" spans="1:10">
      <c r="A172" s="156" t="s">
        <v>371</v>
      </c>
      <c r="B172" s="156" t="s">
        <v>733</v>
      </c>
      <c r="C172" s="157" t="s">
        <v>446</v>
      </c>
      <c r="D172" s="157" t="s">
        <v>447</v>
      </c>
      <c r="E172" s="156" t="s">
        <v>739</v>
      </c>
      <c r="F172" s="157" t="s">
        <v>431</v>
      </c>
      <c r="G172" s="157" t="s">
        <v>435</v>
      </c>
      <c r="H172" s="157" t="s">
        <v>436</v>
      </c>
      <c r="I172" s="157" t="s">
        <v>444</v>
      </c>
      <c r="J172" s="156" t="s">
        <v>739</v>
      </c>
    </row>
    <row r="173" s="154" customFormat="1" ht="42" customHeight="1" spans="1:10">
      <c r="A173" s="156" t="s">
        <v>387</v>
      </c>
      <c r="B173" s="156" t="s">
        <v>740</v>
      </c>
      <c r="C173" s="157" t="s">
        <v>419</v>
      </c>
      <c r="D173" s="157" t="s">
        <v>420</v>
      </c>
      <c r="E173" s="156" t="s">
        <v>741</v>
      </c>
      <c r="F173" s="157" t="s">
        <v>422</v>
      </c>
      <c r="G173" s="157" t="s">
        <v>487</v>
      </c>
      <c r="H173" s="157" t="s">
        <v>742</v>
      </c>
      <c r="I173" s="157" t="s">
        <v>425</v>
      </c>
      <c r="J173" s="156" t="s">
        <v>741</v>
      </c>
    </row>
    <row r="174" s="154" customFormat="1" ht="42" customHeight="1" spans="1:10">
      <c r="A174" s="156" t="s">
        <v>387</v>
      </c>
      <c r="B174" s="156" t="s">
        <v>740</v>
      </c>
      <c r="C174" s="157" t="s">
        <v>419</v>
      </c>
      <c r="D174" s="157" t="s">
        <v>420</v>
      </c>
      <c r="E174" s="156" t="s">
        <v>743</v>
      </c>
      <c r="F174" s="157" t="s">
        <v>422</v>
      </c>
      <c r="G174" s="157" t="s">
        <v>744</v>
      </c>
      <c r="H174" s="157" t="s">
        <v>626</v>
      </c>
      <c r="I174" s="157" t="s">
        <v>425</v>
      </c>
      <c r="J174" s="156" t="s">
        <v>743</v>
      </c>
    </row>
    <row r="175" s="154" customFormat="1" ht="42" customHeight="1" spans="1:10">
      <c r="A175" s="156" t="s">
        <v>387</v>
      </c>
      <c r="B175" s="156" t="s">
        <v>740</v>
      </c>
      <c r="C175" s="157" t="s">
        <v>419</v>
      </c>
      <c r="D175" s="157" t="s">
        <v>433</v>
      </c>
      <c r="E175" s="156" t="s">
        <v>745</v>
      </c>
      <c r="F175" s="157" t="s">
        <v>431</v>
      </c>
      <c r="G175" s="157" t="s">
        <v>460</v>
      </c>
      <c r="H175" s="157" t="s">
        <v>436</v>
      </c>
      <c r="I175" s="157" t="s">
        <v>425</v>
      </c>
      <c r="J175" s="156" t="s">
        <v>745</v>
      </c>
    </row>
    <row r="176" s="154" customFormat="1" ht="42" customHeight="1" spans="1:10">
      <c r="A176" s="156" t="s">
        <v>387</v>
      </c>
      <c r="B176" s="156" t="s">
        <v>740</v>
      </c>
      <c r="C176" s="157" t="s">
        <v>419</v>
      </c>
      <c r="D176" s="157" t="s">
        <v>462</v>
      </c>
      <c r="E176" s="156" t="s">
        <v>463</v>
      </c>
      <c r="F176" s="157" t="s">
        <v>422</v>
      </c>
      <c r="G176" s="157" t="s">
        <v>487</v>
      </c>
      <c r="H176" s="157" t="s">
        <v>465</v>
      </c>
      <c r="I176" s="157" t="s">
        <v>425</v>
      </c>
      <c r="J176" s="156" t="s">
        <v>463</v>
      </c>
    </row>
    <row r="177" s="154" customFormat="1" ht="42" customHeight="1" spans="1:10">
      <c r="A177" s="156" t="s">
        <v>387</v>
      </c>
      <c r="B177" s="156" t="s">
        <v>740</v>
      </c>
      <c r="C177" s="157" t="s">
        <v>439</v>
      </c>
      <c r="D177" s="157" t="s">
        <v>440</v>
      </c>
      <c r="E177" s="156" t="s">
        <v>746</v>
      </c>
      <c r="F177" s="157" t="s">
        <v>431</v>
      </c>
      <c r="G177" s="157" t="s">
        <v>646</v>
      </c>
      <c r="H177" s="157" t="s">
        <v>436</v>
      </c>
      <c r="I177" s="157" t="s">
        <v>425</v>
      </c>
      <c r="J177" s="156" t="s">
        <v>746</v>
      </c>
    </row>
    <row r="178" s="154" customFormat="1" ht="42" customHeight="1" spans="1:10">
      <c r="A178" s="156" t="s">
        <v>387</v>
      </c>
      <c r="B178" s="156" t="s">
        <v>740</v>
      </c>
      <c r="C178" s="157" t="s">
        <v>439</v>
      </c>
      <c r="D178" s="157" t="s">
        <v>512</v>
      </c>
      <c r="E178" s="156" t="s">
        <v>747</v>
      </c>
      <c r="F178" s="157" t="s">
        <v>422</v>
      </c>
      <c r="G178" s="157" t="s">
        <v>748</v>
      </c>
      <c r="H178" s="157" t="s">
        <v>443</v>
      </c>
      <c r="I178" s="157" t="s">
        <v>444</v>
      </c>
      <c r="J178" s="156" t="s">
        <v>747</v>
      </c>
    </row>
    <row r="179" s="154" customFormat="1" ht="42" customHeight="1" spans="1:10">
      <c r="A179" s="156" t="s">
        <v>387</v>
      </c>
      <c r="B179" s="156" t="s">
        <v>740</v>
      </c>
      <c r="C179" s="157" t="s">
        <v>446</v>
      </c>
      <c r="D179" s="157" t="s">
        <v>447</v>
      </c>
      <c r="E179" s="156" t="s">
        <v>689</v>
      </c>
      <c r="F179" s="157" t="s">
        <v>431</v>
      </c>
      <c r="G179" s="157" t="s">
        <v>435</v>
      </c>
      <c r="H179" s="157" t="s">
        <v>436</v>
      </c>
      <c r="I179" s="157" t="s">
        <v>425</v>
      </c>
      <c r="J179" s="156" t="s">
        <v>689</v>
      </c>
    </row>
    <row r="180" s="154" customFormat="1" ht="42" customHeight="1" spans="1:10">
      <c r="A180" s="156" t="s">
        <v>387</v>
      </c>
      <c r="B180" s="156" t="s">
        <v>740</v>
      </c>
      <c r="C180" s="157" t="s">
        <v>517</v>
      </c>
      <c r="D180" s="157" t="s">
        <v>518</v>
      </c>
      <c r="E180" s="156" t="s">
        <v>519</v>
      </c>
      <c r="F180" s="157" t="s">
        <v>520</v>
      </c>
      <c r="G180" s="157" t="s">
        <v>521</v>
      </c>
      <c r="H180" s="157" t="s">
        <v>522</v>
      </c>
      <c r="I180" s="157" t="s">
        <v>425</v>
      </c>
      <c r="J180" s="156" t="s">
        <v>669</v>
      </c>
    </row>
    <row r="181" s="154" customFormat="1" ht="42" customHeight="1" spans="1:10">
      <c r="A181" s="156" t="s">
        <v>399</v>
      </c>
      <c r="B181" s="156" t="s">
        <v>749</v>
      </c>
      <c r="C181" s="157" t="s">
        <v>419</v>
      </c>
      <c r="D181" s="157" t="s">
        <v>420</v>
      </c>
      <c r="E181" s="156" t="s">
        <v>750</v>
      </c>
      <c r="F181" s="157" t="s">
        <v>422</v>
      </c>
      <c r="G181" s="157" t="s">
        <v>487</v>
      </c>
      <c r="H181" s="157" t="s">
        <v>648</v>
      </c>
      <c r="I181" s="157" t="s">
        <v>425</v>
      </c>
      <c r="J181" s="156" t="s">
        <v>751</v>
      </c>
    </row>
    <row r="182" s="154" customFormat="1" ht="42" customHeight="1" spans="1:10">
      <c r="A182" s="156" t="s">
        <v>399</v>
      </c>
      <c r="B182" s="156" t="s">
        <v>749</v>
      </c>
      <c r="C182" s="157" t="s">
        <v>419</v>
      </c>
      <c r="D182" s="157" t="s">
        <v>420</v>
      </c>
      <c r="E182" s="156" t="s">
        <v>752</v>
      </c>
      <c r="F182" s="157" t="s">
        <v>431</v>
      </c>
      <c r="G182" s="157" t="s">
        <v>487</v>
      </c>
      <c r="H182" s="157" t="s">
        <v>648</v>
      </c>
      <c r="I182" s="157" t="s">
        <v>425</v>
      </c>
      <c r="J182" s="156" t="s">
        <v>753</v>
      </c>
    </row>
    <row r="183" s="154" customFormat="1" ht="42" customHeight="1" spans="1:10">
      <c r="A183" s="156" t="s">
        <v>399</v>
      </c>
      <c r="B183" s="156" t="s">
        <v>749</v>
      </c>
      <c r="C183" s="157" t="s">
        <v>419</v>
      </c>
      <c r="D183" s="157" t="s">
        <v>420</v>
      </c>
      <c r="E183" s="156" t="s">
        <v>754</v>
      </c>
      <c r="F183" s="157" t="s">
        <v>422</v>
      </c>
      <c r="G183" s="157" t="s">
        <v>755</v>
      </c>
      <c r="H183" s="157" t="s">
        <v>455</v>
      </c>
      <c r="I183" s="157" t="s">
        <v>425</v>
      </c>
      <c r="J183" s="156" t="s">
        <v>756</v>
      </c>
    </row>
    <row r="184" s="154" customFormat="1" ht="42" customHeight="1" spans="1:10">
      <c r="A184" s="156" t="s">
        <v>399</v>
      </c>
      <c r="B184" s="156" t="s">
        <v>749</v>
      </c>
      <c r="C184" s="157" t="s">
        <v>419</v>
      </c>
      <c r="D184" s="157" t="s">
        <v>433</v>
      </c>
      <c r="E184" s="156" t="s">
        <v>757</v>
      </c>
      <c r="F184" s="157" t="s">
        <v>422</v>
      </c>
      <c r="G184" s="157" t="s">
        <v>457</v>
      </c>
      <c r="H184" s="157" t="s">
        <v>436</v>
      </c>
      <c r="I184" s="157" t="s">
        <v>425</v>
      </c>
      <c r="J184" s="156" t="s">
        <v>757</v>
      </c>
    </row>
    <row r="185" s="154" customFormat="1" ht="42" customHeight="1" spans="1:10">
      <c r="A185" s="156" t="s">
        <v>399</v>
      </c>
      <c r="B185" s="156" t="s">
        <v>749</v>
      </c>
      <c r="C185" s="157" t="s">
        <v>419</v>
      </c>
      <c r="D185" s="157" t="s">
        <v>462</v>
      </c>
      <c r="E185" s="156" t="s">
        <v>758</v>
      </c>
      <c r="F185" s="157" t="s">
        <v>422</v>
      </c>
      <c r="G185" s="157" t="s">
        <v>479</v>
      </c>
      <c r="H185" s="157" t="s">
        <v>443</v>
      </c>
      <c r="I185" s="157" t="s">
        <v>444</v>
      </c>
      <c r="J185" s="156" t="s">
        <v>759</v>
      </c>
    </row>
    <row r="186" s="154" customFormat="1" ht="42" customHeight="1" spans="1:10">
      <c r="A186" s="156" t="s">
        <v>399</v>
      </c>
      <c r="B186" s="156" t="s">
        <v>749</v>
      </c>
      <c r="C186" s="157" t="s">
        <v>439</v>
      </c>
      <c r="D186" s="157" t="s">
        <v>440</v>
      </c>
      <c r="E186" s="156" t="s">
        <v>760</v>
      </c>
      <c r="F186" s="157" t="s">
        <v>422</v>
      </c>
      <c r="G186" s="157" t="s">
        <v>442</v>
      </c>
      <c r="H186" s="157" t="s">
        <v>443</v>
      </c>
      <c r="I186" s="157" t="s">
        <v>444</v>
      </c>
      <c r="J186" s="156" t="s">
        <v>761</v>
      </c>
    </row>
    <row r="187" s="154" customFormat="1" ht="42" customHeight="1" spans="1:10">
      <c r="A187" s="156" t="s">
        <v>399</v>
      </c>
      <c r="B187" s="156" t="s">
        <v>749</v>
      </c>
      <c r="C187" s="157" t="s">
        <v>439</v>
      </c>
      <c r="D187" s="157" t="s">
        <v>440</v>
      </c>
      <c r="E187" s="156" t="s">
        <v>762</v>
      </c>
      <c r="F187" s="157" t="s">
        <v>422</v>
      </c>
      <c r="G187" s="157" t="s">
        <v>442</v>
      </c>
      <c r="H187" s="157" t="s">
        <v>443</v>
      </c>
      <c r="I187" s="157" t="s">
        <v>444</v>
      </c>
      <c r="J187" s="156" t="s">
        <v>763</v>
      </c>
    </row>
    <row r="188" s="154" customFormat="1" ht="42" customHeight="1" spans="1:10">
      <c r="A188" s="156" t="s">
        <v>399</v>
      </c>
      <c r="B188" s="156" t="s">
        <v>749</v>
      </c>
      <c r="C188" s="157" t="s">
        <v>439</v>
      </c>
      <c r="D188" s="157" t="s">
        <v>440</v>
      </c>
      <c r="E188" s="156" t="s">
        <v>764</v>
      </c>
      <c r="F188" s="157" t="s">
        <v>422</v>
      </c>
      <c r="G188" s="157" t="s">
        <v>442</v>
      </c>
      <c r="H188" s="157" t="s">
        <v>443</v>
      </c>
      <c r="I188" s="157" t="s">
        <v>444</v>
      </c>
      <c r="J188" s="156" t="s">
        <v>765</v>
      </c>
    </row>
    <row r="189" s="154" customFormat="1" ht="42" customHeight="1" spans="1:10">
      <c r="A189" s="156" t="s">
        <v>399</v>
      </c>
      <c r="B189" s="156" t="s">
        <v>749</v>
      </c>
      <c r="C189" s="157" t="s">
        <v>446</v>
      </c>
      <c r="D189" s="157" t="s">
        <v>447</v>
      </c>
      <c r="E189" s="156" t="s">
        <v>472</v>
      </c>
      <c r="F189" s="157" t="s">
        <v>431</v>
      </c>
      <c r="G189" s="157" t="s">
        <v>435</v>
      </c>
      <c r="H189" s="157" t="s">
        <v>436</v>
      </c>
      <c r="I189" s="157" t="s">
        <v>444</v>
      </c>
      <c r="J189" s="156" t="s">
        <v>766</v>
      </c>
    </row>
  </sheetData>
  <mergeCells count="38">
    <mergeCell ref="A3:J3"/>
    <mergeCell ref="A4:H4"/>
    <mergeCell ref="A7:A15"/>
    <mergeCell ref="A16:A24"/>
    <mergeCell ref="A25:A30"/>
    <mergeCell ref="A31:A39"/>
    <mergeCell ref="A40:A46"/>
    <mergeCell ref="A47:A66"/>
    <mergeCell ref="A67:A71"/>
    <mergeCell ref="A72:A79"/>
    <mergeCell ref="A80:A93"/>
    <mergeCell ref="A94:A117"/>
    <mergeCell ref="A118:A123"/>
    <mergeCell ref="A124:A134"/>
    <mergeCell ref="A135:A144"/>
    <mergeCell ref="A145:A158"/>
    <mergeCell ref="A159:A167"/>
    <mergeCell ref="A168:A172"/>
    <mergeCell ref="A173:A180"/>
    <mergeCell ref="A181:A189"/>
    <mergeCell ref="B7:B15"/>
    <mergeCell ref="B16:B24"/>
    <mergeCell ref="B25:B30"/>
    <mergeCell ref="B31:B39"/>
    <mergeCell ref="B40:B46"/>
    <mergeCell ref="B47:B66"/>
    <mergeCell ref="B67:B71"/>
    <mergeCell ref="B72:B79"/>
    <mergeCell ref="B80:B93"/>
    <mergeCell ref="B94:B117"/>
    <mergeCell ref="B118:B123"/>
    <mergeCell ref="B124:B134"/>
    <mergeCell ref="B135:B144"/>
    <mergeCell ref="B145:B158"/>
    <mergeCell ref="B159:B167"/>
    <mergeCell ref="B168:B172"/>
    <mergeCell ref="B173:B180"/>
    <mergeCell ref="B181:B18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2025-02-06T07:09:00Z</dcterms:created>
  <dcterms:modified xsi:type="dcterms:W3CDTF">2026-03-06T03:09:37Z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2052-12.1.0.25225</vt:lpwstr>
  </property>
  <property fmtid="{D5CDD505-2E9C-101B-9397-08002B2CF9AE}" pid="4" name="CalculationRule">
    <vt:i4>0</vt:i4>
  </property>
</Properties>
</file>