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45" windowHeight="6435" tabRatio="934" firstSheet="8" activeTab="8"/>
  </bookViews>
  <sheets>
    <sheet name="附表14 项目支出绩效自评表2" sheetId="2" r:id="rId1"/>
    <sheet name="附表14 项目支出绩效自评表3" sheetId="3" r:id="rId2"/>
    <sheet name="附表14 项目支出绩效自评表4" sheetId="4" r:id="rId3"/>
    <sheet name="附表14 项目支出绩效自评表5" sheetId="6" r:id="rId4"/>
    <sheet name="附表14 项目支出绩效自评表6" sheetId="7" r:id="rId5"/>
    <sheet name="附表14 项目支出绩效自评表7" sheetId="8" r:id="rId6"/>
    <sheet name="附表14 项目支出绩效自评表8" sheetId="10" r:id="rId7"/>
    <sheet name="附表14 项目支出绩效自评表9" sheetId="11" r:id="rId8"/>
    <sheet name="附表14 项目支出绩效自评表10" sheetId="12" r:id="rId9"/>
    <sheet name="附表14 项目支出绩效自评表11" sheetId="13" r:id="rId10"/>
    <sheet name="附表14 项目支出绩效自评表12" sheetId="14" r:id="rId11"/>
    <sheet name="附表14 项目支出绩效自评表13" sheetId="15" r:id="rId12"/>
    <sheet name="附表14 项目支出绩效自评表14" sheetId="16" r:id="rId13"/>
    <sheet name="附表14 项目支出绩效自评表15" sheetId="17" r:id="rId14"/>
    <sheet name="附表14 项目支出绩效自评表16" sheetId="18" r:id="rId15"/>
    <sheet name="附表14 项目支出绩效自评表17" sheetId="19" r:id="rId16"/>
    <sheet name="附表14 项目支出绩效自评表18" sheetId="20" r:id="rId17"/>
    <sheet name="附表14 项目支出绩效自评表19" sheetId="22" r:id="rId18"/>
    <sheet name="附表14 项目支出绩效自评表20" sheetId="23" r:id="rId19"/>
    <sheet name="附表14 项目支出绩效自评表21" sheetId="24" r:id="rId20"/>
    <sheet name="附表14 项目支出绩效自评表22" sheetId="25" r:id="rId21"/>
    <sheet name="附表14 项目支出绩效自评表23" sheetId="26" r:id="rId22"/>
    <sheet name="附表14 项目支出绩效自评表24" sheetId="39" r:id="rId23"/>
    <sheet name="附表14 项目支出绩效自评表25" sheetId="28" r:id="rId24"/>
    <sheet name="附表14 项目支出绩效自评表26" sheetId="29" r:id="rId25"/>
    <sheet name="附表14 项目支出绩效自评表27" sheetId="30" r:id="rId26"/>
    <sheet name="附表14 项目支出绩效自评表28" sheetId="31" r:id="rId27"/>
    <sheet name="附表14 项目支出绩效自评表29" sheetId="32" r:id="rId28"/>
    <sheet name="附表14 项目支出绩效自评表30" sheetId="33" r:id="rId29"/>
    <sheet name="附表14 项目支出绩效自评表31" sheetId="34" r:id="rId30"/>
    <sheet name="附表14 项目支出绩效自评表32" sheetId="35" r:id="rId31"/>
    <sheet name="附表14 项目支出绩效自评表33" sheetId="36" r:id="rId32"/>
    <sheet name="附表14 项目支出绩效自评表34" sheetId="37" r:id="rId33"/>
    <sheet name="附表14 项目支出绩效自评表35" sheetId="38" r:id="rId34"/>
    <sheet name="附表14 项目支出绩效自评表36" sheetId="27" r:id="rId35"/>
    <sheet name="附表14 项目支出绩效自评表37" sheetId="40" r:id="rId36"/>
    <sheet name="附表14 项目支出绩效自评表38" sheetId="41" r:id="rId37"/>
    <sheet name="附表14 项目支出绩效自评表39" sheetId="42" r:id="rId38"/>
    <sheet name="附表14 项目支出绩效自评表40" sheetId="43" r:id="rId39"/>
    <sheet name="附表14 项目支出绩效自评表41" sheetId="44" r:id="rId40"/>
    <sheet name="附表14 项目支出绩效自评表42" sheetId="45" r:id="rId41"/>
    <sheet name="附表14 项目支出绩效自评表43" sheetId="46" r:id="rId42"/>
    <sheet name="附表14 项目支出绩效自评表44" sheetId="47" r:id="rId43"/>
    <sheet name="附表14 项目支出绩效自评表45" sheetId="48" r:id="rId44"/>
    <sheet name="附表14 项目支出绩效自评表46" sheetId="49" r:id="rId45"/>
    <sheet name="附表14 项目支出绩效自评表47" sheetId="50" r:id="rId46"/>
  </sheets>
  <definedNames>
    <definedName name="_xlnm.Print_Area" localSheetId="8">'附表14 项目支出绩效自评表10'!#REF!</definedName>
    <definedName name="_xlnm.Print_Area" localSheetId="9">'附表14 项目支出绩效自评表11'!#REF!</definedName>
    <definedName name="_xlnm.Print_Area" localSheetId="10">'附表14 项目支出绩效自评表12'!#REF!</definedName>
    <definedName name="_xlnm.Print_Area" localSheetId="11">'附表14 项目支出绩效自评表13'!#REF!</definedName>
    <definedName name="_xlnm.Print_Area" localSheetId="12">'附表14 项目支出绩效自评表14'!#REF!</definedName>
    <definedName name="_xlnm.Print_Area" localSheetId="13">'附表14 项目支出绩效自评表15'!#REF!</definedName>
    <definedName name="_xlnm.Print_Area" localSheetId="14">'附表14 项目支出绩效自评表16'!#REF!</definedName>
    <definedName name="_xlnm.Print_Area" localSheetId="15">'附表14 项目支出绩效自评表17'!#REF!</definedName>
    <definedName name="_xlnm.Print_Area" localSheetId="16">'附表14 项目支出绩效自评表18'!#REF!</definedName>
    <definedName name="_xlnm.Print_Area" localSheetId="17">'附表14 项目支出绩效自评表19'!#REF!</definedName>
    <definedName name="_xlnm.Print_Area" localSheetId="0">'附表14 项目支出绩效自评表2'!#REF!</definedName>
    <definedName name="_xlnm.Print_Area" localSheetId="18">'附表14 项目支出绩效自评表20'!#REF!</definedName>
    <definedName name="_xlnm.Print_Area" localSheetId="19">'附表14 项目支出绩效自评表21'!#REF!</definedName>
    <definedName name="_xlnm.Print_Area" localSheetId="20">'附表14 项目支出绩效自评表22'!#REF!</definedName>
    <definedName name="_xlnm.Print_Area" localSheetId="21">'附表14 项目支出绩效自评表23'!#REF!</definedName>
    <definedName name="_xlnm.Print_Area" localSheetId="22">'附表14 项目支出绩效自评表24'!#REF!</definedName>
    <definedName name="_xlnm.Print_Area" localSheetId="23">'附表14 项目支出绩效自评表25'!#REF!</definedName>
    <definedName name="_xlnm.Print_Area" localSheetId="24">'附表14 项目支出绩效自评表26'!#REF!</definedName>
    <definedName name="_xlnm.Print_Area" localSheetId="25">'附表14 项目支出绩效自评表27'!#REF!</definedName>
    <definedName name="_xlnm.Print_Area" localSheetId="26">'附表14 项目支出绩效自评表28'!#REF!</definedName>
    <definedName name="_xlnm.Print_Area" localSheetId="27">'附表14 项目支出绩效自评表29'!#REF!</definedName>
    <definedName name="_xlnm.Print_Area" localSheetId="1">'附表14 项目支出绩效自评表3'!#REF!</definedName>
    <definedName name="_xlnm.Print_Area" localSheetId="28">'附表14 项目支出绩效自评表30'!#REF!</definedName>
    <definedName name="_xlnm.Print_Area" localSheetId="29">'附表14 项目支出绩效自评表31'!#REF!</definedName>
    <definedName name="_xlnm.Print_Area" localSheetId="30">'附表14 项目支出绩效自评表32'!#REF!</definedName>
    <definedName name="_xlnm.Print_Area" localSheetId="31">'附表14 项目支出绩效自评表33'!#REF!</definedName>
    <definedName name="_xlnm.Print_Area" localSheetId="32">'附表14 项目支出绩效自评表34'!#REF!</definedName>
    <definedName name="_xlnm.Print_Area" localSheetId="33">'附表14 项目支出绩效自评表35'!#REF!</definedName>
    <definedName name="_xlnm.Print_Area" localSheetId="34">'附表14 项目支出绩效自评表36'!#REF!</definedName>
    <definedName name="_xlnm.Print_Area" localSheetId="35">'附表14 项目支出绩效自评表37'!#REF!</definedName>
    <definedName name="_xlnm.Print_Area" localSheetId="36">'附表14 项目支出绩效自评表38'!#REF!</definedName>
    <definedName name="_xlnm.Print_Area" localSheetId="37">'附表14 项目支出绩效自评表39'!#REF!</definedName>
    <definedName name="_xlnm.Print_Area" localSheetId="2">'附表14 项目支出绩效自评表4'!#REF!</definedName>
    <definedName name="_xlnm.Print_Area" localSheetId="38">'附表14 项目支出绩效自评表40'!#REF!</definedName>
    <definedName name="_xlnm.Print_Area" localSheetId="39">'附表14 项目支出绩效自评表41'!#REF!</definedName>
    <definedName name="_xlnm.Print_Area" localSheetId="40">'附表14 项目支出绩效自评表42'!#REF!</definedName>
    <definedName name="_xlnm.Print_Area" localSheetId="41">'附表14 项目支出绩效自评表43'!#REF!</definedName>
    <definedName name="_xlnm.Print_Area" localSheetId="42">'附表14 项目支出绩效自评表44'!#REF!</definedName>
    <definedName name="_xlnm.Print_Area" localSheetId="43">'附表14 项目支出绩效自评表45'!#REF!</definedName>
    <definedName name="_xlnm.Print_Area" localSheetId="44">'附表14 项目支出绩效自评表46'!#REF!</definedName>
    <definedName name="_xlnm.Print_Area" localSheetId="45">'附表14 项目支出绩效自评表47'!#REF!</definedName>
    <definedName name="_xlnm.Print_Area" localSheetId="3">'附表14 项目支出绩效自评表5'!#REF!</definedName>
    <definedName name="_xlnm.Print_Area" localSheetId="4">'附表14 项目支出绩效自评表6'!#REF!</definedName>
    <definedName name="_xlnm.Print_Area" localSheetId="5">'附表14 项目支出绩效自评表7'!#REF!</definedName>
    <definedName name="_xlnm.Print_Area" localSheetId="6">'附表14 项目支出绩效自评表8'!#REF!</definedName>
    <definedName name="_xlnm.Print_Area" localSheetId="7">'附表14 项目支出绩效自评表9'!#REF!</definedName>
    <definedName name="地区名称" localSheetId="8">#REF!</definedName>
    <definedName name="地区名称" localSheetId="9">#REF!</definedName>
    <definedName name="地区名称" localSheetId="10">#REF!</definedName>
    <definedName name="地区名称" localSheetId="11">#REF!</definedName>
    <definedName name="地区名称" localSheetId="12">#REF!</definedName>
    <definedName name="地区名称" localSheetId="13">#REF!</definedName>
    <definedName name="地区名称" localSheetId="14">#REF!</definedName>
    <definedName name="地区名称" localSheetId="15">#REF!</definedName>
    <definedName name="地区名称" localSheetId="16">#REF!</definedName>
    <definedName name="地区名称" localSheetId="17">#REF!</definedName>
    <definedName name="地区名称" localSheetId="0">#REF!</definedName>
    <definedName name="地区名称" localSheetId="18">#REF!</definedName>
    <definedName name="地区名称" localSheetId="19">#REF!</definedName>
    <definedName name="地区名称" localSheetId="20">#REF!</definedName>
    <definedName name="地区名称" localSheetId="21">#REF!</definedName>
    <definedName name="地区名称" localSheetId="22">#REF!</definedName>
    <definedName name="地区名称" localSheetId="23">#REF!</definedName>
    <definedName name="地区名称" localSheetId="24">#REF!</definedName>
    <definedName name="地区名称" localSheetId="25">#REF!</definedName>
    <definedName name="地区名称" localSheetId="26">#REF!</definedName>
    <definedName name="地区名称" localSheetId="27">#REF!</definedName>
    <definedName name="地区名称" localSheetId="1">#REF!</definedName>
    <definedName name="地区名称" localSheetId="28">#REF!</definedName>
    <definedName name="地区名称" localSheetId="29">#REF!</definedName>
    <definedName name="地区名称" localSheetId="30">#REF!</definedName>
    <definedName name="地区名称" localSheetId="31">#REF!</definedName>
    <definedName name="地区名称" localSheetId="32">#REF!</definedName>
    <definedName name="地区名称" localSheetId="33">#REF!</definedName>
    <definedName name="地区名称" localSheetId="34">#REF!</definedName>
    <definedName name="地区名称" localSheetId="35">#REF!</definedName>
    <definedName name="地区名称" localSheetId="36">#REF!</definedName>
    <definedName name="地区名称" localSheetId="37">#REF!</definedName>
    <definedName name="地区名称" localSheetId="2">#REF!</definedName>
    <definedName name="地区名称" localSheetId="38">#REF!</definedName>
    <definedName name="地区名称" localSheetId="39">#REF!</definedName>
    <definedName name="地区名称" localSheetId="40">#REF!</definedName>
    <definedName name="地区名称" localSheetId="41">#REF!</definedName>
    <definedName name="地区名称" localSheetId="42">#REF!</definedName>
    <definedName name="地区名称" localSheetId="43">#REF!</definedName>
    <definedName name="地区名称" localSheetId="44">#REF!</definedName>
    <definedName name="地区名称" localSheetId="45">#REF!</definedName>
    <definedName name="地区名称" localSheetId="3">#REF!</definedName>
    <definedName name="地区名称" localSheetId="4">#REF!</definedName>
    <definedName name="地区名称" localSheetId="5">#REF!</definedName>
    <definedName name="地区名称" localSheetId="6">#REF!</definedName>
    <definedName name="地区名称" localSheetId="7">#REF!</definedName>
    <definedName name="地区名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<sst xmlns="http://schemas.openxmlformats.org/spreadsheetml/2006/main" count="4617" uniqueCount="598">
  <si>
    <t>附表12</t>
  </si>
  <si>
    <r>
      <rPr>
        <b/>
        <sz val="18"/>
        <rFont val="等线"/>
        <charset val="134"/>
        <scheme val="minor"/>
      </rPr>
      <t>2022年度</t>
    </r>
    <r>
      <rPr>
        <b/>
        <sz val="18"/>
        <rFont val="宋体"/>
        <charset val="134"/>
      </rPr>
      <t>项目支出绩效自评表</t>
    </r>
  </si>
  <si>
    <t>公开14表</t>
  </si>
  <si>
    <t>项目名称2</t>
  </si>
  <si>
    <t>未成年人保护工作经费</t>
  </si>
  <si>
    <t>主管部门</t>
  </si>
  <si>
    <t>昆明市五华区民政局</t>
  </si>
  <si>
    <t>实施单位</t>
  </si>
  <si>
    <t>项目资金
（万元）</t>
  </si>
  <si>
    <t>年初预算数</t>
  </si>
  <si>
    <t>全年预算数</t>
  </si>
  <si>
    <t>全年执行数</t>
  </si>
  <si>
    <t>分值</t>
  </si>
  <si>
    <t>执行率</t>
  </si>
  <si>
    <t>得分</t>
  </si>
  <si>
    <t>年度资金总额</t>
  </si>
  <si>
    <t>其中：当年财政
       拨款</t>
  </si>
  <si>
    <t>—</t>
  </si>
  <si>
    <t xml:space="preserve">      上年结转
        资金</t>
  </si>
  <si>
    <t xml:space="preserve">      其他资金</t>
  </si>
  <si>
    <t>年度
总体
目标</t>
  </si>
  <si>
    <t>预期目标</t>
  </si>
  <si>
    <t>实际完成情况</t>
  </si>
  <si>
    <t>（一）在区民政局民政事务综合服务中心挂牌设立区级未成年人保护中心，实施全区未成年人保护关爱、救助、心理帮扶等工作项目，,充分发挥协调统筹作用，整合政府相关职能部门资源，共同推进未成年人保护工作开展。
（二）在全区10个街道办事处挂牌设立未成年人保护工作站,开展本辖区内的未成年人保护工作，及时处理、办理未成年人相关事务。</t>
  </si>
  <si>
    <t>绩效指标</t>
  </si>
  <si>
    <t xml:space="preserve">年度指标值 </t>
  </si>
  <si>
    <t>实际完成值</t>
  </si>
  <si>
    <t>偏差原因分析及改进措施</t>
  </si>
  <si>
    <t>一级指标</t>
  </si>
  <si>
    <t>二级指标</t>
  </si>
  <si>
    <t>三级指标</t>
  </si>
  <si>
    <t>指标性质</t>
  </si>
  <si>
    <t>指标值</t>
  </si>
  <si>
    <t>度量单位</t>
  </si>
  <si>
    <t>产出指标</t>
  </si>
  <si>
    <t>数量指标</t>
  </si>
  <si>
    <t>设立区级未成年人保护中心个数</t>
  </si>
  <si>
    <t>=</t>
  </si>
  <si>
    <t>1个</t>
  </si>
  <si>
    <t>个</t>
  </si>
  <si>
    <t>设立未成年人保护工作站个数</t>
  </si>
  <si>
    <t>10个</t>
  </si>
  <si>
    <t>牌匾制作数量</t>
  </si>
  <si>
    <t>11个</t>
  </si>
  <si>
    <t>开展全区困境未成年人生活救助人数</t>
  </si>
  <si>
    <t>18个</t>
  </si>
  <si>
    <t>开展全区未成年心理帮扶疏导人数</t>
  </si>
  <si>
    <t>120个</t>
  </si>
  <si>
    <t>开展全区未成年临时监护照料人数</t>
  </si>
  <si>
    <t>30个</t>
  </si>
  <si>
    <t>开展全区未成年处置未成年人保护案件数量</t>
  </si>
  <si>
    <t>50件</t>
  </si>
  <si>
    <t>件</t>
  </si>
  <si>
    <t>质量指标</t>
  </si>
  <si>
    <t>未成年人保护中心开展工作达标率</t>
  </si>
  <si>
    <t>≥</t>
  </si>
  <si>
    <t>%</t>
  </si>
  <si>
    <t>牌匾安装完成率</t>
  </si>
  <si>
    <t>牌匾制作验收合格率</t>
  </si>
  <si>
    <t>时效指标</t>
  </si>
  <si>
    <t>项目执行时限</t>
  </si>
  <si>
    <t>1年</t>
  </si>
  <si>
    <t>年</t>
  </si>
  <si>
    <t>成本指标</t>
  </si>
  <si>
    <t>预算执行率</t>
  </si>
  <si>
    <t>成本节约</t>
  </si>
  <si>
    <t>≤</t>
  </si>
  <si>
    <t>年度预算批复</t>
  </si>
  <si>
    <t>元</t>
  </si>
  <si>
    <t>效益指标</t>
  </si>
  <si>
    <t>可持续影
响指标</t>
  </si>
  <si>
    <t>保障未成年人合法权益</t>
  </si>
  <si>
    <t>有效保障</t>
  </si>
  <si>
    <t>是/否</t>
  </si>
  <si>
    <t>满意度指标</t>
  </si>
  <si>
    <t>服务对象满意度指标等</t>
  </si>
  <si>
    <t>未成年人服务对象满意度</t>
  </si>
  <si>
    <t/>
  </si>
  <si>
    <t>其他需要说明事项</t>
  </si>
  <si>
    <t>无</t>
  </si>
  <si>
    <t>总分</t>
  </si>
  <si>
    <t>（自评等级）优</t>
  </si>
  <si>
    <t>备注：</t>
  </si>
  <si>
    <t>1.涉密部门和涉密信息按保密规定不公开。</t>
  </si>
  <si>
    <t>2.一级指标包含产出指标、效益指标、满意度指标，二级指标和三级指标根据项目实际情况设置。</t>
  </si>
  <si>
    <t xml:space="preserve">3.当年财政拨款指一般公共预算、国有资本经营预算、政府性基金预算安排的资金。
</t>
  </si>
  <si>
    <t>4.上年结转资金指上一年一般公共预算、国有资本经营预算、政府性基金预算安排的结转资金。</t>
  </si>
  <si>
    <t>5.其他资金含财政专户资金和单位资金（本年度无需填列）。</t>
  </si>
  <si>
    <t>6.全年预算数=年初预算数+调整预算（年度新增项目）。</t>
  </si>
  <si>
    <t>项目名称3</t>
  </si>
  <si>
    <t>收养登记经费</t>
  </si>
  <si>
    <t>1、收养15件登记公告，为进一步规范收养行为，加强收养登记管理和政策宣传工作，保障被收养未成年人的合法权益；
2、收养能力评估评估小组需要3人以上，加强政策宣传，依法依规开展收养登记管理及收养能力评估工作，切实保障被收养未成年人的合法权益。</t>
  </si>
  <si>
    <t>收养登记件数</t>
  </si>
  <si>
    <t>＝</t>
  </si>
  <si>
    <t>15件</t>
  </si>
  <si>
    <t>开展收养能力评估小组人数</t>
  </si>
  <si>
    <t>3人</t>
  </si>
  <si>
    <t>人</t>
  </si>
  <si>
    <t>收养能力评估达标率</t>
  </si>
  <si>
    <t>收养登记公告及时性</t>
  </si>
  <si>
    <t>及时</t>
  </si>
  <si>
    <t>社会效益
指标</t>
  </si>
  <si>
    <t>保障被收养未成年的合法权益</t>
  </si>
  <si>
    <t>被收养人员满意度</t>
  </si>
  <si>
    <t>项目名称4</t>
  </si>
  <si>
    <t>社工站建设补助资金</t>
  </si>
  <si>
    <t>随着经济社会快速发展，人们对基层治理与服务的需要也越来越多元化、复杂化和个性化，丰富而有温度的基层治理和民生服务越来越成为人民群众的期盼。但是，当前社区工作行政化色彩浓厚、基层治理工作理念更新不足、专业性不够等限时问题与人民群众的诉求形成了强烈反差。亟需通过在街道搭建起专业性较强的服务阵地，来解决治理难题、提供专业服务，提升基层社会治理现代化水平。</t>
  </si>
  <si>
    <t>完成社工站覆盖数量10个，社工站建设验收合格率95%。</t>
  </si>
  <si>
    <t>社工站覆盖数量</t>
  </si>
  <si>
    <t>社工站建设验收合格率</t>
  </si>
  <si>
    <t>项目实施时限</t>
  </si>
  <si>
    <t>年度内</t>
  </si>
  <si>
    <t>切实提高社区为人民服务水平</t>
  </si>
  <si>
    <t>对社区基层建设进行规范和监督，促进五华区社区建设健有有序的发展</t>
  </si>
  <si>
    <t>综合服务对象满意度</t>
  </si>
  <si>
    <t>项目名称5</t>
  </si>
  <si>
    <t>社工委工作经费</t>
  </si>
  <si>
    <t>1.五华区社会治理品牌5个项目工作：围绕解决五华区社会治理中平安建设、民生保障、为民服务、群众自治等各方面热点难点问题，通过实施5个社会治理示范点项目和对10个优秀社会治理品牌项目的扶持，构建“党组织领导、社区齐抓共管、居民共同参与、单位协同合作”的社会治理合力；
2.社会治理教育培训工作：对开展社会治理理论与社会治理创新方法经验技巧培训1次，促进基层干部社会治理能力持续提升；
3.社会治理宣传工作：利用各类宣传途径，充分挖掘传播五华基层治理故事，积极营造共建共治共享的良好社会氛围。</t>
  </si>
  <si>
    <t>打造社会治理示范点项目</t>
  </si>
  <si>
    <t>5个</t>
  </si>
  <si>
    <t>评选优秀社会治理品牌项目</t>
  </si>
  <si>
    <t>社会治理教育培训次数</t>
  </si>
  <si>
    <t>1次</t>
  </si>
  <si>
    <t>次</t>
  </si>
  <si>
    <t>制作社会治理创新案例选编</t>
  </si>
  <si>
    <t>250份</t>
  </si>
  <si>
    <t>份</t>
  </si>
  <si>
    <t>制作资料汇编和宣传资料</t>
  </si>
  <si>
    <t>400份</t>
  </si>
  <si>
    <t>选择主流新闻媒体宣传全区社会治理工作</t>
  </si>
  <si>
    <t>1家</t>
  </si>
  <si>
    <t>家</t>
  </si>
  <si>
    <t>社会治理教育培训完成率</t>
  </si>
  <si>
    <t>社会治理宣传知晓率</t>
  </si>
  <si>
    <t>项目完成时限</t>
  </si>
  <si>
    <t>提升社会治理品牌项目工作</t>
  </si>
  <si>
    <t>显著提升</t>
  </si>
  <si>
    <t>社会公众满意度</t>
  </si>
  <si>
    <t>项目名称6</t>
  </si>
  <si>
    <t>民间组织管理工作经费</t>
  </si>
  <si>
    <t>1.2022年开展社会组织新成立、年检、注销、撤销登报公告，政务信息公开率100%。实施社区社会组织能力提升计划，对接一批活动项目”，在2022年，继续培育和发展社区社会组织，进一步提升社区社会组织服务社会能力。
2.减少行政审批中介服务事项，由民政局提供11家社会组织法定代表人离任审计、注销清算审计；组织社会组织2021年度年检和2022年度“双随机一公开”抽检，在年检和抽检中进行法务、财务审查；开展社会组织评估工作，对评估对象进行财务审查；通过竞争方式选择服务机构，服务费用一律由审批部门支付并纳入部门预算”的规定。
3.以购买服务的方式运维昆明市五华区社会组织党群服务中心、昆明市五华区社会组织培育发展中心（简称双中心）建设，为社会组织提供办公、活动场所和配套服务；年内开展不少于4期的小型活动和讲座。坚持“政治领航、政策宣传、凝聚力量、协调服务、培养人才、促进发展”定位，在区、街道、社区建立三级联动责任体系。</t>
  </si>
  <si>
    <t>完成1.2022年开展社会组织新成立、年检、注销、撤销登报公告，政务信息公开率100%。实施社区社会组织能力提升计划，对接一批活动项目”，在2022年，继续培育和发展社区社会组织，进一步提升社区社会组织服务社会能力。
2.减少行政审批中介服务事项，由民政局提供11家社会组织法定代表人离任审计、注销清算审计；组织社会组织2021年度年检和2022年度“双随机一公开”抽检，在年检和抽检中进行法务、财务审查；开展社会组织评估工作，对评估对象进行财务审查；通过竞争方式选择服务机构，服务费用一律由审批部门支付并纳入部门预算”的规定。</t>
  </si>
  <si>
    <t>社会组织登报公告项数</t>
  </si>
  <si>
    <t>4项</t>
  </si>
  <si>
    <t>社会团体、民办非企业单位审查家数</t>
  </si>
  <si>
    <t>11家</t>
  </si>
  <si>
    <t>开展五华区社会组织培育发展中心讲座次数</t>
  </si>
  <si>
    <t>4次</t>
  </si>
  <si>
    <t>3次</t>
  </si>
  <si>
    <t>审计成果提交优良率</t>
  </si>
  <si>
    <t>社会组织新成立、年检、注销、撤销公告项数达标率</t>
  </si>
  <si>
    <t>开展五华区社会组织培育发展中心讲座次数达标率</t>
  </si>
  <si>
    <t>“双中心”运营成效</t>
  </si>
  <si>
    <t>效果显著</t>
  </si>
  <si>
    <t>提升社会组织服务社会能力</t>
  </si>
  <si>
    <t>有所提升</t>
  </si>
  <si>
    <t>社会团体、民办非企业单位满意度</t>
  </si>
  <si>
    <t>项目名称7</t>
  </si>
  <si>
    <t>流浪乞讨人员救助管理经费</t>
  </si>
  <si>
    <t>1、流浪乞讨人员救助，提高107件流浪乞讨人员救助服务为加强和改进我区流浪乞讨人员救助管理工作，积极履行智慧城市综合管理工作网格化职责，购买社会组织服务、引入社会力量，参与流浪乞讨人员救助管理服务日常和专项工作，更好地为流浪乞讨人员提供救助服务；
2、流浪乞讨人员救助管理服务和城市网格化综合管理相关工作的有效性、时效性，并取得较好效果。更好地为流浪乞讨人员提供救助服务，坚决杜绝因寒冷、饥饿等因素发生的极端事件。</t>
  </si>
  <si>
    <t>完成流浪乞讨人员救助，提高107件流浪乞讨人员救助服务为加强和改进我区流浪乞讨人员救助管理工作，积极履行智慧城市综合管理工作网格化职责，购买社会组织服务、引入社会力量，参与流浪乞讨人员救助管理服务日常和专项工作，更好地为流浪乞讨人员提供救助服务。</t>
  </si>
  <si>
    <t>流浪乞讨人员救助服务件数量</t>
  </si>
  <si>
    <t>107件</t>
  </si>
  <si>
    <t>流浪乞讨人员救助物资，购买棉大衣</t>
  </si>
  <si>
    <t>200件</t>
  </si>
  <si>
    <t>流浪乞讨人员救助物资，购买绒衣裤</t>
  </si>
  <si>
    <t>100件</t>
  </si>
  <si>
    <t>流浪乞讨人员救助物资，棉鞋</t>
  </si>
  <si>
    <t>流浪乞讨人员救助物资，棉被</t>
  </si>
  <si>
    <t>救助物资验收合格率</t>
  </si>
  <si>
    <t>提供流浪乞讨人员及时救助</t>
  </si>
  <si>
    <t>有效减少极端事件发生</t>
  </si>
  <si>
    <t>有效减少</t>
  </si>
  <si>
    <t>救助人员满意度</t>
  </si>
  <si>
    <t>项目名称8</t>
  </si>
  <si>
    <t>殡葬宣传经费</t>
  </si>
  <si>
    <t>印制殡葬改革宣传材料54000份,为进一步全面深化殡葬改革，加强殡葬管理和政策宣传工作，引导广大群众移风易俗、文明祭祀。</t>
  </si>
  <si>
    <t>殡葬宣传资料数量</t>
  </si>
  <si>
    <t>54000份</t>
  </si>
  <si>
    <t>殡葬宣传资料验收合格率</t>
  </si>
  <si>
    <t>成本预算执行率</t>
  </si>
  <si>
    <t>提高广大群众文明祭扫自觉性</t>
  </si>
  <si>
    <t>有所提高</t>
  </si>
  <si>
    <t>祭祀群众满意度</t>
  </si>
  <si>
    <t>项目名称9</t>
  </si>
  <si>
    <t>城乡低保和困难群众生活救助补助工作经费</t>
  </si>
  <si>
    <t>1、政策宣传，如印制政策宣传品、2200本支付媒体宣传此工作经费用于开展低保入户调查和管理工作，促使工作人员坚持依法依规办事、民主决策、公开、公平、公正的原则，严格工作程序、规范操作规程、强化监督管理，确保低保工作的制度化和规范化，提升低保认定精确度；
2、低保及临时救助对象就业培训2次，支付就业培训机构培训费、培训场地费、授课费，大力提升基层经办人员工作素质能力，提升社会救助的及时性、准确性，切实服务困难群众，增强困难群众满意度、获得感、幸福感。</t>
  </si>
  <si>
    <t>完成1、政策宣传，如印制政策宣传品、2200本支付媒体宣传此工作经费用于开展低保入户调查和管理工作，促使工作人员坚持依法依规办事、民主决策、公开、公平、公正的原则，严格工作程序、规范操作规程、强化监督管理，确保低保工作的制度化和规范化，提升低保认定精确度；
2、低保及临时救助对象就业培训2次，支付就业培训机构培训费、培训场地费、授课费，大力提升基层经办人员工作素质能力，提升社会救助的及时性、准确性。</t>
  </si>
  <si>
    <t>低保入户调查和管理户数</t>
  </si>
  <si>
    <t>5040户</t>
  </si>
  <si>
    <t>户</t>
  </si>
  <si>
    <t>低保入户调查和管理工作培训次数</t>
  </si>
  <si>
    <t>2次</t>
  </si>
  <si>
    <t>低保宣传资料数量</t>
  </si>
  <si>
    <t>2200本</t>
  </si>
  <si>
    <t>本</t>
  </si>
  <si>
    <t>入户调查率</t>
  </si>
  <si>
    <t>培训工作考核合格率</t>
  </si>
  <si>
    <t>汇编文件验收合格率</t>
  </si>
  <si>
    <t>增加城乡低保和困难群众的幸福感</t>
  </si>
  <si>
    <t>有所增加</t>
  </si>
  <si>
    <t>服务对象满意度</t>
  </si>
  <si>
    <t>项目名称10</t>
  </si>
  <si>
    <t>地名管理经费</t>
  </si>
  <si>
    <t>1、通过制作五华区行政区划图，对平安边界及县级界线联检，主要是为认真贯彻落实民政部、省民政厅、市民政局的要求，充分挖掘历史地名文化，利用各种宣传方式，弘扬地名文化；其次是强化行政区域界线管理及平安边界创建活动，在管理体制上下功夫，在管理工作机制上下功夫，努力把行政区域界线打造成“平安线”、“友谊线。”
2、设置548块街路巷地名标志牌二维码，助力昆明区域性国际中心城市建设，提高地名公共服务水平,改善市容环境,提升城市品质,充分展示昆明作为面向南亚、东南亚开放城市、国际旅游城市和全国历史文化名城的良好形象。</t>
  </si>
  <si>
    <t>设置548块街路巷地名标志牌二维码，通过制作五华区行政区划图，对平安边界及县级界线联检，主要是为认真贯彻落实民政部、省民政厅、市民政局的要求，充分挖掘历史地名文化，利用各种宣传方式，弘扬地名文化。</t>
  </si>
  <si>
    <t>平安边界及县级界线联检长度</t>
  </si>
  <si>
    <t>32.9千米</t>
  </si>
  <si>
    <t>千米</t>
  </si>
  <si>
    <t>路名牌二维码设置数量</t>
  </si>
  <si>
    <t>548块</t>
  </si>
  <si>
    <t>块</t>
  </si>
  <si>
    <t>五华区与西山界线状况户外踏勘覆盖率</t>
  </si>
  <si>
    <t>五华区行政区划图制作验收合格率</t>
  </si>
  <si>
    <t>重要城市道路路名牌二维码设置达标率</t>
  </si>
  <si>
    <t>助力现代城市管理效果</t>
  </si>
  <si>
    <t>弘扬地名文化</t>
  </si>
  <si>
    <t>提升知名度</t>
  </si>
  <si>
    <r>
      <rPr>
        <sz val="10"/>
        <rFont val="等线"/>
        <charset val="134"/>
        <scheme val="minor"/>
      </rPr>
      <t>项目名称1</t>
    </r>
    <r>
      <rPr>
        <sz val="10"/>
        <rFont val="等线"/>
        <charset val="134"/>
        <scheme val="minor"/>
      </rPr>
      <t>1</t>
    </r>
  </si>
  <si>
    <t>婚姻登记经费</t>
  </si>
  <si>
    <t>1、购买5000对婚姻登记证书、购买婚姻登记声明书5000张，为进一步加强婚姻登记管理和政策宣传工作，依法依规开展婚姻登记工作，提高婚姻登记服务水平，为广大人民群众提供更加优质、便捷、高效、温馨的服务；
2、开展1个新时代婚姻家庭辅导室教育工作室设立，为广大群众提供婚姻家庭咨询服务，进一步提高婚姻登记服务水平，更好地服务群众、服务社会。</t>
  </si>
  <si>
    <t>开展1个新时代婚姻家庭辅导室教育工作室设立，为广大群众提供婚姻家庭咨询服务，进一步提高婚姻登记服务水平，更好地服务群众、服务社会。购买5000对婚姻登记证书、购买婚姻登记声明书5000张，为进一步加强婚姻登记管理和政策宣传工作。</t>
  </si>
  <si>
    <t>购买婚姻登记证书对数</t>
  </si>
  <si>
    <t>5000对</t>
  </si>
  <si>
    <t>对</t>
  </si>
  <si>
    <t>印制婚姻登记声明书张数</t>
  </si>
  <si>
    <t>5000张</t>
  </si>
  <si>
    <t>张</t>
  </si>
  <si>
    <t>预算安排不足以支付婚姻登记声明书的印制</t>
  </si>
  <si>
    <t>开展新时代婚姻家庭辅导室建立个数</t>
  </si>
  <si>
    <t>购买婚姻登记证书合格率</t>
  </si>
  <si>
    <t>印制婚姻登记声明书合格率</t>
  </si>
  <si>
    <t>提升婚姻登记工作服务社会能力</t>
  </si>
  <si>
    <t>项目名称12</t>
  </si>
  <si>
    <t>基层政权建设和社区治理科经费</t>
  </si>
  <si>
    <t>1.学校社工站建站和运行经费，为全面提升我区城乡社会治理法治化、科学化、精细化水平和组织化程度，切实发挥居规民约（在城乡社会治理中的作用，进一步强化居民自律意识，依法进行自我管理、自我教育、自我服务、自我监督，深入开展基层群众自治工作。
2. 社区退养人员国庆、中秋、春节慰问。对社区的关爱，关心、爱护、温暖。
3.社区“四化”建设， 为进一步推进我区社区建设，夯实社会基础，完善社区治理模式，打造管理有序、服务完善、文明祥和的社区生活共同体.
4.全国志愿者服务记录登记、管理、培训、录入费用：目标任务按照志愿服务系统创文指标要求，为所有项目负责加强和完善社区治理及人才队伍建设，加强志愿者服务。</t>
  </si>
  <si>
    <t>完成运行学校社工站个数3个，安排社区退养人员国庆、中秋、春节慰问人数16人，全国志愿者服务记录登记、管理、培训、录入费用：目标任务按照志愿服务系统创文指标要求，为所有项目负责加强和完善社区治理及人才队伍建设，加强志愿者服务。</t>
  </si>
  <si>
    <t>运行学校社工站个数</t>
  </si>
  <si>
    <t>3个</t>
  </si>
  <si>
    <t>安排社区退养人员国庆、中秋、春节慰问人数</t>
  </si>
  <si>
    <t>16人</t>
  </si>
  <si>
    <t>全国志愿者服务记录登记工作差错率</t>
  </si>
  <si>
    <t>社区“四化”建设效果</t>
  </si>
  <si>
    <t>满足社区个性化服务需求</t>
  </si>
  <si>
    <t>提升社区人员工作素养和业务能力水平</t>
  </si>
  <si>
    <t>不断提升</t>
  </si>
  <si>
    <t>加强社区治理及人才队伍建设</t>
  </si>
  <si>
    <t>不断加强</t>
  </si>
  <si>
    <t>社区人员满意度</t>
  </si>
  <si>
    <t>项目名称13</t>
  </si>
  <si>
    <t>居民核对中心经费</t>
  </si>
  <si>
    <t>通过医疗系统VPDN用户线路租用与网络接入维护，开展最低生活保障、教育救助、住房保障等社会保障项目所涉及居民经济状况进行核对工作，提高申请群众满意度，提升社会救助的精准度。</t>
  </si>
  <si>
    <t>完成支付系统VPDN专线1条，通过医疗系统VPDN用户线路租用与网络接入维护，开展最低生活保障、教育救助、住房保障等社会保障项目所涉及居民经济状况进行核对工作，提高申请群众满意度。</t>
  </si>
  <si>
    <t>支付系统VPDN专线费</t>
  </si>
  <si>
    <t>1条</t>
  </si>
  <si>
    <t>条</t>
  </si>
  <si>
    <t>网络运行保障率</t>
  </si>
  <si>
    <t>项目实施时效</t>
  </si>
  <si>
    <t>项目已完成，专线费用优惠后比预算减少支出</t>
  </si>
  <si>
    <t>提高救助工作准确性</t>
  </si>
  <si>
    <t>不断提高</t>
  </si>
  <si>
    <t>数据使用对象满意度</t>
  </si>
  <si>
    <t>项目名称14</t>
  </si>
  <si>
    <t>昆财社（2022）14号2022年省级城乡困难群众救助补助资金</t>
  </si>
  <si>
    <t>1.规范城乡低保政策实施，合理确定保障标准，使低保对象基本生活得到有效保障。
2.统筹城乡特困人员救助供养工作，合理确定保障表。
3.规范实施临时救助政策，实现及时高效、解急救难。
4.为生活无着流浪乞讨人员提供临时食宿、疾病救治、协助返回等救助，并妥善安置返乡受助人员。
5.对流浪未成年人提供特殊优先保护及教育矫治等专业服务，确保其健康成长；
6.对农村留守儿童、困难儿童等存在流浪风险的未成年人以及流浪乞讨儿童开展家庭监护评估、监护支持、精神关爱等工作，为其提供临时照料、医疗救治、心理疏导、行为矫治、社会融入、家庭关系调试、法律援助等专业服务，从源头上预防未成年人外出流浪；
7.引导各地提高孤儿生活保障水平，孤儿生活保障政策规范高效实施，使孤儿、艾滋病毒感染儿童和事实无人抚养儿童基本生活得到保障；
8.积极为走失、务工不着、家庭暴力受害者等离家在外临时遇困人员提供救助。</t>
  </si>
  <si>
    <t>低保对象人数</t>
  </si>
  <si>
    <t>应保尽保</t>
  </si>
  <si>
    <t>临时救助人次</t>
  </si>
  <si>
    <t>适度提高</t>
  </si>
  <si>
    <t>救助的流浪乞讨人员救助率</t>
  </si>
  <si>
    <t>孤儿、艾滋病病毒感染儿童、生活困难家庭中的和纳入特困人员救助供养的事实无人抚养儿童纳入保障范围率</t>
  </si>
  <si>
    <t>农村留守儿童、困境儿童纳入监测范围率</t>
  </si>
  <si>
    <t>城乡低保标准</t>
  </si>
  <si>
    <t>稳步提高</t>
  </si>
  <si>
    <t>城乡特困人员救助供养标准</t>
  </si>
  <si>
    <t>不低于当地城市低保标准的1.3倍</t>
  </si>
  <si>
    <t>临时救助水平</t>
  </si>
  <si>
    <t>不低于上年</t>
  </si>
  <si>
    <t>孤儿、艾滋病比不过度感染儿童和事实无人抚养儿童基本生活保障标准</t>
  </si>
  <si>
    <t>孤儿、艾滋病病毒感染儿童和事实无人抚养儿童认定准确率</t>
  </si>
  <si>
    <t>建立社会救助家庭经济状况核对机制的县（市、区）比例</t>
  </si>
  <si>
    <t>向本行政区域县级以上各级财政部门下达中央和省级财政困难群众救助补助资金</t>
  </si>
  <si>
    <t>收到补助资金后30日内</t>
  </si>
  <si>
    <t>困难群众基本生活救助和孤儿基本生活费按时发放率</t>
  </si>
  <si>
    <t>流浪乞讨人员求助要求当天登记救助率</t>
  </si>
  <si>
    <t>低保资金社会化发放率</t>
  </si>
  <si>
    <t>流浪乞讨人员救助执行当地支出标准</t>
  </si>
  <si>
    <t>困难群众生活水平情况</t>
  </si>
  <si>
    <t>帮助查明身份滞留流浪乞讨人员返乡情况</t>
  </si>
  <si>
    <t>及时送返</t>
  </si>
  <si>
    <t>为走失、务工不着、家庭暴力受害者等离家在外的临时遇困人员提供救助服务率</t>
  </si>
  <si>
    <t>可持续影响指标</t>
  </si>
  <si>
    <t>困难群众基本生活救助和孤儿基本生活保障制度</t>
  </si>
  <si>
    <t>进一步完善</t>
  </si>
  <si>
    <t>政策知晓率</t>
  </si>
  <si>
    <t>救助对象社会救助实施的满意度</t>
  </si>
  <si>
    <t>项目名称15</t>
  </si>
  <si>
    <t>昆财社【2021】227号中央城乡困难群众救助补助资金</t>
  </si>
  <si>
    <t>规范城乡低保政策实施，合理确定保障标准，使低保对象基本生活得到有效保障；统筹城乡特困人员救助供养工作，合理确定保障标准；规范实施临时救助政策，实现及时高效、救急解难；引导地方提高孤儿生活保障水平，孤儿生活保障该政策高效实施，使孤儿和艾滋病毒感染儿童生活基本得到保障。</t>
  </si>
  <si>
    <t>低保人数</t>
  </si>
  <si>
    <t>不低于当地城市低保标准得1.3倍</t>
  </si>
  <si>
    <t>救助对象对社会救助实施的满意度</t>
  </si>
  <si>
    <t>项目名称16</t>
  </si>
  <si>
    <t>昆财社【2022】103号市级福利彩票公益金支持社会公益事业补助资金</t>
  </si>
  <si>
    <t>昆财社【2022】103号市级福利彩票公益金支持社会公益事业补助资金专项用于“七彩童行”儿童服务社会公益项目，紧密依托乡镇街道社工服务站，支持通过政府购买服务方的方式，做好未成年人服务工作，对照绩效目标完成绩效目标的同时，提炼工作经验，以做好试点工作的推广工作。</t>
  </si>
  <si>
    <t>实施“七彩童行”项目社工站数量</t>
  </si>
  <si>
    <t>在2个社工站实施</t>
  </si>
  <si>
    <t>项目已完成，暂未付款，待验收合格后付款</t>
  </si>
  <si>
    <t>检查验收合格率</t>
  </si>
  <si>
    <t>项目周期</t>
  </si>
  <si>
    <t>2年</t>
  </si>
  <si>
    <t>项目服务人群</t>
  </si>
  <si>
    <t>辖区儿童</t>
  </si>
  <si>
    <t>项目名称17</t>
  </si>
  <si>
    <t>昆财社【2022】114号支持基层落实重点民生等转移支付资金（困难群众救助补助）临时救助经费</t>
  </si>
  <si>
    <t>昆财社【2022】114号支持基层落实重点民生等转移支付资金（困难群众救助补助）临时救助经费主要用于加大临时生活救助，确保城乡困难群众生活保障金按标准及时足额发放。</t>
  </si>
  <si>
    <t>临时救助标准</t>
  </si>
  <si>
    <t>临时救助金按时发放率</t>
  </si>
  <si>
    <t>项目名称18</t>
  </si>
  <si>
    <t>昆财社【2022】114号支持基层落实重点民生等转移支付资金（困难群众救助补助）最低生活保障经费</t>
  </si>
  <si>
    <t>昆财社【2022】114号支持基层落实重点民生等转移支付资金（困难群众救助补助）最低生活保障经费主要用于发放最低生活保障经费，确保城乡困难群众生活保障金按标准及时足额发放。</t>
  </si>
  <si>
    <t>低保金按时发放率</t>
  </si>
  <si>
    <t>项目名称19</t>
  </si>
  <si>
    <t>昆财社【2022】126号2022年第二批中央城乡困难群众救助补助资金</t>
  </si>
  <si>
    <t>昆财社【2022】126号2022年第二批中央城乡困难群众救助补助资金用于城乡低保、特困人员救助供养、临时救助、孤儿（含艾滋病毒感染儿童、生活困难将家庭中的和纳入特困人员救助供养范围的事实无人抚养儿童）基本生活保障、流浪乞讨人员（含农村留守儿童、困境儿童、流浪乞讨儿童的应急处置、救助帮扶等）补助。</t>
  </si>
  <si>
    <t>项目名称20</t>
  </si>
  <si>
    <t>昆财社【2022】177号2022年第一批省级民政事业（高龄津贴补助）专项资金</t>
  </si>
  <si>
    <t>按照“低标准、广覆盖、保基本、多层次、可持续”的要求，对所有80周岁以上的户籍高龄老年人（含离休干部和军队离退休干部、职工）发放高龄补贴，建立保障高龄老年人基本生活需求的长效机制；高龄津贴发放标准为每人每月不低于60元（80-89周岁）、120元（90-99周岁）、500元（100周岁以上）。</t>
  </si>
  <si>
    <t>实施社会化发放人数</t>
  </si>
  <si>
    <t>所有申请高龄津贴的户籍老年人</t>
  </si>
  <si>
    <t>项目延续进行，待下年支付</t>
  </si>
  <si>
    <t>五华区高龄津贴发放覆盖率</t>
  </si>
  <si>
    <t>发放对象满意度</t>
  </si>
  <si>
    <t>项目名称21</t>
  </si>
  <si>
    <t>昆财社【2022】177号2022年第一批省级民政事业（政府购买社会救助服务）专项资金</t>
  </si>
  <si>
    <t>通过政府购买社会救助服务，鼓励符合条件的社会力量承担相关工作，加强基层社会救助经办服务能力，做到事有人管，责有人负，求助有门，受理及时，困难群众对社会救助服务满意度不断提升。</t>
  </si>
  <si>
    <t>购买社会救助服务承接机构资质不合规数量</t>
  </si>
  <si>
    <t>小于1个</t>
  </si>
  <si>
    <t>低保数据校验通过率</t>
  </si>
  <si>
    <t>社会救助对象满意度</t>
  </si>
  <si>
    <t>项目名称22</t>
  </si>
  <si>
    <t>昆财社【2022】23号2022年困难残疾人生活补贴和重度残疾人护理补贴市级补助资金</t>
  </si>
  <si>
    <t>为进一步健全完善残疾人福利保障体系，切实维护残疾人生存发展权益，按照困难残疾人生活补贴70元/人/月，重度残疾人一级护理补贴110元/人/月，重度残疾人二级护理补贴70元/人/月的标准及时足额发放残疾人两项补贴。</t>
  </si>
  <si>
    <t>保障人数</t>
  </si>
  <si>
    <t>83000人</t>
  </si>
  <si>
    <t>困难残疾人生活补贴标准</t>
  </si>
  <si>
    <t>70元人/月</t>
  </si>
  <si>
    <t>元人/月</t>
  </si>
  <si>
    <t>重度残疾人一级护理补贴标准</t>
  </si>
  <si>
    <t>110元人/月</t>
  </si>
  <si>
    <t>重度残疾人二级护理补贴标准</t>
  </si>
  <si>
    <t>残疾人生活水平情况</t>
  </si>
  <si>
    <t>项目名称23</t>
  </si>
  <si>
    <t>昆财社【2022】27号2022年度农村原大队一级离职半脱产干部定期生活补助经费</t>
  </si>
  <si>
    <t>根据《云南省民政厅 财政厅人事厅关于印发对农村原大队一级部分离职半脱产干部实行定期生活补助的办法》（昆办法〔2000〕10号）《中共云南省委办公厅 云南省人民政府办公厅关于村干部生活补助或岗位补贴的实施办法》（云办法〔2000〕10号）《云南省民政厅 云南省财政厅关于适当提高农村原大队一级部分离职半脱产干部定期生活补助标准的通知》（云民基〔2008〕28号）等文件精神，给予符合补助条件的一级离职半脱产干部定期生活补助。</t>
  </si>
  <si>
    <t>村原大队一级离职半脱产干部定期生活补助资金</t>
  </si>
  <si>
    <t>4564.8元</t>
  </si>
  <si>
    <t>资金拨付及时率</t>
  </si>
  <si>
    <t>项目完成时间</t>
  </si>
  <si>
    <t>预算完成率</t>
  </si>
  <si>
    <t>稳定基层</t>
  </si>
  <si>
    <t>提高基层干部工作积极性</t>
  </si>
  <si>
    <t>服务对象
满意度指标</t>
  </si>
  <si>
    <t>项目名称24</t>
  </si>
  <si>
    <t>昆财社【2022】28号2022年县（市）区民政事务员市级补助资金</t>
  </si>
  <si>
    <t>根据《昆明市人民政府关于印发昆明市购买社会救助服务管理办法的通知》（昆政发〔2017〕2号）规定，在全市村（居）委会设置1名民政事务员，工作补贴按每人每月不低于800元的标准执行。所需的工作补贴经费由市、县两级财政共同承担，市级财政分板块给予不同的定额补助。推行政府向社会力量购买社会救助服务工作，建立稳定高素质的社会救助经办队伍，按规定落实经办人员，85%以上的行政村配置村级民政事务员，基层社会救助经办服务能力显著增强，对象识别的精准度、数据信息质量稳步提高，困难群众对社会救助服务的满意度明显提升。</t>
  </si>
  <si>
    <t>配置民政事务员行政村的占比</t>
  </si>
  <si>
    <t>每人每月补助经费</t>
  </si>
  <si>
    <t>200元/人*月</t>
  </si>
  <si>
    <t>元/人*月</t>
  </si>
  <si>
    <t>民政事务员补助发放及时性</t>
  </si>
  <si>
    <t>低保数据效验通过率</t>
  </si>
  <si>
    <t>项目名称25</t>
  </si>
  <si>
    <t>昆财社【2022】51号2022年中央集中彩票公益金支持社会福利事业专项资金</t>
  </si>
  <si>
    <t>昆财社【2022】51号2022年中央集中彩票公益金支持社会福利事业专项资金按照福利彩票“扶老、助残、救孤、济困”的发行宗旨，用于老年人福利类、残疾人福利、儿童福利类项目、社会公益类项目。其中：残疾人福利类项目10万元，用于开展精神障碍社区康复服务机构建设及购买服务。儿童福利类项目5万元，用于孤儿助学。老年人福利类项目439万元，包括红云街道综合养老服务中心218万元、黑林铺街道综合养老服务中心221万元。社会工作和志愿服务项目4万元，用于2个社工站建设。</t>
  </si>
  <si>
    <t>开展精神障碍社区康复服务的街道或社区</t>
  </si>
  <si>
    <t>新建、改扩建街道级综合养老服务中心养老服务机构</t>
  </si>
  <si>
    <t>2个</t>
  </si>
  <si>
    <t>0个</t>
  </si>
  <si>
    <t>社工站建设</t>
  </si>
  <si>
    <t>保障孤儿接收教育</t>
  </si>
  <si>
    <t>每人每学年1万元</t>
  </si>
  <si>
    <t>按照民政部等五部委《关于积极推行政府购买精神障碍社区康复服务工作的指导意见》和《云南省精神障碍社区康复服务试点工作方案》购买服务</t>
  </si>
  <si>
    <t>验收合格</t>
  </si>
  <si>
    <t>项目实施时间</t>
  </si>
  <si>
    <t>2022-2023年</t>
  </si>
  <si>
    <t>购买服务开展精神障碍社区康复服务时限</t>
  </si>
  <si>
    <t>保障精神病患者得到康复服务</t>
  </si>
  <si>
    <t>得到有效保障</t>
  </si>
  <si>
    <t>项目服务对象</t>
  </si>
  <si>
    <t>社区居民</t>
  </si>
  <si>
    <t>增进老年人健康，促进社会和谐</t>
  </si>
  <si>
    <t>保障孤儿完成学业</t>
  </si>
  <si>
    <t>养老服务群众满意度</t>
  </si>
  <si>
    <t>（自评等级）良</t>
  </si>
  <si>
    <t>项目名称26</t>
  </si>
  <si>
    <t>昆财社【2022】93号2022年养老服务体系建设市级补助资金</t>
  </si>
  <si>
    <t>加快城乡居家和社区（村）养老服务体系建设，推进以助餐服务为切入点的社区养老服务发展，不断提升养老服务供给能力，努力建立15分钟养老服务圈。</t>
  </si>
  <si>
    <t>社区（村）老年幸福食堂项目建设数量</t>
  </si>
  <si>
    <t>资金下达后组织实施</t>
  </si>
  <si>
    <t>2022年</t>
  </si>
  <si>
    <t>确保老年人福利政策落到实处</t>
  </si>
  <si>
    <t>项目名称27</t>
  </si>
  <si>
    <t>昆财社【2021】236号城乡社区服务体系建设省级补助资金</t>
  </si>
  <si>
    <t>开展省级城乡社区治理现代化试点建设，按照每个社区不少于6万元的标准，2个继续支持试点社区，支持其开展试点工作。</t>
  </si>
  <si>
    <t>城乡社区补助项目数</t>
  </si>
  <si>
    <t>资金拨付及时性</t>
  </si>
  <si>
    <t>城乡社区居民受益率</t>
  </si>
  <si>
    <t>城乡社区居民满意度</t>
  </si>
  <si>
    <t>项目名称28</t>
  </si>
  <si>
    <t>昆财社【2021】236号特殊困难群体火化省级补助资金</t>
  </si>
  <si>
    <t>逐步扩大特困群众补助范围，全面建立基本殡葬服务保障制度，形成覆盖城乡居民的殡葬公共服务体系，努力实现基本殡葬服务均等化。合理安排特殊困难群体火化补助资金，保障重点优抚对象、城乡低保对象、农村“五保”供养对象等三类特殊困难群体的火化补助发放。</t>
  </si>
  <si>
    <t>逐步扩大特困群众补助范围，全面建立基本殡葬服务保障制度</t>
  </si>
  <si>
    <t>得到保障</t>
  </si>
  <si>
    <t>受益群众满意度</t>
  </si>
  <si>
    <t>项目名称29</t>
  </si>
  <si>
    <t>昆财社【2021】237号城乡低保特困人员养老保险市级专项资金</t>
  </si>
  <si>
    <t>城乡低保特困人员养老保险市级专项资金专项用于低保对象、特困人员参加城乡居民养老保险缴费。</t>
  </si>
  <si>
    <t>促进社会和谐稳定</t>
  </si>
  <si>
    <t>有显著促进作用</t>
  </si>
  <si>
    <t>服务群众满意度</t>
  </si>
  <si>
    <t>项目名称30</t>
  </si>
  <si>
    <t>昆财社【2021】238号养老服务体系建设配套彩票市级专项资金</t>
  </si>
  <si>
    <t>为加大城乡社区居家养老服务设施建设力度，努力补齐养老服务短板，形成居家社区机构相协调、医养康养相衔接的养老服务体系。为推进项目建设，大力支持建立以居家为基础、社区为依托、机构为补充相互衔接的养老服务供给体系，不断满足广大居家老年人的养老服务需求。</t>
  </si>
  <si>
    <t>加强绩效管理，提高服务质量</t>
  </si>
  <si>
    <t>确保老年福利政策落到实处</t>
  </si>
  <si>
    <t>入住服务对象满意度</t>
  </si>
  <si>
    <t>项目名称31</t>
  </si>
  <si>
    <t>昆财社【2021】82号2020年度市级结转福利彩票公益金（老年人福利项目）补助资金</t>
  </si>
  <si>
    <t>昆财社〔2021〕82号昆明市财政局 _昆明市民政局关于下达2020年度市级结转福利彩票公益金的通知，持续加强养老院服务质量建设专项行动，重点对养老机构进行消防安全达标和特困人员供养服务设施（农村敬老院）提质改造；加强公办养老服务机构明厨亮燥提升改造工程；推动实施困难老年人家庭适老化改造，推动加强社区养老服务设施建设，加大供给力度，有效缓解养老服务设施严重不足的问题。</t>
  </si>
  <si>
    <t>实施困难老年人家庭适老化改造</t>
  </si>
  <si>
    <t>40户</t>
  </si>
  <si>
    <t>养老服务项目完整时限</t>
  </si>
  <si>
    <t>项目延续进行，下年继续支付</t>
  </si>
  <si>
    <t>加强养老服务质量建设专项行动</t>
  </si>
  <si>
    <t>持续提升</t>
  </si>
  <si>
    <t>当地群众对养老服务满意度</t>
  </si>
  <si>
    <t>项目名称32</t>
  </si>
  <si>
    <t>昆财社【2021】122号2021年第一批省级福利彩票公益金补助经费</t>
  </si>
  <si>
    <t>合理安排特殊困难群体火化补助资金，保障重点优抚对象、城乡低保对象、农村“五保”供养对象等三类特殊困难群体的火化补助发放。社会工作专业人才队伍建设项目。</t>
  </si>
  <si>
    <t>社会工作服务站建设</t>
  </si>
  <si>
    <t>待下年度完成</t>
  </si>
  <si>
    <t>检查验收</t>
  </si>
  <si>
    <t>90%</t>
  </si>
  <si>
    <t>保障重点优抚对象、城乡低保对象、农村“五保”供养对象</t>
  </si>
  <si>
    <t>（自评等级）差</t>
  </si>
  <si>
    <t>项目名称33</t>
  </si>
  <si>
    <t>昆财社【2021】167号2021年居家和社区基本养老服务提升行动中央专项资金</t>
  </si>
  <si>
    <t>持续完善居家社区机构相协调、医养康养相结合的养老服务体系。资助新建、利用闲置资源改造城乡居家养老服务中心。</t>
  </si>
  <si>
    <t>家庭养老床位建设补贴数量</t>
  </si>
  <si>
    <t>500张</t>
  </si>
  <si>
    <t>失能部分失能上门服务数量</t>
  </si>
  <si>
    <t>12000人</t>
  </si>
  <si>
    <t>养老服务信息系统</t>
  </si>
  <si>
    <t>集管理与服务一体，覆盖全市养老服务领域</t>
  </si>
  <si>
    <t>家庭养老床位建设质量</t>
  </si>
  <si>
    <t>居家上门养老服务水平</t>
  </si>
  <si>
    <t>年度内完成</t>
  </si>
  <si>
    <t>95%</t>
  </si>
  <si>
    <t>项目正在进行，待验收完成后付款</t>
  </si>
  <si>
    <t>居家和社区养老服务能力和品质</t>
  </si>
  <si>
    <t>有效提高</t>
  </si>
  <si>
    <t>受益家庭对居家和社区基本养老服务的满意度</t>
  </si>
  <si>
    <t>项目名称34</t>
  </si>
  <si>
    <t>昆财社【2021】170号2021年省级民政事业专项资金</t>
  </si>
  <si>
    <t>项目资金主要用于完善居家社区机构相协调、医养康养相结合的养老服务体系建设等相关项目</t>
  </si>
  <si>
    <t>养老机构运营补助</t>
  </si>
  <si>
    <t>资助建设老年幸福食堂建设</t>
  </si>
  <si>
    <t>5家</t>
  </si>
  <si>
    <t>资助县级失能照护机构改造</t>
  </si>
  <si>
    <t>支持城乡居家养老服务中心（站）建设或提质改造</t>
  </si>
  <si>
    <t>12家</t>
  </si>
  <si>
    <t>社会力量兴办养老机构一次性建设</t>
  </si>
  <si>
    <t>支付已完成</t>
  </si>
  <si>
    <t>项目名称35</t>
  </si>
  <si>
    <t>昆财社【2021】200号失能照护中心建设市级补助经费</t>
  </si>
  <si>
    <t>为持续完善居家社区机构相协调、医养康养相结合的养老服务体系，加助新建、改扩建、利用闲置资源改在、提质改造养老服务设施。</t>
  </si>
  <si>
    <t>养老服务中心建设个数</t>
  </si>
  <si>
    <t>项目名称36</t>
  </si>
  <si>
    <t>昆财社【2021】45号2021年民政事务员补助资金</t>
  </si>
  <si>
    <t>2021年</t>
  </si>
  <si>
    <t>项目名称37</t>
  </si>
  <si>
    <t>昆财社【2021】53号2021年高龄津贴专项资金</t>
  </si>
  <si>
    <t>高龄津贴按照“低标准、广覆盖、保基本、多层次、可持续”的总体要求，为80周岁以上的老年人发放津贴，建立保障高龄老年人基本生活需求长效机制。对我市户籍的80周岁指89周岁、90周岁至99周岁，100周岁以上老年人，分别按照月人均60元、120元、500元的标准发放高龄津贴。</t>
  </si>
  <si>
    <t>高龄津贴发放人员</t>
  </si>
  <si>
    <t>40人</t>
  </si>
  <si>
    <t>高龄津贴补助对象覆盖率</t>
  </si>
  <si>
    <t>津贴发放时间</t>
  </si>
  <si>
    <t>年度内发放</t>
  </si>
  <si>
    <t>津贴发放标准达标率</t>
  </si>
  <si>
    <t>项目受益人员</t>
  </si>
  <si>
    <t>覆盖全部复核条件的户籍老年人</t>
  </si>
  <si>
    <t>津贴发放对象对政策的知晓率</t>
  </si>
  <si>
    <t>项目名称38</t>
  </si>
  <si>
    <t>昆财社【2021】54号2021年中央彩票公益支持社会福利事业（孤儿助学）专项资金</t>
  </si>
  <si>
    <t>根据昆财社【2021】54号中央彩票公益支持社会福利事业（孤儿助学）专项资金</t>
  </si>
  <si>
    <t>孤儿年满十八周岁就读大学、硕士、中等职业学校享受补助比例</t>
  </si>
  <si>
    <t>孤儿助学抽查核对率</t>
  </si>
  <si>
    <t>经济效益
指标</t>
  </si>
  <si>
    <t>促进社会和谐发展</t>
  </si>
  <si>
    <t>社会效益指标</t>
  </si>
  <si>
    <t>孤儿入学率（不因经济困难上不起学）</t>
  </si>
  <si>
    <t>孤儿补助情况满意率</t>
  </si>
  <si>
    <t>项目名称39</t>
  </si>
  <si>
    <t>昆财社【2021】88号2021年民政事业专项转移支付项目专项资金</t>
  </si>
  <si>
    <t>一、帮助殡仪馆升级改造火化设备及馆内硬件设施的维修维护，进行火化车间和骨灰盒寄存室改造，购置火化炉、殡仪车及各类殡葬所需设备。改善殡仪馆服务能力不足、安全隐患突出的问题，并尽快投入使用。为实现县（市、区）殡仪馆全面覆盖，基础殡葬公共服务网络的逐步形成提供条件保障。为现有火化炉加装尾气处理设备，解决各类污染超标、设备老化问题，满足当地群众丧葬需求。规范丧葬行为，节约土地资源，让殡葬改革更好服务于保障和改善民生，助推民族团结进步示范区，生态文明建设排头兵及中国最美丽省份建设。
二、通过政府购买服务，补充基层社会救助助理员和村级社会救助协理员力量，加强基层社会救助经办服务能力，为广大困难群众提供更加便捷、高效的救助服务。</t>
  </si>
  <si>
    <t>项目完成的殡仪馆数量</t>
  </si>
  <si>
    <t>年初指标设置问题</t>
  </si>
  <si>
    <t>配置民政（社会救助）协理员的行政村的占比</t>
  </si>
  <si>
    <t>支付已结束</t>
  </si>
  <si>
    <t>当地火化率</t>
  </si>
  <si>
    <t>丧属满意度</t>
  </si>
  <si>
    <t>项目名称40</t>
  </si>
  <si>
    <t>昆财社【2021】107号2021年困难群众救助补助资金</t>
  </si>
  <si>
    <t>1.规范城乡低保政策实施，合理确定保障标准，使低保对象基本生活得到有效保障。
2.统筹城乡特困人员救助供养工作，合理确定保障表。
3.规范实施临时救助政策，实现及时高效、解急救难。
4.为生活无着流浪乞讨人员提供临时食宿、疾病救治、协助返回等救助，并妥善安置返乡受助人员。
5.规范实施农村留守儿童、困境儿童相关政策，为农村留守儿童提供精准化服务和基本生活保障。
6.引导各地提高孤儿生活保障水平，孤儿生活保障政策规范高效实施，使孤儿、艾滋病毒感染儿童和事实无人抚养儿童基本生活得到保障。</t>
  </si>
  <si>
    <t>应救尽救</t>
  </si>
  <si>
    <t>守住人员当日录入全国救助管理信息系统率</t>
  </si>
  <si>
    <t>为自愿前往救助站被解救传销人员、打拐解救人员、家庭暴力受害者等离家在外的临时遇困人员提供救助服务率</t>
  </si>
  <si>
    <t>项目名称41</t>
  </si>
  <si>
    <t>昆财社【2022】132号省级第二批民政事业专项资金</t>
  </si>
  <si>
    <t>昆财社【2022】132号省级第二批民政事业专项资金用于资助5个街道级综合养老服务中心项目建设、养老服务体系建设。</t>
  </si>
  <si>
    <t>资助街道级综合养老服务中心项目建设数量</t>
  </si>
  <si>
    <t>正在建设，待验收后下拨</t>
  </si>
  <si>
    <t>养老机构疫情防控专项补贴</t>
  </si>
  <si>
    <t>120000元</t>
  </si>
  <si>
    <t>养老机构运营补贴</t>
  </si>
  <si>
    <t>870000元</t>
  </si>
  <si>
    <t>社区居家养老服务中心运营补贴</t>
  </si>
  <si>
    <t>180000元</t>
  </si>
  <si>
    <t>持续开展养老机构疫情防控工作，按规定落实养老机构核酸检测</t>
  </si>
  <si>
    <t>机构内人员全覆盖</t>
  </si>
  <si>
    <t>居家养老和社区、机构养老服务能力和品质有效提升</t>
  </si>
  <si>
    <t>受益对象满意度</t>
  </si>
  <si>
    <t>80%</t>
  </si>
  <si>
    <t>（自评等级）中</t>
  </si>
  <si>
    <t>项目名称42</t>
  </si>
  <si>
    <t>昆财社【2022】144号市级2021年结转福彩公益金专项资金</t>
  </si>
  <si>
    <t>昆财社【2022】144号市级2021年结转福彩公益金专项资金主要用于建设城乡社区居家养老服务中心（互助养老服务站）、推动城乡社区治理现代化试点建设。</t>
  </si>
  <si>
    <t>城乡社区居家养老服务中心项目数量</t>
  </si>
  <si>
    <t>上门服务评估数</t>
  </si>
  <si>
    <t>500户</t>
  </si>
  <si>
    <t>适老化改造验收数</t>
  </si>
  <si>
    <t>城乡社区治理现代化试点项目数量</t>
  </si>
  <si>
    <t>0</t>
  </si>
  <si>
    <t>100%建成</t>
  </si>
  <si>
    <t>确保项目尽快建成并投入使用</t>
  </si>
  <si>
    <t>供给能力明显提升</t>
  </si>
  <si>
    <t>提升城乡社区工作的能力和水平</t>
  </si>
  <si>
    <t>城乡社区工作的能力和水平全面提升</t>
  </si>
  <si>
    <t>项目名称43</t>
  </si>
  <si>
    <t>昆财社【2022】158号2022年市级特殊困难群体火化补助资金</t>
  </si>
  <si>
    <t>昆财社【2022】158号2022年市级特殊困难群体火化补助资金用于保障重点优抚对象、城乡低保对象、农村“五保”供养对象、城市 “三无”人员等特殊困难那群体的基本殡葬服务需求</t>
  </si>
  <si>
    <t>发放人次百分比</t>
  </si>
  <si>
    <t>90%的困难群众</t>
  </si>
  <si>
    <t>有效促进</t>
  </si>
  <si>
    <t>受助对象满意度</t>
  </si>
  <si>
    <t>项目名称44</t>
  </si>
  <si>
    <t>昆财社【2022】201号2022年省级民政事业（居家和社区养老服务试点工作补助）第三批专项资金</t>
  </si>
  <si>
    <t>建设具有医疗服务性能的区域养老服务中心；
建设具有医养结合上门服务功能的社区养老服务中心；
建设300张家庭养老床位；
开展老年人家庭智慧医疗设备安装100户；
开展600名老年人综合能力评估。</t>
  </si>
  <si>
    <t>改造建设具有医疗服务性能的区域养老服务中心个数</t>
  </si>
  <si>
    <t>项目正在立项中，待2023年完成</t>
  </si>
  <si>
    <t>建设具有医养结合上门服务功能的社区养老服务中心个数</t>
  </si>
  <si>
    <t>建设家庭养老床位张数</t>
  </si>
  <si>
    <t>300张</t>
  </si>
  <si>
    <t>开展老年人综合能力评估数量</t>
  </si>
  <si>
    <t>600名</t>
  </si>
  <si>
    <t>名</t>
  </si>
  <si>
    <t>开展老年人家庭智慧医疗设备安装户数</t>
  </si>
  <si>
    <t>100户</t>
  </si>
  <si>
    <t>满足部分失能老年人招呼服务需求</t>
  </si>
  <si>
    <t>满足</t>
  </si>
  <si>
    <t>居家和社区养老服务能力和品质提升</t>
  </si>
  <si>
    <t>有效提升</t>
  </si>
  <si>
    <t>85%</t>
  </si>
  <si>
    <t>项目名称45</t>
  </si>
  <si>
    <t>昆财社【2022】244号2022年第四批省级困难群众补助资金</t>
  </si>
  <si>
    <t>1.规范城乡低保政策实施，合理确定保障标准，使低保对象基本生活得到有效保障。
2.统筹城乡特困人员救助供养工作，合理确定保障表。
3.规范实施临时救助政策，实现及时高效、解急救难。
4.为生活无着流浪乞讨人员提供临时食宿、疾病救治、协助返回等救助，并妥善安置返乡受助人员。
5.规范农村留守儿童关爱服务和困境儿童保护政策，使农村留守儿童和困境儿童得到更加精准化专业服务和基本生活保障；
6.提高孤儿生活保障水平，孤儿生活保障政策规范高效实施，使孤儿、艾滋病毒感染儿童和事实无人抚养儿童基本生活得到保障；
7.阶段性调整价格补贴联动机制，按规定为低保对象、特困人员、孤儿、事实无人抚养和艾滋病病毒感染儿童、低保边缘人口发放临时价格补贴。</t>
  </si>
  <si>
    <t>上级资金下达较晚，部分已用本级支出</t>
  </si>
  <si>
    <t>100%</t>
  </si>
  <si>
    <t>受助人员救助情况当日录入全国救助管理信息系统率</t>
  </si>
  <si>
    <t>为自愿前来救助站或公安部门送至救助站的传销人员、打拐解救人员、家庭暴力伤害者提供临时救助率</t>
  </si>
  <si>
    <t>88%</t>
  </si>
  <si>
    <t>项目名称46</t>
  </si>
  <si>
    <t>昆财社〔2022〕199号2022年第一批省级福利彩票公益金专项资金</t>
  </si>
  <si>
    <t>昆财社〔2022〕199号2022年第一批省级福利彩票公益金）专项资金主要用于全国未成年人保护示范创建工作；加强殡葬基本服务供给，完善惠民殡葬政策措施，切实减轻困难群众的丧葬负担。保障重点优抚对象、城乡低保对象、农村五保供给对象、城市三无人员等特殊困难群体的基本殡葬服务需求，让更多的特殊困难群体享受到国家的惠民殡葬政策；社区社会组织培育发展观察点1个，昆明市培育发展社会组织工作现场会补助。</t>
  </si>
  <si>
    <t>支持参加全国未成年人保护示范创建个数</t>
  </si>
  <si>
    <t>资金下达较晚，来不及完成</t>
  </si>
  <si>
    <t>特殊困难群体火化补助发放人次百分比</t>
  </si>
  <si>
    <t>90%困难群众</t>
  </si>
  <si>
    <t>发放养老机构一次性建设补助及家数</t>
  </si>
  <si>
    <t>社区社会组织培育发展观察点数量</t>
  </si>
  <si>
    <t>培育发展社会组织工作现场会</t>
  </si>
  <si>
    <t>养老机构一次性建设补助项目完成覆盖率</t>
  </si>
  <si>
    <t>有效促进社区社会组织培育发展观察点的发展</t>
  </si>
  <si>
    <r>
      <rPr>
        <sz val="10"/>
        <rFont val="等线"/>
        <charset val="134"/>
        <scheme val="minor"/>
      </rPr>
      <t>项目名称4</t>
    </r>
    <r>
      <rPr>
        <sz val="10"/>
        <rFont val="等线"/>
        <charset val="134"/>
        <scheme val="minor"/>
      </rPr>
      <t>7</t>
    </r>
  </si>
  <si>
    <t>非同级财政资金</t>
  </si>
  <si>
    <t>完成2022年全国社会工作者职业水平考试考前培训、打传工作、预防艾滋病、社工人才教育实训基地建设等工作。</t>
  </si>
  <si>
    <t>社会效益</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</si>
</sst>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_);[Red]\(0.0\)"/>
    <numFmt numFmtId="178" formatCode="0_);[Red]\(0\)"/>
  </numFmts>
  <fonts count="35">
    <font>
      <sz val="10"/>
      <name val="Arial"/>
      <charset val="134"/>
    </font>
    <font>
      <sz val="11"/>
      <name val="宋体"/>
      <charset val="134"/>
    </font>
    <font>
      <b/>
      <sz val="18"/>
      <name val="等线"/>
      <charset val="134"/>
      <scheme val="minor"/>
    </font>
    <font>
      <sz val="10"/>
      <name val="宋体"/>
      <charset val="134"/>
    </font>
    <font>
      <sz val="10"/>
      <name val="等线"/>
      <charset val="134"/>
      <scheme val="minor"/>
    </font>
    <font>
      <b/>
      <sz val="10"/>
      <name val="等线"/>
      <charset val="134"/>
      <scheme val="minor"/>
    </font>
    <font>
      <sz val="10"/>
      <color theme="1"/>
      <name val="等线"/>
      <charset val="134"/>
      <scheme val="minor"/>
    </font>
    <font>
      <b/>
      <sz val="10"/>
      <name val="宋体"/>
      <charset val="134"/>
    </font>
    <font>
      <sz val="12"/>
      <name val="宋体"/>
      <charset val="134"/>
    </font>
    <font>
      <sz val="10"/>
      <color indexed="8"/>
      <name val="宋体"/>
      <charset val="134"/>
    </font>
    <font>
      <sz val="12"/>
      <color indexed="8"/>
      <name val="宋体"/>
      <charset val="134"/>
    </font>
    <font>
      <sz val="9"/>
      <name val="等线"/>
      <charset val="134"/>
      <scheme val="minor"/>
    </font>
    <font>
      <sz val="10"/>
      <color rgb="FF000000"/>
      <name val="等线"/>
      <charset val="134"/>
      <scheme val="minor"/>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indexed="8"/>
      <name val="宋体"/>
      <charset val="134"/>
    </font>
    <font>
      <b/>
      <sz val="18"/>
      <name val="宋体"/>
      <charset val="134"/>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0" fillId="0" borderId="0" applyFont="0" applyFill="0" applyBorder="0" applyAlignment="0" applyProtection="0"/>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3" borderId="14"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5" applyNumberFormat="0" applyFill="0" applyAlignment="0" applyProtection="0">
      <alignment vertical="center"/>
    </xf>
    <xf numFmtId="0" fontId="20" fillId="0" borderId="15" applyNumberFormat="0" applyFill="0" applyAlignment="0" applyProtection="0">
      <alignment vertical="center"/>
    </xf>
    <xf numFmtId="0" fontId="21" fillId="0" borderId="16" applyNumberFormat="0" applyFill="0" applyAlignment="0" applyProtection="0">
      <alignment vertical="center"/>
    </xf>
    <xf numFmtId="0" fontId="21" fillId="0" borderId="0" applyNumberFormat="0" applyFill="0" applyBorder="0" applyAlignment="0" applyProtection="0">
      <alignment vertical="center"/>
    </xf>
    <xf numFmtId="0" fontId="22" fillId="4" borderId="17" applyNumberFormat="0" applyAlignment="0" applyProtection="0">
      <alignment vertical="center"/>
    </xf>
    <xf numFmtId="0" fontId="23" fillId="5" borderId="18" applyNumberFormat="0" applyAlignment="0" applyProtection="0">
      <alignment vertical="center"/>
    </xf>
    <xf numFmtId="0" fontId="24" fillId="5" borderId="17" applyNumberFormat="0" applyAlignment="0" applyProtection="0">
      <alignment vertical="center"/>
    </xf>
    <xf numFmtId="0" fontId="25" fillId="6" borderId="19" applyNumberFormat="0" applyAlignment="0" applyProtection="0">
      <alignment vertical="center"/>
    </xf>
    <xf numFmtId="0" fontId="26" fillId="0" borderId="20" applyNumberFormat="0" applyFill="0" applyAlignment="0" applyProtection="0">
      <alignment vertical="center"/>
    </xf>
    <xf numFmtId="0" fontId="27" fillId="0" borderId="21"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xf numFmtId="0" fontId="8" fillId="0" borderId="0"/>
    <xf numFmtId="0" fontId="33" fillId="0" borderId="0"/>
    <xf numFmtId="0" fontId="33" fillId="0" borderId="0">
      <alignment vertical="center"/>
    </xf>
  </cellStyleXfs>
  <cellXfs count="94">
    <xf numFmtId="0" fontId="0" fillId="0" borderId="0" xfId="0"/>
    <xf numFmtId="0" fontId="1" fillId="0" borderId="0" xfId="50" applyFont="1" applyAlignment="1">
      <alignment vertical="center" wrapText="1"/>
    </xf>
    <xf numFmtId="0" fontId="0" fillId="0" borderId="0" xfId="49" applyFont="1"/>
    <xf numFmtId="0" fontId="1" fillId="0" borderId="0" xfId="49" applyFont="1" applyAlignment="1">
      <alignment wrapText="1"/>
    </xf>
    <xf numFmtId="0" fontId="1" fillId="0" borderId="0" xfId="50" applyFont="1" applyAlignment="1">
      <alignment wrapText="1"/>
    </xf>
    <xf numFmtId="0" fontId="2" fillId="0" borderId="0" xfId="50" applyFont="1" applyAlignment="1">
      <alignment horizontal="center" vertical="center" wrapText="1"/>
    </xf>
    <xf numFmtId="0" fontId="3" fillId="0" borderId="0" xfId="49" applyFont="1" applyAlignment="1">
      <alignment horizontal="right" vertical="center"/>
    </xf>
    <xf numFmtId="0" fontId="4" fillId="0" borderId="1" xfId="50" applyFont="1" applyBorder="1" applyAlignment="1">
      <alignment horizontal="center" vertical="center" wrapText="1"/>
    </xf>
    <xf numFmtId="0" fontId="4" fillId="0" borderId="2" xfId="50" applyFont="1" applyBorder="1" applyAlignment="1">
      <alignment horizontal="center" vertical="center" wrapText="1"/>
    </xf>
    <xf numFmtId="49" fontId="4" fillId="0" borderId="1" xfId="50" applyNumberFormat="1" applyFont="1" applyBorder="1" applyAlignment="1">
      <alignment horizontal="center" vertical="center" wrapText="1"/>
    </xf>
    <xf numFmtId="49" fontId="4" fillId="0" borderId="3" xfId="50" applyNumberFormat="1" applyFont="1" applyBorder="1" applyAlignment="1">
      <alignment horizontal="center" vertical="center" wrapText="1"/>
    </xf>
    <xf numFmtId="49" fontId="4" fillId="0" borderId="2" xfId="50" applyNumberFormat="1" applyFont="1" applyBorder="1" applyAlignment="1">
      <alignment horizontal="center" vertical="center" wrapText="1"/>
    </xf>
    <xf numFmtId="49" fontId="4" fillId="0" borderId="1" xfId="50" applyNumberFormat="1" applyFont="1" applyBorder="1" applyAlignment="1">
      <alignment horizontal="left" vertical="center" wrapText="1"/>
    </xf>
    <xf numFmtId="49" fontId="4" fillId="0" borderId="3" xfId="50" applyNumberFormat="1" applyFont="1" applyBorder="1" applyAlignment="1">
      <alignment horizontal="left" vertical="center" wrapText="1"/>
    </xf>
    <xf numFmtId="49" fontId="4" fillId="0" borderId="2" xfId="50" applyNumberFormat="1" applyFont="1" applyBorder="1" applyAlignment="1">
      <alignment horizontal="left" vertical="center" wrapText="1"/>
    </xf>
    <xf numFmtId="0" fontId="4" fillId="0" borderId="4"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4" xfId="50" applyFont="1" applyBorder="1" applyAlignment="1">
      <alignment vertical="center" wrapText="1"/>
    </xf>
    <xf numFmtId="176" fontId="4" fillId="0" borderId="4" xfId="50" applyNumberFormat="1" applyFont="1" applyBorder="1" applyAlignment="1">
      <alignment horizontal="right" vertical="center" wrapText="1"/>
    </xf>
    <xf numFmtId="10" fontId="4" fillId="0" borderId="4" xfId="3" applyNumberFormat="1" applyFont="1" applyFill="1" applyBorder="1" applyAlignment="1">
      <alignment horizontal="right" vertical="center" wrapText="1"/>
    </xf>
    <xf numFmtId="176" fontId="4" fillId="0" borderId="1" xfId="50" applyNumberFormat="1" applyFont="1" applyBorder="1" applyAlignment="1">
      <alignment horizontal="center" vertical="center" wrapText="1"/>
    </xf>
    <xf numFmtId="176" fontId="4" fillId="0" borderId="2" xfId="50" applyNumberFormat="1" applyFont="1" applyBorder="1" applyAlignment="1">
      <alignment horizontal="center" vertical="center" wrapText="1"/>
    </xf>
    <xf numFmtId="0" fontId="4" fillId="0" borderId="9" xfId="50" applyFont="1" applyBorder="1" applyAlignment="1">
      <alignment horizontal="center" vertical="center" wrapText="1"/>
    </xf>
    <xf numFmtId="0" fontId="4" fillId="0" borderId="10" xfId="50" applyFont="1" applyBorder="1" applyAlignment="1">
      <alignment horizontal="center" vertical="center" wrapText="1"/>
    </xf>
    <xf numFmtId="176" fontId="4" fillId="0" borderId="4" xfId="50" applyNumberFormat="1" applyFont="1" applyBorder="1" applyAlignment="1">
      <alignment horizontal="center" vertical="center" wrapText="1"/>
    </xf>
    <xf numFmtId="0" fontId="4" fillId="0" borderId="11" xfId="50" applyFont="1" applyBorder="1" applyAlignment="1">
      <alignment horizontal="center" vertical="center" wrapText="1"/>
    </xf>
    <xf numFmtId="0" fontId="4" fillId="0" borderId="3" xfId="50" applyFont="1" applyBorder="1" applyAlignment="1">
      <alignment horizontal="center" vertical="center" wrapText="1"/>
    </xf>
    <xf numFmtId="176" fontId="4" fillId="0" borderId="3" xfId="50" applyNumberFormat="1" applyFont="1" applyBorder="1" applyAlignment="1">
      <alignment horizontal="center" vertical="center" wrapText="1"/>
    </xf>
    <xf numFmtId="0" fontId="4" fillId="0" borderId="12" xfId="50" applyFont="1" applyBorder="1" applyAlignment="1">
      <alignment horizontal="center" vertical="center" wrapText="1"/>
    </xf>
    <xf numFmtId="176" fontId="4" fillId="0" borderId="1" xfId="50" applyNumberFormat="1" applyFont="1" applyBorder="1" applyAlignment="1">
      <alignment horizontal="left" vertical="center" wrapText="1"/>
    </xf>
    <xf numFmtId="176" fontId="4" fillId="0" borderId="3" xfId="50" applyNumberFormat="1" applyFont="1" applyBorder="1" applyAlignment="1">
      <alignment horizontal="left" vertical="center" wrapText="1"/>
    </xf>
    <xf numFmtId="176" fontId="4" fillId="0" borderId="2" xfId="50" applyNumberFormat="1" applyFont="1" applyBorder="1" applyAlignment="1">
      <alignment horizontal="left" vertical="center" wrapText="1"/>
    </xf>
    <xf numFmtId="0" fontId="5" fillId="0" borderId="11" xfId="50" applyFont="1" applyBorder="1" applyAlignment="1">
      <alignment horizontal="center" vertical="center" wrapText="1"/>
    </xf>
    <xf numFmtId="0" fontId="5" fillId="0" borderId="4" xfId="50" applyFont="1" applyBorder="1" applyAlignment="1">
      <alignment horizontal="center" vertical="center" wrapText="1"/>
    </xf>
    <xf numFmtId="49" fontId="6" fillId="0" borderId="4" xfId="51" applyNumberFormat="1" applyFont="1" applyBorder="1" applyAlignment="1">
      <alignment horizontal="left" vertical="center" wrapText="1"/>
    </xf>
    <xf numFmtId="0" fontId="7" fillId="0" borderId="4" xfId="50" applyFont="1" applyBorder="1" applyAlignment="1">
      <alignment horizontal="center" vertical="center" wrapText="1"/>
    </xf>
    <xf numFmtId="9" fontId="8" fillId="0" borderId="4" xfId="0" applyNumberFormat="1" applyFont="1" applyBorder="1" applyAlignment="1">
      <alignment horizontal="center" vertical="center"/>
    </xf>
    <xf numFmtId="0" fontId="3" fillId="0" borderId="4" xfId="50" applyFont="1" applyBorder="1" applyAlignment="1">
      <alignment horizontal="center" vertical="center" wrapText="1"/>
    </xf>
    <xf numFmtId="0" fontId="9" fillId="0" borderId="4" xfId="0" applyFont="1" applyBorder="1" applyAlignment="1">
      <alignment horizontal="center" vertical="center" wrapText="1"/>
    </xf>
    <xf numFmtId="0" fontId="5" fillId="0" borderId="13" xfId="50" applyFont="1" applyBorder="1" applyAlignment="1">
      <alignment horizontal="center" vertical="center" wrapText="1"/>
    </xf>
    <xf numFmtId="9" fontId="10" fillId="0" borderId="4" xfId="3" applyFont="1" applyFill="1" applyBorder="1" applyAlignment="1" applyProtection="1">
      <alignment horizontal="center" vertical="center" wrapText="1"/>
    </xf>
    <xf numFmtId="49" fontId="3" fillId="0" borderId="4" xfId="50" applyNumberFormat="1" applyFont="1" applyBorder="1" applyAlignment="1">
      <alignment horizontal="center" vertical="center" wrapText="1"/>
    </xf>
    <xf numFmtId="49" fontId="5" fillId="0" borderId="11" xfId="50" applyNumberFormat="1" applyFont="1" applyBorder="1" applyAlignment="1">
      <alignment horizontal="center" vertical="center" wrapText="1"/>
    </xf>
    <xf numFmtId="177" fontId="4" fillId="0" borderId="4" xfId="50" applyNumberFormat="1" applyFont="1" applyBorder="1" applyAlignment="1">
      <alignment horizontal="center" vertical="center" wrapText="1"/>
    </xf>
    <xf numFmtId="0" fontId="11" fillId="0" borderId="4" xfId="50" applyFont="1" applyBorder="1" applyAlignment="1">
      <alignment horizontal="center" vertical="center" wrapText="1"/>
    </xf>
    <xf numFmtId="0" fontId="4" fillId="0" borderId="0" xfId="50" applyFont="1" applyAlignment="1">
      <alignment horizontal="center" vertical="center" wrapText="1"/>
    </xf>
    <xf numFmtId="178" fontId="4" fillId="0" borderId="0" xfId="50" applyNumberFormat="1" applyFont="1" applyAlignment="1">
      <alignment horizontal="center" vertical="center" wrapText="1"/>
    </xf>
    <xf numFmtId="0" fontId="11" fillId="0" borderId="0" xfId="50" applyFont="1" applyAlignment="1">
      <alignment horizontal="center" vertical="center" wrapText="1"/>
    </xf>
    <xf numFmtId="0" fontId="5" fillId="0" borderId="0" xfId="50" applyFont="1" applyAlignment="1">
      <alignment horizontal="left" vertical="center" wrapText="1"/>
    </xf>
    <xf numFmtId="49" fontId="9" fillId="0" borderId="4" xfId="51" applyNumberFormat="1" applyFont="1" applyBorder="1" applyAlignment="1">
      <alignment horizontal="center" vertical="center" wrapText="1"/>
    </xf>
    <xf numFmtId="49" fontId="9" fillId="0" borderId="4" xfId="51" applyNumberFormat="1" applyFont="1" applyBorder="1" applyAlignment="1">
      <alignment horizontal="left" vertical="center" wrapText="1"/>
    </xf>
    <xf numFmtId="0" fontId="5" fillId="0" borderId="12" xfId="50" applyFont="1" applyBorder="1" applyAlignment="1">
      <alignment horizontal="center" vertical="center" wrapText="1"/>
    </xf>
    <xf numFmtId="49" fontId="5" fillId="0" borderId="12" xfId="50" applyNumberFormat="1" applyFont="1" applyBorder="1" applyAlignment="1">
      <alignment horizontal="center" vertical="center" wrapText="1"/>
    </xf>
    <xf numFmtId="0" fontId="3" fillId="0" borderId="4" xfId="50" applyFont="1" applyBorder="1" applyAlignment="1">
      <alignment horizontal="left" vertical="center" wrapText="1"/>
    </xf>
    <xf numFmtId="49" fontId="5" fillId="0" borderId="4" xfId="50" applyNumberFormat="1" applyFont="1" applyBorder="1" applyAlignment="1">
      <alignment horizontal="center" vertical="center" wrapText="1"/>
    </xf>
    <xf numFmtId="178" fontId="4" fillId="0" borderId="4" xfId="50" applyNumberFormat="1" applyFont="1" applyBorder="1" applyAlignment="1">
      <alignment horizontal="center" vertical="center" wrapText="1"/>
    </xf>
    <xf numFmtId="9" fontId="6" fillId="0" borderId="11" xfId="3" applyFont="1" applyBorder="1" applyAlignment="1">
      <alignment horizontal="center" vertical="center" wrapText="1"/>
    </xf>
    <xf numFmtId="9" fontId="6" fillId="0" borderId="11" xfId="3" applyFont="1" applyFill="1" applyBorder="1" applyAlignment="1">
      <alignment horizontal="center" vertical="center" wrapText="1"/>
    </xf>
    <xf numFmtId="49" fontId="10" fillId="0" borderId="4" xfId="51" applyNumberFormat="1" applyFont="1" applyBorder="1" applyAlignment="1">
      <alignment horizontal="center" vertical="center" wrapText="1"/>
    </xf>
    <xf numFmtId="0" fontId="9" fillId="2" borderId="4" xfId="0" applyFont="1" applyFill="1" applyBorder="1" applyAlignment="1">
      <alignment horizontal="center" vertical="center" wrapText="1"/>
    </xf>
    <xf numFmtId="9" fontId="9" fillId="2" borderId="4" xfId="0" applyNumberFormat="1" applyFont="1" applyFill="1" applyBorder="1" applyAlignment="1">
      <alignment horizontal="center" vertical="center" wrapText="1"/>
    </xf>
    <xf numFmtId="49" fontId="4" fillId="0" borderId="4" xfId="50" applyNumberFormat="1" applyFont="1" applyBorder="1" applyAlignment="1">
      <alignment horizontal="left" vertical="top" wrapText="1"/>
    </xf>
    <xf numFmtId="0" fontId="6" fillId="0" borderId="11" xfId="0" applyFont="1" applyBorder="1" applyAlignment="1">
      <alignment horizontal="center" vertical="center"/>
    </xf>
    <xf numFmtId="9" fontId="6" fillId="0" borderId="11" xfId="3" applyFont="1" applyBorder="1" applyAlignment="1">
      <alignment horizontal="center" vertical="center"/>
    </xf>
    <xf numFmtId="9" fontId="6" fillId="0" borderId="11" xfId="0" applyNumberFormat="1" applyFont="1" applyBorder="1" applyAlignment="1">
      <alignment horizontal="center" vertical="center"/>
    </xf>
    <xf numFmtId="0" fontId="6" fillId="0" borderId="11" xfId="0" applyFont="1" applyBorder="1" applyAlignment="1">
      <alignment horizontal="center" vertical="center" wrapText="1"/>
    </xf>
    <xf numFmtId="10" fontId="6" fillId="0" borderId="11" xfId="3" applyNumberFormat="1" applyFont="1" applyBorder="1" applyAlignment="1">
      <alignment horizontal="center" vertical="center"/>
    </xf>
    <xf numFmtId="10" fontId="6" fillId="0" borderId="11" xfId="0" applyNumberFormat="1" applyFont="1" applyBorder="1" applyAlignment="1">
      <alignment horizontal="center" vertical="center"/>
    </xf>
    <xf numFmtId="2" fontId="9" fillId="0" borderId="4" xfId="0" applyNumberFormat="1" applyFont="1" applyBorder="1" applyAlignment="1">
      <alignment horizontal="center" vertical="center" wrapText="1"/>
    </xf>
    <xf numFmtId="9" fontId="6" fillId="0" borderId="11" xfId="0" applyNumberFormat="1"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right" vertical="center" wrapText="1"/>
    </xf>
    <xf numFmtId="9" fontId="6" fillId="0" borderId="4" xfId="0" applyNumberFormat="1" applyFont="1" applyBorder="1" applyAlignment="1">
      <alignment horizontal="center" vertical="center"/>
    </xf>
    <xf numFmtId="0" fontId="6" fillId="0" borderId="4" xfId="0" applyFont="1" applyBorder="1" applyAlignment="1">
      <alignment horizontal="center" vertical="center"/>
    </xf>
    <xf numFmtId="0" fontId="12" fillId="0" borderId="4" xfId="0" applyFont="1" applyBorder="1" applyAlignment="1">
      <alignment horizontal="center" vertical="center" wrapText="1"/>
    </xf>
    <xf numFmtId="9" fontId="12" fillId="0" borderId="4" xfId="0" applyNumberFormat="1" applyFont="1" applyBorder="1" applyAlignment="1">
      <alignment horizontal="center" vertical="center" wrapText="1"/>
    </xf>
    <xf numFmtId="0" fontId="5" fillId="0" borderId="5" xfId="50" applyFont="1" applyBorder="1" applyAlignment="1">
      <alignment horizontal="center" vertical="center" wrapText="1"/>
    </xf>
    <xf numFmtId="49" fontId="4" fillId="0" borderId="1" xfId="50" applyNumberFormat="1" applyFont="1" applyBorder="1" applyAlignment="1">
      <alignment horizontal="left" vertical="top" wrapText="1"/>
    </xf>
    <xf numFmtId="49" fontId="4" fillId="0" borderId="3" xfId="50" applyNumberFormat="1" applyFont="1" applyBorder="1" applyAlignment="1">
      <alignment horizontal="left" vertical="top" wrapText="1"/>
    </xf>
    <xf numFmtId="49" fontId="4" fillId="0" borderId="2" xfId="50" applyNumberFormat="1" applyFont="1" applyBorder="1" applyAlignment="1">
      <alignment horizontal="left" vertical="top" wrapText="1"/>
    </xf>
    <xf numFmtId="10" fontId="12" fillId="0" borderId="4" xfId="0" applyNumberFormat="1" applyFont="1" applyBorder="1" applyAlignment="1">
      <alignment horizontal="center" vertical="center" wrapText="1"/>
    </xf>
    <xf numFmtId="0" fontId="4" fillId="0" borderId="4" xfId="0" applyFont="1" applyBorder="1" applyAlignment="1">
      <alignment horizontal="center" vertical="center" wrapText="1"/>
    </xf>
    <xf numFmtId="9" fontId="4" fillId="0" borderId="4" xfId="0" applyNumberFormat="1" applyFont="1" applyBorder="1" applyAlignment="1">
      <alignment horizontal="center" vertical="center" wrapText="1"/>
    </xf>
    <xf numFmtId="10" fontId="4" fillId="0" borderId="4" xfId="0" applyNumberFormat="1" applyFont="1" applyBorder="1" applyAlignment="1">
      <alignment horizontal="center" vertical="center" wrapText="1"/>
    </xf>
    <xf numFmtId="9" fontId="4" fillId="0" borderId="4" xfId="3" applyFont="1" applyFill="1" applyBorder="1" applyAlignment="1">
      <alignment horizontal="right" vertical="center" wrapText="1"/>
    </xf>
    <xf numFmtId="178" fontId="4" fillId="0" borderId="1" xfId="50" applyNumberFormat="1" applyFont="1" applyBorder="1" applyAlignment="1">
      <alignment horizontal="center" vertical="center" wrapText="1"/>
    </xf>
    <xf numFmtId="178" fontId="4" fillId="0" borderId="2" xfId="50" applyNumberFormat="1" applyFont="1" applyBorder="1" applyAlignment="1">
      <alignment horizontal="center" vertical="center" wrapText="1"/>
    </xf>
    <xf numFmtId="49" fontId="4" fillId="0" borderId="4" xfId="50" applyNumberFormat="1" applyFont="1" applyBorder="1" applyAlignment="1">
      <alignment horizontal="center" vertical="center" wrapText="1"/>
    </xf>
    <xf numFmtId="49" fontId="4" fillId="0" borderId="4" xfId="50" applyNumberFormat="1" applyFont="1" applyBorder="1" applyAlignment="1">
      <alignment horizontal="left" vertical="center" wrapText="1"/>
    </xf>
    <xf numFmtId="176" fontId="4" fillId="0" borderId="4" xfId="50" applyNumberFormat="1" applyFont="1" applyBorder="1" applyAlignment="1">
      <alignment horizontal="left" vertical="center" wrapText="1"/>
    </xf>
    <xf numFmtId="0" fontId="4" fillId="0" borderId="4" xfId="0" applyFont="1" applyBorder="1" applyAlignment="1">
      <alignment horizontal="left" vertical="center" wrapText="1"/>
    </xf>
    <xf numFmtId="0" fontId="7" fillId="0" borderId="4" xfId="50" applyFont="1" applyBorder="1" applyAlignment="1" quotePrefix="1">
      <alignment horizontal="center" vertical="center" wrapText="1"/>
    </xf>
    <xf numFmtId="0" fontId="4" fillId="0" borderId="4" xfId="0" applyFont="1" applyBorder="1" applyAlignment="1" quotePrefix="1">
      <alignment horizontal="center" vertical="center" wrapText="1"/>
    </xf>
    <xf numFmtId="49" fontId="9" fillId="0" borderId="4" xfId="51" applyNumberFormat="1" applyFont="1" applyBorder="1" applyAlignment="1" quotePrefix="1">
      <alignment horizontal="center" vertical="center" wrapText="1"/>
    </xf>
    <xf numFmtId="49" fontId="10" fillId="0" borderId="4" xfId="51" applyNumberFormat="1" applyFont="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常规 3"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9" Type="http://schemas.openxmlformats.org/officeDocument/2006/relationships/styles" Target="styles.xml"/><Relationship Id="rId48" Type="http://schemas.openxmlformats.org/officeDocument/2006/relationships/sharedStrings" Target="sharedStrings.xml"/><Relationship Id="rId47" Type="http://schemas.openxmlformats.org/officeDocument/2006/relationships/theme" Target="theme/theme1.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IU39"/>
  <sheetViews>
    <sheetView topLeftCell="A2" workbookViewId="0">
      <selection activeCell="M12" sqref="M12"/>
    </sheetView>
  </sheetViews>
  <sheetFormatPr defaultColWidth="10" defaultRowHeight="13.5"/>
  <cols>
    <col min="1" max="2" width="12.3333333333333" style="4" customWidth="1"/>
    <col min="3" max="3" width="44.2190476190476" style="4" customWidth="1"/>
    <col min="4" max="5" width="12.552380952381" style="4" customWidth="1"/>
    <col min="6" max="6" width="12.4380952380952" style="4" customWidth="1"/>
    <col min="7" max="7" width="15.3333333333333" style="4" customWidth="1"/>
    <col min="8" max="8" width="10" style="4"/>
    <col min="9" max="9" width="9.55238095238095" style="4" customWidth="1"/>
    <col min="10" max="10" width="25.2190476190476"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15" t="s">
        <v>3</v>
      </c>
      <c r="B4" s="15"/>
      <c r="C4" s="90" t="s">
        <v>4</v>
      </c>
      <c r="D4" s="90"/>
      <c r="E4" s="90"/>
      <c r="F4" s="90"/>
      <c r="G4" s="90"/>
      <c r="H4" s="90"/>
      <c r="I4" s="90"/>
      <c r="J4" s="90"/>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15" t="s">
        <v>5</v>
      </c>
      <c r="B5" s="15"/>
      <c r="C5" s="91" t="s">
        <v>6</v>
      </c>
      <c r="D5" s="91"/>
      <c r="E5" s="91"/>
      <c r="F5" s="15" t="s">
        <v>7</v>
      </c>
      <c r="G5" s="90" t="s">
        <v>6</v>
      </c>
      <c r="H5" s="90"/>
      <c r="I5" s="90"/>
      <c r="J5" s="90"/>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5" t="s">
        <v>8</v>
      </c>
      <c r="B6" s="15"/>
      <c r="C6" s="15"/>
      <c r="D6" s="15" t="s">
        <v>9</v>
      </c>
      <c r="E6" s="15" t="s">
        <v>10</v>
      </c>
      <c r="F6" s="15" t="s">
        <v>11</v>
      </c>
      <c r="G6" s="15" t="s">
        <v>12</v>
      </c>
      <c r="H6" s="15" t="s">
        <v>13</v>
      </c>
      <c r="I6" s="15" t="s">
        <v>14</v>
      </c>
      <c r="J6" s="15"/>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5"/>
      <c r="B7" s="15"/>
      <c r="C7" s="20" t="s">
        <v>15</v>
      </c>
      <c r="D7" s="21">
        <v>20</v>
      </c>
      <c r="E7" s="21">
        <f>D7</f>
        <v>20</v>
      </c>
      <c r="F7" s="21">
        <v>19.98</v>
      </c>
      <c r="G7" s="15">
        <v>10</v>
      </c>
      <c r="H7" s="22">
        <f>F7/E7</f>
        <v>0.999</v>
      </c>
      <c r="I7" s="27">
        <f>H7*G7</f>
        <v>9.99</v>
      </c>
      <c r="J7" s="2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5"/>
      <c r="B8" s="15"/>
      <c r="C8" s="20" t="s">
        <v>16</v>
      </c>
      <c r="D8" s="21">
        <v>20</v>
      </c>
      <c r="E8" s="21">
        <f>D8</f>
        <v>20</v>
      </c>
      <c r="F8" s="21">
        <v>19.98</v>
      </c>
      <c r="G8" s="15" t="s">
        <v>17</v>
      </c>
      <c r="H8" s="22">
        <f>F8/E8</f>
        <v>0.999</v>
      </c>
      <c r="I8" s="27" t="s">
        <v>17</v>
      </c>
      <c r="J8" s="2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5"/>
      <c r="B9" s="15"/>
      <c r="C9" s="20" t="s">
        <v>18</v>
      </c>
      <c r="D9" s="21"/>
      <c r="E9" s="21"/>
      <c r="F9" s="21"/>
      <c r="G9" s="15" t="s">
        <v>17</v>
      </c>
      <c r="H9" s="21"/>
      <c r="I9" s="27" t="s">
        <v>17</v>
      </c>
      <c r="J9" s="2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15"/>
      <c r="B10" s="15"/>
      <c r="C10" s="20" t="s">
        <v>19</v>
      </c>
      <c r="D10" s="27" t="s">
        <v>17</v>
      </c>
      <c r="E10" s="27" t="s">
        <v>17</v>
      </c>
      <c r="F10" s="27" t="s">
        <v>17</v>
      </c>
      <c r="G10" s="15" t="s">
        <v>17</v>
      </c>
      <c r="H10" s="21"/>
      <c r="I10" s="27" t="s">
        <v>17</v>
      </c>
      <c r="J10" s="27"/>
    </row>
    <row r="11" ht="18" customHeight="1" spans="1:255">
      <c r="A11" s="15" t="s">
        <v>20</v>
      </c>
      <c r="B11" s="15" t="s">
        <v>21</v>
      </c>
      <c r="C11" s="15"/>
      <c r="D11" s="15"/>
      <c r="E11" s="15"/>
      <c r="F11" s="27" t="s">
        <v>22</v>
      </c>
      <c r="G11" s="27"/>
      <c r="H11" s="27"/>
      <c r="I11" s="27"/>
      <c r="J11" s="27"/>
    </row>
    <row r="12" ht="79.2" customHeight="1" spans="1:255">
      <c r="A12" s="15"/>
      <c r="B12" s="80" t="s">
        <v>23</v>
      </c>
      <c r="C12" s="81"/>
      <c r="D12" s="81"/>
      <c r="E12" s="82"/>
      <c r="F12" s="27" t="s">
        <v>23</v>
      </c>
      <c r="G12" s="27"/>
      <c r="H12" s="27"/>
      <c r="I12" s="27"/>
      <c r="J12" s="27"/>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6" t="s">
        <v>34</v>
      </c>
      <c r="B15" s="35" t="s">
        <v>35</v>
      </c>
      <c r="C15" s="56" t="s">
        <v>36</v>
      </c>
      <c r="D15" s="94" t="s">
        <v>37</v>
      </c>
      <c r="E15" s="84" t="s">
        <v>38</v>
      </c>
      <c r="F15" s="40" t="s">
        <v>39</v>
      </c>
      <c r="G15" s="84" t="s">
        <v>38</v>
      </c>
      <c r="H15" s="84">
        <v>2</v>
      </c>
      <c r="I15" s="84">
        <v>2</v>
      </c>
      <c r="J15" s="31"/>
    </row>
    <row r="16" ht="18" customHeight="1" spans="1:255">
      <c r="A16" s="36"/>
      <c r="B16" s="42"/>
      <c r="C16" s="56" t="s">
        <v>40</v>
      </c>
      <c r="D16" s="94" t="s">
        <v>37</v>
      </c>
      <c r="E16" s="84" t="s">
        <v>41</v>
      </c>
      <c r="F16" s="40" t="s">
        <v>39</v>
      </c>
      <c r="G16" s="84" t="s">
        <v>41</v>
      </c>
      <c r="H16" s="84">
        <v>2</v>
      </c>
      <c r="I16" s="84">
        <v>2</v>
      </c>
      <c r="J16" s="31"/>
    </row>
    <row r="17" ht="18" customHeight="1" spans="1:10">
      <c r="A17" s="36"/>
      <c r="B17" s="42"/>
      <c r="C17" s="56" t="s">
        <v>42</v>
      </c>
      <c r="D17" s="94" t="s">
        <v>37</v>
      </c>
      <c r="E17" s="84" t="s">
        <v>43</v>
      </c>
      <c r="F17" s="40" t="s">
        <v>39</v>
      </c>
      <c r="G17" s="84" t="s">
        <v>43</v>
      </c>
      <c r="H17" s="84">
        <v>2</v>
      </c>
      <c r="I17" s="84">
        <v>2</v>
      </c>
      <c r="J17" s="31"/>
    </row>
    <row r="18" ht="18" customHeight="1" spans="1:10">
      <c r="A18" s="36"/>
      <c r="B18" s="42"/>
      <c r="C18" s="56" t="s">
        <v>44</v>
      </c>
      <c r="D18" s="94" t="s">
        <v>37</v>
      </c>
      <c r="E18" s="84" t="s">
        <v>45</v>
      </c>
      <c r="F18" s="40" t="s">
        <v>39</v>
      </c>
      <c r="G18" s="84" t="s">
        <v>45</v>
      </c>
      <c r="H18" s="84">
        <v>2</v>
      </c>
      <c r="I18" s="84">
        <v>2</v>
      </c>
      <c r="J18" s="31"/>
    </row>
    <row r="19" ht="18" customHeight="1" spans="1:10">
      <c r="A19" s="36"/>
      <c r="B19" s="42"/>
      <c r="C19" s="56" t="s">
        <v>46</v>
      </c>
      <c r="D19" s="94" t="s">
        <v>37</v>
      </c>
      <c r="E19" s="84" t="s">
        <v>47</v>
      </c>
      <c r="F19" s="40" t="s">
        <v>39</v>
      </c>
      <c r="G19" s="84" t="s">
        <v>47</v>
      </c>
      <c r="H19" s="84">
        <v>2</v>
      </c>
      <c r="I19" s="84">
        <v>2</v>
      </c>
      <c r="J19" s="31"/>
    </row>
    <row r="20" ht="18" customHeight="1" spans="1:10">
      <c r="A20" s="36"/>
      <c r="B20" s="42"/>
      <c r="C20" s="56" t="s">
        <v>48</v>
      </c>
      <c r="D20" s="94" t="s">
        <v>37</v>
      </c>
      <c r="E20" s="84" t="s">
        <v>49</v>
      </c>
      <c r="F20" s="40" t="s">
        <v>39</v>
      </c>
      <c r="G20" s="84" t="s">
        <v>49</v>
      </c>
      <c r="H20" s="84">
        <v>2</v>
      </c>
      <c r="I20" s="84">
        <v>2</v>
      </c>
      <c r="J20" s="31"/>
    </row>
    <row r="21" ht="18" customHeight="1" spans="1:10">
      <c r="A21" s="36"/>
      <c r="B21" s="54"/>
      <c r="C21" s="56" t="s">
        <v>50</v>
      </c>
      <c r="D21" s="94" t="s">
        <v>37</v>
      </c>
      <c r="E21" s="84" t="s">
        <v>51</v>
      </c>
      <c r="F21" s="40" t="s">
        <v>52</v>
      </c>
      <c r="G21" s="84" t="s">
        <v>51</v>
      </c>
      <c r="H21" s="84">
        <v>3</v>
      </c>
      <c r="I21" s="84">
        <v>3</v>
      </c>
      <c r="J21" s="31"/>
    </row>
    <row r="22" ht="18" customHeight="1" spans="1:10">
      <c r="A22" s="36"/>
      <c r="B22" s="35" t="s">
        <v>53</v>
      </c>
      <c r="C22" s="56" t="s">
        <v>54</v>
      </c>
      <c r="D22" s="94" t="s">
        <v>55</v>
      </c>
      <c r="E22" s="85">
        <v>0.95</v>
      </c>
      <c r="F22" s="40" t="s">
        <v>56</v>
      </c>
      <c r="G22" s="85">
        <v>0.95</v>
      </c>
      <c r="H22" s="84">
        <v>5</v>
      </c>
      <c r="I22" s="84">
        <v>5</v>
      </c>
      <c r="J22" s="31"/>
    </row>
    <row r="23" ht="18" customHeight="1" spans="1:10">
      <c r="A23" s="36"/>
      <c r="B23" s="42"/>
      <c r="C23" s="56" t="s">
        <v>57</v>
      </c>
      <c r="D23" s="94" t="s">
        <v>37</v>
      </c>
      <c r="E23" s="85">
        <v>1</v>
      </c>
      <c r="F23" s="40" t="s">
        <v>56</v>
      </c>
      <c r="G23" s="85">
        <v>1</v>
      </c>
      <c r="H23" s="84">
        <v>5</v>
      </c>
      <c r="I23" s="84">
        <v>5</v>
      </c>
      <c r="J23" s="31"/>
    </row>
    <row r="24" ht="18" customHeight="1" spans="1:10">
      <c r="A24" s="36"/>
      <c r="B24" s="54"/>
      <c r="C24" s="56" t="s">
        <v>58</v>
      </c>
      <c r="D24" s="38" t="s">
        <v>55</v>
      </c>
      <c r="E24" s="85">
        <v>0.98</v>
      </c>
      <c r="F24" s="40" t="s">
        <v>56</v>
      </c>
      <c r="G24" s="85">
        <v>0.98</v>
      </c>
      <c r="H24" s="84">
        <v>5</v>
      </c>
      <c r="I24" s="84">
        <v>5</v>
      </c>
      <c r="J24" s="31"/>
    </row>
    <row r="25" ht="18" customHeight="1" spans="1:10">
      <c r="A25" s="36"/>
      <c r="B25" s="35" t="s">
        <v>59</v>
      </c>
      <c r="C25" s="56" t="s">
        <v>60</v>
      </c>
      <c r="D25" s="38" t="s">
        <v>37</v>
      </c>
      <c r="E25" s="84" t="s">
        <v>61</v>
      </c>
      <c r="F25" s="40" t="s">
        <v>62</v>
      </c>
      <c r="G25" s="84" t="s">
        <v>61</v>
      </c>
      <c r="H25" s="84">
        <v>10</v>
      </c>
      <c r="I25" s="84">
        <v>10</v>
      </c>
      <c r="J25" s="31"/>
    </row>
    <row r="26" ht="18" customHeight="1" spans="1:10">
      <c r="A26" s="36"/>
      <c r="B26" s="35" t="s">
        <v>63</v>
      </c>
      <c r="C26" s="56" t="s">
        <v>64</v>
      </c>
      <c r="D26" s="38" t="s">
        <v>55</v>
      </c>
      <c r="E26" s="85">
        <v>0.95</v>
      </c>
      <c r="F26" s="40" t="s">
        <v>56</v>
      </c>
      <c r="G26" s="86">
        <v>0.999</v>
      </c>
      <c r="H26" s="84">
        <v>5</v>
      </c>
      <c r="I26" s="84">
        <v>5</v>
      </c>
      <c r="J26" s="31"/>
    </row>
    <row r="27" ht="18" customHeight="1" spans="1:10">
      <c r="A27" s="36"/>
      <c r="B27" s="54"/>
      <c r="C27" s="56" t="s">
        <v>65</v>
      </c>
      <c r="D27" s="38" t="s">
        <v>66</v>
      </c>
      <c r="E27" s="84" t="s">
        <v>67</v>
      </c>
      <c r="F27" s="40" t="s">
        <v>68</v>
      </c>
      <c r="G27" s="84" t="s">
        <v>67</v>
      </c>
      <c r="H27" s="84">
        <v>5</v>
      </c>
      <c r="I27" s="84">
        <v>5</v>
      </c>
      <c r="J27" s="31"/>
    </row>
    <row r="28" ht="30" customHeight="1" spans="1:10">
      <c r="A28" s="36" t="s">
        <v>69</v>
      </c>
      <c r="B28" s="36" t="s">
        <v>70</v>
      </c>
      <c r="C28" s="56" t="s">
        <v>71</v>
      </c>
      <c r="D28" s="38" t="s">
        <v>37</v>
      </c>
      <c r="E28" s="84" t="s">
        <v>72</v>
      </c>
      <c r="F28" s="40" t="s">
        <v>73</v>
      </c>
      <c r="G28" s="84" t="s">
        <v>72</v>
      </c>
      <c r="H28" s="84">
        <v>30</v>
      </c>
      <c r="I28" s="84">
        <v>30</v>
      </c>
      <c r="J28" s="31"/>
    </row>
    <row r="29" ht="30" customHeight="1" spans="1:10">
      <c r="A29" s="79" t="s">
        <v>74</v>
      </c>
      <c r="B29" s="45" t="s">
        <v>75</v>
      </c>
      <c r="C29" s="56" t="s">
        <v>76</v>
      </c>
      <c r="D29" s="38" t="s">
        <v>55</v>
      </c>
      <c r="E29" s="85">
        <v>0.95</v>
      </c>
      <c r="F29" s="44" t="s">
        <v>56</v>
      </c>
      <c r="G29" s="85">
        <v>0.95</v>
      </c>
      <c r="H29" s="84">
        <v>10</v>
      </c>
      <c r="I29" s="84">
        <v>10</v>
      </c>
      <c r="J29" s="64" t="s">
        <v>77</v>
      </c>
    </row>
    <row r="30" ht="54" customHeight="1" spans="1:10">
      <c r="A30" s="15" t="s">
        <v>78</v>
      </c>
      <c r="B30" s="15"/>
      <c r="C30" s="15"/>
      <c r="D30" s="15" t="s">
        <v>79</v>
      </c>
      <c r="E30" s="15"/>
      <c r="F30" s="15"/>
      <c r="G30" s="15"/>
      <c r="H30" s="15"/>
      <c r="I30" s="15"/>
      <c r="J30" s="15"/>
    </row>
    <row r="31" ht="25.5" customHeight="1" spans="1:10">
      <c r="A31" s="15" t="s">
        <v>80</v>
      </c>
      <c r="B31" s="15"/>
      <c r="C31" s="15"/>
      <c r="D31" s="15"/>
      <c r="E31" s="15"/>
      <c r="F31" s="15"/>
      <c r="G31" s="15"/>
      <c r="H31" s="15">
        <v>100</v>
      </c>
      <c r="I31" s="58">
        <f>I29+I28+I27+I26+I25+I24+I15+I7+I23+I22+I21+I20+I19+I18+I17+I16</f>
        <v>99.99</v>
      </c>
      <c r="J31" s="47" t="s">
        <v>81</v>
      </c>
    </row>
    <row r="32" ht="25.5" customHeight="1" spans="1:10">
      <c r="A32" s="48"/>
      <c r="B32" s="48"/>
      <c r="C32" s="48"/>
      <c r="D32" s="48"/>
      <c r="E32" s="48"/>
      <c r="F32" s="48"/>
      <c r="G32" s="48"/>
      <c r="H32" s="48"/>
      <c r="I32" s="49"/>
      <c r="J32" s="50"/>
    </row>
    <row r="33" ht="28.95" customHeight="1" spans="1:10">
      <c r="A33" s="51" t="s">
        <v>82</v>
      </c>
      <c r="B33" s="48"/>
      <c r="C33" s="48"/>
      <c r="D33" s="48"/>
      <c r="E33" s="48"/>
      <c r="F33" s="48"/>
      <c r="G33" s="48"/>
      <c r="H33" s="48"/>
      <c r="I33" s="48"/>
      <c r="J33" s="50"/>
    </row>
    <row r="34" ht="27" customHeight="1" spans="1:10">
      <c r="A34" s="51" t="s">
        <v>83</v>
      </c>
      <c r="B34" s="51"/>
      <c r="C34" s="51"/>
      <c r="D34" s="51"/>
      <c r="E34" s="51"/>
      <c r="F34" s="51"/>
      <c r="G34" s="51"/>
      <c r="H34" s="51"/>
      <c r="I34" s="51"/>
      <c r="J34" s="51"/>
    </row>
    <row r="35" ht="19.05" customHeight="1" spans="1:10">
      <c r="A35" s="51" t="s">
        <v>84</v>
      </c>
      <c r="B35" s="51"/>
      <c r="C35" s="51"/>
      <c r="D35" s="51"/>
      <c r="E35" s="51"/>
      <c r="F35" s="51"/>
      <c r="G35" s="51"/>
      <c r="H35" s="51"/>
      <c r="I35" s="51"/>
      <c r="J35" s="51"/>
    </row>
    <row r="36" ht="18" customHeight="1" spans="1:10">
      <c r="A36" s="51" t="s">
        <v>85</v>
      </c>
      <c r="B36" s="51"/>
      <c r="C36" s="51"/>
      <c r="D36" s="51"/>
      <c r="E36" s="51"/>
      <c r="F36" s="51"/>
      <c r="G36" s="51"/>
      <c r="H36" s="51"/>
      <c r="I36" s="51"/>
      <c r="J36" s="51"/>
    </row>
    <row r="37" ht="18" customHeight="1" spans="1:10">
      <c r="A37" s="51" t="s">
        <v>86</v>
      </c>
      <c r="B37" s="51"/>
      <c r="C37" s="51"/>
      <c r="D37" s="51"/>
      <c r="E37" s="51"/>
      <c r="F37" s="51"/>
      <c r="G37" s="51"/>
      <c r="H37" s="51"/>
      <c r="I37" s="51"/>
      <c r="J37" s="51"/>
    </row>
    <row r="38" ht="18" customHeight="1" spans="1:10">
      <c r="A38" s="51" t="s">
        <v>87</v>
      </c>
      <c r="B38" s="51"/>
      <c r="C38" s="51"/>
      <c r="D38" s="51"/>
      <c r="E38" s="51"/>
      <c r="F38" s="51"/>
      <c r="G38" s="51"/>
      <c r="H38" s="51"/>
      <c r="I38" s="51"/>
      <c r="J38" s="51"/>
    </row>
    <row r="39" ht="24" customHeight="1" spans="1:10">
      <c r="A39" s="51" t="s">
        <v>88</v>
      </c>
      <c r="B39" s="51"/>
      <c r="C39" s="51"/>
      <c r="D39" s="51"/>
      <c r="E39" s="51"/>
      <c r="F39" s="51"/>
      <c r="G39" s="51"/>
      <c r="H39" s="51"/>
      <c r="I39" s="51"/>
      <c r="J39" s="51"/>
    </row>
  </sheetData>
  <mergeCells count="36">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0:C30"/>
    <mergeCell ref="D30:J30"/>
    <mergeCell ref="A31:G31"/>
    <mergeCell ref="A34:J34"/>
    <mergeCell ref="A35:J35"/>
    <mergeCell ref="A36:J36"/>
    <mergeCell ref="A37:J37"/>
    <mergeCell ref="A38:J38"/>
    <mergeCell ref="A39:J39"/>
    <mergeCell ref="A11:A12"/>
    <mergeCell ref="A15:A27"/>
    <mergeCell ref="B15:B21"/>
    <mergeCell ref="B22:B24"/>
    <mergeCell ref="B26:B27"/>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pageSetUpPr fitToPage="1"/>
  </sheetPr>
  <dimension ref="A1:IU34"/>
  <sheetViews>
    <sheetView topLeftCell="A4" workbookViewId="0">
      <selection activeCell="J21" sqref="J21"/>
    </sheetView>
  </sheetViews>
  <sheetFormatPr defaultColWidth="10" defaultRowHeight="13.5"/>
  <cols>
    <col min="1" max="2" width="12.3333333333333" style="4" customWidth="1"/>
    <col min="3" max="3" width="44.2190476190476" style="4" customWidth="1"/>
    <col min="4" max="5" width="12.552380952381" style="4" customWidth="1"/>
    <col min="6" max="6" width="12.4380952380952" style="4" customWidth="1"/>
    <col min="7" max="7" width="15.3333333333333"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218</v>
      </c>
      <c r="B4" s="8"/>
      <c r="C4" s="9" t="s">
        <v>219</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v>2</v>
      </c>
      <c r="E7" s="21">
        <v>2</v>
      </c>
      <c r="F7" s="21">
        <v>1.96</v>
      </c>
      <c r="G7" s="15">
        <v>10</v>
      </c>
      <c r="H7" s="22">
        <f>F7/E7</f>
        <v>0.98</v>
      </c>
      <c r="I7" s="23">
        <f>H7*G7</f>
        <v>9.8</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v>2</v>
      </c>
      <c r="E8" s="21">
        <v>2</v>
      </c>
      <c r="F8" s="21">
        <v>1.96</v>
      </c>
      <c r="G8" s="15" t="s">
        <v>17</v>
      </c>
      <c r="H8" s="22">
        <f>F8/E8</f>
        <v>0.98</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1"/>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t="s">
        <v>17</v>
      </c>
      <c r="E10" s="27" t="s">
        <v>17</v>
      </c>
      <c r="F10" s="27" t="s">
        <v>17</v>
      </c>
      <c r="G10" s="15" t="s">
        <v>17</v>
      </c>
      <c r="H10" s="21"/>
      <c r="I10" s="23" t="s">
        <v>17</v>
      </c>
      <c r="J10" s="24"/>
    </row>
    <row r="11" ht="18" customHeight="1" spans="1:255">
      <c r="A11" s="28" t="s">
        <v>20</v>
      </c>
      <c r="B11" s="7" t="s">
        <v>21</v>
      </c>
      <c r="C11" s="29"/>
      <c r="D11" s="29"/>
      <c r="E11" s="8"/>
      <c r="F11" s="23" t="s">
        <v>22</v>
      </c>
      <c r="G11" s="30"/>
      <c r="H11" s="30"/>
      <c r="I11" s="30"/>
      <c r="J11" s="24"/>
    </row>
    <row r="12" ht="72.6" customHeight="1" spans="1:255">
      <c r="A12" s="31"/>
      <c r="B12" s="80" t="s">
        <v>220</v>
      </c>
      <c r="C12" s="81"/>
      <c r="D12" s="81"/>
      <c r="E12" s="82"/>
      <c r="F12" s="32" t="s">
        <v>221</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222</v>
      </c>
      <c r="D15" s="94" t="s">
        <v>37</v>
      </c>
      <c r="E15" s="77" t="s">
        <v>223</v>
      </c>
      <c r="F15" s="40" t="s">
        <v>224</v>
      </c>
      <c r="G15" s="77" t="s">
        <v>223</v>
      </c>
      <c r="H15" s="77">
        <v>5</v>
      </c>
      <c r="I15" s="77">
        <v>5</v>
      </c>
      <c r="J15" s="31"/>
    </row>
    <row r="16" ht="18" customHeight="1" spans="1:255">
      <c r="A16" s="42"/>
      <c r="B16" s="42"/>
      <c r="C16" s="56" t="s">
        <v>225</v>
      </c>
      <c r="D16" s="94" t="s">
        <v>37</v>
      </c>
      <c r="E16" s="77" t="s">
        <v>226</v>
      </c>
      <c r="F16" s="40" t="s">
        <v>227</v>
      </c>
      <c r="G16" s="77">
        <v>0</v>
      </c>
      <c r="H16" s="77">
        <v>5</v>
      </c>
      <c r="I16" s="77">
        <v>0</v>
      </c>
      <c r="J16" s="31" t="s">
        <v>228</v>
      </c>
    </row>
    <row r="17" ht="18" customHeight="1" spans="1:10">
      <c r="A17" s="42"/>
      <c r="B17" s="54"/>
      <c r="C17" s="56" t="s">
        <v>229</v>
      </c>
      <c r="D17" s="94" t="s">
        <v>37</v>
      </c>
      <c r="E17" s="77" t="s">
        <v>38</v>
      </c>
      <c r="F17" s="40" t="s">
        <v>39</v>
      </c>
      <c r="G17" s="77">
        <v>0</v>
      </c>
      <c r="H17" s="77">
        <v>5</v>
      </c>
      <c r="I17" s="77">
        <v>0</v>
      </c>
      <c r="J17" s="31" t="s">
        <v>228</v>
      </c>
    </row>
    <row r="18" ht="18" customHeight="1" spans="1:10">
      <c r="A18" s="42"/>
      <c r="B18" s="35" t="s">
        <v>53</v>
      </c>
      <c r="C18" s="56" t="s">
        <v>230</v>
      </c>
      <c r="D18" s="94" t="s">
        <v>55</v>
      </c>
      <c r="E18" s="78">
        <v>0.95</v>
      </c>
      <c r="F18" s="40" t="s">
        <v>56</v>
      </c>
      <c r="G18" s="78">
        <v>0.95</v>
      </c>
      <c r="H18" s="77">
        <v>10</v>
      </c>
      <c r="I18" s="77">
        <v>10</v>
      </c>
      <c r="J18" s="31"/>
    </row>
    <row r="19" ht="18" customHeight="1" spans="1:10">
      <c r="A19" s="42"/>
      <c r="B19" s="54"/>
      <c r="C19" s="56" t="s">
        <v>231</v>
      </c>
      <c r="D19" s="94" t="s">
        <v>55</v>
      </c>
      <c r="E19" s="78">
        <v>0.95</v>
      </c>
      <c r="F19" s="40" t="s">
        <v>56</v>
      </c>
      <c r="G19" s="78">
        <v>0.95</v>
      </c>
      <c r="H19" s="77">
        <v>5</v>
      </c>
      <c r="I19" s="77">
        <v>5</v>
      </c>
      <c r="J19" s="31"/>
    </row>
    <row r="20" ht="18" customHeight="1" spans="1:10">
      <c r="A20" s="42"/>
      <c r="B20" s="35" t="s">
        <v>59</v>
      </c>
      <c r="C20" s="56" t="s">
        <v>60</v>
      </c>
      <c r="D20" s="38" t="s">
        <v>37</v>
      </c>
      <c r="E20" s="77" t="s">
        <v>61</v>
      </c>
      <c r="F20" s="40" t="s">
        <v>62</v>
      </c>
      <c r="G20" s="77" t="s">
        <v>61</v>
      </c>
      <c r="H20" s="77">
        <v>10</v>
      </c>
      <c r="I20" s="77">
        <v>10</v>
      </c>
      <c r="J20" s="31"/>
    </row>
    <row r="21" ht="18" customHeight="1" spans="1:10">
      <c r="A21" s="42"/>
      <c r="B21" s="35" t="s">
        <v>63</v>
      </c>
      <c r="C21" s="56" t="s">
        <v>64</v>
      </c>
      <c r="D21" s="38" t="s">
        <v>55</v>
      </c>
      <c r="E21" s="78">
        <v>0.95</v>
      </c>
      <c r="F21" s="40" t="s">
        <v>56</v>
      </c>
      <c r="G21" s="78">
        <v>0.98</v>
      </c>
      <c r="H21" s="77">
        <v>5</v>
      </c>
      <c r="I21" s="77">
        <v>5</v>
      </c>
      <c r="J21" s="31"/>
    </row>
    <row r="22" ht="18" customHeight="1" spans="1:10">
      <c r="A22" s="54"/>
      <c r="B22" s="54"/>
      <c r="C22" s="56" t="s">
        <v>65</v>
      </c>
      <c r="D22" s="38" t="s">
        <v>66</v>
      </c>
      <c r="E22" s="77" t="s">
        <v>67</v>
      </c>
      <c r="F22" s="40" t="s">
        <v>68</v>
      </c>
      <c r="G22" s="77" t="s">
        <v>67</v>
      </c>
      <c r="H22" s="77">
        <v>5</v>
      </c>
      <c r="I22" s="77">
        <v>5</v>
      </c>
      <c r="J22" s="31"/>
    </row>
    <row r="23" ht="28.8" customHeight="1" spans="1:10">
      <c r="A23" s="35" t="s">
        <v>69</v>
      </c>
      <c r="B23" s="36" t="s">
        <v>70</v>
      </c>
      <c r="C23" s="56" t="s">
        <v>232</v>
      </c>
      <c r="D23" s="38" t="s">
        <v>37</v>
      </c>
      <c r="E23" s="77" t="s">
        <v>155</v>
      </c>
      <c r="F23" s="40" t="s">
        <v>73</v>
      </c>
      <c r="G23" s="77" t="s">
        <v>155</v>
      </c>
      <c r="H23" s="77">
        <v>30</v>
      </c>
      <c r="I23" s="77">
        <v>30</v>
      </c>
      <c r="J23" s="31"/>
    </row>
    <row r="24" ht="30" customHeight="1" spans="1:10">
      <c r="A24" s="79" t="s">
        <v>74</v>
      </c>
      <c r="B24" s="45" t="s">
        <v>75</v>
      </c>
      <c r="C24" s="56" t="s">
        <v>201</v>
      </c>
      <c r="D24" s="38" t="s">
        <v>55</v>
      </c>
      <c r="E24" s="78">
        <v>0.95</v>
      </c>
      <c r="F24" s="44" t="s">
        <v>56</v>
      </c>
      <c r="G24" s="78">
        <v>0.95</v>
      </c>
      <c r="H24" s="77">
        <v>10</v>
      </c>
      <c r="I24" s="77">
        <v>10</v>
      </c>
      <c r="J24" s="64" t="s">
        <v>77</v>
      </c>
    </row>
    <row r="25" ht="54" customHeight="1" spans="1:10">
      <c r="A25" s="7" t="s">
        <v>78</v>
      </c>
      <c r="B25" s="29"/>
      <c r="C25" s="8"/>
      <c r="D25" s="7" t="s">
        <v>79</v>
      </c>
      <c r="E25" s="29"/>
      <c r="F25" s="29"/>
      <c r="G25" s="29"/>
      <c r="H25" s="29"/>
      <c r="I25" s="29"/>
      <c r="J25" s="8"/>
    </row>
    <row r="26" ht="25.5" customHeight="1" spans="1:10">
      <c r="A26" s="7" t="s">
        <v>80</v>
      </c>
      <c r="B26" s="29"/>
      <c r="C26" s="29"/>
      <c r="D26" s="29"/>
      <c r="E26" s="29"/>
      <c r="F26" s="29"/>
      <c r="G26" s="8"/>
      <c r="H26" s="15">
        <v>100</v>
      </c>
      <c r="I26" s="46">
        <f>I24+I16+I22+I21+I20+I15+I7+I19+I18+I17+I23</f>
        <v>89.8</v>
      </c>
      <c r="J26" s="47" t="s">
        <v>81</v>
      </c>
    </row>
    <row r="27" ht="25.5" customHeight="1" spans="1:10">
      <c r="A27" s="48"/>
      <c r="B27" s="48"/>
      <c r="C27" s="48"/>
      <c r="D27" s="48"/>
      <c r="E27" s="48"/>
      <c r="F27" s="48"/>
      <c r="G27" s="48"/>
      <c r="H27" s="48"/>
      <c r="I27" s="49"/>
      <c r="J27" s="50"/>
    </row>
    <row r="28" ht="28.95" customHeight="1" spans="1:10">
      <c r="A28" s="51" t="s">
        <v>82</v>
      </c>
      <c r="B28" s="48"/>
      <c r="C28" s="48"/>
      <c r="D28" s="48"/>
      <c r="E28" s="48"/>
      <c r="F28" s="48"/>
      <c r="G28" s="48"/>
      <c r="H28" s="48"/>
      <c r="I28" s="48"/>
      <c r="J28" s="50"/>
    </row>
    <row r="29" ht="27" customHeight="1" spans="1:10">
      <c r="A29" s="51" t="s">
        <v>83</v>
      </c>
      <c r="B29" s="51"/>
      <c r="C29" s="51"/>
      <c r="D29" s="51"/>
      <c r="E29" s="51"/>
      <c r="F29" s="51"/>
      <c r="G29" s="51"/>
      <c r="H29" s="51"/>
      <c r="I29" s="51"/>
      <c r="J29" s="51"/>
    </row>
    <row r="30" ht="19.05" customHeight="1" spans="1:10">
      <c r="A30" s="51" t="s">
        <v>84</v>
      </c>
      <c r="B30" s="51"/>
      <c r="C30" s="51"/>
      <c r="D30" s="51"/>
      <c r="E30" s="51"/>
      <c r="F30" s="51"/>
      <c r="G30" s="51"/>
      <c r="H30" s="51"/>
      <c r="I30" s="51"/>
      <c r="J30" s="51"/>
    </row>
    <row r="31" ht="18" customHeight="1" spans="1:10">
      <c r="A31" s="51" t="s">
        <v>85</v>
      </c>
      <c r="B31" s="51"/>
      <c r="C31" s="51"/>
      <c r="D31" s="51"/>
      <c r="E31" s="51"/>
      <c r="F31" s="51"/>
      <c r="G31" s="51"/>
      <c r="H31" s="51"/>
      <c r="I31" s="51"/>
      <c r="J31" s="51"/>
    </row>
    <row r="32" ht="18" customHeight="1" spans="1:10">
      <c r="A32" s="51" t="s">
        <v>86</v>
      </c>
      <c r="B32" s="51"/>
      <c r="C32" s="51"/>
      <c r="D32" s="51"/>
      <c r="E32" s="51"/>
      <c r="F32" s="51"/>
      <c r="G32" s="51"/>
      <c r="H32" s="51"/>
      <c r="I32" s="51"/>
      <c r="J32" s="51"/>
    </row>
    <row r="33" ht="18" customHeight="1" spans="1:10">
      <c r="A33" s="51" t="s">
        <v>87</v>
      </c>
      <c r="B33" s="51"/>
      <c r="C33" s="51"/>
      <c r="D33" s="51"/>
      <c r="E33" s="51"/>
      <c r="F33" s="51"/>
      <c r="G33" s="51"/>
      <c r="H33" s="51"/>
      <c r="I33" s="51"/>
      <c r="J33" s="51"/>
    </row>
    <row r="34" ht="24" customHeight="1" spans="1:10">
      <c r="A34" s="51" t="s">
        <v>88</v>
      </c>
      <c r="B34" s="51"/>
      <c r="C34" s="51"/>
      <c r="D34" s="51"/>
      <c r="E34" s="51"/>
      <c r="F34" s="51"/>
      <c r="G34" s="51"/>
      <c r="H34" s="51"/>
      <c r="I34" s="51"/>
      <c r="J34" s="51"/>
    </row>
  </sheetData>
  <mergeCells count="36">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5:C25"/>
    <mergeCell ref="D25:J25"/>
    <mergeCell ref="A26:G26"/>
    <mergeCell ref="A29:J29"/>
    <mergeCell ref="A30:J30"/>
    <mergeCell ref="A31:J31"/>
    <mergeCell ref="A32:J32"/>
    <mergeCell ref="A33:J33"/>
    <mergeCell ref="A34:J34"/>
    <mergeCell ref="A11:A12"/>
    <mergeCell ref="A15:A22"/>
    <mergeCell ref="B15:B17"/>
    <mergeCell ref="B18:B19"/>
    <mergeCell ref="B21:B22"/>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pageSetUpPr fitToPage="1"/>
  </sheetPr>
  <dimension ref="A1:IU34"/>
  <sheetViews>
    <sheetView topLeftCell="A2" workbookViewId="0">
      <selection activeCell="F9" sqref="F9"/>
    </sheetView>
  </sheetViews>
  <sheetFormatPr defaultColWidth="10" defaultRowHeight="13.5"/>
  <cols>
    <col min="1" max="2" width="12.3333333333333" style="4" customWidth="1"/>
    <col min="3" max="3" width="44.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233</v>
      </c>
      <c r="B4" s="8"/>
      <c r="C4" s="9" t="s">
        <v>234</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v>23.5</v>
      </c>
      <c r="E7" s="21">
        <v>23.5</v>
      </c>
      <c r="F7" s="21">
        <v>22.73</v>
      </c>
      <c r="G7" s="15">
        <v>10</v>
      </c>
      <c r="H7" s="22">
        <f>F7/E7</f>
        <v>0.967234042553191</v>
      </c>
      <c r="I7" s="23">
        <f>H7*G7</f>
        <v>9.67234042553191</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v>23.5</v>
      </c>
      <c r="E8" s="21">
        <v>23.5</v>
      </c>
      <c r="F8" s="21">
        <v>22.73</v>
      </c>
      <c r="G8" s="15" t="s">
        <v>17</v>
      </c>
      <c r="H8" s="22">
        <f>F8/E8</f>
        <v>0.967234042553191</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1"/>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t="s">
        <v>17</v>
      </c>
      <c r="E10" s="27" t="s">
        <v>17</v>
      </c>
      <c r="F10" s="27" t="s">
        <v>17</v>
      </c>
      <c r="G10" s="15" t="s">
        <v>17</v>
      </c>
      <c r="H10" s="21"/>
      <c r="I10" s="23" t="s">
        <v>17</v>
      </c>
      <c r="J10" s="24"/>
    </row>
    <row r="11" ht="18" customHeight="1" spans="1:255">
      <c r="A11" s="28" t="s">
        <v>20</v>
      </c>
      <c r="B11" s="7" t="s">
        <v>21</v>
      </c>
      <c r="C11" s="29"/>
      <c r="D11" s="29"/>
      <c r="E11" s="8"/>
      <c r="F11" s="23" t="s">
        <v>22</v>
      </c>
      <c r="G11" s="30"/>
      <c r="H11" s="30"/>
      <c r="I11" s="30"/>
      <c r="J11" s="24"/>
    </row>
    <row r="12" ht="112.8" customHeight="1" spans="1:255">
      <c r="A12" s="31"/>
      <c r="B12" s="80" t="s">
        <v>235</v>
      </c>
      <c r="C12" s="81"/>
      <c r="D12" s="81"/>
      <c r="E12" s="82"/>
      <c r="F12" s="32" t="s">
        <v>236</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237</v>
      </c>
      <c r="D15" s="94" t="s">
        <v>37</v>
      </c>
      <c r="E15" s="77" t="s">
        <v>238</v>
      </c>
      <c r="F15" s="40" t="s">
        <v>39</v>
      </c>
      <c r="G15" s="77" t="s">
        <v>238</v>
      </c>
      <c r="H15" s="77">
        <v>5</v>
      </c>
      <c r="I15" s="77">
        <v>5</v>
      </c>
      <c r="J15" s="31"/>
    </row>
    <row r="16" ht="18" customHeight="1" spans="1:255">
      <c r="A16" s="42"/>
      <c r="B16" s="54"/>
      <c r="C16" s="56" t="s">
        <v>239</v>
      </c>
      <c r="D16" s="94" t="s">
        <v>37</v>
      </c>
      <c r="E16" s="77" t="s">
        <v>240</v>
      </c>
      <c r="F16" s="40" t="s">
        <v>97</v>
      </c>
      <c r="G16" s="77" t="s">
        <v>240</v>
      </c>
      <c r="H16" s="77">
        <v>5</v>
      </c>
      <c r="I16" s="77">
        <v>5</v>
      </c>
      <c r="J16" s="31"/>
    </row>
    <row r="17" ht="18" customHeight="1" spans="1:10">
      <c r="A17" s="42"/>
      <c r="B17" s="35" t="s">
        <v>53</v>
      </c>
      <c r="C17" s="56" t="s">
        <v>241</v>
      </c>
      <c r="D17" s="94" t="s">
        <v>55</v>
      </c>
      <c r="E17" s="78">
        <v>0.95</v>
      </c>
      <c r="F17" s="40" t="s">
        <v>56</v>
      </c>
      <c r="G17" s="78">
        <v>0.95</v>
      </c>
      <c r="H17" s="77">
        <v>10</v>
      </c>
      <c r="I17" s="77">
        <v>10</v>
      </c>
      <c r="J17" s="31"/>
    </row>
    <row r="18" ht="18" customHeight="1" spans="1:10">
      <c r="A18" s="42"/>
      <c r="B18" s="54"/>
      <c r="C18" s="56" t="s">
        <v>242</v>
      </c>
      <c r="D18" s="38" t="s">
        <v>37</v>
      </c>
      <c r="E18" s="77" t="s">
        <v>243</v>
      </c>
      <c r="F18" s="40" t="s">
        <v>73</v>
      </c>
      <c r="G18" s="77" t="s">
        <v>243</v>
      </c>
      <c r="H18" s="77">
        <v>10</v>
      </c>
      <c r="I18" s="77">
        <v>10</v>
      </c>
      <c r="J18" s="31"/>
    </row>
    <row r="19" ht="18" customHeight="1" spans="1:10">
      <c r="A19" s="42"/>
      <c r="B19" s="35" t="s">
        <v>59</v>
      </c>
      <c r="C19" s="56" t="s">
        <v>110</v>
      </c>
      <c r="D19" s="38" t="s">
        <v>37</v>
      </c>
      <c r="E19" s="77" t="s">
        <v>61</v>
      </c>
      <c r="F19" s="40" t="s">
        <v>62</v>
      </c>
      <c r="G19" s="77" t="s">
        <v>61</v>
      </c>
      <c r="H19" s="77">
        <v>10</v>
      </c>
      <c r="I19" s="77">
        <v>10</v>
      </c>
      <c r="J19" s="31"/>
    </row>
    <row r="20" ht="18" customHeight="1" spans="1:10">
      <c r="A20" s="42"/>
      <c r="B20" s="35" t="s">
        <v>63</v>
      </c>
      <c r="C20" s="56" t="s">
        <v>65</v>
      </c>
      <c r="D20" s="38" t="s">
        <v>66</v>
      </c>
      <c r="E20" s="77" t="s">
        <v>67</v>
      </c>
      <c r="F20" s="40" t="s">
        <v>68</v>
      </c>
      <c r="G20" s="77" t="s">
        <v>67</v>
      </c>
      <c r="H20" s="77">
        <v>5</v>
      </c>
      <c r="I20" s="77">
        <v>5</v>
      </c>
      <c r="J20" s="31"/>
    </row>
    <row r="21" ht="18" customHeight="1" spans="1:10">
      <c r="A21" s="54"/>
      <c r="B21" s="54"/>
      <c r="C21" s="56" t="s">
        <v>64</v>
      </c>
      <c r="D21" s="94" t="s">
        <v>55</v>
      </c>
      <c r="E21" s="78">
        <v>0.95</v>
      </c>
      <c r="F21" s="40" t="s">
        <v>56</v>
      </c>
      <c r="G21" s="83">
        <v>0.9672</v>
      </c>
      <c r="H21" s="77">
        <v>5</v>
      </c>
      <c r="I21" s="77">
        <v>5</v>
      </c>
      <c r="J21" s="31"/>
    </row>
    <row r="22" ht="28.8" customHeight="1" spans="1:10">
      <c r="A22" s="35" t="s">
        <v>69</v>
      </c>
      <c r="B22" s="35" t="s">
        <v>101</v>
      </c>
      <c r="C22" s="56" t="s">
        <v>244</v>
      </c>
      <c r="D22" s="38" t="s">
        <v>37</v>
      </c>
      <c r="E22" s="77" t="s">
        <v>245</v>
      </c>
      <c r="F22" s="40" t="s">
        <v>73</v>
      </c>
      <c r="G22" s="77" t="s">
        <v>245</v>
      </c>
      <c r="H22" s="77">
        <v>15</v>
      </c>
      <c r="I22" s="77">
        <v>15</v>
      </c>
      <c r="J22" s="31"/>
    </row>
    <row r="23" ht="28.8" customHeight="1" spans="1:10">
      <c r="A23" s="54"/>
      <c r="B23" s="54"/>
      <c r="C23" s="56" t="s">
        <v>246</v>
      </c>
      <c r="D23" s="38" t="s">
        <v>37</v>
      </c>
      <c r="E23" s="77" t="s">
        <v>247</v>
      </c>
      <c r="F23" s="40" t="s">
        <v>73</v>
      </c>
      <c r="G23" s="77" t="s">
        <v>247</v>
      </c>
      <c r="H23" s="77">
        <v>15</v>
      </c>
      <c r="I23" s="77">
        <v>15</v>
      </c>
      <c r="J23" s="31"/>
    </row>
    <row r="24" ht="30" customHeight="1" spans="1:10">
      <c r="A24" s="79" t="s">
        <v>74</v>
      </c>
      <c r="B24" s="45" t="s">
        <v>75</v>
      </c>
      <c r="C24" s="56" t="s">
        <v>248</v>
      </c>
      <c r="D24" s="38" t="s">
        <v>55</v>
      </c>
      <c r="E24" s="78">
        <v>0.95</v>
      </c>
      <c r="F24" s="44" t="s">
        <v>56</v>
      </c>
      <c r="G24" s="78">
        <v>0.95</v>
      </c>
      <c r="H24" s="77">
        <v>10</v>
      </c>
      <c r="I24" s="77">
        <v>10</v>
      </c>
      <c r="J24" s="64" t="s">
        <v>77</v>
      </c>
    </row>
    <row r="25" ht="54" customHeight="1" spans="1:10">
      <c r="A25" s="7" t="s">
        <v>78</v>
      </c>
      <c r="B25" s="29"/>
      <c r="C25" s="8"/>
      <c r="D25" s="7" t="s">
        <v>79</v>
      </c>
      <c r="E25" s="29"/>
      <c r="F25" s="29"/>
      <c r="G25" s="29"/>
      <c r="H25" s="29"/>
      <c r="I25" s="29"/>
      <c r="J25" s="8"/>
    </row>
    <row r="26" ht="25.5" customHeight="1" spans="1:10">
      <c r="A26" s="7" t="s">
        <v>80</v>
      </c>
      <c r="B26" s="29"/>
      <c r="C26" s="29"/>
      <c r="D26" s="29"/>
      <c r="E26" s="29"/>
      <c r="F26" s="29"/>
      <c r="G26" s="8"/>
      <c r="H26" s="15">
        <v>100</v>
      </c>
      <c r="I26" s="46">
        <f>I24+I21+I20+I19+I15+I7+I18+I17+I16+I22+I23</f>
        <v>99.6723404255319</v>
      </c>
      <c r="J26" s="47" t="s">
        <v>81</v>
      </c>
    </row>
    <row r="27" ht="25.5" customHeight="1" spans="1:10">
      <c r="A27" s="48"/>
      <c r="B27" s="48"/>
      <c r="C27" s="48"/>
      <c r="D27" s="48"/>
      <c r="E27" s="48"/>
      <c r="F27" s="48"/>
      <c r="G27" s="48"/>
      <c r="H27" s="48"/>
      <c r="I27" s="49"/>
      <c r="J27" s="50"/>
    </row>
    <row r="28" ht="28.95" customHeight="1" spans="1:10">
      <c r="A28" s="51" t="s">
        <v>82</v>
      </c>
      <c r="B28" s="48"/>
      <c r="C28" s="48"/>
      <c r="D28" s="48"/>
      <c r="E28" s="48"/>
      <c r="F28" s="48"/>
      <c r="G28" s="48"/>
      <c r="H28" s="48"/>
      <c r="I28" s="48"/>
      <c r="J28" s="50"/>
    </row>
    <row r="29" ht="27" customHeight="1" spans="1:10">
      <c r="A29" s="51" t="s">
        <v>83</v>
      </c>
      <c r="B29" s="51"/>
      <c r="C29" s="51"/>
      <c r="D29" s="51"/>
      <c r="E29" s="51"/>
      <c r="F29" s="51"/>
      <c r="G29" s="51"/>
      <c r="H29" s="51"/>
      <c r="I29" s="51"/>
      <c r="J29" s="51"/>
    </row>
    <row r="30" ht="19.05" customHeight="1" spans="1:10">
      <c r="A30" s="51" t="s">
        <v>84</v>
      </c>
      <c r="B30" s="51"/>
      <c r="C30" s="51"/>
      <c r="D30" s="51"/>
      <c r="E30" s="51"/>
      <c r="F30" s="51"/>
      <c r="G30" s="51"/>
      <c r="H30" s="51"/>
      <c r="I30" s="51"/>
      <c r="J30" s="51"/>
    </row>
    <row r="31" ht="18" customHeight="1" spans="1:10">
      <c r="A31" s="51" t="s">
        <v>85</v>
      </c>
      <c r="B31" s="51"/>
      <c r="C31" s="51"/>
      <c r="D31" s="51"/>
      <c r="E31" s="51"/>
      <c r="F31" s="51"/>
      <c r="G31" s="51"/>
      <c r="H31" s="51"/>
      <c r="I31" s="51"/>
      <c r="J31" s="51"/>
    </row>
    <row r="32" ht="18" customHeight="1" spans="1:10">
      <c r="A32" s="51" t="s">
        <v>86</v>
      </c>
      <c r="B32" s="51"/>
      <c r="C32" s="51"/>
      <c r="D32" s="51"/>
      <c r="E32" s="51"/>
      <c r="F32" s="51"/>
      <c r="G32" s="51"/>
      <c r="H32" s="51"/>
      <c r="I32" s="51"/>
      <c r="J32" s="51"/>
    </row>
    <row r="33" ht="18" customHeight="1" spans="1:10">
      <c r="A33" s="51" t="s">
        <v>87</v>
      </c>
      <c r="B33" s="51"/>
      <c r="C33" s="51"/>
      <c r="D33" s="51"/>
      <c r="E33" s="51"/>
      <c r="F33" s="51"/>
      <c r="G33" s="51"/>
      <c r="H33" s="51"/>
      <c r="I33" s="51"/>
      <c r="J33" s="51"/>
    </row>
    <row r="34" ht="24" customHeight="1" spans="1:10">
      <c r="A34" s="51" t="s">
        <v>88</v>
      </c>
      <c r="B34" s="51"/>
      <c r="C34" s="51"/>
      <c r="D34" s="51"/>
      <c r="E34" s="51"/>
      <c r="F34" s="51"/>
      <c r="G34" s="51"/>
      <c r="H34" s="51"/>
      <c r="I34" s="51"/>
      <c r="J34" s="51"/>
    </row>
  </sheetData>
  <mergeCells count="38">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5:C25"/>
    <mergeCell ref="D25:J25"/>
    <mergeCell ref="A26:G26"/>
    <mergeCell ref="A29:J29"/>
    <mergeCell ref="A30:J30"/>
    <mergeCell ref="A31:J31"/>
    <mergeCell ref="A32:J32"/>
    <mergeCell ref="A33:J33"/>
    <mergeCell ref="A34:J34"/>
    <mergeCell ref="A11:A12"/>
    <mergeCell ref="A15:A21"/>
    <mergeCell ref="A22:A23"/>
    <mergeCell ref="B15:B16"/>
    <mergeCell ref="B17:B18"/>
    <mergeCell ref="B20:B21"/>
    <mergeCell ref="B22:B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pageSetUpPr fitToPage="1"/>
  </sheetPr>
  <dimension ref="A1:IU31"/>
  <sheetViews>
    <sheetView workbookViewId="0">
      <selection activeCell="A28" sqref="A28:J28"/>
    </sheetView>
  </sheetViews>
  <sheetFormatPr defaultColWidth="10" defaultRowHeight="13.5"/>
  <cols>
    <col min="1" max="2" width="12.3333333333333" style="4" customWidth="1"/>
    <col min="3" max="3" width="44.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249</v>
      </c>
      <c r="B4" s="8"/>
      <c r="C4" s="9" t="s">
        <v>250</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v>0.2</v>
      </c>
      <c r="E7" s="21">
        <v>0.2</v>
      </c>
      <c r="F7" s="21">
        <v>0.114</v>
      </c>
      <c r="G7" s="15">
        <v>10</v>
      </c>
      <c r="H7" s="22">
        <f>F7/E7</f>
        <v>0.57</v>
      </c>
      <c r="I7" s="23">
        <f>H7*G7</f>
        <v>5.7</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v>0.2</v>
      </c>
      <c r="E8" s="21">
        <v>0.2</v>
      </c>
      <c r="F8" s="21">
        <v>0.114</v>
      </c>
      <c r="G8" s="15" t="s">
        <v>17</v>
      </c>
      <c r="H8" s="22">
        <f>F8/E8</f>
        <v>0.57</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1"/>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t="s">
        <v>17</v>
      </c>
      <c r="E10" s="27" t="s">
        <v>17</v>
      </c>
      <c r="F10" s="27" t="s">
        <v>17</v>
      </c>
      <c r="G10" s="15" t="s">
        <v>17</v>
      </c>
      <c r="H10" s="21"/>
      <c r="I10" s="23" t="s">
        <v>17</v>
      </c>
      <c r="J10" s="24"/>
    </row>
    <row r="11" ht="18" customHeight="1" spans="1:255">
      <c r="A11" s="28" t="s">
        <v>20</v>
      </c>
      <c r="B11" s="7" t="s">
        <v>21</v>
      </c>
      <c r="C11" s="29"/>
      <c r="D11" s="29"/>
      <c r="E11" s="8"/>
      <c r="F11" s="23" t="s">
        <v>22</v>
      </c>
      <c r="G11" s="30"/>
      <c r="H11" s="30"/>
      <c r="I11" s="30"/>
      <c r="J11" s="24"/>
    </row>
    <row r="12" ht="54.6" customHeight="1" spans="1:255">
      <c r="A12" s="31"/>
      <c r="B12" s="12" t="s">
        <v>251</v>
      </c>
      <c r="C12" s="13"/>
      <c r="D12" s="13"/>
      <c r="E12" s="14"/>
      <c r="F12" s="32" t="s">
        <v>252</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253</v>
      </c>
      <c r="D15" s="94" t="s">
        <v>37</v>
      </c>
      <c r="E15" s="77" t="s">
        <v>254</v>
      </c>
      <c r="F15" s="40" t="s">
        <v>255</v>
      </c>
      <c r="G15" s="77" t="s">
        <v>254</v>
      </c>
      <c r="H15" s="77">
        <v>10</v>
      </c>
      <c r="I15" s="77">
        <v>10</v>
      </c>
      <c r="J15" s="31"/>
    </row>
    <row r="16" ht="18" customHeight="1" spans="1:255">
      <c r="A16" s="42"/>
      <c r="B16" s="35" t="s">
        <v>53</v>
      </c>
      <c r="C16" s="56" t="s">
        <v>256</v>
      </c>
      <c r="D16" s="94" t="s">
        <v>55</v>
      </c>
      <c r="E16" s="78">
        <v>0.98</v>
      </c>
      <c r="F16" s="40" t="s">
        <v>56</v>
      </c>
      <c r="G16" s="78">
        <v>0.98</v>
      </c>
      <c r="H16" s="77">
        <v>10</v>
      </c>
      <c r="I16" s="77">
        <v>10</v>
      </c>
      <c r="J16" s="31"/>
    </row>
    <row r="17" ht="18" customHeight="1" spans="1:10">
      <c r="A17" s="42"/>
      <c r="B17" s="35" t="s">
        <v>59</v>
      </c>
      <c r="C17" s="56" t="s">
        <v>257</v>
      </c>
      <c r="D17" s="38" t="s">
        <v>37</v>
      </c>
      <c r="E17" s="77" t="s">
        <v>61</v>
      </c>
      <c r="F17" s="40" t="s">
        <v>62</v>
      </c>
      <c r="G17" s="77" t="s">
        <v>61</v>
      </c>
      <c r="H17" s="77">
        <v>10</v>
      </c>
      <c r="I17" s="77">
        <v>10</v>
      </c>
      <c r="J17" s="31"/>
    </row>
    <row r="18" ht="18" customHeight="1" spans="1:10">
      <c r="A18" s="42"/>
      <c r="B18" s="35" t="s">
        <v>63</v>
      </c>
      <c r="C18" s="56" t="s">
        <v>64</v>
      </c>
      <c r="D18" s="94" t="s">
        <v>55</v>
      </c>
      <c r="E18" s="78">
        <v>0.95</v>
      </c>
      <c r="F18" s="40" t="s">
        <v>56</v>
      </c>
      <c r="G18" s="78">
        <v>0.57</v>
      </c>
      <c r="H18" s="77">
        <v>10</v>
      </c>
      <c r="I18" s="77">
        <v>6</v>
      </c>
      <c r="J18" s="31" t="s">
        <v>258</v>
      </c>
    </row>
    <row r="19" ht="18" customHeight="1" spans="1:10">
      <c r="A19" s="54"/>
      <c r="B19" s="54"/>
      <c r="C19" s="56" t="s">
        <v>65</v>
      </c>
      <c r="D19" s="38" t="s">
        <v>66</v>
      </c>
      <c r="E19" s="77" t="s">
        <v>67</v>
      </c>
      <c r="F19" s="40" t="s">
        <v>68</v>
      </c>
      <c r="G19" s="77" t="s">
        <v>67</v>
      </c>
      <c r="H19" s="77">
        <v>10</v>
      </c>
      <c r="I19" s="77">
        <v>10</v>
      </c>
      <c r="J19" s="31"/>
    </row>
    <row r="20" ht="28.8" customHeight="1" spans="1:10">
      <c r="A20" s="35" t="s">
        <v>69</v>
      </c>
      <c r="B20" s="35" t="s">
        <v>101</v>
      </c>
      <c r="C20" s="56" t="s">
        <v>259</v>
      </c>
      <c r="D20" s="38" t="s">
        <v>37</v>
      </c>
      <c r="E20" s="77" t="s">
        <v>260</v>
      </c>
      <c r="F20" s="40" t="s">
        <v>73</v>
      </c>
      <c r="G20" s="77" t="s">
        <v>260</v>
      </c>
      <c r="H20" s="77">
        <v>30</v>
      </c>
      <c r="I20" s="77">
        <v>30</v>
      </c>
      <c r="J20" s="31"/>
    </row>
    <row r="21" ht="30" customHeight="1" spans="1:10">
      <c r="A21" s="79" t="s">
        <v>74</v>
      </c>
      <c r="B21" s="45" t="s">
        <v>75</v>
      </c>
      <c r="C21" s="56" t="s">
        <v>261</v>
      </c>
      <c r="D21" s="38" t="s">
        <v>55</v>
      </c>
      <c r="E21" s="78">
        <v>0.95</v>
      </c>
      <c r="F21" s="44" t="s">
        <v>56</v>
      </c>
      <c r="G21" s="78">
        <v>0.95</v>
      </c>
      <c r="H21" s="77">
        <v>10</v>
      </c>
      <c r="I21" s="77">
        <v>10</v>
      </c>
      <c r="J21" s="64" t="s">
        <v>77</v>
      </c>
    </row>
    <row r="22" ht="54" customHeight="1" spans="1:10">
      <c r="A22" s="7" t="s">
        <v>78</v>
      </c>
      <c r="B22" s="29"/>
      <c r="C22" s="8"/>
      <c r="D22" s="7" t="s">
        <v>79</v>
      </c>
      <c r="E22" s="29"/>
      <c r="F22" s="29"/>
      <c r="G22" s="29"/>
      <c r="H22" s="29"/>
      <c r="I22" s="29"/>
      <c r="J22" s="8"/>
    </row>
    <row r="23" ht="25.5" customHeight="1" spans="1:10">
      <c r="A23" s="7" t="s">
        <v>80</v>
      </c>
      <c r="B23" s="29"/>
      <c r="C23" s="29"/>
      <c r="D23" s="29"/>
      <c r="E23" s="29"/>
      <c r="F23" s="29"/>
      <c r="G23" s="8"/>
      <c r="H23" s="15">
        <v>100</v>
      </c>
      <c r="I23" s="46">
        <f>I21+I19+I18+I17+I15+I7+I16+I20</f>
        <v>91.7</v>
      </c>
      <c r="J23" s="47" t="s">
        <v>81</v>
      </c>
    </row>
    <row r="24" ht="25.5" customHeight="1" spans="1:10">
      <c r="A24" s="48"/>
      <c r="B24" s="48"/>
      <c r="C24" s="48"/>
      <c r="D24" s="48"/>
      <c r="E24" s="48"/>
      <c r="F24" s="48"/>
      <c r="G24" s="48"/>
      <c r="H24" s="48"/>
      <c r="I24" s="49"/>
      <c r="J24" s="50"/>
    </row>
    <row r="25" ht="28.95" customHeight="1" spans="1:10">
      <c r="A25" s="51" t="s">
        <v>82</v>
      </c>
      <c r="B25" s="48"/>
      <c r="C25" s="48"/>
      <c r="D25" s="48"/>
      <c r="E25" s="48"/>
      <c r="F25" s="48"/>
      <c r="G25" s="48"/>
      <c r="H25" s="48"/>
      <c r="I25" s="48"/>
      <c r="J25" s="50"/>
    </row>
    <row r="26" ht="27" customHeight="1" spans="1:10">
      <c r="A26" s="51" t="s">
        <v>83</v>
      </c>
      <c r="B26" s="51"/>
      <c r="C26" s="51"/>
      <c r="D26" s="51"/>
      <c r="E26" s="51"/>
      <c r="F26" s="51"/>
      <c r="G26" s="51"/>
      <c r="H26" s="51"/>
      <c r="I26" s="51"/>
      <c r="J26" s="51"/>
    </row>
    <row r="27" ht="19.05" customHeight="1" spans="1:10">
      <c r="A27" s="51" t="s">
        <v>84</v>
      </c>
      <c r="B27" s="51"/>
      <c r="C27" s="51"/>
      <c r="D27" s="51"/>
      <c r="E27" s="51"/>
      <c r="F27" s="51"/>
      <c r="G27" s="51"/>
      <c r="H27" s="51"/>
      <c r="I27" s="51"/>
      <c r="J27" s="51"/>
    </row>
    <row r="28" ht="18" customHeight="1" spans="1:10">
      <c r="A28" s="51" t="s">
        <v>85</v>
      </c>
      <c r="B28" s="51"/>
      <c r="C28" s="51"/>
      <c r="D28" s="51"/>
      <c r="E28" s="51"/>
      <c r="F28" s="51"/>
      <c r="G28" s="51"/>
      <c r="H28" s="51"/>
      <c r="I28" s="51"/>
      <c r="J28" s="51"/>
    </row>
    <row r="29" ht="18" customHeight="1" spans="1:10">
      <c r="A29" s="51" t="s">
        <v>86</v>
      </c>
      <c r="B29" s="51"/>
      <c r="C29" s="51"/>
      <c r="D29" s="51"/>
      <c r="E29" s="51"/>
      <c r="F29" s="51"/>
      <c r="G29" s="51"/>
      <c r="H29" s="51"/>
      <c r="I29" s="51"/>
      <c r="J29" s="51"/>
    </row>
    <row r="30" ht="18" customHeight="1" spans="1:10">
      <c r="A30" s="51" t="s">
        <v>87</v>
      </c>
      <c r="B30" s="51"/>
      <c r="C30" s="51"/>
      <c r="D30" s="51"/>
      <c r="E30" s="51"/>
      <c r="F30" s="51"/>
      <c r="G30" s="51"/>
      <c r="H30" s="51"/>
      <c r="I30" s="51"/>
      <c r="J30" s="51"/>
    </row>
    <row r="31" ht="24" customHeight="1" spans="1:10">
      <c r="A31" s="51" t="s">
        <v>88</v>
      </c>
      <c r="B31" s="51"/>
      <c r="C31" s="51"/>
      <c r="D31" s="51"/>
      <c r="E31" s="51"/>
      <c r="F31" s="51"/>
      <c r="G31" s="51"/>
      <c r="H31" s="51"/>
      <c r="I31" s="51"/>
      <c r="J31" s="51"/>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B18:B19"/>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pageSetUpPr fitToPage="1"/>
  </sheetPr>
  <dimension ref="A1:IU46"/>
  <sheetViews>
    <sheetView workbookViewId="0">
      <selection activeCell="J33" sqref="J33"/>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262</v>
      </c>
      <c r="B4" s="8"/>
      <c r="C4" s="9" t="s">
        <v>263</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v>245</v>
      </c>
      <c r="F7" s="21">
        <v>245</v>
      </c>
      <c r="G7" s="15">
        <v>10</v>
      </c>
      <c r="H7" s="22">
        <f>F7/E7</f>
        <v>1</v>
      </c>
      <c r="I7" s="23">
        <f>H7*G7</f>
        <v>10</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245</v>
      </c>
      <c r="F8" s="21">
        <v>245</v>
      </c>
      <c r="G8" s="15" t="s">
        <v>17</v>
      </c>
      <c r="H8" s="22">
        <f>F8/E8</f>
        <v>1</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160.8" customHeight="1" spans="1:255">
      <c r="A12" s="31"/>
      <c r="B12" s="12" t="s">
        <v>264</v>
      </c>
      <c r="C12" s="13"/>
      <c r="D12" s="13"/>
      <c r="E12" s="14"/>
      <c r="F12" s="32" t="s">
        <v>264</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265</v>
      </c>
      <c r="D15" s="94" t="s">
        <v>37</v>
      </c>
      <c r="E15" s="65" t="s">
        <v>266</v>
      </c>
      <c r="F15" s="40" t="s">
        <v>73</v>
      </c>
      <c r="G15" s="65" t="s">
        <v>266</v>
      </c>
      <c r="H15" s="41">
        <v>4</v>
      </c>
      <c r="I15" s="41">
        <v>4</v>
      </c>
      <c r="J15" s="31"/>
    </row>
    <row r="16" ht="18" customHeight="1" spans="1:255">
      <c r="A16" s="42"/>
      <c r="B16" s="42"/>
      <c r="C16" s="56" t="s">
        <v>267</v>
      </c>
      <c r="D16" s="94" t="s">
        <v>37</v>
      </c>
      <c r="E16" s="65" t="s">
        <v>268</v>
      </c>
      <c r="F16" s="40" t="s">
        <v>73</v>
      </c>
      <c r="G16" s="65" t="s">
        <v>268</v>
      </c>
      <c r="H16" s="41">
        <v>4</v>
      </c>
      <c r="I16" s="41">
        <v>4</v>
      </c>
      <c r="J16" s="31"/>
    </row>
    <row r="17" ht="18" customHeight="1" spans="1:10">
      <c r="A17" s="42"/>
      <c r="B17" s="42"/>
      <c r="C17" s="56" t="s">
        <v>269</v>
      </c>
      <c r="D17" s="94" t="s">
        <v>37</v>
      </c>
      <c r="E17" s="67">
        <v>1</v>
      </c>
      <c r="F17" s="44" t="s">
        <v>56</v>
      </c>
      <c r="G17" s="67">
        <v>1</v>
      </c>
      <c r="H17" s="41">
        <v>4</v>
      </c>
      <c r="I17" s="41">
        <v>4</v>
      </c>
      <c r="J17" s="31"/>
    </row>
    <row r="18" ht="54.6" customHeight="1" spans="1:10">
      <c r="A18" s="42"/>
      <c r="B18" s="42"/>
      <c r="C18" s="56" t="s">
        <v>270</v>
      </c>
      <c r="D18" s="94" t="s">
        <v>55</v>
      </c>
      <c r="E18" s="67">
        <v>0.9</v>
      </c>
      <c r="F18" s="44" t="s">
        <v>56</v>
      </c>
      <c r="G18" s="67">
        <v>0.9</v>
      </c>
      <c r="H18" s="41">
        <v>4</v>
      </c>
      <c r="I18" s="41">
        <v>4</v>
      </c>
      <c r="J18" s="31"/>
    </row>
    <row r="19" ht="18" customHeight="1" spans="1:10">
      <c r="A19" s="42"/>
      <c r="B19" s="54"/>
      <c r="C19" s="56" t="s">
        <v>271</v>
      </c>
      <c r="D19" s="94" t="s">
        <v>55</v>
      </c>
      <c r="E19" s="67">
        <v>0.85</v>
      </c>
      <c r="F19" s="44" t="s">
        <v>56</v>
      </c>
      <c r="G19" s="67">
        <v>0.85</v>
      </c>
      <c r="H19" s="41">
        <v>4</v>
      </c>
      <c r="I19" s="41">
        <v>4</v>
      </c>
      <c r="J19" s="31"/>
    </row>
    <row r="20" ht="18" customHeight="1" spans="1:10">
      <c r="A20" s="42"/>
      <c r="B20" s="35" t="s">
        <v>53</v>
      </c>
      <c r="C20" s="56" t="s">
        <v>272</v>
      </c>
      <c r="D20" s="94" t="s">
        <v>37</v>
      </c>
      <c r="E20" s="65" t="s">
        <v>273</v>
      </c>
      <c r="F20" s="40" t="s">
        <v>73</v>
      </c>
      <c r="G20" s="65" t="s">
        <v>273</v>
      </c>
      <c r="H20" s="41">
        <v>3</v>
      </c>
      <c r="I20" s="41">
        <v>3</v>
      </c>
      <c r="J20" s="31"/>
    </row>
    <row r="21" ht="24.6" customHeight="1" spans="1:10">
      <c r="A21" s="42"/>
      <c r="B21" s="42"/>
      <c r="C21" s="56" t="s">
        <v>274</v>
      </c>
      <c r="D21" s="94" t="s">
        <v>37</v>
      </c>
      <c r="E21" s="68" t="s">
        <v>275</v>
      </c>
      <c r="F21" s="40" t="s">
        <v>73</v>
      </c>
      <c r="G21" s="68" t="s">
        <v>275</v>
      </c>
      <c r="H21" s="41">
        <v>3</v>
      </c>
      <c r="I21" s="41">
        <v>3</v>
      </c>
      <c r="J21" s="31"/>
    </row>
    <row r="22" ht="18" customHeight="1" spans="1:10">
      <c r="A22" s="42"/>
      <c r="B22" s="42"/>
      <c r="C22" s="56" t="s">
        <v>276</v>
      </c>
      <c r="D22" s="94" t="s">
        <v>37</v>
      </c>
      <c r="E22" s="65" t="s">
        <v>277</v>
      </c>
      <c r="F22" s="40" t="s">
        <v>73</v>
      </c>
      <c r="G22" s="65" t="s">
        <v>277</v>
      </c>
      <c r="H22" s="41">
        <v>3</v>
      </c>
      <c r="I22" s="41">
        <v>3</v>
      </c>
      <c r="J22" s="31"/>
    </row>
    <row r="23" ht="28.8" customHeight="1" spans="1:10">
      <c r="A23" s="42"/>
      <c r="B23" s="42"/>
      <c r="C23" s="56" t="s">
        <v>278</v>
      </c>
      <c r="D23" s="94" t="s">
        <v>37</v>
      </c>
      <c r="E23" s="65" t="s">
        <v>277</v>
      </c>
      <c r="F23" s="40" t="s">
        <v>73</v>
      </c>
      <c r="G23" s="65" t="s">
        <v>277</v>
      </c>
      <c r="H23" s="41">
        <v>3</v>
      </c>
      <c r="I23" s="41">
        <v>3</v>
      </c>
      <c r="J23" s="31"/>
    </row>
    <row r="24" ht="28.8" customHeight="1" spans="1:10">
      <c r="A24" s="42"/>
      <c r="B24" s="42"/>
      <c r="C24" s="56" t="s">
        <v>279</v>
      </c>
      <c r="D24" s="94" t="s">
        <v>55</v>
      </c>
      <c r="E24" s="67">
        <v>0.9</v>
      </c>
      <c r="F24" s="44" t="s">
        <v>56</v>
      </c>
      <c r="G24" s="67">
        <v>0.9</v>
      </c>
      <c r="H24" s="41">
        <v>3</v>
      </c>
      <c r="I24" s="41">
        <v>3</v>
      </c>
      <c r="J24" s="31"/>
    </row>
    <row r="25" ht="28.2" customHeight="1" spans="1:10">
      <c r="A25" s="42"/>
      <c r="B25" s="54"/>
      <c r="C25" s="56" t="s">
        <v>280</v>
      </c>
      <c r="D25" s="94" t="s">
        <v>37</v>
      </c>
      <c r="E25" s="67">
        <v>1</v>
      </c>
      <c r="F25" s="40" t="s">
        <v>56</v>
      </c>
      <c r="G25" s="67">
        <v>1</v>
      </c>
      <c r="H25" s="41">
        <v>3</v>
      </c>
      <c r="I25" s="41">
        <v>3</v>
      </c>
      <c r="J25" s="31"/>
    </row>
    <row r="26" ht="25.8" customHeight="1" spans="1:10">
      <c r="A26" s="42"/>
      <c r="B26" s="35" t="s">
        <v>59</v>
      </c>
      <c r="C26" s="56" t="s">
        <v>281</v>
      </c>
      <c r="D26" s="94" t="s">
        <v>37</v>
      </c>
      <c r="E26" s="68" t="s">
        <v>282</v>
      </c>
      <c r="F26" s="40" t="s">
        <v>73</v>
      </c>
      <c r="G26" s="68" t="s">
        <v>282</v>
      </c>
      <c r="H26" s="41">
        <v>2</v>
      </c>
      <c r="I26" s="41">
        <v>2</v>
      </c>
      <c r="J26" s="31"/>
    </row>
    <row r="27" ht="25.2" customHeight="1" spans="1:10">
      <c r="A27" s="42"/>
      <c r="B27" s="42"/>
      <c r="C27" s="56" t="s">
        <v>283</v>
      </c>
      <c r="D27" s="94" t="s">
        <v>55</v>
      </c>
      <c r="E27" s="67">
        <v>0.9</v>
      </c>
      <c r="F27" s="44" t="s">
        <v>56</v>
      </c>
      <c r="G27" s="67">
        <v>0.9</v>
      </c>
      <c r="H27" s="41">
        <v>2</v>
      </c>
      <c r="I27" s="41">
        <v>2</v>
      </c>
      <c r="J27" s="31"/>
    </row>
    <row r="28" ht="18" customHeight="1" spans="1:10">
      <c r="A28" s="42"/>
      <c r="B28" s="54"/>
      <c r="C28" s="56" t="s">
        <v>284</v>
      </c>
      <c r="D28" s="94" t="s">
        <v>55</v>
      </c>
      <c r="E28" s="67">
        <v>0.95</v>
      </c>
      <c r="F28" s="44" t="s">
        <v>56</v>
      </c>
      <c r="G28" s="67">
        <v>0.95</v>
      </c>
      <c r="H28" s="41">
        <v>2</v>
      </c>
      <c r="I28" s="41">
        <v>2</v>
      </c>
      <c r="J28" s="31"/>
    </row>
    <row r="29" ht="18" customHeight="1" spans="1:10">
      <c r="A29" s="42"/>
      <c r="B29" s="35" t="s">
        <v>63</v>
      </c>
      <c r="C29" s="56" t="s">
        <v>285</v>
      </c>
      <c r="D29" s="94" t="s">
        <v>55</v>
      </c>
      <c r="E29" s="67">
        <v>0.9</v>
      </c>
      <c r="F29" s="44" t="s">
        <v>56</v>
      </c>
      <c r="G29" s="67">
        <v>0.9</v>
      </c>
      <c r="H29" s="41">
        <v>3</v>
      </c>
      <c r="I29" s="41">
        <v>3</v>
      </c>
      <c r="J29" s="31"/>
    </row>
    <row r="30" ht="18" customHeight="1" spans="1:10">
      <c r="A30" s="54"/>
      <c r="B30" s="54"/>
      <c r="C30" s="56" t="s">
        <v>286</v>
      </c>
      <c r="D30" s="94" t="s">
        <v>55</v>
      </c>
      <c r="E30" s="75">
        <v>0.95</v>
      </c>
      <c r="F30" s="44" t="s">
        <v>56</v>
      </c>
      <c r="G30" s="75">
        <v>0.95</v>
      </c>
      <c r="H30" s="41">
        <v>3</v>
      </c>
      <c r="I30" s="41">
        <v>3</v>
      </c>
      <c r="J30" s="31"/>
    </row>
    <row r="31" ht="28.8" customHeight="1" spans="1:10">
      <c r="A31" s="35" t="s">
        <v>69</v>
      </c>
      <c r="B31" s="35" t="s">
        <v>101</v>
      </c>
      <c r="C31" s="56" t="s">
        <v>287</v>
      </c>
      <c r="D31" s="38" t="s">
        <v>37</v>
      </c>
      <c r="E31" s="65" t="s">
        <v>155</v>
      </c>
      <c r="F31" s="40" t="s">
        <v>73</v>
      </c>
      <c r="G31" s="65" t="s">
        <v>155</v>
      </c>
      <c r="H31" s="41">
        <v>7</v>
      </c>
      <c r="I31" s="41">
        <v>7</v>
      </c>
      <c r="J31" s="31"/>
    </row>
    <row r="32" ht="28.8" customHeight="1" spans="1:10">
      <c r="A32" s="42"/>
      <c r="B32" s="42"/>
      <c r="C32" s="56" t="s">
        <v>288</v>
      </c>
      <c r="D32" s="94" t="s">
        <v>37</v>
      </c>
      <c r="E32" s="65" t="s">
        <v>289</v>
      </c>
      <c r="F32" s="40" t="s">
        <v>73</v>
      </c>
      <c r="G32" s="65" t="s">
        <v>289</v>
      </c>
      <c r="H32" s="41">
        <v>7</v>
      </c>
      <c r="I32" s="41">
        <v>7</v>
      </c>
      <c r="J32" s="31"/>
    </row>
    <row r="33" ht="28.8" customHeight="1" spans="1:10">
      <c r="A33" s="42"/>
      <c r="B33" s="54"/>
      <c r="C33" s="56" t="s">
        <v>290</v>
      </c>
      <c r="D33" s="94" t="s">
        <v>55</v>
      </c>
      <c r="E33" s="67">
        <v>0.95</v>
      </c>
      <c r="F33" s="44" t="s">
        <v>56</v>
      </c>
      <c r="G33" s="67">
        <v>0.95</v>
      </c>
      <c r="H33" s="41">
        <v>7</v>
      </c>
      <c r="I33" s="41">
        <v>7</v>
      </c>
      <c r="J33" s="31"/>
    </row>
    <row r="34" ht="28.8" customHeight="1" spans="1:10">
      <c r="A34" s="54"/>
      <c r="B34" s="35" t="s">
        <v>291</v>
      </c>
      <c r="C34" s="56" t="s">
        <v>292</v>
      </c>
      <c r="D34" s="38" t="s">
        <v>37</v>
      </c>
      <c r="E34" s="65" t="s">
        <v>293</v>
      </c>
      <c r="F34" s="40" t="s">
        <v>73</v>
      </c>
      <c r="G34" s="65" t="s">
        <v>293</v>
      </c>
      <c r="H34" s="41">
        <v>9</v>
      </c>
      <c r="I34" s="41">
        <v>9</v>
      </c>
      <c r="J34" s="31"/>
    </row>
    <row r="35" ht="28.8" customHeight="1" spans="1:10">
      <c r="A35" s="35" t="s">
        <v>74</v>
      </c>
      <c r="B35" s="45" t="s">
        <v>75</v>
      </c>
      <c r="C35" s="56" t="s">
        <v>294</v>
      </c>
      <c r="D35" s="94" t="s">
        <v>55</v>
      </c>
      <c r="E35" s="67">
        <v>0.82</v>
      </c>
      <c r="F35" s="44" t="s">
        <v>56</v>
      </c>
      <c r="G35" s="67">
        <v>0.82</v>
      </c>
      <c r="H35" s="41">
        <v>5</v>
      </c>
      <c r="I35" s="41">
        <v>5</v>
      </c>
      <c r="J35" s="31"/>
    </row>
    <row r="36" ht="30" customHeight="1" spans="1:10">
      <c r="A36" s="54"/>
      <c r="B36" s="55"/>
      <c r="C36" s="56" t="s">
        <v>295</v>
      </c>
      <c r="D36" s="38" t="s">
        <v>55</v>
      </c>
      <c r="E36" s="75">
        <v>0.85</v>
      </c>
      <c r="F36" s="44" t="s">
        <v>56</v>
      </c>
      <c r="G36" s="75">
        <v>0.85</v>
      </c>
      <c r="H36" s="41">
        <v>5</v>
      </c>
      <c r="I36" s="41">
        <v>5</v>
      </c>
      <c r="J36" s="64" t="s">
        <v>77</v>
      </c>
    </row>
    <row r="37" ht="54" customHeight="1" spans="1:10">
      <c r="A37" s="7" t="s">
        <v>78</v>
      </c>
      <c r="B37" s="29"/>
      <c r="C37" s="8"/>
      <c r="D37" s="7" t="s">
        <v>79</v>
      </c>
      <c r="E37" s="29"/>
      <c r="F37" s="29"/>
      <c r="G37" s="29"/>
      <c r="H37" s="29"/>
      <c r="I37" s="29"/>
      <c r="J37" s="8"/>
    </row>
    <row r="38" ht="25.5" customHeight="1" spans="1:10">
      <c r="A38" s="7" t="s">
        <v>80</v>
      </c>
      <c r="B38" s="29"/>
      <c r="C38" s="29"/>
      <c r="D38" s="29"/>
      <c r="E38" s="29"/>
      <c r="F38" s="29"/>
      <c r="G38" s="8"/>
      <c r="H38" s="15">
        <v>100</v>
      </c>
      <c r="I38" s="46">
        <f>I36+I30+I29+I28+I15+I7+I25+I31+I35+I34+I33+I32+I27+I26+I24+I23+I22+I21+I20+I19+I18+I17+I16</f>
        <v>100</v>
      </c>
      <c r="J38" s="47" t="s">
        <v>81</v>
      </c>
    </row>
    <row r="39" ht="25.5" customHeight="1" spans="1:10">
      <c r="A39" s="48"/>
      <c r="B39" s="48"/>
      <c r="C39" s="48"/>
      <c r="D39" s="48"/>
      <c r="E39" s="48"/>
      <c r="F39" s="48"/>
      <c r="G39" s="48"/>
      <c r="H39" s="48"/>
      <c r="I39" s="49"/>
      <c r="J39" s="50"/>
    </row>
    <row r="40" ht="28.95" customHeight="1" spans="1:10">
      <c r="A40" s="51" t="s">
        <v>82</v>
      </c>
      <c r="B40" s="48"/>
      <c r="C40" s="48"/>
      <c r="D40" s="48"/>
      <c r="E40" s="48"/>
      <c r="F40" s="48"/>
      <c r="G40" s="48"/>
      <c r="H40" s="48"/>
      <c r="I40" s="48"/>
      <c r="J40" s="50"/>
    </row>
    <row r="41" ht="27" customHeight="1" spans="1:10">
      <c r="A41" s="51" t="s">
        <v>83</v>
      </c>
      <c r="B41" s="51"/>
      <c r="C41" s="51"/>
      <c r="D41" s="51"/>
      <c r="E41" s="51"/>
      <c r="F41" s="51"/>
      <c r="G41" s="51"/>
      <c r="H41" s="51"/>
      <c r="I41" s="51"/>
      <c r="J41" s="51"/>
    </row>
    <row r="42" ht="19.05" customHeight="1" spans="1:10">
      <c r="A42" s="51" t="s">
        <v>84</v>
      </c>
      <c r="B42" s="51"/>
      <c r="C42" s="51"/>
      <c r="D42" s="51"/>
      <c r="E42" s="51"/>
      <c r="F42" s="51"/>
      <c r="G42" s="51"/>
      <c r="H42" s="51"/>
      <c r="I42" s="51"/>
      <c r="J42" s="51"/>
    </row>
    <row r="43" ht="18" customHeight="1" spans="1:10">
      <c r="A43" s="51" t="s">
        <v>85</v>
      </c>
      <c r="B43" s="51"/>
      <c r="C43" s="51"/>
      <c r="D43" s="51"/>
      <c r="E43" s="51"/>
      <c r="F43" s="51"/>
      <c r="G43" s="51"/>
      <c r="H43" s="51"/>
      <c r="I43" s="51"/>
      <c r="J43" s="51"/>
    </row>
    <row r="44" ht="18" customHeight="1" spans="1:10">
      <c r="A44" s="51" t="s">
        <v>86</v>
      </c>
      <c r="B44" s="51"/>
      <c r="C44" s="51"/>
      <c r="D44" s="51"/>
      <c r="E44" s="51"/>
      <c r="F44" s="51"/>
      <c r="G44" s="51"/>
      <c r="H44" s="51"/>
      <c r="I44" s="51"/>
      <c r="J44" s="51"/>
    </row>
    <row r="45" ht="18" customHeight="1" spans="1:10">
      <c r="A45" s="51" t="s">
        <v>87</v>
      </c>
      <c r="B45" s="51"/>
      <c r="C45" s="51"/>
      <c r="D45" s="51"/>
      <c r="E45" s="51"/>
      <c r="F45" s="51"/>
      <c r="G45" s="51"/>
      <c r="H45" s="51"/>
      <c r="I45" s="51"/>
      <c r="J45" s="51"/>
    </row>
    <row r="46" ht="24" customHeight="1" spans="1:10">
      <c r="A46" s="51" t="s">
        <v>88</v>
      </c>
      <c r="B46" s="51"/>
      <c r="C46" s="51"/>
      <c r="D46" s="51"/>
      <c r="E46" s="51"/>
      <c r="F46" s="51"/>
      <c r="G46" s="51"/>
      <c r="H46" s="51"/>
      <c r="I46" s="51"/>
      <c r="J46" s="51"/>
    </row>
  </sheetData>
  <mergeCells count="41">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7:C37"/>
    <mergeCell ref="D37:J37"/>
    <mergeCell ref="A38:G38"/>
    <mergeCell ref="A41:J41"/>
    <mergeCell ref="A42:J42"/>
    <mergeCell ref="A43:J43"/>
    <mergeCell ref="A44:J44"/>
    <mergeCell ref="A45:J45"/>
    <mergeCell ref="A46:J46"/>
    <mergeCell ref="A11:A12"/>
    <mergeCell ref="A15:A30"/>
    <mergeCell ref="A31:A34"/>
    <mergeCell ref="A35:A36"/>
    <mergeCell ref="B15:B19"/>
    <mergeCell ref="B20:B25"/>
    <mergeCell ref="B26:B28"/>
    <mergeCell ref="B29:B30"/>
    <mergeCell ref="B31:B33"/>
    <mergeCell ref="B35:B36"/>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pageSetUpPr fitToPage="1"/>
  </sheetPr>
  <dimension ref="A1:IU31"/>
  <sheetViews>
    <sheetView workbookViewId="0">
      <selection activeCell="I24" sqref="I24"/>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296</v>
      </c>
      <c r="B4" s="8"/>
      <c r="C4" s="9" t="s">
        <v>297</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v>3260</v>
      </c>
      <c r="F7" s="21">
        <v>3260</v>
      </c>
      <c r="G7" s="15">
        <v>10</v>
      </c>
      <c r="H7" s="22">
        <f>F7/E7</f>
        <v>1</v>
      </c>
      <c r="I7" s="23">
        <f>H7*G7</f>
        <v>10</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3260</v>
      </c>
      <c r="F8" s="21">
        <v>3260</v>
      </c>
      <c r="G8" s="15" t="s">
        <v>17</v>
      </c>
      <c r="H8" s="22">
        <f>F8/E8</f>
        <v>1</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49.8" customHeight="1" spans="1:255">
      <c r="A12" s="31"/>
      <c r="B12" s="12" t="s">
        <v>298</v>
      </c>
      <c r="C12" s="13"/>
      <c r="D12" s="13"/>
      <c r="E12" s="14"/>
      <c r="F12" s="32" t="s">
        <v>298</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299</v>
      </c>
      <c r="D15" s="94" t="s">
        <v>37</v>
      </c>
      <c r="E15" s="65" t="s">
        <v>266</v>
      </c>
      <c r="F15" s="40" t="s">
        <v>73</v>
      </c>
      <c r="G15" s="65" t="s">
        <v>266</v>
      </c>
      <c r="H15" s="41">
        <v>10</v>
      </c>
      <c r="I15" s="41">
        <v>10</v>
      </c>
      <c r="J15" s="31"/>
    </row>
    <row r="16" ht="18" customHeight="1" spans="1:255">
      <c r="A16" s="42"/>
      <c r="B16" s="42"/>
      <c r="C16" s="56" t="s">
        <v>267</v>
      </c>
      <c r="D16" s="94" t="s">
        <v>37</v>
      </c>
      <c r="E16" s="65" t="s">
        <v>268</v>
      </c>
      <c r="F16" s="40" t="s">
        <v>73</v>
      </c>
      <c r="G16" s="65" t="s">
        <v>268</v>
      </c>
      <c r="H16" s="41">
        <v>10</v>
      </c>
      <c r="I16" s="41">
        <v>10</v>
      </c>
      <c r="J16" s="31"/>
    </row>
    <row r="17" ht="18" customHeight="1" spans="1:10">
      <c r="A17" s="42"/>
      <c r="B17" s="35" t="s">
        <v>53</v>
      </c>
      <c r="C17" s="56" t="s">
        <v>272</v>
      </c>
      <c r="D17" s="94" t="s">
        <v>37</v>
      </c>
      <c r="E17" s="65" t="s">
        <v>273</v>
      </c>
      <c r="F17" s="40" t="s">
        <v>73</v>
      </c>
      <c r="G17" s="65" t="s">
        <v>273</v>
      </c>
      <c r="H17" s="41">
        <v>10</v>
      </c>
      <c r="I17" s="41">
        <v>10</v>
      </c>
      <c r="J17" s="31"/>
    </row>
    <row r="18" ht="24.6" customHeight="1" spans="1:10">
      <c r="A18" s="42"/>
      <c r="B18" s="42"/>
      <c r="C18" s="56" t="s">
        <v>274</v>
      </c>
      <c r="D18" s="94" t="s">
        <v>37</v>
      </c>
      <c r="E18" s="68" t="s">
        <v>300</v>
      </c>
      <c r="F18" s="40" t="s">
        <v>73</v>
      </c>
      <c r="G18" s="68" t="s">
        <v>300</v>
      </c>
      <c r="H18" s="41">
        <v>10</v>
      </c>
      <c r="I18" s="41">
        <v>10</v>
      </c>
      <c r="J18" s="31"/>
    </row>
    <row r="19" ht="25.8" customHeight="1" spans="1:10">
      <c r="A19" s="42"/>
      <c r="B19" s="35" t="s">
        <v>59</v>
      </c>
      <c r="C19" s="56" t="s">
        <v>283</v>
      </c>
      <c r="D19" s="94" t="s">
        <v>37</v>
      </c>
      <c r="E19" s="67">
        <v>0.9</v>
      </c>
      <c r="F19" s="40" t="s">
        <v>73</v>
      </c>
      <c r="G19" s="67">
        <v>0.9</v>
      </c>
      <c r="H19" s="41">
        <v>10</v>
      </c>
      <c r="I19" s="41">
        <v>10</v>
      </c>
      <c r="J19" s="31"/>
    </row>
    <row r="20" ht="28.8" customHeight="1" spans="1:10">
      <c r="A20" s="35" t="s">
        <v>69</v>
      </c>
      <c r="B20" s="35" t="s">
        <v>101</v>
      </c>
      <c r="C20" s="56" t="s">
        <v>287</v>
      </c>
      <c r="D20" s="38" t="s">
        <v>37</v>
      </c>
      <c r="E20" s="76" t="s">
        <v>155</v>
      </c>
      <c r="F20" s="40" t="s">
        <v>73</v>
      </c>
      <c r="G20" s="76" t="s">
        <v>155</v>
      </c>
      <c r="H20" s="41">
        <v>30</v>
      </c>
      <c r="I20" s="41">
        <v>30</v>
      </c>
      <c r="J20" s="31"/>
    </row>
    <row r="21" ht="28.8" customHeight="1" spans="1:10">
      <c r="A21" s="35" t="s">
        <v>74</v>
      </c>
      <c r="B21" s="45" t="s">
        <v>75</v>
      </c>
      <c r="C21" s="56" t="s">
        <v>301</v>
      </c>
      <c r="D21" s="94" t="s">
        <v>55</v>
      </c>
      <c r="E21" s="67">
        <v>0.85</v>
      </c>
      <c r="F21" s="44" t="s">
        <v>56</v>
      </c>
      <c r="G21" s="67">
        <v>0.85</v>
      </c>
      <c r="H21" s="41">
        <v>10</v>
      </c>
      <c r="I21" s="41">
        <v>10</v>
      </c>
      <c r="J21" s="31"/>
    </row>
    <row r="22" ht="54" customHeight="1" spans="1:10">
      <c r="A22" s="7" t="s">
        <v>78</v>
      </c>
      <c r="B22" s="29"/>
      <c r="C22" s="8"/>
      <c r="D22" s="7" t="s">
        <v>79</v>
      </c>
      <c r="E22" s="29"/>
      <c r="F22" s="29"/>
      <c r="G22" s="29"/>
      <c r="H22" s="29"/>
      <c r="I22" s="29"/>
      <c r="J22" s="8"/>
    </row>
    <row r="23" ht="25.5" customHeight="1" spans="1:10">
      <c r="A23" s="7" t="s">
        <v>80</v>
      </c>
      <c r="B23" s="29"/>
      <c r="C23" s="29"/>
      <c r="D23" s="29"/>
      <c r="E23" s="29"/>
      <c r="F23" s="29"/>
      <c r="G23" s="8"/>
      <c r="H23" s="15">
        <v>100</v>
      </c>
      <c r="I23" s="46">
        <f>I7+I15+I16+I17+I18+I19+I20+I21</f>
        <v>100</v>
      </c>
      <c r="J23" s="47" t="s">
        <v>81</v>
      </c>
    </row>
    <row r="24" ht="25.5" customHeight="1" spans="1:10">
      <c r="A24" s="48"/>
      <c r="B24" s="48"/>
      <c r="C24" s="48"/>
      <c r="D24" s="48"/>
      <c r="E24" s="48"/>
      <c r="F24" s="48"/>
      <c r="G24" s="48"/>
      <c r="H24" s="48"/>
      <c r="I24" s="49"/>
      <c r="J24" s="50"/>
    </row>
    <row r="25" ht="28.95" customHeight="1" spans="1:10">
      <c r="A25" s="51" t="s">
        <v>82</v>
      </c>
      <c r="B25" s="48"/>
      <c r="C25" s="48"/>
      <c r="D25" s="48"/>
      <c r="E25" s="48"/>
      <c r="F25" s="48"/>
      <c r="G25" s="48"/>
      <c r="H25" s="48"/>
      <c r="I25" s="48"/>
      <c r="J25" s="50"/>
    </row>
    <row r="26" ht="27" customHeight="1" spans="1:10">
      <c r="A26" s="51" t="s">
        <v>83</v>
      </c>
      <c r="B26" s="51"/>
      <c r="C26" s="51"/>
      <c r="D26" s="51"/>
      <c r="E26" s="51"/>
      <c r="F26" s="51"/>
      <c r="G26" s="51"/>
      <c r="H26" s="51"/>
      <c r="I26" s="51"/>
      <c r="J26" s="51"/>
    </row>
    <row r="27" ht="19.05" customHeight="1" spans="1:10">
      <c r="A27" s="51" t="s">
        <v>84</v>
      </c>
      <c r="B27" s="51"/>
      <c r="C27" s="51"/>
      <c r="D27" s="51"/>
      <c r="E27" s="51"/>
      <c r="F27" s="51"/>
      <c r="G27" s="51"/>
      <c r="H27" s="51"/>
      <c r="I27" s="51"/>
      <c r="J27" s="51"/>
    </row>
    <row r="28" ht="18" customHeight="1" spans="1:10">
      <c r="A28" s="51" t="s">
        <v>85</v>
      </c>
      <c r="B28" s="51"/>
      <c r="C28" s="51"/>
      <c r="D28" s="51"/>
      <c r="E28" s="51"/>
      <c r="F28" s="51"/>
      <c r="G28" s="51"/>
      <c r="H28" s="51"/>
      <c r="I28" s="51"/>
      <c r="J28" s="51"/>
    </row>
    <row r="29" ht="18" customHeight="1" spans="1:10">
      <c r="A29" s="51" t="s">
        <v>86</v>
      </c>
      <c r="B29" s="51"/>
      <c r="C29" s="51"/>
      <c r="D29" s="51"/>
      <c r="E29" s="51"/>
      <c r="F29" s="51"/>
      <c r="G29" s="51"/>
      <c r="H29" s="51"/>
      <c r="I29" s="51"/>
      <c r="J29" s="51"/>
    </row>
    <row r="30" ht="18" customHeight="1" spans="1:10">
      <c r="A30" s="51" t="s">
        <v>87</v>
      </c>
      <c r="B30" s="51"/>
      <c r="C30" s="51"/>
      <c r="D30" s="51"/>
      <c r="E30" s="51"/>
      <c r="F30" s="51"/>
      <c r="G30" s="51"/>
      <c r="H30" s="51"/>
      <c r="I30" s="51"/>
      <c r="J30" s="51"/>
    </row>
    <row r="31" ht="24" customHeight="1" spans="1:10">
      <c r="A31" s="51" t="s">
        <v>88</v>
      </c>
      <c r="B31" s="51"/>
      <c r="C31" s="51"/>
      <c r="D31" s="51"/>
      <c r="E31" s="51"/>
      <c r="F31" s="51"/>
      <c r="G31" s="51"/>
      <c r="H31" s="51"/>
      <c r="I31" s="51"/>
      <c r="J31" s="51"/>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B15:B16"/>
    <mergeCell ref="B17:B18"/>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pageSetUpPr fitToPage="1"/>
  </sheetPr>
  <dimension ref="A1:IU29"/>
  <sheetViews>
    <sheetView workbookViewId="0">
      <selection activeCell="F10" sqref="F10"/>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302</v>
      </c>
      <c r="B4" s="8"/>
      <c r="C4" s="9" t="s">
        <v>303</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v>40</v>
      </c>
      <c r="F7" s="21">
        <v>20</v>
      </c>
      <c r="G7" s="15">
        <v>10</v>
      </c>
      <c r="H7" s="22">
        <f>F7/E7</f>
        <v>0.5</v>
      </c>
      <c r="I7" s="23">
        <f>H7*G7</f>
        <v>5</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40</v>
      </c>
      <c r="F8" s="21">
        <v>20</v>
      </c>
      <c r="G8" s="15" t="s">
        <v>17</v>
      </c>
      <c r="H8" s="22">
        <f>F8/E8</f>
        <v>0.5</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49.8" customHeight="1" spans="1:255">
      <c r="A12" s="31"/>
      <c r="B12" s="12" t="s">
        <v>304</v>
      </c>
      <c r="C12" s="13"/>
      <c r="D12" s="13"/>
      <c r="E12" s="14"/>
      <c r="F12" s="32" t="s">
        <v>304</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305</v>
      </c>
      <c r="D15" s="94" t="s">
        <v>37</v>
      </c>
      <c r="E15" s="65" t="s">
        <v>306</v>
      </c>
      <c r="F15" s="40" t="s">
        <v>73</v>
      </c>
      <c r="G15" s="65" t="s">
        <v>306</v>
      </c>
      <c r="H15" s="41">
        <v>20</v>
      </c>
      <c r="I15" s="41">
        <v>20</v>
      </c>
      <c r="J15" s="31" t="s">
        <v>307</v>
      </c>
    </row>
    <row r="16" ht="18" customHeight="1" spans="1:255">
      <c r="A16" s="42"/>
      <c r="B16" s="35" t="s">
        <v>53</v>
      </c>
      <c r="C16" s="56" t="s">
        <v>308</v>
      </c>
      <c r="D16" s="94" t="s">
        <v>37</v>
      </c>
      <c r="E16" s="66">
        <v>1</v>
      </c>
      <c r="F16" s="40" t="s">
        <v>56</v>
      </c>
      <c r="G16" s="66">
        <v>1</v>
      </c>
      <c r="H16" s="41">
        <v>15</v>
      </c>
      <c r="I16" s="41">
        <v>15</v>
      </c>
      <c r="J16" s="31" t="s">
        <v>307</v>
      </c>
    </row>
    <row r="17" ht="25.8" customHeight="1" spans="1:10">
      <c r="A17" s="42"/>
      <c r="B17" s="35" t="s">
        <v>59</v>
      </c>
      <c r="C17" s="56" t="s">
        <v>309</v>
      </c>
      <c r="D17" s="94" t="s">
        <v>37</v>
      </c>
      <c r="E17" s="65" t="s">
        <v>310</v>
      </c>
      <c r="F17" s="40" t="s">
        <v>62</v>
      </c>
      <c r="G17" s="65" t="s">
        <v>310</v>
      </c>
      <c r="H17" s="41">
        <v>15</v>
      </c>
      <c r="I17" s="41">
        <v>15</v>
      </c>
      <c r="J17" s="31" t="s">
        <v>307</v>
      </c>
    </row>
    <row r="18" ht="28.8" customHeight="1" spans="1:10">
      <c r="A18" s="35" t="s">
        <v>69</v>
      </c>
      <c r="B18" s="35" t="s">
        <v>101</v>
      </c>
      <c r="C18" s="56" t="s">
        <v>311</v>
      </c>
      <c r="D18" s="38" t="s">
        <v>37</v>
      </c>
      <c r="E18" s="76" t="s">
        <v>312</v>
      </c>
      <c r="F18" s="40" t="s">
        <v>73</v>
      </c>
      <c r="G18" s="76" t="s">
        <v>312</v>
      </c>
      <c r="H18" s="41">
        <v>30</v>
      </c>
      <c r="I18" s="41">
        <v>30</v>
      </c>
      <c r="J18" s="31" t="s">
        <v>307</v>
      </c>
    </row>
    <row r="19" ht="28.8" customHeight="1" spans="1:10">
      <c r="A19" s="35" t="s">
        <v>74</v>
      </c>
      <c r="B19" s="45" t="s">
        <v>75</v>
      </c>
      <c r="C19" s="56" t="s">
        <v>201</v>
      </c>
      <c r="D19" s="94" t="s">
        <v>55</v>
      </c>
      <c r="E19" s="66">
        <v>0.8</v>
      </c>
      <c r="F19" s="44" t="s">
        <v>56</v>
      </c>
      <c r="G19" s="66">
        <v>0.8</v>
      </c>
      <c r="H19" s="41">
        <v>10</v>
      </c>
      <c r="I19" s="41">
        <v>10</v>
      </c>
      <c r="J19" s="31" t="s">
        <v>307</v>
      </c>
    </row>
    <row r="20" ht="54" customHeight="1" spans="1:10">
      <c r="A20" s="7" t="s">
        <v>78</v>
      </c>
      <c r="B20" s="29"/>
      <c r="C20" s="8"/>
      <c r="D20" s="7" t="s">
        <v>79</v>
      </c>
      <c r="E20" s="29"/>
      <c r="F20" s="29"/>
      <c r="G20" s="29"/>
      <c r="H20" s="29"/>
      <c r="I20" s="29"/>
      <c r="J20" s="8"/>
    </row>
    <row r="21" ht="25.5" customHeight="1" spans="1:10">
      <c r="A21" s="7" t="s">
        <v>80</v>
      </c>
      <c r="B21" s="29"/>
      <c r="C21" s="29"/>
      <c r="D21" s="29"/>
      <c r="E21" s="29"/>
      <c r="F21" s="29"/>
      <c r="G21" s="8"/>
      <c r="H21" s="15">
        <v>100</v>
      </c>
      <c r="I21" s="46">
        <f>I7+I15+I16+I17+I18+I19</f>
        <v>95</v>
      </c>
      <c r="J21" s="47" t="s">
        <v>81</v>
      </c>
    </row>
    <row r="22" ht="25.5" customHeight="1" spans="1:10">
      <c r="A22" s="48"/>
      <c r="B22" s="48"/>
      <c r="C22" s="48"/>
      <c r="D22" s="48"/>
      <c r="E22" s="48"/>
      <c r="F22" s="48"/>
      <c r="G22" s="48"/>
      <c r="H22" s="48"/>
      <c r="I22" s="49"/>
      <c r="J22" s="50"/>
    </row>
    <row r="23" ht="28.95" customHeight="1" spans="1:10">
      <c r="A23" s="51" t="s">
        <v>82</v>
      </c>
      <c r="B23" s="48"/>
      <c r="C23" s="48"/>
      <c r="D23" s="48"/>
      <c r="E23" s="48"/>
      <c r="F23" s="48"/>
      <c r="G23" s="48"/>
      <c r="H23" s="48"/>
      <c r="I23" s="48"/>
      <c r="J23" s="50"/>
    </row>
    <row r="24" ht="27" customHeight="1" spans="1:10">
      <c r="A24" s="51" t="s">
        <v>83</v>
      </c>
      <c r="B24" s="51"/>
      <c r="C24" s="51"/>
      <c r="D24" s="51"/>
      <c r="E24" s="51"/>
      <c r="F24" s="51"/>
      <c r="G24" s="51"/>
      <c r="H24" s="51"/>
      <c r="I24" s="51"/>
      <c r="J24" s="51"/>
    </row>
    <row r="25" ht="19.05" customHeight="1" spans="1:10">
      <c r="A25" s="51" t="s">
        <v>84</v>
      </c>
      <c r="B25" s="51"/>
      <c r="C25" s="51"/>
      <c r="D25" s="51"/>
      <c r="E25" s="51"/>
      <c r="F25" s="51"/>
      <c r="G25" s="51"/>
      <c r="H25" s="51"/>
      <c r="I25" s="51"/>
      <c r="J25" s="51"/>
    </row>
    <row r="26" ht="18" customHeight="1" spans="1:10">
      <c r="A26" s="51" t="s">
        <v>85</v>
      </c>
      <c r="B26" s="51"/>
      <c r="C26" s="51"/>
      <c r="D26" s="51"/>
      <c r="E26" s="51"/>
      <c r="F26" s="51"/>
      <c r="G26" s="51"/>
      <c r="H26" s="51"/>
      <c r="I26" s="51"/>
      <c r="J26" s="51"/>
    </row>
    <row r="27" ht="18" customHeight="1" spans="1:10">
      <c r="A27" s="51" t="s">
        <v>86</v>
      </c>
      <c r="B27" s="51"/>
      <c r="C27" s="51"/>
      <c r="D27" s="51"/>
      <c r="E27" s="51"/>
      <c r="F27" s="51"/>
      <c r="G27" s="51"/>
      <c r="H27" s="51"/>
      <c r="I27" s="51"/>
      <c r="J27" s="51"/>
    </row>
    <row r="28" ht="18" customHeight="1" spans="1:10">
      <c r="A28" s="51" t="s">
        <v>87</v>
      </c>
      <c r="B28" s="51"/>
      <c r="C28" s="51"/>
      <c r="D28" s="51"/>
      <c r="E28" s="51"/>
      <c r="F28" s="51"/>
      <c r="G28" s="51"/>
      <c r="H28" s="51"/>
      <c r="I28" s="51"/>
      <c r="J28" s="51"/>
    </row>
    <row r="29" ht="24" customHeight="1" spans="1:10">
      <c r="A29" s="51" t="s">
        <v>88</v>
      </c>
      <c r="B29" s="51"/>
      <c r="C29" s="51"/>
      <c r="D29" s="51"/>
      <c r="E29" s="51"/>
      <c r="F29" s="51"/>
      <c r="G29" s="51"/>
      <c r="H29" s="51"/>
      <c r="I29" s="51"/>
      <c r="J29" s="51"/>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pageSetUpPr fitToPage="1"/>
  </sheetPr>
  <dimension ref="A1:IU29"/>
  <sheetViews>
    <sheetView topLeftCell="A10" workbookViewId="0">
      <selection activeCell="J15" sqref="J15:J19"/>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313</v>
      </c>
      <c r="B4" s="8"/>
      <c r="C4" s="9" t="s">
        <v>314</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v>20</v>
      </c>
      <c r="F7" s="21">
        <v>20</v>
      </c>
      <c r="G7" s="15">
        <v>10</v>
      </c>
      <c r="H7" s="22">
        <f>F7/E7</f>
        <v>1</v>
      </c>
      <c r="I7" s="23">
        <f>H7*G7</f>
        <v>10</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20</v>
      </c>
      <c r="F8" s="21">
        <v>20</v>
      </c>
      <c r="G8" s="15" t="s">
        <v>17</v>
      </c>
      <c r="H8" s="22">
        <f>F8/E8</f>
        <v>1</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49.8" customHeight="1" spans="1:255">
      <c r="A12" s="31"/>
      <c r="B12" s="12" t="s">
        <v>315</v>
      </c>
      <c r="C12" s="13"/>
      <c r="D12" s="13"/>
      <c r="E12" s="14"/>
      <c r="F12" s="32" t="s">
        <v>315</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267</v>
      </c>
      <c r="D15" s="94" t="s">
        <v>37</v>
      </c>
      <c r="E15" s="65" t="s">
        <v>266</v>
      </c>
      <c r="F15" s="40" t="s">
        <v>73</v>
      </c>
      <c r="G15" s="65" t="s">
        <v>266</v>
      </c>
      <c r="H15" s="41">
        <v>20</v>
      </c>
      <c r="I15" s="41">
        <v>20</v>
      </c>
      <c r="J15" s="31"/>
    </row>
    <row r="16" ht="18" customHeight="1" spans="1:255">
      <c r="A16" s="42"/>
      <c r="B16" s="35" t="s">
        <v>53</v>
      </c>
      <c r="C16" s="56" t="s">
        <v>316</v>
      </c>
      <c r="D16" s="94" t="s">
        <v>37</v>
      </c>
      <c r="E16" s="65" t="s">
        <v>273</v>
      </c>
      <c r="F16" s="40" t="s">
        <v>73</v>
      </c>
      <c r="G16" s="65" t="s">
        <v>273</v>
      </c>
      <c r="H16" s="41">
        <v>15</v>
      </c>
      <c r="I16" s="41">
        <v>15</v>
      </c>
      <c r="J16" s="31"/>
    </row>
    <row r="17" ht="25.8" customHeight="1" spans="1:10">
      <c r="A17" s="42"/>
      <c r="B17" s="35" t="s">
        <v>59</v>
      </c>
      <c r="C17" s="56" t="s">
        <v>317</v>
      </c>
      <c r="D17" s="94" t="s">
        <v>37</v>
      </c>
      <c r="E17" s="67">
        <v>0.9</v>
      </c>
      <c r="F17" s="40" t="s">
        <v>56</v>
      </c>
      <c r="G17" s="67">
        <v>0.9</v>
      </c>
      <c r="H17" s="41">
        <v>15</v>
      </c>
      <c r="I17" s="41">
        <v>15</v>
      </c>
      <c r="J17" s="31"/>
    </row>
    <row r="18" ht="28.8" customHeight="1" spans="1:10">
      <c r="A18" s="35" t="s">
        <v>69</v>
      </c>
      <c r="B18" s="35" t="s">
        <v>101</v>
      </c>
      <c r="C18" s="56" t="s">
        <v>287</v>
      </c>
      <c r="D18" s="38" t="s">
        <v>37</v>
      </c>
      <c r="E18" s="76" t="s">
        <v>155</v>
      </c>
      <c r="F18" s="40" t="s">
        <v>73</v>
      </c>
      <c r="G18" s="76" t="s">
        <v>155</v>
      </c>
      <c r="H18" s="41">
        <v>30</v>
      </c>
      <c r="I18" s="41">
        <v>30</v>
      </c>
      <c r="J18" s="31"/>
    </row>
    <row r="19" ht="28.8" customHeight="1" spans="1:10">
      <c r="A19" s="35" t="s">
        <v>74</v>
      </c>
      <c r="B19" s="45" t="s">
        <v>75</v>
      </c>
      <c r="C19" s="56" t="s">
        <v>301</v>
      </c>
      <c r="D19" s="94" t="s">
        <v>55</v>
      </c>
      <c r="E19" s="67">
        <v>0.85</v>
      </c>
      <c r="F19" s="44" t="s">
        <v>56</v>
      </c>
      <c r="G19" s="67">
        <v>0.85</v>
      </c>
      <c r="H19" s="41">
        <v>10</v>
      </c>
      <c r="I19" s="41">
        <v>10</v>
      </c>
      <c r="J19" s="31"/>
    </row>
    <row r="20" ht="54" customHeight="1" spans="1:10">
      <c r="A20" s="7" t="s">
        <v>78</v>
      </c>
      <c r="B20" s="29"/>
      <c r="C20" s="8"/>
      <c r="D20" s="7" t="s">
        <v>79</v>
      </c>
      <c r="E20" s="29"/>
      <c r="F20" s="29"/>
      <c r="G20" s="29"/>
      <c r="H20" s="29"/>
      <c r="I20" s="29"/>
      <c r="J20" s="8"/>
    </row>
    <row r="21" ht="25.5" customHeight="1" spans="1:10">
      <c r="A21" s="7" t="s">
        <v>80</v>
      </c>
      <c r="B21" s="29"/>
      <c r="C21" s="29"/>
      <c r="D21" s="29"/>
      <c r="E21" s="29"/>
      <c r="F21" s="29"/>
      <c r="G21" s="8"/>
      <c r="H21" s="15">
        <v>100</v>
      </c>
      <c r="I21" s="46">
        <f>I7+I15+I16+I17+I18+I19</f>
        <v>100</v>
      </c>
      <c r="J21" s="47" t="s">
        <v>81</v>
      </c>
    </row>
    <row r="22" ht="25.5" customHeight="1" spans="1:10">
      <c r="A22" s="48"/>
      <c r="B22" s="48"/>
      <c r="C22" s="48"/>
      <c r="D22" s="48"/>
      <c r="E22" s="48"/>
      <c r="F22" s="48"/>
      <c r="G22" s="48"/>
      <c r="H22" s="48"/>
      <c r="I22" s="49"/>
      <c r="J22" s="50"/>
    </row>
    <row r="23" ht="28.95" customHeight="1" spans="1:10">
      <c r="A23" s="51" t="s">
        <v>82</v>
      </c>
      <c r="B23" s="48"/>
      <c r="C23" s="48"/>
      <c r="D23" s="48"/>
      <c r="E23" s="48"/>
      <c r="F23" s="48"/>
      <c r="G23" s="48"/>
      <c r="H23" s="48"/>
      <c r="I23" s="48"/>
      <c r="J23" s="50"/>
    </row>
    <row r="24" ht="27" customHeight="1" spans="1:10">
      <c r="A24" s="51" t="s">
        <v>83</v>
      </c>
      <c r="B24" s="51"/>
      <c r="C24" s="51"/>
      <c r="D24" s="51"/>
      <c r="E24" s="51"/>
      <c r="F24" s="51"/>
      <c r="G24" s="51"/>
      <c r="H24" s="51"/>
      <c r="I24" s="51"/>
      <c r="J24" s="51"/>
    </row>
    <row r="25" ht="19.05" customHeight="1" spans="1:10">
      <c r="A25" s="51" t="s">
        <v>84</v>
      </c>
      <c r="B25" s="51"/>
      <c r="C25" s="51"/>
      <c r="D25" s="51"/>
      <c r="E25" s="51"/>
      <c r="F25" s="51"/>
      <c r="G25" s="51"/>
      <c r="H25" s="51"/>
      <c r="I25" s="51"/>
      <c r="J25" s="51"/>
    </row>
    <row r="26" ht="18" customHeight="1" spans="1:10">
      <c r="A26" s="51" t="s">
        <v>85</v>
      </c>
      <c r="B26" s="51"/>
      <c r="C26" s="51"/>
      <c r="D26" s="51"/>
      <c r="E26" s="51"/>
      <c r="F26" s="51"/>
      <c r="G26" s="51"/>
      <c r="H26" s="51"/>
      <c r="I26" s="51"/>
      <c r="J26" s="51"/>
    </row>
    <row r="27" ht="18" customHeight="1" spans="1:10">
      <c r="A27" s="51" t="s">
        <v>86</v>
      </c>
      <c r="B27" s="51"/>
      <c r="C27" s="51"/>
      <c r="D27" s="51"/>
      <c r="E27" s="51"/>
      <c r="F27" s="51"/>
      <c r="G27" s="51"/>
      <c r="H27" s="51"/>
      <c r="I27" s="51"/>
      <c r="J27" s="51"/>
    </row>
    <row r="28" ht="18" customHeight="1" spans="1:10">
      <c r="A28" s="51" t="s">
        <v>87</v>
      </c>
      <c r="B28" s="51"/>
      <c r="C28" s="51"/>
      <c r="D28" s="51"/>
      <c r="E28" s="51"/>
      <c r="F28" s="51"/>
      <c r="G28" s="51"/>
      <c r="H28" s="51"/>
      <c r="I28" s="51"/>
      <c r="J28" s="51"/>
    </row>
    <row r="29" ht="24" customHeight="1" spans="1:10">
      <c r="A29" s="51" t="s">
        <v>88</v>
      </c>
      <c r="B29" s="51"/>
      <c r="C29" s="51"/>
      <c r="D29" s="51"/>
      <c r="E29" s="51"/>
      <c r="F29" s="51"/>
      <c r="G29" s="51"/>
      <c r="H29" s="51"/>
      <c r="I29" s="51"/>
      <c r="J29" s="51"/>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pageSetUpPr fitToPage="1"/>
  </sheetPr>
  <dimension ref="A1:IU29"/>
  <sheetViews>
    <sheetView topLeftCell="A10" workbookViewId="0">
      <selection activeCell="J15" sqref="J15:J19"/>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318</v>
      </c>
      <c r="B4" s="8"/>
      <c r="C4" s="9" t="s">
        <v>319</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v>227</v>
      </c>
      <c r="F7" s="21">
        <v>227</v>
      </c>
      <c r="G7" s="15">
        <v>10</v>
      </c>
      <c r="H7" s="22">
        <f>F7/E7</f>
        <v>1</v>
      </c>
      <c r="I7" s="23">
        <f>H7*G7</f>
        <v>10</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227</v>
      </c>
      <c r="F8" s="21">
        <v>227</v>
      </c>
      <c r="G8" s="15" t="s">
        <v>17</v>
      </c>
      <c r="H8" s="22">
        <f>F8/E8</f>
        <v>1</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49.8" customHeight="1" spans="1:255">
      <c r="A12" s="31"/>
      <c r="B12" s="12" t="s">
        <v>320</v>
      </c>
      <c r="C12" s="13"/>
      <c r="D12" s="13"/>
      <c r="E12" s="14"/>
      <c r="F12" s="32" t="s">
        <v>320</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299</v>
      </c>
      <c r="D15" s="94" t="s">
        <v>37</v>
      </c>
      <c r="E15" s="65" t="s">
        <v>266</v>
      </c>
      <c r="F15" s="40" t="s">
        <v>73</v>
      </c>
      <c r="G15" s="65" t="s">
        <v>266</v>
      </c>
      <c r="H15" s="41">
        <v>20</v>
      </c>
      <c r="I15" s="41">
        <v>20</v>
      </c>
      <c r="J15" s="31"/>
    </row>
    <row r="16" ht="18" customHeight="1" spans="1:255">
      <c r="A16" s="42"/>
      <c r="B16" s="35" t="s">
        <v>53</v>
      </c>
      <c r="C16" s="56" t="s">
        <v>272</v>
      </c>
      <c r="D16" s="94" t="s">
        <v>37</v>
      </c>
      <c r="E16" s="65" t="s">
        <v>273</v>
      </c>
      <c r="F16" s="40" t="s">
        <v>73</v>
      </c>
      <c r="G16" s="65" t="s">
        <v>273</v>
      </c>
      <c r="H16" s="41">
        <v>15</v>
      </c>
      <c r="I16" s="41">
        <v>15</v>
      </c>
      <c r="J16" s="31"/>
    </row>
    <row r="17" ht="25.8" customHeight="1" spans="1:10">
      <c r="A17" s="42"/>
      <c r="B17" s="35" t="s">
        <v>59</v>
      </c>
      <c r="C17" s="56" t="s">
        <v>321</v>
      </c>
      <c r="D17" s="94" t="s">
        <v>37</v>
      </c>
      <c r="E17" s="67">
        <v>0.9</v>
      </c>
      <c r="F17" s="40" t="s">
        <v>56</v>
      </c>
      <c r="G17" s="67">
        <v>0.9</v>
      </c>
      <c r="H17" s="41">
        <v>15</v>
      </c>
      <c r="I17" s="41">
        <v>15</v>
      </c>
      <c r="J17" s="31"/>
    </row>
    <row r="18" ht="28.8" customHeight="1" spans="1:10">
      <c r="A18" s="35" t="s">
        <v>69</v>
      </c>
      <c r="B18" s="35" t="s">
        <v>101</v>
      </c>
      <c r="C18" s="56" t="s">
        <v>287</v>
      </c>
      <c r="D18" s="38" t="s">
        <v>37</v>
      </c>
      <c r="E18" s="76" t="s">
        <v>155</v>
      </c>
      <c r="F18" s="40" t="s">
        <v>73</v>
      </c>
      <c r="G18" s="76" t="s">
        <v>155</v>
      </c>
      <c r="H18" s="41">
        <v>30</v>
      </c>
      <c r="I18" s="41">
        <v>30</v>
      </c>
      <c r="J18" s="31"/>
    </row>
    <row r="19" ht="28.8" customHeight="1" spans="1:10">
      <c r="A19" s="35" t="s">
        <v>74</v>
      </c>
      <c r="B19" s="45" t="s">
        <v>75</v>
      </c>
      <c r="C19" s="56" t="s">
        <v>301</v>
      </c>
      <c r="D19" s="94" t="s">
        <v>55</v>
      </c>
      <c r="E19" s="67">
        <v>0.85</v>
      </c>
      <c r="F19" s="44" t="s">
        <v>56</v>
      </c>
      <c r="G19" s="67">
        <v>0.85</v>
      </c>
      <c r="H19" s="41">
        <v>10</v>
      </c>
      <c r="I19" s="41">
        <v>10</v>
      </c>
      <c r="J19" s="31"/>
    </row>
    <row r="20" ht="54" customHeight="1" spans="1:10">
      <c r="A20" s="7" t="s">
        <v>78</v>
      </c>
      <c r="B20" s="29"/>
      <c r="C20" s="8"/>
      <c r="D20" s="7" t="s">
        <v>79</v>
      </c>
      <c r="E20" s="29"/>
      <c r="F20" s="29"/>
      <c r="G20" s="29"/>
      <c r="H20" s="29"/>
      <c r="I20" s="29"/>
      <c r="J20" s="8"/>
    </row>
    <row r="21" ht="25.5" customHeight="1" spans="1:10">
      <c r="A21" s="7" t="s">
        <v>80</v>
      </c>
      <c r="B21" s="29"/>
      <c r="C21" s="29"/>
      <c r="D21" s="29"/>
      <c r="E21" s="29"/>
      <c r="F21" s="29"/>
      <c r="G21" s="8"/>
      <c r="H21" s="15">
        <v>100</v>
      </c>
      <c r="I21" s="46">
        <f>I7+I15+I16+I17+I18+I19</f>
        <v>100</v>
      </c>
      <c r="J21" s="47" t="s">
        <v>81</v>
      </c>
    </row>
    <row r="22" ht="25.5" customHeight="1" spans="1:10">
      <c r="A22" s="48"/>
      <c r="B22" s="48"/>
      <c r="C22" s="48"/>
      <c r="D22" s="48"/>
      <c r="E22" s="48"/>
      <c r="F22" s="48"/>
      <c r="G22" s="48"/>
      <c r="H22" s="48"/>
      <c r="I22" s="49"/>
      <c r="J22" s="50"/>
    </row>
    <row r="23" ht="28.95" customHeight="1" spans="1:10">
      <c r="A23" s="51" t="s">
        <v>82</v>
      </c>
      <c r="B23" s="48"/>
      <c r="C23" s="48"/>
      <c r="D23" s="48"/>
      <c r="E23" s="48"/>
      <c r="F23" s="48"/>
      <c r="G23" s="48"/>
      <c r="H23" s="48"/>
      <c r="I23" s="48"/>
      <c r="J23" s="50"/>
    </row>
    <row r="24" ht="27" customHeight="1" spans="1:10">
      <c r="A24" s="51" t="s">
        <v>83</v>
      </c>
      <c r="B24" s="51"/>
      <c r="C24" s="51"/>
      <c r="D24" s="51"/>
      <c r="E24" s="51"/>
      <c r="F24" s="51"/>
      <c r="G24" s="51"/>
      <c r="H24" s="51"/>
      <c r="I24" s="51"/>
      <c r="J24" s="51"/>
    </row>
    <row r="25" ht="19.05" customHeight="1" spans="1:10">
      <c r="A25" s="51" t="s">
        <v>84</v>
      </c>
      <c r="B25" s="51"/>
      <c r="C25" s="51"/>
      <c r="D25" s="51"/>
      <c r="E25" s="51"/>
      <c r="F25" s="51"/>
      <c r="G25" s="51"/>
      <c r="H25" s="51"/>
      <c r="I25" s="51"/>
      <c r="J25" s="51"/>
    </row>
    <row r="26" ht="18" customHeight="1" spans="1:10">
      <c r="A26" s="51" t="s">
        <v>85</v>
      </c>
      <c r="B26" s="51"/>
      <c r="C26" s="51"/>
      <c r="D26" s="51"/>
      <c r="E26" s="51"/>
      <c r="F26" s="51"/>
      <c r="G26" s="51"/>
      <c r="H26" s="51"/>
      <c r="I26" s="51"/>
      <c r="J26" s="51"/>
    </row>
    <row r="27" ht="18" customHeight="1" spans="1:10">
      <c r="A27" s="51" t="s">
        <v>86</v>
      </c>
      <c r="B27" s="51"/>
      <c r="C27" s="51"/>
      <c r="D27" s="51"/>
      <c r="E27" s="51"/>
      <c r="F27" s="51"/>
      <c r="G27" s="51"/>
      <c r="H27" s="51"/>
      <c r="I27" s="51"/>
      <c r="J27" s="51"/>
    </row>
    <row r="28" ht="18" customHeight="1" spans="1:10">
      <c r="A28" s="51" t="s">
        <v>87</v>
      </c>
      <c r="B28" s="51"/>
      <c r="C28" s="51"/>
      <c r="D28" s="51"/>
      <c r="E28" s="51"/>
      <c r="F28" s="51"/>
      <c r="G28" s="51"/>
      <c r="H28" s="51"/>
      <c r="I28" s="51"/>
      <c r="J28" s="51"/>
    </row>
    <row r="29" ht="24" customHeight="1" spans="1:10">
      <c r="A29" s="51" t="s">
        <v>88</v>
      </c>
      <c r="B29" s="51"/>
      <c r="C29" s="51"/>
      <c r="D29" s="51"/>
      <c r="E29" s="51"/>
      <c r="F29" s="51"/>
      <c r="G29" s="51"/>
      <c r="H29" s="51"/>
      <c r="I29" s="51"/>
      <c r="J29" s="51"/>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pageSetUpPr fitToPage="1"/>
  </sheetPr>
  <dimension ref="A1:IU46"/>
  <sheetViews>
    <sheetView topLeftCell="A25" workbookViewId="0">
      <selection activeCell="H15" sqref="H15:I36"/>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322</v>
      </c>
      <c r="B4" s="8"/>
      <c r="C4" s="9" t="s">
        <v>323</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v>8.91</v>
      </c>
      <c r="F7" s="21">
        <v>8.91</v>
      </c>
      <c r="G7" s="15">
        <v>10</v>
      </c>
      <c r="H7" s="22">
        <f>F7/E7</f>
        <v>1</v>
      </c>
      <c r="I7" s="23">
        <f>H7*G7</f>
        <v>10</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8.91</v>
      </c>
      <c r="F8" s="21">
        <v>8.91</v>
      </c>
      <c r="G8" s="15" t="s">
        <v>17</v>
      </c>
      <c r="H8" s="22">
        <f>F8/E8</f>
        <v>1</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99.6" customHeight="1" spans="1:255">
      <c r="A12" s="31"/>
      <c r="B12" s="12" t="s">
        <v>324</v>
      </c>
      <c r="C12" s="13"/>
      <c r="D12" s="13"/>
      <c r="E12" s="14"/>
      <c r="F12" s="32" t="s">
        <v>324</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265</v>
      </c>
      <c r="D15" s="94" t="s">
        <v>37</v>
      </c>
      <c r="E15" s="65" t="s">
        <v>266</v>
      </c>
      <c r="F15" s="40" t="s">
        <v>73</v>
      </c>
      <c r="G15" s="65" t="s">
        <v>266</v>
      </c>
      <c r="H15" s="41">
        <v>4</v>
      </c>
      <c r="I15" s="41">
        <v>4</v>
      </c>
      <c r="J15" s="31"/>
    </row>
    <row r="16" ht="18" customHeight="1" spans="1:255">
      <c r="A16" s="42"/>
      <c r="B16" s="42"/>
      <c r="C16" s="56" t="s">
        <v>267</v>
      </c>
      <c r="D16" s="94" t="s">
        <v>37</v>
      </c>
      <c r="E16" s="65" t="s">
        <v>268</v>
      </c>
      <c r="F16" s="40" t="s">
        <v>73</v>
      </c>
      <c r="G16" s="65" t="s">
        <v>268</v>
      </c>
      <c r="H16" s="41">
        <v>4</v>
      </c>
      <c r="I16" s="41">
        <v>4</v>
      </c>
      <c r="J16" s="31"/>
    </row>
    <row r="17" ht="18" customHeight="1" spans="1:10">
      <c r="A17" s="42"/>
      <c r="B17" s="42"/>
      <c r="C17" s="56" t="s">
        <v>269</v>
      </c>
      <c r="D17" s="94" t="s">
        <v>37</v>
      </c>
      <c r="E17" s="67">
        <v>1</v>
      </c>
      <c r="F17" s="44" t="s">
        <v>56</v>
      </c>
      <c r="G17" s="67">
        <v>1</v>
      </c>
      <c r="H17" s="41">
        <v>4</v>
      </c>
      <c r="I17" s="41">
        <v>4</v>
      </c>
      <c r="J17" s="31"/>
    </row>
    <row r="18" ht="54.6" customHeight="1" spans="1:10">
      <c r="A18" s="42"/>
      <c r="B18" s="42"/>
      <c r="C18" s="56" t="s">
        <v>270</v>
      </c>
      <c r="D18" s="94" t="s">
        <v>55</v>
      </c>
      <c r="E18" s="67">
        <v>0.9</v>
      </c>
      <c r="F18" s="44" t="s">
        <v>56</v>
      </c>
      <c r="G18" s="67">
        <v>0.9</v>
      </c>
      <c r="H18" s="41">
        <v>4</v>
      </c>
      <c r="I18" s="41">
        <v>4</v>
      </c>
      <c r="J18" s="31"/>
    </row>
    <row r="19" ht="18" customHeight="1" spans="1:10">
      <c r="A19" s="42"/>
      <c r="B19" s="54"/>
      <c r="C19" s="56" t="s">
        <v>271</v>
      </c>
      <c r="D19" s="94" t="s">
        <v>55</v>
      </c>
      <c r="E19" s="67">
        <v>0.85</v>
      </c>
      <c r="F19" s="44" t="s">
        <v>56</v>
      </c>
      <c r="G19" s="67">
        <v>0.85</v>
      </c>
      <c r="H19" s="41">
        <v>4</v>
      </c>
      <c r="I19" s="41">
        <v>4</v>
      </c>
      <c r="J19" s="31"/>
    </row>
    <row r="20" ht="18" customHeight="1" spans="1:10">
      <c r="A20" s="42"/>
      <c r="B20" s="35" t="s">
        <v>53</v>
      </c>
      <c r="C20" s="56" t="s">
        <v>272</v>
      </c>
      <c r="D20" s="94" t="s">
        <v>37</v>
      </c>
      <c r="E20" s="65" t="s">
        <v>273</v>
      </c>
      <c r="F20" s="40" t="s">
        <v>73</v>
      </c>
      <c r="G20" s="65" t="s">
        <v>273</v>
      </c>
      <c r="H20" s="41">
        <v>3</v>
      </c>
      <c r="I20" s="41">
        <v>3</v>
      </c>
      <c r="J20" s="31"/>
    </row>
    <row r="21" ht="24.6" customHeight="1" spans="1:10">
      <c r="A21" s="42"/>
      <c r="B21" s="42"/>
      <c r="C21" s="56" t="s">
        <v>274</v>
      </c>
      <c r="D21" s="94" t="s">
        <v>37</v>
      </c>
      <c r="E21" s="68" t="s">
        <v>275</v>
      </c>
      <c r="F21" s="40" t="s">
        <v>73</v>
      </c>
      <c r="G21" s="68" t="s">
        <v>275</v>
      </c>
      <c r="H21" s="41">
        <v>3</v>
      </c>
      <c r="I21" s="41">
        <v>3</v>
      </c>
      <c r="J21" s="31"/>
    </row>
    <row r="22" ht="18" customHeight="1" spans="1:10">
      <c r="A22" s="42"/>
      <c r="B22" s="42"/>
      <c r="C22" s="56" t="s">
        <v>276</v>
      </c>
      <c r="D22" s="94" t="s">
        <v>37</v>
      </c>
      <c r="E22" s="65" t="s">
        <v>277</v>
      </c>
      <c r="F22" s="40" t="s">
        <v>73</v>
      </c>
      <c r="G22" s="65" t="s">
        <v>277</v>
      </c>
      <c r="H22" s="41">
        <v>3</v>
      </c>
      <c r="I22" s="41">
        <v>3</v>
      </c>
      <c r="J22" s="31"/>
    </row>
    <row r="23" ht="28.8" customHeight="1" spans="1:10">
      <c r="A23" s="42"/>
      <c r="B23" s="42"/>
      <c r="C23" s="56" t="s">
        <v>278</v>
      </c>
      <c r="D23" s="94" t="s">
        <v>37</v>
      </c>
      <c r="E23" s="65" t="s">
        <v>277</v>
      </c>
      <c r="F23" s="40" t="s">
        <v>73</v>
      </c>
      <c r="G23" s="65" t="s">
        <v>277</v>
      </c>
      <c r="H23" s="41">
        <v>3</v>
      </c>
      <c r="I23" s="41">
        <v>3</v>
      </c>
      <c r="J23" s="31"/>
    </row>
    <row r="24" ht="28.8" customHeight="1" spans="1:10">
      <c r="A24" s="42"/>
      <c r="B24" s="42"/>
      <c r="C24" s="56" t="s">
        <v>279</v>
      </c>
      <c r="D24" s="94" t="s">
        <v>55</v>
      </c>
      <c r="E24" s="67">
        <v>0.9</v>
      </c>
      <c r="F24" s="44" t="s">
        <v>56</v>
      </c>
      <c r="G24" s="67">
        <v>0.9</v>
      </c>
      <c r="H24" s="41">
        <v>3</v>
      </c>
      <c r="I24" s="41">
        <v>3</v>
      </c>
      <c r="J24" s="31"/>
    </row>
    <row r="25" ht="28.2" customHeight="1" spans="1:10">
      <c r="A25" s="42"/>
      <c r="B25" s="54"/>
      <c r="C25" s="56" t="s">
        <v>280</v>
      </c>
      <c r="D25" s="94" t="s">
        <v>37</v>
      </c>
      <c r="E25" s="67">
        <v>1</v>
      </c>
      <c r="F25" s="40" t="s">
        <v>56</v>
      </c>
      <c r="G25" s="67">
        <v>1</v>
      </c>
      <c r="H25" s="41">
        <v>3</v>
      </c>
      <c r="I25" s="41">
        <v>3</v>
      </c>
      <c r="J25" s="31"/>
    </row>
    <row r="26" ht="25.8" customHeight="1" spans="1:10">
      <c r="A26" s="42"/>
      <c r="B26" s="35" t="s">
        <v>59</v>
      </c>
      <c r="C26" s="56" t="s">
        <v>281</v>
      </c>
      <c r="D26" s="94" t="s">
        <v>37</v>
      </c>
      <c r="E26" s="65" t="s">
        <v>282</v>
      </c>
      <c r="F26" s="40" t="s">
        <v>73</v>
      </c>
      <c r="G26" s="65" t="s">
        <v>282</v>
      </c>
      <c r="H26" s="41">
        <v>2</v>
      </c>
      <c r="I26" s="41">
        <v>2</v>
      </c>
      <c r="J26" s="31"/>
    </row>
    <row r="27" ht="25.2" customHeight="1" spans="1:10">
      <c r="A27" s="42"/>
      <c r="B27" s="42"/>
      <c r="C27" s="56" t="s">
        <v>283</v>
      </c>
      <c r="D27" s="94" t="s">
        <v>55</v>
      </c>
      <c r="E27" s="67">
        <v>0.9</v>
      </c>
      <c r="F27" s="44" t="s">
        <v>56</v>
      </c>
      <c r="G27" s="67">
        <v>0.9</v>
      </c>
      <c r="H27" s="41">
        <v>2</v>
      </c>
      <c r="I27" s="41">
        <v>2</v>
      </c>
      <c r="J27" s="31"/>
    </row>
    <row r="28" ht="18" customHeight="1" spans="1:10">
      <c r="A28" s="42"/>
      <c r="B28" s="54"/>
      <c r="C28" s="56" t="s">
        <v>284</v>
      </c>
      <c r="D28" s="94" t="s">
        <v>55</v>
      </c>
      <c r="E28" s="67">
        <v>0.95</v>
      </c>
      <c r="F28" s="44" t="s">
        <v>56</v>
      </c>
      <c r="G28" s="67">
        <v>0.95</v>
      </c>
      <c r="H28" s="41">
        <v>2</v>
      </c>
      <c r="I28" s="41">
        <v>2</v>
      </c>
      <c r="J28" s="31"/>
    </row>
    <row r="29" ht="18" customHeight="1" spans="1:10">
      <c r="A29" s="42"/>
      <c r="B29" s="35" t="s">
        <v>63</v>
      </c>
      <c r="C29" s="56" t="s">
        <v>285</v>
      </c>
      <c r="D29" s="94" t="s">
        <v>55</v>
      </c>
      <c r="E29" s="67">
        <v>0.9</v>
      </c>
      <c r="F29" s="44" t="s">
        <v>56</v>
      </c>
      <c r="G29" s="67">
        <v>0.9</v>
      </c>
      <c r="H29" s="41">
        <v>3</v>
      </c>
      <c r="I29" s="41">
        <v>3</v>
      </c>
      <c r="J29" s="31"/>
    </row>
    <row r="30" ht="18" customHeight="1" spans="1:10">
      <c r="A30" s="54"/>
      <c r="B30" s="54"/>
      <c r="C30" s="56" t="s">
        <v>286</v>
      </c>
      <c r="D30" s="94" t="s">
        <v>55</v>
      </c>
      <c r="E30" s="67">
        <v>0.95</v>
      </c>
      <c r="F30" s="44" t="s">
        <v>56</v>
      </c>
      <c r="G30" s="67">
        <v>0.95</v>
      </c>
      <c r="H30" s="41">
        <v>3</v>
      </c>
      <c r="I30" s="41">
        <v>3</v>
      </c>
      <c r="J30" s="31"/>
    </row>
    <row r="31" ht="28.8" customHeight="1" spans="1:10">
      <c r="A31" s="35" t="s">
        <v>69</v>
      </c>
      <c r="B31" s="35" t="s">
        <v>101</v>
      </c>
      <c r="C31" s="56" t="s">
        <v>287</v>
      </c>
      <c r="D31" s="38" t="s">
        <v>37</v>
      </c>
      <c r="E31" s="67" t="s">
        <v>155</v>
      </c>
      <c r="F31" s="40" t="s">
        <v>73</v>
      </c>
      <c r="G31" s="67" t="s">
        <v>155</v>
      </c>
      <c r="H31" s="41">
        <v>7</v>
      </c>
      <c r="I31" s="41">
        <v>7</v>
      </c>
      <c r="J31" s="31"/>
    </row>
    <row r="32" ht="28.8" customHeight="1" spans="1:10">
      <c r="A32" s="42"/>
      <c r="B32" s="42"/>
      <c r="C32" s="56" t="s">
        <v>288</v>
      </c>
      <c r="D32" s="94" t="s">
        <v>37</v>
      </c>
      <c r="E32" s="67" t="s">
        <v>289</v>
      </c>
      <c r="F32" s="40" t="s">
        <v>73</v>
      </c>
      <c r="G32" s="67" t="s">
        <v>289</v>
      </c>
      <c r="H32" s="41">
        <v>7</v>
      </c>
      <c r="I32" s="41">
        <v>7</v>
      </c>
      <c r="J32" s="31"/>
    </row>
    <row r="33" ht="28.8" customHeight="1" spans="1:10">
      <c r="A33" s="42"/>
      <c r="B33" s="54"/>
      <c r="C33" s="56" t="s">
        <v>290</v>
      </c>
      <c r="D33" s="94" t="s">
        <v>55</v>
      </c>
      <c r="E33" s="75">
        <v>0.95</v>
      </c>
      <c r="F33" s="44" t="s">
        <v>56</v>
      </c>
      <c r="G33" s="75">
        <v>0.95</v>
      </c>
      <c r="H33" s="41">
        <v>7</v>
      </c>
      <c r="I33" s="41">
        <v>7</v>
      </c>
      <c r="J33" s="31"/>
    </row>
    <row r="34" ht="28.8" customHeight="1" spans="1:10">
      <c r="A34" s="54"/>
      <c r="B34" s="35" t="s">
        <v>291</v>
      </c>
      <c r="C34" s="56" t="s">
        <v>292</v>
      </c>
      <c r="D34" s="38" t="s">
        <v>37</v>
      </c>
      <c r="E34" s="65" t="s">
        <v>293</v>
      </c>
      <c r="F34" s="40" t="s">
        <v>73</v>
      </c>
      <c r="G34" s="65" t="s">
        <v>293</v>
      </c>
      <c r="H34" s="41">
        <v>9</v>
      </c>
      <c r="I34" s="41">
        <v>9</v>
      </c>
      <c r="J34" s="31"/>
    </row>
    <row r="35" ht="28.8" customHeight="1" spans="1:10">
      <c r="A35" s="35" t="s">
        <v>74</v>
      </c>
      <c r="B35" s="45" t="s">
        <v>75</v>
      </c>
      <c r="C35" s="56" t="s">
        <v>294</v>
      </c>
      <c r="D35" s="94" t="s">
        <v>55</v>
      </c>
      <c r="E35" s="67">
        <v>0.82</v>
      </c>
      <c r="F35" s="44" t="s">
        <v>56</v>
      </c>
      <c r="G35" s="67">
        <v>0.82</v>
      </c>
      <c r="H35" s="41">
        <v>5</v>
      </c>
      <c r="I35" s="41">
        <v>5</v>
      </c>
      <c r="J35" s="31"/>
    </row>
    <row r="36" ht="30" customHeight="1" spans="1:10">
      <c r="A36" s="54"/>
      <c r="B36" s="55"/>
      <c r="C36" s="56" t="s">
        <v>295</v>
      </c>
      <c r="D36" s="38" t="s">
        <v>55</v>
      </c>
      <c r="E36" s="67">
        <v>0.85</v>
      </c>
      <c r="F36" s="44" t="s">
        <v>56</v>
      </c>
      <c r="G36" s="67">
        <v>0.85</v>
      </c>
      <c r="H36" s="41">
        <v>5</v>
      </c>
      <c r="I36" s="41">
        <v>5</v>
      </c>
      <c r="J36" s="64" t="s">
        <v>77</v>
      </c>
    </row>
    <row r="37" ht="54" customHeight="1" spans="1:10">
      <c r="A37" s="7" t="s">
        <v>78</v>
      </c>
      <c r="B37" s="29"/>
      <c r="C37" s="8"/>
      <c r="D37" s="7" t="s">
        <v>79</v>
      </c>
      <c r="E37" s="29"/>
      <c r="F37" s="29"/>
      <c r="G37" s="29"/>
      <c r="H37" s="29"/>
      <c r="I37" s="29"/>
      <c r="J37" s="8"/>
    </row>
    <row r="38" ht="25.5" customHeight="1" spans="1:10">
      <c r="A38" s="7" t="s">
        <v>80</v>
      </c>
      <c r="B38" s="29"/>
      <c r="C38" s="29"/>
      <c r="D38" s="29"/>
      <c r="E38" s="29"/>
      <c r="F38" s="29"/>
      <c r="G38" s="8"/>
      <c r="H38" s="15">
        <v>100</v>
      </c>
      <c r="I38" s="46">
        <f>I36+I30+I29+I28+I15+I7+I25+I31+I35+I34+I33+I32+I27+I26+I24+I23+I22+I21+I20+I19+I18+I17+I16</f>
        <v>100</v>
      </c>
      <c r="J38" s="47" t="s">
        <v>81</v>
      </c>
    </row>
    <row r="39" ht="25.5" customHeight="1" spans="1:10">
      <c r="A39" s="48"/>
      <c r="B39" s="48"/>
      <c r="C39" s="48"/>
      <c r="D39" s="48"/>
      <c r="E39" s="48"/>
      <c r="F39" s="48"/>
      <c r="G39" s="48"/>
      <c r="H39" s="48"/>
      <c r="I39" s="49"/>
      <c r="J39" s="50"/>
    </row>
    <row r="40" ht="28.95" customHeight="1" spans="1:10">
      <c r="A40" s="51" t="s">
        <v>82</v>
      </c>
      <c r="B40" s="48"/>
      <c r="C40" s="48"/>
      <c r="D40" s="48"/>
      <c r="E40" s="48"/>
      <c r="F40" s="48"/>
      <c r="G40" s="48"/>
      <c r="H40" s="48"/>
      <c r="I40" s="48"/>
      <c r="J40" s="50"/>
    </row>
    <row r="41" ht="27" customHeight="1" spans="1:10">
      <c r="A41" s="51" t="s">
        <v>83</v>
      </c>
      <c r="B41" s="51"/>
      <c r="C41" s="51"/>
      <c r="D41" s="51"/>
      <c r="E41" s="51"/>
      <c r="F41" s="51"/>
      <c r="G41" s="51"/>
      <c r="H41" s="51"/>
      <c r="I41" s="51"/>
      <c r="J41" s="51"/>
    </row>
    <row r="42" ht="19.05" customHeight="1" spans="1:10">
      <c r="A42" s="51" t="s">
        <v>84</v>
      </c>
      <c r="B42" s="51"/>
      <c r="C42" s="51"/>
      <c r="D42" s="51"/>
      <c r="E42" s="51"/>
      <c r="F42" s="51"/>
      <c r="G42" s="51"/>
      <c r="H42" s="51"/>
      <c r="I42" s="51"/>
      <c r="J42" s="51"/>
    </row>
    <row r="43" ht="18" customHeight="1" spans="1:10">
      <c r="A43" s="51" t="s">
        <v>85</v>
      </c>
      <c r="B43" s="51"/>
      <c r="C43" s="51"/>
      <c r="D43" s="51"/>
      <c r="E43" s="51"/>
      <c r="F43" s="51"/>
      <c r="G43" s="51"/>
      <c r="H43" s="51"/>
      <c r="I43" s="51"/>
      <c r="J43" s="51"/>
    </row>
    <row r="44" ht="18" customHeight="1" spans="1:10">
      <c r="A44" s="51" t="s">
        <v>86</v>
      </c>
      <c r="B44" s="51"/>
      <c r="C44" s="51"/>
      <c r="D44" s="51"/>
      <c r="E44" s="51"/>
      <c r="F44" s="51"/>
      <c r="G44" s="51"/>
      <c r="H44" s="51"/>
      <c r="I44" s="51"/>
      <c r="J44" s="51"/>
    </row>
    <row r="45" ht="18" customHeight="1" spans="1:10">
      <c r="A45" s="51" t="s">
        <v>87</v>
      </c>
      <c r="B45" s="51"/>
      <c r="C45" s="51"/>
      <c r="D45" s="51"/>
      <c r="E45" s="51"/>
      <c r="F45" s="51"/>
      <c r="G45" s="51"/>
      <c r="H45" s="51"/>
      <c r="I45" s="51"/>
      <c r="J45" s="51"/>
    </row>
    <row r="46" ht="24" customHeight="1" spans="1:10">
      <c r="A46" s="51" t="s">
        <v>88</v>
      </c>
      <c r="B46" s="51"/>
      <c r="C46" s="51"/>
      <c r="D46" s="51"/>
      <c r="E46" s="51"/>
      <c r="F46" s="51"/>
      <c r="G46" s="51"/>
      <c r="H46" s="51"/>
      <c r="I46" s="51"/>
      <c r="J46" s="51"/>
    </row>
  </sheetData>
  <mergeCells count="41">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7:C37"/>
    <mergeCell ref="D37:J37"/>
    <mergeCell ref="A38:G38"/>
    <mergeCell ref="A41:J41"/>
    <mergeCell ref="A42:J42"/>
    <mergeCell ref="A43:J43"/>
    <mergeCell ref="A44:J44"/>
    <mergeCell ref="A45:J45"/>
    <mergeCell ref="A46:J46"/>
    <mergeCell ref="A11:A12"/>
    <mergeCell ref="A15:A30"/>
    <mergeCell ref="A31:A34"/>
    <mergeCell ref="A35:A36"/>
    <mergeCell ref="B15:B19"/>
    <mergeCell ref="B20:B25"/>
    <mergeCell ref="B26:B28"/>
    <mergeCell ref="B29:B30"/>
    <mergeCell ref="B31:B33"/>
    <mergeCell ref="B35:B36"/>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pageSetUpPr fitToPage="1"/>
  </sheetPr>
  <dimension ref="A1:IU27"/>
  <sheetViews>
    <sheetView workbookViewId="0">
      <selection activeCell="I20" sqref="I20"/>
    </sheetView>
  </sheetViews>
  <sheetFormatPr defaultColWidth="10" defaultRowHeight="13.5"/>
  <cols>
    <col min="1" max="2" width="12.3333333333333" style="4" customWidth="1"/>
    <col min="3" max="3" width="35.3333333333333" style="4" customWidth="1"/>
    <col min="4" max="4" width="12.552380952381" style="4" customWidth="1"/>
    <col min="5" max="5" width="29.7809523809524" style="4" customWidth="1"/>
    <col min="6" max="6" width="12.4380952380952" style="4" customWidth="1"/>
    <col min="7" max="7" width="27.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325</v>
      </c>
      <c r="B4" s="8"/>
      <c r="C4" s="9" t="s">
        <v>326</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v>80</v>
      </c>
      <c r="F7" s="21">
        <v>66.35</v>
      </c>
      <c r="G7" s="15">
        <v>10</v>
      </c>
      <c r="H7" s="22">
        <f>F7/E7</f>
        <v>0.829375</v>
      </c>
      <c r="I7" s="23">
        <f>H7*G7</f>
        <v>8.29375</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80</v>
      </c>
      <c r="F8" s="21">
        <v>66.35</v>
      </c>
      <c r="G8" s="15" t="s">
        <v>17</v>
      </c>
      <c r="H8" s="22">
        <f>F8/E8</f>
        <v>0.829375</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49.8" customHeight="1" spans="1:255">
      <c r="A12" s="31"/>
      <c r="B12" s="12" t="s">
        <v>327</v>
      </c>
      <c r="C12" s="13"/>
      <c r="D12" s="13"/>
      <c r="E12" s="14"/>
      <c r="F12" s="32" t="s">
        <v>327</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328</v>
      </c>
      <c r="D15" s="94" t="s">
        <v>37</v>
      </c>
      <c r="E15" s="68" t="s">
        <v>329</v>
      </c>
      <c r="F15" s="40" t="s">
        <v>73</v>
      </c>
      <c r="G15" s="68" t="s">
        <v>329</v>
      </c>
      <c r="H15" s="41">
        <v>50</v>
      </c>
      <c r="I15" s="41">
        <v>50</v>
      </c>
      <c r="J15" s="41" t="s">
        <v>330</v>
      </c>
    </row>
    <row r="16" ht="28.8" customHeight="1" spans="1:255">
      <c r="A16" s="35" t="s">
        <v>69</v>
      </c>
      <c r="B16" s="35" t="s">
        <v>101</v>
      </c>
      <c r="C16" s="56" t="s">
        <v>331</v>
      </c>
      <c r="D16" s="38" t="s">
        <v>37</v>
      </c>
      <c r="E16" s="67">
        <v>1</v>
      </c>
      <c r="F16" s="40" t="s">
        <v>56</v>
      </c>
      <c r="G16" s="67">
        <v>1</v>
      </c>
      <c r="H16" s="41">
        <v>30</v>
      </c>
      <c r="I16" s="41">
        <v>30</v>
      </c>
      <c r="J16" s="41" t="s">
        <v>330</v>
      </c>
    </row>
    <row r="17" ht="28.8" customHeight="1" spans="1:10">
      <c r="A17" s="35" t="s">
        <v>74</v>
      </c>
      <c r="B17" s="45" t="s">
        <v>75</v>
      </c>
      <c r="C17" s="56" t="s">
        <v>332</v>
      </c>
      <c r="D17" s="94" t="s">
        <v>55</v>
      </c>
      <c r="E17" s="67">
        <v>0.95</v>
      </c>
      <c r="F17" s="44" t="s">
        <v>56</v>
      </c>
      <c r="G17" s="67">
        <v>0.95</v>
      </c>
      <c r="H17" s="41">
        <v>10</v>
      </c>
      <c r="I17" s="41">
        <v>10</v>
      </c>
      <c r="J17" s="41" t="s">
        <v>330</v>
      </c>
    </row>
    <row r="18" ht="54" customHeight="1" spans="1:10">
      <c r="A18" s="7" t="s">
        <v>78</v>
      </c>
      <c r="B18" s="29"/>
      <c r="C18" s="8"/>
      <c r="D18" s="7" t="s">
        <v>79</v>
      </c>
      <c r="E18" s="29"/>
      <c r="F18" s="29"/>
      <c r="G18" s="29"/>
      <c r="H18" s="29"/>
      <c r="I18" s="29"/>
      <c r="J18" s="8"/>
    </row>
    <row r="19" ht="25.5" customHeight="1" spans="1:10">
      <c r="A19" s="7" t="s">
        <v>80</v>
      </c>
      <c r="B19" s="29"/>
      <c r="C19" s="29"/>
      <c r="D19" s="29"/>
      <c r="E19" s="29"/>
      <c r="F19" s="29"/>
      <c r="G19" s="8"/>
      <c r="H19" s="15">
        <v>100</v>
      </c>
      <c r="I19" s="46">
        <f>I7+I15+I16+I17</f>
        <v>98.29375</v>
      </c>
      <c r="J19" s="47" t="s">
        <v>81</v>
      </c>
    </row>
    <row r="20" ht="25.5" customHeight="1" spans="1:10">
      <c r="A20" s="48"/>
      <c r="B20" s="48"/>
      <c r="C20" s="48"/>
      <c r="D20" s="48"/>
      <c r="E20" s="48"/>
      <c r="F20" s="48"/>
      <c r="G20" s="48"/>
      <c r="H20" s="48"/>
      <c r="I20" s="49"/>
      <c r="J20" s="50"/>
    </row>
    <row r="21" ht="28.95" customHeight="1" spans="1:10">
      <c r="A21" s="51" t="s">
        <v>82</v>
      </c>
      <c r="B21" s="48"/>
      <c r="C21" s="48"/>
      <c r="D21" s="48"/>
      <c r="E21" s="48"/>
      <c r="F21" s="48"/>
      <c r="G21" s="48"/>
      <c r="H21" s="48"/>
      <c r="I21" s="48"/>
      <c r="J21" s="50"/>
    </row>
    <row r="22" ht="27" customHeight="1" spans="1:10">
      <c r="A22" s="51" t="s">
        <v>83</v>
      </c>
      <c r="B22" s="51"/>
      <c r="C22" s="51"/>
      <c r="D22" s="51"/>
      <c r="E22" s="51"/>
      <c r="F22" s="51"/>
      <c r="G22" s="51"/>
      <c r="H22" s="51"/>
      <c r="I22" s="51"/>
      <c r="J22" s="51"/>
    </row>
    <row r="23" ht="19.05" customHeight="1" spans="1:10">
      <c r="A23" s="51" t="s">
        <v>84</v>
      </c>
      <c r="B23" s="51"/>
      <c r="C23" s="51"/>
      <c r="D23" s="51"/>
      <c r="E23" s="51"/>
      <c r="F23" s="51"/>
      <c r="G23" s="51"/>
      <c r="H23" s="51"/>
      <c r="I23" s="51"/>
      <c r="J23" s="51"/>
    </row>
    <row r="24" ht="18" customHeight="1" spans="1:10">
      <c r="A24" s="51" t="s">
        <v>85</v>
      </c>
      <c r="B24" s="51"/>
      <c r="C24" s="51"/>
      <c r="D24" s="51"/>
      <c r="E24" s="51"/>
      <c r="F24" s="51"/>
      <c r="G24" s="51"/>
      <c r="H24" s="51"/>
      <c r="I24" s="51"/>
      <c r="J24" s="51"/>
    </row>
    <row r="25" ht="18" customHeight="1" spans="1:10">
      <c r="A25" s="51" t="s">
        <v>86</v>
      </c>
      <c r="B25" s="51"/>
      <c r="C25" s="51"/>
      <c r="D25" s="51"/>
      <c r="E25" s="51"/>
      <c r="F25" s="51"/>
      <c r="G25" s="51"/>
      <c r="H25" s="51"/>
      <c r="I25" s="51"/>
      <c r="J25" s="51"/>
    </row>
    <row r="26" ht="18" customHeight="1" spans="1:10">
      <c r="A26" s="51" t="s">
        <v>87</v>
      </c>
      <c r="B26" s="51"/>
      <c r="C26" s="51"/>
      <c r="D26" s="51"/>
      <c r="E26" s="51"/>
      <c r="F26" s="51"/>
      <c r="G26" s="51"/>
      <c r="H26" s="51"/>
      <c r="I26" s="51"/>
      <c r="J26" s="51"/>
    </row>
    <row r="27" ht="24" customHeight="1" spans="1:10">
      <c r="A27" s="51" t="s">
        <v>88</v>
      </c>
      <c r="B27" s="51"/>
      <c r="C27" s="51"/>
      <c r="D27" s="51"/>
      <c r="E27" s="51"/>
      <c r="F27" s="51"/>
      <c r="G27" s="51"/>
      <c r="H27" s="51"/>
      <c r="I27" s="51"/>
      <c r="J27" s="51"/>
    </row>
  </sheetData>
  <mergeCells count="32">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8:C18"/>
    <mergeCell ref="D18:J18"/>
    <mergeCell ref="A19:G19"/>
    <mergeCell ref="A22:J22"/>
    <mergeCell ref="A23:J23"/>
    <mergeCell ref="A24:J24"/>
    <mergeCell ref="A25:J25"/>
    <mergeCell ref="A26:J26"/>
    <mergeCell ref="A27:J27"/>
    <mergeCell ref="A11:A12"/>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IU33"/>
  <sheetViews>
    <sheetView workbookViewId="0">
      <selection activeCell="A26" sqref="$A26:$XFD26"/>
    </sheetView>
  </sheetViews>
  <sheetFormatPr defaultColWidth="10" defaultRowHeight="13.5"/>
  <cols>
    <col min="1" max="2" width="12.3333333333333" style="4" customWidth="1"/>
    <col min="3" max="3" width="44.2190476190476" style="4" customWidth="1"/>
    <col min="4" max="5" width="12.552380952381" style="4" customWidth="1"/>
    <col min="6" max="6" width="12.4380952380952" style="4" customWidth="1"/>
    <col min="7" max="7" width="15.3333333333333" style="4" customWidth="1"/>
    <col min="8" max="8" width="10" style="4"/>
    <col min="9" max="9" width="9.55238095238095" style="4" customWidth="1"/>
    <col min="10" max="10" width="25.2190476190476"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15" t="s">
        <v>89</v>
      </c>
      <c r="B4" s="15"/>
      <c r="C4" s="90" t="s">
        <v>90</v>
      </c>
      <c r="D4" s="90"/>
      <c r="E4" s="90"/>
      <c r="F4" s="90"/>
      <c r="G4" s="90"/>
      <c r="H4" s="90"/>
      <c r="I4" s="90"/>
      <c r="J4" s="90"/>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15" t="s">
        <v>5</v>
      </c>
      <c r="B5" s="15"/>
      <c r="C5" s="91" t="s">
        <v>6</v>
      </c>
      <c r="D5" s="91"/>
      <c r="E5" s="91"/>
      <c r="F5" s="15" t="s">
        <v>7</v>
      </c>
      <c r="G5" s="90" t="s">
        <v>6</v>
      </c>
      <c r="H5" s="90"/>
      <c r="I5" s="90"/>
      <c r="J5" s="90"/>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5" t="s">
        <v>8</v>
      </c>
      <c r="B6" s="15"/>
      <c r="C6" s="15"/>
      <c r="D6" s="15" t="s">
        <v>9</v>
      </c>
      <c r="E6" s="15" t="s">
        <v>10</v>
      </c>
      <c r="F6" s="15" t="s">
        <v>11</v>
      </c>
      <c r="G6" s="15" t="s">
        <v>12</v>
      </c>
      <c r="H6" s="15" t="s">
        <v>13</v>
      </c>
      <c r="I6" s="15" t="s">
        <v>14</v>
      </c>
      <c r="J6" s="15"/>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5"/>
      <c r="B7" s="15"/>
      <c r="C7" s="20" t="s">
        <v>15</v>
      </c>
      <c r="D7" s="21">
        <v>4</v>
      </c>
      <c r="E7" s="21">
        <f>D7</f>
        <v>4</v>
      </c>
      <c r="F7" s="21">
        <v>4</v>
      </c>
      <c r="G7" s="15">
        <v>10</v>
      </c>
      <c r="H7" s="87">
        <f>F7/E7</f>
        <v>1</v>
      </c>
      <c r="I7" s="58">
        <f>H7*G7</f>
        <v>10</v>
      </c>
      <c r="J7" s="58"/>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5"/>
      <c r="B8" s="15"/>
      <c r="C8" s="20" t="s">
        <v>16</v>
      </c>
      <c r="D8" s="21">
        <v>4</v>
      </c>
      <c r="E8" s="21">
        <f>D8</f>
        <v>4</v>
      </c>
      <c r="F8" s="21">
        <v>4</v>
      </c>
      <c r="G8" s="15" t="s">
        <v>17</v>
      </c>
      <c r="H8" s="87">
        <f>F8/E8</f>
        <v>1</v>
      </c>
      <c r="I8" s="27" t="s">
        <v>17</v>
      </c>
      <c r="J8" s="2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5"/>
      <c r="B9" s="15"/>
      <c r="C9" s="20" t="s">
        <v>18</v>
      </c>
      <c r="D9" s="21"/>
      <c r="E9" s="21"/>
      <c r="F9" s="21"/>
      <c r="G9" s="15" t="s">
        <v>17</v>
      </c>
      <c r="H9" s="21"/>
      <c r="I9" s="27" t="s">
        <v>17</v>
      </c>
      <c r="J9" s="2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15"/>
      <c r="B10" s="15"/>
      <c r="C10" s="20" t="s">
        <v>19</v>
      </c>
      <c r="D10" s="27" t="s">
        <v>17</v>
      </c>
      <c r="E10" s="27" t="s">
        <v>17</v>
      </c>
      <c r="F10" s="27" t="s">
        <v>17</v>
      </c>
      <c r="G10" s="15" t="s">
        <v>17</v>
      </c>
      <c r="H10" s="21"/>
      <c r="I10" s="27" t="s">
        <v>17</v>
      </c>
      <c r="J10" s="27"/>
    </row>
    <row r="11" ht="18" customHeight="1" spans="1:255">
      <c r="A11" s="15" t="s">
        <v>20</v>
      </c>
      <c r="B11" s="15" t="s">
        <v>21</v>
      </c>
      <c r="C11" s="15"/>
      <c r="D11" s="15"/>
      <c r="E11" s="15"/>
      <c r="F11" s="27" t="s">
        <v>22</v>
      </c>
      <c r="G11" s="27"/>
      <c r="H11" s="27"/>
      <c r="I11" s="27"/>
      <c r="J11" s="27"/>
    </row>
    <row r="12" ht="55.8" customHeight="1" spans="1:255">
      <c r="A12" s="15"/>
      <c r="B12" s="80" t="s">
        <v>91</v>
      </c>
      <c r="C12" s="81"/>
      <c r="D12" s="81"/>
      <c r="E12" s="82"/>
      <c r="F12" s="92" t="s">
        <v>91</v>
      </c>
      <c r="G12" s="92"/>
      <c r="H12" s="92"/>
      <c r="I12" s="92"/>
      <c r="J12" s="92"/>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6" t="s">
        <v>34</v>
      </c>
      <c r="B15" s="35" t="s">
        <v>35</v>
      </c>
      <c r="C15" s="56" t="s">
        <v>92</v>
      </c>
      <c r="D15" s="94" t="s">
        <v>93</v>
      </c>
      <c r="E15" s="84" t="s">
        <v>94</v>
      </c>
      <c r="F15" s="40" t="s">
        <v>52</v>
      </c>
      <c r="G15" s="84" t="s">
        <v>94</v>
      </c>
      <c r="H15" s="84">
        <v>5</v>
      </c>
      <c r="I15" s="84">
        <v>5</v>
      </c>
      <c r="J15" s="31"/>
    </row>
    <row r="16" ht="18" customHeight="1" spans="1:255">
      <c r="A16" s="36"/>
      <c r="B16" s="54"/>
      <c r="C16" s="56" t="s">
        <v>95</v>
      </c>
      <c r="D16" s="94" t="s">
        <v>37</v>
      </c>
      <c r="E16" s="84" t="s">
        <v>96</v>
      </c>
      <c r="F16" s="40" t="s">
        <v>97</v>
      </c>
      <c r="G16" s="84" t="s">
        <v>96</v>
      </c>
      <c r="H16" s="84">
        <v>5</v>
      </c>
      <c r="I16" s="84">
        <v>5</v>
      </c>
      <c r="J16" s="31"/>
    </row>
    <row r="17" ht="18" customHeight="1" spans="1:10">
      <c r="A17" s="36"/>
      <c r="B17" s="35" t="s">
        <v>53</v>
      </c>
      <c r="C17" s="56" t="s">
        <v>98</v>
      </c>
      <c r="D17" s="38" t="s">
        <v>55</v>
      </c>
      <c r="E17" s="85">
        <v>0.95</v>
      </c>
      <c r="F17" s="40" t="s">
        <v>56</v>
      </c>
      <c r="G17" s="85">
        <v>0.95</v>
      </c>
      <c r="H17" s="84">
        <v>10</v>
      </c>
      <c r="I17" s="84">
        <v>10</v>
      </c>
      <c r="J17" s="31"/>
    </row>
    <row r="18" ht="18" customHeight="1" spans="1:10">
      <c r="A18" s="36"/>
      <c r="B18" s="35" t="s">
        <v>59</v>
      </c>
      <c r="C18" s="56" t="s">
        <v>99</v>
      </c>
      <c r="D18" s="38" t="s">
        <v>37</v>
      </c>
      <c r="E18" s="84" t="s">
        <v>100</v>
      </c>
      <c r="F18" s="40" t="s">
        <v>73</v>
      </c>
      <c r="G18" s="84" t="s">
        <v>100</v>
      </c>
      <c r="H18" s="84">
        <v>10</v>
      </c>
      <c r="I18" s="84">
        <v>10</v>
      </c>
      <c r="J18" s="31"/>
    </row>
    <row r="19" ht="18" customHeight="1" spans="1:10">
      <c r="A19" s="36"/>
      <c r="B19" s="35" t="s">
        <v>63</v>
      </c>
      <c r="C19" s="56" t="s">
        <v>64</v>
      </c>
      <c r="D19" s="38" t="s">
        <v>55</v>
      </c>
      <c r="E19" s="85">
        <v>0.95</v>
      </c>
      <c r="F19" s="40" t="s">
        <v>56</v>
      </c>
      <c r="G19" s="85">
        <v>1</v>
      </c>
      <c r="H19" s="84">
        <v>10</v>
      </c>
      <c r="I19" s="84">
        <v>10</v>
      </c>
      <c r="J19" s="31"/>
    </row>
    <row r="20" ht="18" customHeight="1" spans="1:10">
      <c r="A20" s="36"/>
      <c r="B20" s="54"/>
      <c r="C20" s="56" t="s">
        <v>65</v>
      </c>
      <c r="D20" s="38" t="s">
        <v>66</v>
      </c>
      <c r="E20" s="84" t="s">
        <v>67</v>
      </c>
      <c r="F20" s="40" t="s">
        <v>68</v>
      </c>
      <c r="G20" s="84" t="s">
        <v>67</v>
      </c>
      <c r="H20" s="84">
        <v>10</v>
      </c>
      <c r="I20" s="84">
        <v>10</v>
      </c>
      <c r="J20" s="31"/>
    </row>
    <row r="21" ht="30" customHeight="1" spans="1:10">
      <c r="A21" s="36" t="s">
        <v>69</v>
      </c>
      <c r="B21" s="36" t="s">
        <v>101</v>
      </c>
      <c r="C21" s="56" t="s">
        <v>102</v>
      </c>
      <c r="D21" s="38" t="s">
        <v>37</v>
      </c>
      <c r="E21" s="84" t="s">
        <v>72</v>
      </c>
      <c r="F21" s="40" t="s">
        <v>73</v>
      </c>
      <c r="G21" s="84" t="s">
        <v>72</v>
      </c>
      <c r="H21" s="84">
        <v>30</v>
      </c>
      <c r="I21" s="84">
        <v>30</v>
      </c>
      <c r="J21" s="31"/>
    </row>
    <row r="22" ht="30" customHeight="1" spans="1:10">
      <c r="A22" s="79" t="s">
        <v>74</v>
      </c>
      <c r="B22" s="45" t="s">
        <v>75</v>
      </c>
      <c r="C22" s="56" t="s">
        <v>103</v>
      </c>
      <c r="D22" s="38" t="s">
        <v>55</v>
      </c>
      <c r="E22" s="85">
        <v>0.95</v>
      </c>
      <c r="F22" s="44" t="s">
        <v>56</v>
      </c>
      <c r="G22" s="85">
        <v>0.95</v>
      </c>
      <c r="H22" s="84">
        <v>10</v>
      </c>
      <c r="I22" s="84">
        <v>10</v>
      </c>
      <c r="J22" s="64" t="s">
        <v>77</v>
      </c>
    </row>
    <row r="23" ht="54" customHeight="1" spans="1:10">
      <c r="A23" s="15" t="s">
        <v>78</v>
      </c>
      <c r="B23" s="15"/>
      <c r="C23" s="15"/>
      <c r="D23" s="15" t="s">
        <v>79</v>
      </c>
      <c r="E23" s="15"/>
      <c r="F23" s="15"/>
      <c r="G23" s="15"/>
      <c r="H23" s="15"/>
      <c r="I23" s="15"/>
      <c r="J23" s="15"/>
    </row>
    <row r="24" ht="25.5" customHeight="1" spans="1:10">
      <c r="A24" s="15" t="s">
        <v>80</v>
      </c>
      <c r="B24" s="15"/>
      <c r="C24" s="15"/>
      <c r="D24" s="15"/>
      <c r="E24" s="15"/>
      <c r="F24" s="15"/>
      <c r="G24" s="15"/>
      <c r="H24" s="15">
        <v>100</v>
      </c>
      <c r="I24" s="58">
        <f>I22+I21+I20+I19+I18+I17+I15+I7+I16</f>
        <v>100</v>
      </c>
      <c r="J24" s="47" t="s">
        <v>81</v>
      </c>
    </row>
    <row r="25" ht="25.5" customHeight="1" spans="1:10">
      <c r="A25" s="48"/>
      <c r="B25" s="48"/>
      <c r="C25" s="48"/>
      <c r="D25" s="48"/>
      <c r="E25" s="48"/>
      <c r="F25" s="48"/>
      <c r="G25" s="48"/>
      <c r="H25" s="48"/>
      <c r="I25" s="49"/>
      <c r="J25" s="50"/>
    </row>
    <row r="26" ht="16.95" customHeight="1" spans="1:10">
      <c r="A26" s="48"/>
      <c r="B26" s="48"/>
      <c r="C26" s="48"/>
      <c r="D26" s="48"/>
      <c r="E26" s="48"/>
      <c r="F26" s="48"/>
      <c r="G26" s="48"/>
      <c r="H26" s="48"/>
      <c r="I26" s="48"/>
      <c r="J26" s="50"/>
    </row>
    <row r="27" ht="28.95" customHeight="1" spans="1:10">
      <c r="A27" s="51" t="s">
        <v>82</v>
      </c>
      <c r="B27" s="48"/>
      <c r="C27" s="48"/>
      <c r="D27" s="48"/>
      <c r="E27" s="48"/>
      <c r="F27" s="48"/>
      <c r="G27" s="48"/>
      <c r="H27" s="48"/>
      <c r="I27" s="48"/>
      <c r="J27" s="50"/>
    </row>
    <row r="28" ht="27" customHeight="1" spans="1:10">
      <c r="A28" s="51" t="s">
        <v>83</v>
      </c>
      <c r="B28" s="51"/>
      <c r="C28" s="51"/>
      <c r="D28" s="51"/>
      <c r="E28" s="51"/>
      <c r="F28" s="51"/>
      <c r="G28" s="51"/>
      <c r="H28" s="51"/>
      <c r="I28" s="51"/>
      <c r="J28" s="51"/>
    </row>
    <row r="29" ht="19.05" customHeight="1" spans="1:10">
      <c r="A29" s="51" t="s">
        <v>84</v>
      </c>
      <c r="B29" s="51"/>
      <c r="C29" s="51"/>
      <c r="D29" s="51"/>
      <c r="E29" s="51"/>
      <c r="F29" s="51"/>
      <c r="G29" s="51"/>
      <c r="H29" s="51"/>
      <c r="I29" s="51"/>
      <c r="J29" s="51"/>
    </row>
    <row r="30" ht="18" customHeight="1" spans="1:10">
      <c r="A30" s="51" t="s">
        <v>85</v>
      </c>
      <c r="B30" s="51"/>
      <c r="C30" s="51"/>
      <c r="D30" s="51"/>
      <c r="E30" s="51"/>
      <c r="F30" s="51"/>
      <c r="G30" s="51"/>
      <c r="H30" s="51"/>
      <c r="I30" s="51"/>
      <c r="J30" s="51"/>
    </row>
    <row r="31" ht="18" customHeight="1" spans="1:10">
      <c r="A31" s="51" t="s">
        <v>86</v>
      </c>
      <c r="B31" s="51"/>
      <c r="C31" s="51"/>
      <c r="D31" s="51"/>
      <c r="E31" s="51"/>
      <c r="F31" s="51"/>
      <c r="G31" s="51"/>
      <c r="H31" s="51"/>
      <c r="I31" s="51"/>
      <c r="J31" s="51"/>
    </row>
    <row r="32" ht="18" customHeight="1" spans="1:10">
      <c r="A32" s="51" t="s">
        <v>87</v>
      </c>
      <c r="B32" s="51"/>
      <c r="C32" s="51"/>
      <c r="D32" s="51"/>
      <c r="E32" s="51"/>
      <c r="F32" s="51"/>
      <c r="G32" s="51"/>
      <c r="H32" s="51"/>
      <c r="I32" s="51"/>
      <c r="J32" s="51"/>
    </row>
    <row r="33" ht="24" customHeight="1" spans="1:10">
      <c r="A33" s="51" t="s">
        <v>88</v>
      </c>
      <c r="B33" s="51"/>
      <c r="C33" s="51"/>
      <c r="D33" s="51"/>
      <c r="E33" s="51"/>
      <c r="F33" s="51"/>
      <c r="G33" s="51"/>
      <c r="H33" s="51"/>
      <c r="I33" s="51"/>
      <c r="J33" s="51"/>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8:J28"/>
    <mergeCell ref="A29:J29"/>
    <mergeCell ref="A30:J30"/>
    <mergeCell ref="A31:J31"/>
    <mergeCell ref="A32:J32"/>
    <mergeCell ref="A33:J33"/>
    <mergeCell ref="A11:A12"/>
    <mergeCell ref="A15:A20"/>
    <mergeCell ref="B15:B16"/>
    <mergeCell ref="B19:B20"/>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pageSetUpPr fitToPage="1"/>
  </sheetPr>
  <dimension ref="A1:IU27"/>
  <sheetViews>
    <sheetView topLeftCell="A4" workbookViewId="0">
      <selection activeCell="C4" sqref="C4:J4"/>
    </sheetView>
  </sheetViews>
  <sheetFormatPr defaultColWidth="10" defaultRowHeight="13.5"/>
  <cols>
    <col min="1" max="2" width="12.3333333333333" style="4" customWidth="1"/>
    <col min="3" max="3" width="35.3333333333333" style="4" customWidth="1"/>
    <col min="4" max="4" width="12.552380952381" style="4" customWidth="1"/>
    <col min="5" max="5" width="29.7809523809524" style="4" customWidth="1"/>
    <col min="6" max="6" width="12.4380952380952" style="4" customWidth="1"/>
    <col min="7" max="7" width="27.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333</v>
      </c>
      <c r="B4" s="8"/>
      <c r="C4" s="9" t="s">
        <v>334</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v>175</v>
      </c>
      <c r="F7" s="21">
        <v>135.6</v>
      </c>
      <c r="G7" s="15">
        <v>10</v>
      </c>
      <c r="H7" s="22">
        <f>F7/E7</f>
        <v>0.774857142857143</v>
      </c>
      <c r="I7" s="23">
        <f>H7*G7</f>
        <v>7.74857142857143</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175</v>
      </c>
      <c r="F8" s="21">
        <v>135.6</v>
      </c>
      <c r="G8" s="15" t="s">
        <v>17</v>
      </c>
      <c r="H8" s="22">
        <f>F8/E8</f>
        <v>0.774857142857143</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49.8" customHeight="1" spans="1:255">
      <c r="A12" s="31"/>
      <c r="B12" s="12" t="s">
        <v>335</v>
      </c>
      <c r="C12" s="13"/>
      <c r="D12" s="13"/>
      <c r="E12" s="14"/>
      <c r="F12" s="32" t="s">
        <v>335</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27" customHeight="1" spans="1:255">
      <c r="A15" s="35" t="s">
        <v>34</v>
      </c>
      <c r="B15" s="35" t="s">
        <v>35</v>
      </c>
      <c r="C15" s="56" t="s">
        <v>336</v>
      </c>
      <c r="D15" s="38" t="s">
        <v>66</v>
      </c>
      <c r="E15" s="65" t="s">
        <v>337</v>
      </c>
      <c r="F15" s="40" t="s">
        <v>73</v>
      </c>
      <c r="G15" s="65" t="s">
        <v>337</v>
      </c>
      <c r="H15" s="41">
        <v>50</v>
      </c>
      <c r="I15" s="41">
        <v>50</v>
      </c>
      <c r="J15" s="41" t="s">
        <v>330</v>
      </c>
    </row>
    <row r="16" ht="28.8" customHeight="1" spans="1:255">
      <c r="A16" s="35" t="s">
        <v>69</v>
      </c>
      <c r="B16" s="35" t="s">
        <v>101</v>
      </c>
      <c r="C16" s="56" t="s">
        <v>338</v>
      </c>
      <c r="D16" s="94" t="s">
        <v>55</v>
      </c>
      <c r="E16" s="67">
        <v>0.92</v>
      </c>
      <c r="F16" s="40" t="s">
        <v>56</v>
      </c>
      <c r="G16" s="67">
        <v>0.92</v>
      </c>
      <c r="H16" s="41">
        <v>30</v>
      </c>
      <c r="I16" s="41">
        <v>30</v>
      </c>
      <c r="J16" s="41" t="s">
        <v>330</v>
      </c>
    </row>
    <row r="17" ht="28.8" customHeight="1" spans="1:10">
      <c r="A17" s="35" t="s">
        <v>74</v>
      </c>
      <c r="B17" s="45" t="s">
        <v>75</v>
      </c>
      <c r="C17" s="56" t="s">
        <v>339</v>
      </c>
      <c r="D17" s="94" t="s">
        <v>55</v>
      </c>
      <c r="E17" s="67">
        <v>0.85</v>
      </c>
      <c r="F17" s="44" t="s">
        <v>56</v>
      </c>
      <c r="G17" s="67">
        <v>0.85</v>
      </c>
      <c r="H17" s="41">
        <v>10</v>
      </c>
      <c r="I17" s="41">
        <v>10</v>
      </c>
      <c r="J17" s="41" t="s">
        <v>330</v>
      </c>
    </row>
    <row r="18" ht="54" customHeight="1" spans="1:10">
      <c r="A18" s="7" t="s">
        <v>78</v>
      </c>
      <c r="B18" s="29"/>
      <c r="C18" s="8"/>
      <c r="D18" s="7" t="s">
        <v>79</v>
      </c>
      <c r="E18" s="29"/>
      <c r="F18" s="29"/>
      <c r="G18" s="29"/>
      <c r="H18" s="29"/>
      <c r="I18" s="29"/>
      <c r="J18" s="8"/>
    </row>
    <row r="19" ht="25.5" customHeight="1" spans="1:10">
      <c r="A19" s="7" t="s">
        <v>80</v>
      </c>
      <c r="B19" s="29"/>
      <c r="C19" s="29"/>
      <c r="D19" s="29"/>
      <c r="E19" s="29"/>
      <c r="F19" s="29"/>
      <c r="G19" s="8"/>
      <c r="H19" s="15">
        <v>100</v>
      </c>
      <c r="I19" s="46">
        <f>I7+I15+I16+I17</f>
        <v>97.7485714285714</v>
      </c>
      <c r="J19" s="47" t="s">
        <v>81</v>
      </c>
    </row>
    <row r="20" ht="25.5" customHeight="1" spans="1:10">
      <c r="A20" s="48"/>
      <c r="B20" s="48"/>
      <c r="C20" s="48"/>
      <c r="D20" s="48"/>
      <c r="E20" s="48"/>
      <c r="F20" s="48"/>
      <c r="G20" s="48"/>
      <c r="H20" s="48"/>
      <c r="I20" s="49"/>
      <c r="J20" s="50"/>
    </row>
    <row r="21" ht="28.95" customHeight="1" spans="1:10">
      <c r="A21" s="51" t="s">
        <v>82</v>
      </c>
      <c r="B21" s="48"/>
      <c r="C21" s="48"/>
      <c r="D21" s="48"/>
      <c r="E21" s="48"/>
      <c r="F21" s="48"/>
      <c r="G21" s="48"/>
      <c r="H21" s="48"/>
      <c r="I21" s="48"/>
      <c r="J21" s="50"/>
    </row>
    <row r="22" ht="27" customHeight="1" spans="1:10">
      <c r="A22" s="51" t="s">
        <v>83</v>
      </c>
      <c r="B22" s="51"/>
      <c r="C22" s="51"/>
      <c r="D22" s="51"/>
      <c r="E22" s="51"/>
      <c r="F22" s="51"/>
      <c r="G22" s="51"/>
      <c r="H22" s="51"/>
      <c r="I22" s="51"/>
      <c r="J22" s="51"/>
    </row>
    <row r="23" ht="19.05" customHeight="1" spans="1:10">
      <c r="A23" s="51" t="s">
        <v>84</v>
      </c>
      <c r="B23" s="51"/>
      <c r="C23" s="51"/>
      <c r="D23" s="51"/>
      <c r="E23" s="51"/>
      <c r="F23" s="51"/>
      <c r="G23" s="51"/>
      <c r="H23" s="51"/>
      <c r="I23" s="51"/>
      <c r="J23" s="51"/>
    </row>
    <row r="24" ht="18" customHeight="1" spans="1:10">
      <c r="A24" s="51" t="s">
        <v>85</v>
      </c>
      <c r="B24" s="51"/>
      <c r="C24" s="51"/>
      <c r="D24" s="51"/>
      <c r="E24" s="51"/>
      <c r="F24" s="51"/>
      <c r="G24" s="51"/>
      <c r="H24" s="51"/>
      <c r="I24" s="51"/>
      <c r="J24" s="51"/>
    </row>
    <row r="25" ht="18" customHeight="1" spans="1:10">
      <c r="A25" s="51" t="s">
        <v>86</v>
      </c>
      <c r="B25" s="51"/>
      <c r="C25" s="51"/>
      <c r="D25" s="51"/>
      <c r="E25" s="51"/>
      <c r="F25" s="51"/>
      <c r="G25" s="51"/>
      <c r="H25" s="51"/>
      <c r="I25" s="51"/>
      <c r="J25" s="51"/>
    </row>
    <row r="26" ht="18" customHeight="1" spans="1:10">
      <c r="A26" s="51" t="s">
        <v>87</v>
      </c>
      <c r="B26" s="51"/>
      <c r="C26" s="51"/>
      <c r="D26" s="51"/>
      <c r="E26" s="51"/>
      <c r="F26" s="51"/>
      <c r="G26" s="51"/>
      <c r="H26" s="51"/>
      <c r="I26" s="51"/>
      <c r="J26" s="51"/>
    </row>
    <row r="27" ht="24" customHeight="1" spans="1:10">
      <c r="A27" s="51" t="s">
        <v>88</v>
      </c>
      <c r="B27" s="51"/>
      <c r="C27" s="51"/>
      <c r="D27" s="51"/>
      <c r="E27" s="51"/>
      <c r="F27" s="51"/>
      <c r="G27" s="51"/>
      <c r="H27" s="51"/>
      <c r="I27" s="51"/>
      <c r="J27" s="51"/>
    </row>
  </sheetData>
  <mergeCells count="32">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8:C18"/>
    <mergeCell ref="D18:J18"/>
    <mergeCell ref="A19:G19"/>
    <mergeCell ref="A22:J22"/>
    <mergeCell ref="A23:J23"/>
    <mergeCell ref="A24:J24"/>
    <mergeCell ref="A25:J25"/>
    <mergeCell ref="A26:J26"/>
    <mergeCell ref="A27:J27"/>
    <mergeCell ref="A11:A12"/>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pageSetUpPr fitToPage="1"/>
  </sheetPr>
  <dimension ref="A1:IU30"/>
  <sheetViews>
    <sheetView topLeftCell="A13" workbookViewId="0">
      <selection activeCell="J24" sqref="J24"/>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340</v>
      </c>
      <c r="B4" s="8"/>
      <c r="C4" s="9" t="s">
        <v>341</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v>23.88</v>
      </c>
      <c r="F7" s="21">
        <v>23.86</v>
      </c>
      <c r="G7" s="15">
        <v>10</v>
      </c>
      <c r="H7" s="22">
        <f>F7/E7</f>
        <v>0.999162479061977</v>
      </c>
      <c r="I7" s="23">
        <f>H7*G7</f>
        <v>9.99162479061977</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23.88</v>
      </c>
      <c r="F8" s="21">
        <v>23.86</v>
      </c>
      <c r="G8" s="15" t="s">
        <v>17</v>
      </c>
      <c r="H8" s="22">
        <f>F8/E8</f>
        <v>0.999162479061977</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49.8" customHeight="1" spans="1:255">
      <c r="A12" s="31"/>
      <c r="B12" s="12" t="s">
        <v>342</v>
      </c>
      <c r="C12" s="13"/>
      <c r="D12" s="13"/>
      <c r="E12" s="14"/>
      <c r="F12" s="32" t="s">
        <v>342</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343</v>
      </c>
      <c r="D15" s="94" t="s">
        <v>37</v>
      </c>
      <c r="E15" s="65" t="s">
        <v>344</v>
      </c>
      <c r="F15" s="40" t="s">
        <v>97</v>
      </c>
      <c r="G15" s="65" t="s">
        <v>344</v>
      </c>
      <c r="H15" s="41">
        <v>20</v>
      </c>
      <c r="I15" s="41">
        <v>20</v>
      </c>
      <c r="J15" s="31"/>
    </row>
    <row r="16" ht="18" customHeight="1" spans="1:255">
      <c r="A16" s="42"/>
      <c r="B16" s="35" t="s">
        <v>53</v>
      </c>
      <c r="C16" s="56" t="s">
        <v>345</v>
      </c>
      <c r="D16" s="94" t="s">
        <v>37</v>
      </c>
      <c r="E16" s="65" t="s">
        <v>346</v>
      </c>
      <c r="F16" s="40" t="s">
        <v>347</v>
      </c>
      <c r="G16" s="65" t="s">
        <v>346</v>
      </c>
      <c r="H16" s="41">
        <v>10</v>
      </c>
      <c r="I16" s="41">
        <v>10</v>
      </c>
      <c r="J16" s="31"/>
    </row>
    <row r="17" ht="18" customHeight="1" spans="1:10">
      <c r="A17" s="42"/>
      <c r="B17" s="42"/>
      <c r="C17" s="56" t="s">
        <v>348</v>
      </c>
      <c r="D17" s="94" t="s">
        <v>37</v>
      </c>
      <c r="E17" s="65" t="s">
        <v>349</v>
      </c>
      <c r="F17" s="40" t="s">
        <v>347</v>
      </c>
      <c r="G17" s="65" t="s">
        <v>349</v>
      </c>
      <c r="H17" s="41">
        <v>10</v>
      </c>
      <c r="I17" s="41">
        <v>10</v>
      </c>
      <c r="J17" s="31"/>
    </row>
    <row r="18" ht="24.6" customHeight="1" spans="1:10">
      <c r="A18" s="42"/>
      <c r="B18" s="42"/>
      <c r="C18" s="56" t="s">
        <v>350</v>
      </c>
      <c r="D18" s="94" t="s">
        <v>37</v>
      </c>
      <c r="E18" s="65" t="s">
        <v>346</v>
      </c>
      <c r="F18" s="40" t="s">
        <v>347</v>
      </c>
      <c r="G18" s="65" t="s">
        <v>346</v>
      </c>
      <c r="H18" s="41">
        <v>10</v>
      </c>
      <c r="I18" s="41">
        <v>10</v>
      </c>
      <c r="J18" s="31"/>
    </row>
    <row r="19" ht="28.8" customHeight="1" spans="1:10">
      <c r="A19" s="35" t="s">
        <v>69</v>
      </c>
      <c r="B19" s="35" t="s">
        <v>101</v>
      </c>
      <c r="C19" s="56" t="s">
        <v>351</v>
      </c>
      <c r="D19" s="38" t="s">
        <v>37</v>
      </c>
      <c r="E19" s="65" t="s">
        <v>155</v>
      </c>
      <c r="F19" s="40" t="s">
        <v>73</v>
      </c>
      <c r="G19" s="65" t="s">
        <v>155</v>
      </c>
      <c r="H19" s="41">
        <v>30</v>
      </c>
      <c r="I19" s="41">
        <v>30</v>
      </c>
      <c r="J19" s="31"/>
    </row>
    <row r="20" ht="28.8" customHeight="1" spans="1:10">
      <c r="A20" s="35" t="s">
        <v>74</v>
      </c>
      <c r="B20" s="45" t="s">
        <v>75</v>
      </c>
      <c r="C20" s="56" t="s">
        <v>201</v>
      </c>
      <c r="D20" s="94" t="s">
        <v>55</v>
      </c>
      <c r="E20" s="66">
        <v>0.95</v>
      </c>
      <c r="F20" s="44" t="s">
        <v>56</v>
      </c>
      <c r="G20" s="66">
        <v>0.95</v>
      </c>
      <c r="H20" s="41">
        <v>10</v>
      </c>
      <c r="I20" s="41">
        <v>10</v>
      </c>
      <c r="J20" s="31"/>
    </row>
    <row r="21" ht="54" customHeight="1" spans="1:10">
      <c r="A21" s="7" t="s">
        <v>78</v>
      </c>
      <c r="B21" s="29"/>
      <c r="C21" s="8"/>
      <c r="D21" s="7" t="s">
        <v>79</v>
      </c>
      <c r="E21" s="29"/>
      <c r="F21" s="29"/>
      <c r="G21" s="29"/>
      <c r="H21" s="29"/>
      <c r="I21" s="29"/>
      <c r="J21" s="8"/>
    </row>
    <row r="22" ht="25.5" customHeight="1" spans="1:10">
      <c r="A22" s="7" t="s">
        <v>80</v>
      </c>
      <c r="B22" s="29"/>
      <c r="C22" s="29"/>
      <c r="D22" s="29"/>
      <c r="E22" s="29"/>
      <c r="F22" s="29"/>
      <c r="G22" s="8"/>
      <c r="H22" s="15">
        <v>100</v>
      </c>
      <c r="I22" s="27">
        <f>I7+I15+I16+I18+I17+I19+I20</f>
        <v>99.9916247906198</v>
      </c>
      <c r="J22" s="47" t="s">
        <v>81</v>
      </c>
    </row>
    <row r="23" ht="25.5" customHeight="1" spans="1:10">
      <c r="A23" s="48"/>
      <c r="B23" s="48"/>
      <c r="C23" s="48"/>
      <c r="D23" s="48"/>
      <c r="E23" s="48"/>
      <c r="F23" s="48"/>
      <c r="G23" s="48"/>
      <c r="H23" s="48"/>
      <c r="I23" s="49"/>
      <c r="J23" s="50"/>
    </row>
    <row r="24" ht="28.95" customHeight="1" spans="1:10">
      <c r="A24" s="51" t="s">
        <v>82</v>
      </c>
      <c r="B24" s="48"/>
      <c r="C24" s="48"/>
      <c r="D24" s="48"/>
      <c r="E24" s="48"/>
      <c r="F24" s="48"/>
      <c r="G24" s="48"/>
      <c r="H24" s="48"/>
      <c r="I24" s="48"/>
      <c r="J24" s="50"/>
    </row>
    <row r="25" ht="27" customHeight="1" spans="1:10">
      <c r="A25" s="51" t="s">
        <v>83</v>
      </c>
      <c r="B25" s="51"/>
      <c r="C25" s="51"/>
      <c r="D25" s="51"/>
      <c r="E25" s="51"/>
      <c r="F25" s="51"/>
      <c r="G25" s="51"/>
      <c r="H25" s="51"/>
      <c r="I25" s="51"/>
      <c r="J25" s="51"/>
    </row>
    <row r="26" ht="19.05" customHeight="1" spans="1:10">
      <c r="A26" s="51" t="s">
        <v>84</v>
      </c>
      <c r="B26" s="51"/>
      <c r="C26" s="51"/>
      <c r="D26" s="51"/>
      <c r="E26" s="51"/>
      <c r="F26" s="51"/>
      <c r="G26" s="51"/>
      <c r="H26" s="51"/>
      <c r="I26" s="51"/>
      <c r="J26" s="51"/>
    </row>
    <row r="27" ht="18" customHeight="1" spans="1:10">
      <c r="A27" s="51" t="s">
        <v>85</v>
      </c>
      <c r="B27" s="51"/>
      <c r="C27" s="51"/>
      <c r="D27" s="51"/>
      <c r="E27" s="51"/>
      <c r="F27" s="51"/>
      <c r="G27" s="51"/>
      <c r="H27" s="51"/>
      <c r="I27" s="51"/>
      <c r="J27" s="51"/>
    </row>
    <row r="28" ht="18" customHeight="1" spans="1:10">
      <c r="A28" s="51" t="s">
        <v>86</v>
      </c>
      <c r="B28" s="51"/>
      <c r="C28" s="51"/>
      <c r="D28" s="51"/>
      <c r="E28" s="51"/>
      <c r="F28" s="51"/>
      <c r="G28" s="51"/>
      <c r="H28" s="51"/>
      <c r="I28" s="51"/>
      <c r="J28" s="51"/>
    </row>
    <row r="29" ht="18" customHeight="1" spans="1:10">
      <c r="A29" s="51" t="s">
        <v>87</v>
      </c>
      <c r="B29" s="51"/>
      <c r="C29" s="51"/>
      <c r="D29" s="51"/>
      <c r="E29" s="51"/>
      <c r="F29" s="51"/>
      <c r="G29" s="51"/>
      <c r="H29" s="51"/>
      <c r="I29" s="51"/>
      <c r="J29" s="51"/>
    </row>
    <row r="30" ht="24" customHeight="1" spans="1:10">
      <c r="A30" s="51" t="s">
        <v>88</v>
      </c>
      <c r="B30" s="51"/>
      <c r="C30" s="51"/>
      <c r="D30" s="51"/>
      <c r="E30" s="51"/>
      <c r="F30" s="51"/>
      <c r="G30" s="51"/>
      <c r="H30" s="51"/>
      <c r="I30" s="51"/>
      <c r="J30" s="51"/>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B16:B18"/>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pageSetUpPr fitToPage="1"/>
  </sheetPr>
  <dimension ref="A1:IU30"/>
  <sheetViews>
    <sheetView topLeftCell="A13" workbookViewId="0">
      <selection activeCell="F20" sqref="F20"/>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352</v>
      </c>
      <c r="B4" s="8"/>
      <c r="C4" s="9" t="s">
        <v>353</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v>0.46</v>
      </c>
      <c r="F7" s="21">
        <v>0.46</v>
      </c>
      <c r="G7" s="15">
        <v>10</v>
      </c>
      <c r="H7" s="22">
        <f>F7/E7</f>
        <v>1</v>
      </c>
      <c r="I7" s="23">
        <f>H7*G7</f>
        <v>10</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0.46</v>
      </c>
      <c r="F8" s="21">
        <v>0.46</v>
      </c>
      <c r="G8" s="15" t="s">
        <v>17</v>
      </c>
      <c r="H8" s="22">
        <f>F8/E8</f>
        <v>1</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76.8" customHeight="1" spans="1:255">
      <c r="A12" s="31"/>
      <c r="B12" s="12" t="s">
        <v>354</v>
      </c>
      <c r="C12" s="13"/>
      <c r="D12" s="13"/>
      <c r="E12" s="14"/>
      <c r="F12" s="32" t="s">
        <v>354</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355</v>
      </c>
      <c r="D15" s="94" t="s">
        <v>37</v>
      </c>
      <c r="E15" s="65" t="s">
        <v>356</v>
      </c>
      <c r="F15" s="40" t="s">
        <v>68</v>
      </c>
      <c r="G15" s="65" t="s">
        <v>356</v>
      </c>
      <c r="H15" s="41">
        <v>20</v>
      </c>
      <c r="I15" s="41">
        <v>20</v>
      </c>
      <c r="J15" s="31"/>
    </row>
    <row r="16" ht="18" customHeight="1" spans="1:255">
      <c r="A16" s="42"/>
      <c r="B16" s="36" t="s">
        <v>53</v>
      </c>
      <c r="C16" s="56" t="s">
        <v>357</v>
      </c>
      <c r="D16" s="94" t="s">
        <v>37</v>
      </c>
      <c r="E16" s="67">
        <v>1</v>
      </c>
      <c r="F16" s="40" t="s">
        <v>56</v>
      </c>
      <c r="G16" s="67">
        <v>1</v>
      </c>
      <c r="H16" s="41">
        <v>10</v>
      </c>
      <c r="I16" s="41">
        <v>10</v>
      </c>
      <c r="J16" s="31"/>
    </row>
    <row r="17" ht="18" customHeight="1" spans="1:10">
      <c r="A17" s="42"/>
      <c r="B17" s="36" t="s">
        <v>59</v>
      </c>
      <c r="C17" s="56" t="s">
        <v>358</v>
      </c>
      <c r="D17" s="94" t="s">
        <v>37</v>
      </c>
      <c r="E17" s="65" t="s">
        <v>61</v>
      </c>
      <c r="F17" s="40" t="s">
        <v>62</v>
      </c>
      <c r="G17" s="65" t="s">
        <v>61</v>
      </c>
      <c r="H17" s="41">
        <v>10</v>
      </c>
      <c r="I17" s="41">
        <v>10</v>
      </c>
      <c r="J17" s="31"/>
    </row>
    <row r="18" ht="24.6" customHeight="1" spans="1:10">
      <c r="A18" s="42"/>
      <c r="B18" s="36" t="s">
        <v>63</v>
      </c>
      <c r="C18" s="56" t="s">
        <v>359</v>
      </c>
      <c r="D18" s="94" t="s">
        <v>37</v>
      </c>
      <c r="E18" s="67">
        <v>0.98</v>
      </c>
      <c r="F18" s="40" t="s">
        <v>56</v>
      </c>
      <c r="G18" s="67">
        <v>1</v>
      </c>
      <c r="H18" s="41">
        <v>10</v>
      </c>
      <c r="I18" s="41">
        <v>10</v>
      </c>
      <c r="J18" s="31"/>
    </row>
    <row r="19" ht="28.8" customHeight="1" spans="1:10">
      <c r="A19" s="35" t="s">
        <v>69</v>
      </c>
      <c r="B19" s="35" t="s">
        <v>101</v>
      </c>
      <c r="C19" s="56" t="s">
        <v>360</v>
      </c>
      <c r="D19" s="38" t="s">
        <v>37</v>
      </c>
      <c r="E19" s="68" t="s">
        <v>361</v>
      </c>
      <c r="F19" s="40" t="s">
        <v>73</v>
      </c>
      <c r="G19" s="68" t="s">
        <v>361</v>
      </c>
      <c r="H19" s="41">
        <v>30</v>
      </c>
      <c r="I19" s="41">
        <v>30</v>
      </c>
      <c r="J19" s="31"/>
    </row>
    <row r="20" ht="28.8" customHeight="1" spans="1:10">
      <c r="A20" s="35" t="s">
        <v>74</v>
      </c>
      <c r="B20" s="45" t="s">
        <v>362</v>
      </c>
      <c r="C20" s="56" t="s">
        <v>201</v>
      </c>
      <c r="D20" s="94" t="s">
        <v>55</v>
      </c>
      <c r="E20" s="67">
        <v>0.95</v>
      </c>
      <c r="F20" s="44" t="s">
        <v>56</v>
      </c>
      <c r="G20" s="67">
        <v>0.95</v>
      </c>
      <c r="H20" s="41">
        <v>10</v>
      </c>
      <c r="I20" s="41">
        <v>10</v>
      </c>
      <c r="J20" s="31"/>
    </row>
    <row r="21" ht="54" customHeight="1" spans="1:10">
      <c r="A21" s="7" t="s">
        <v>78</v>
      </c>
      <c r="B21" s="29"/>
      <c r="C21" s="8"/>
      <c r="D21" s="7" t="s">
        <v>79</v>
      </c>
      <c r="E21" s="29"/>
      <c r="F21" s="29"/>
      <c r="G21" s="29"/>
      <c r="H21" s="29"/>
      <c r="I21" s="29"/>
      <c r="J21" s="8"/>
    </row>
    <row r="22" ht="25.5" customHeight="1" spans="1:10">
      <c r="A22" s="7" t="s">
        <v>80</v>
      </c>
      <c r="B22" s="29"/>
      <c r="C22" s="29"/>
      <c r="D22" s="29"/>
      <c r="E22" s="29"/>
      <c r="F22" s="29"/>
      <c r="G22" s="8"/>
      <c r="H22" s="15">
        <v>100</v>
      </c>
      <c r="I22" s="27">
        <f>I7+I15+I16+I18+I17+I19+I20</f>
        <v>100</v>
      </c>
      <c r="J22" s="47" t="s">
        <v>81</v>
      </c>
    </row>
    <row r="23" ht="25.5" customHeight="1" spans="1:10">
      <c r="A23" s="48"/>
      <c r="B23" s="48"/>
      <c r="C23" s="48"/>
      <c r="D23" s="48"/>
      <c r="E23" s="48"/>
      <c r="F23" s="48"/>
      <c r="G23" s="48"/>
      <c r="H23" s="48"/>
      <c r="I23" s="49"/>
      <c r="J23" s="50"/>
    </row>
    <row r="24" ht="28.95" customHeight="1" spans="1:10">
      <c r="A24" s="51" t="s">
        <v>82</v>
      </c>
      <c r="B24" s="48"/>
      <c r="C24" s="48"/>
      <c r="D24" s="48"/>
      <c r="E24" s="48"/>
      <c r="F24" s="48"/>
      <c r="G24" s="48"/>
      <c r="H24" s="48"/>
      <c r="I24" s="48"/>
      <c r="J24" s="50"/>
    </row>
    <row r="25" ht="27" customHeight="1" spans="1:10">
      <c r="A25" s="51" t="s">
        <v>83</v>
      </c>
      <c r="B25" s="51"/>
      <c r="C25" s="51"/>
      <c r="D25" s="51"/>
      <c r="E25" s="51"/>
      <c r="F25" s="51"/>
      <c r="G25" s="51"/>
      <c r="H25" s="51"/>
      <c r="I25" s="51"/>
      <c r="J25" s="51"/>
    </row>
    <row r="26" ht="19.05" customHeight="1" spans="1:10">
      <c r="A26" s="51" t="s">
        <v>84</v>
      </c>
      <c r="B26" s="51"/>
      <c r="C26" s="51"/>
      <c r="D26" s="51"/>
      <c r="E26" s="51"/>
      <c r="F26" s="51"/>
      <c r="G26" s="51"/>
      <c r="H26" s="51"/>
      <c r="I26" s="51"/>
      <c r="J26" s="51"/>
    </row>
    <row r="27" ht="18" customHeight="1" spans="1:10">
      <c r="A27" s="51" t="s">
        <v>85</v>
      </c>
      <c r="B27" s="51"/>
      <c r="C27" s="51"/>
      <c r="D27" s="51"/>
      <c r="E27" s="51"/>
      <c r="F27" s="51"/>
      <c r="G27" s="51"/>
      <c r="H27" s="51"/>
      <c r="I27" s="51"/>
      <c r="J27" s="51"/>
    </row>
    <row r="28" ht="18" customHeight="1" spans="1:10">
      <c r="A28" s="51" t="s">
        <v>86</v>
      </c>
      <c r="B28" s="51"/>
      <c r="C28" s="51"/>
      <c r="D28" s="51"/>
      <c r="E28" s="51"/>
      <c r="F28" s="51"/>
      <c r="G28" s="51"/>
      <c r="H28" s="51"/>
      <c r="I28" s="51"/>
      <c r="J28" s="51"/>
    </row>
    <row r="29" ht="18" customHeight="1" spans="1:10">
      <c r="A29" s="51" t="s">
        <v>87</v>
      </c>
      <c r="B29" s="51"/>
      <c r="C29" s="51"/>
      <c r="D29" s="51"/>
      <c r="E29" s="51"/>
      <c r="F29" s="51"/>
      <c r="G29" s="51"/>
      <c r="H29" s="51"/>
      <c r="I29" s="51"/>
      <c r="J29" s="51"/>
    </row>
    <row r="30" ht="24" customHeight="1" spans="1:10">
      <c r="A30" s="51" t="s">
        <v>88</v>
      </c>
      <c r="B30" s="51"/>
      <c r="C30" s="51"/>
      <c r="D30" s="51"/>
      <c r="E30" s="51"/>
      <c r="F30" s="51"/>
      <c r="G30" s="51"/>
      <c r="H30" s="51"/>
      <c r="I30" s="51"/>
      <c r="J30" s="51"/>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pageSetUpPr fitToPage="1"/>
  </sheetPr>
  <dimension ref="A1:IU29"/>
  <sheetViews>
    <sheetView topLeftCell="A10" workbookViewId="0">
      <selection activeCell="D20" sqref="D20:J20"/>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363</v>
      </c>
      <c r="B4" s="8"/>
      <c r="C4" s="9" t="s">
        <v>364</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v>23.76</v>
      </c>
      <c r="F7" s="21">
        <v>14.36</v>
      </c>
      <c r="G7" s="15">
        <v>10</v>
      </c>
      <c r="H7" s="22">
        <f>F7/E7</f>
        <v>0.604377104377104</v>
      </c>
      <c r="I7" s="23">
        <f>H7*G7</f>
        <v>6.04377104377104</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23.76</v>
      </c>
      <c r="F8" s="21">
        <v>14.36</v>
      </c>
      <c r="G8" s="15" t="s">
        <v>17</v>
      </c>
      <c r="H8" s="22">
        <f>F8/E8</f>
        <v>0.604377104377104</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85.2" customHeight="1" spans="1:255">
      <c r="A12" s="31"/>
      <c r="B12" s="12" t="s">
        <v>365</v>
      </c>
      <c r="C12" s="13"/>
      <c r="D12" s="13"/>
      <c r="E12" s="14"/>
      <c r="F12" s="32" t="s">
        <v>365</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366</v>
      </c>
      <c r="D15" s="94" t="s">
        <v>55</v>
      </c>
      <c r="E15" s="67">
        <v>0.85</v>
      </c>
      <c r="F15" s="40" t="s">
        <v>56</v>
      </c>
      <c r="G15" s="67">
        <v>0.85</v>
      </c>
      <c r="H15" s="41">
        <v>20</v>
      </c>
      <c r="I15" s="41">
        <v>20</v>
      </c>
      <c r="J15" s="31"/>
    </row>
    <row r="16" ht="18" customHeight="1" spans="1:255">
      <c r="A16" s="42"/>
      <c r="B16" s="54"/>
      <c r="C16" s="56" t="s">
        <v>367</v>
      </c>
      <c r="D16" s="94" t="s">
        <v>37</v>
      </c>
      <c r="E16" s="65" t="s">
        <v>368</v>
      </c>
      <c r="F16" s="40" t="s">
        <v>369</v>
      </c>
      <c r="G16" s="65" t="s">
        <v>368</v>
      </c>
      <c r="H16" s="41">
        <v>20</v>
      </c>
      <c r="I16" s="41">
        <v>20</v>
      </c>
      <c r="J16" s="31"/>
    </row>
    <row r="17" ht="18" customHeight="1" spans="1:10">
      <c r="A17" s="42"/>
      <c r="B17" s="36" t="s">
        <v>53</v>
      </c>
      <c r="C17" s="56" t="s">
        <v>370</v>
      </c>
      <c r="D17" s="94" t="s">
        <v>55</v>
      </c>
      <c r="E17" s="67">
        <v>0.95</v>
      </c>
      <c r="F17" s="40" t="s">
        <v>56</v>
      </c>
      <c r="G17" s="67">
        <v>0.95</v>
      </c>
      <c r="H17" s="41">
        <v>10</v>
      </c>
      <c r="I17" s="41">
        <v>10</v>
      </c>
      <c r="J17" s="31"/>
    </row>
    <row r="18" ht="28.8" customHeight="1" spans="1:10">
      <c r="A18" s="35" t="s">
        <v>69</v>
      </c>
      <c r="B18" s="35" t="s">
        <v>101</v>
      </c>
      <c r="C18" s="56" t="s">
        <v>371</v>
      </c>
      <c r="D18" s="94" t="s">
        <v>55</v>
      </c>
      <c r="E18" s="72">
        <v>0.9</v>
      </c>
      <c r="F18" s="40" t="s">
        <v>56</v>
      </c>
      <c r="G18" s="72">
        <v>0.9</v>
      </c>
      <c r="H18" s="41">
        <v>30</v>
      </c>
      <c r="I18" s="41">
        <v>30</v>
      </c>
      <c r="J18" s="31"/>
    </row>
    <row r="19" ht="28.8" customHeight="1" spans="1:10">
      <c r="A19" s="35" t="s">
        <v>74</v>
      </c>
      <c r="B19" s="45" t="s">
        <v>362</v>
      </c>
      <c r="C19" s="56" t="s">
        <v>339</v>
      </c>
      <c r="D19" s="94" t="s">
        <v>55</v>
      </c>
      <c r="E19" s="67">
        <v>0.85</v>
      </c>
      <c r="F19" s="44" t="s">
        <v>56</v>
      </c>
      <c r="G19" s="67">
        <v>0.85</v>
      </c>
      <c r="H19" s="41">
        <v>10</v>
      </c>
      <c r="I19" s="41">
        <v>10</v>
      </c>
      <c r="J19" s="31"/>
    </row>
    <row r="20" ht="54" customHeight="1" spans="1:10">
      <c r="A20" s="7" t="s">
        <v>78</v>
      </c>
      <c r="B20" s="29"/>
      <c r="C20" s="8"/>
      <c r="D20" s="7" t="s">
        <v>79</v>
      </c>
      <c r="E20" s="29"/>
      <c r="F20" s="29"/>
      <c r="G20" s="29"/>
      <c r="H20" s="29"/>
      <c r="I20" s="29"/>
      <c r="J20" s="8"/>
    </row>
    <row r="21" ht="25.5" customHeight="1" spans="1:10">
      <c r="A21" s="7" t="s">
        <v>80</v>
      </c>
      <c r="B21" s="29"/>
      <c r="C21" s="29"/>
      <c r="D21" s="29"/>
      <c r="E21" s="29"/>
      <c r="F21" s="29"/>
      <c r="G21" s="8"/>
      <c r="H21" s="15">
        <v>100</v>
      </c>
      <c r="I21" s="27">
        <f>I7+I15+I16+I17+I18+I19</f>
        <v>96.043771043771</v>
      </c>
      <c r="J21" s="47" t="s">
        <v>81</v>
      </c>
    </row>
    <row r="22" ht="25.5" customHeight="1" spans="1:10">
      <c r="A22" s="48"/>
      <c r="B22" s="48"/>
      <c r="C22" s="48"/>
      <c r="D22" s="48"/>
      <c r="E22" s="48"/>
      <c r="F22" s="48"/>
      <c r="G22" s="48"/>
      <c r="H22" s="48"/>
      <c r="I22" s="49"/>
      <c r="J22" s="50"/>
    </row>
    <row r="23" ht="28.95" customHeight="1" spans="1:10">
      <c r="A23" s="51" t="s">
        <v>82</v>
      </c>
      <c r="B23" s="48"/>
      <c r="C23" s="48"/>
      <c r="D23" s="48"/>
      <c r="E23" s="48"/>
      <c r="F23" s="48"/>
      <c r="G23" s="48"/>
      <c r="H23" s="48"/>
      <c r="I23" s="48"/>
      <c r="J23" s="50"/>
    </row>
    <row r="24" ht="27" customHeight="1" spans="1:10">
      <c r="A24" s="51" t="s">
        <v>83</v>
      </c>
      <c r="B24" s="51"/>
      <c r="C24" s="51"/>
      <c r="D24" s="51"/>
      <c r="E24" s="51"/>
      <c r="F24" s="51"/>
      <c r="G24" s="51"/>
      <c r="H24" s="51"/>
      <c r="I24" s="51"/>
      <c r="J24" s="51"/>
    </row>
    <row r="25" ht="19.05" customHeight="1" spans="1:10">
      <c r="A25" s="51" t="s">
        <v>84</v>
      </c>
      <c r="B25" s="51"/>
      <c r="C25" s="51"/>
      <c r="D25" s="51"/>
      <c r="E25" s="51"/>
      <c r="F25" s="51"/>
      <c r="G25" s="51"/>
      <c r="H25" s="51"/>
      <c r="I25" s="51"/>
      <c r="J25" s="51"/>
    </row>
    <row r="26" ht="18" customHeight="1" spans="1:10">
      <c r="A26" s="51" t="s">
        <v>85</v>
      </c>
      <c r="B26" s="51"/>
      <c r="C26" s="51"/>
      <c r="D26" s="51"/>
      <c r="E26" s="51"/>
      <c r="F26" s="51"/>
      <c r="G26" s="51"/>
      <c r="H26" s="51"/>
      <c r="I26" s="51"/>
      <c r="J26" s="51"/>
    </row>
    <row r="27" ht="18" customHeight="1" spans="1:10">
      <c r="A27" s="51" t="s">
        <v>86</v>
      </c>
      <c r="B27" s="51"/>
      <c r="C27" s="51"/>
      <c r="D27" s="51"/>
      <c r="E27" s="51"/>
      <c r="F27" s="51"/>
      <c r="G27" s="51"/>
      <c r="H27" s="51"/>
      <c r="I27" s="51"/>
      <c r="J27" s="51"/>
    </row>
    <row r="28" ht="18" customHeight="1" spans="1:10">
      <c r="A28" s="51" t="s">
        <v>87</v>
      </c>
      <c r="B28" s="51"/>
      <c r="C28" s="51"/>
      <c r="D28" s="51"/>
      <c r="E28" s="51"/>
      <c r="F28" s="51"/>
      <c r="G28" s="51"/>
      <c r="H28" s="51"/>
      <c r="I28" s="51"/>
      <c r="J28" s="51"/>
    </row>
    <row r="29" ht="24" customHeight="1" spans="1:10">
      <c r="A29" s="51" t="s">
        <v>88</v>
      </c>
      <c r="B29" s="51"/>
      <c r="C29" s="51"/>
      <c r="D29" s="51"/>
      <c r="E29" s="51"/>
      <c r="F29" s="51"/>
      <c r="G29" s="51"/>
      <c r="H29" s="51"/>
      <c r="I29" s="51"/>
      <c r="J29" s="51"/>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B15:B16"/>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IU38"/>
  <sheetViews>
    <sheetView workbookViewId="0">
      <selection activeCell="E9" sqref="E9"/>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372</v>
      </c>
      <c r="B4" s="8"/>
      <c r="C4" s="9" t="s">
        <v>373</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73">
        <f>E8</f>
        <v>458</v>
      </c>
      <c r="F7" s="74">
        <f>F8</f>
        <v>231.56</v>
      </c>
      <c r="G7" s="15">
        <v>10</v>
      </c>
      <c r="H7" s="22">
        <f>F7/E7</f>
        <v>0.505589519650655</v>
      </c>
      <c r="I7" s="23">
        <f>H7*G7</f>
        <v>5.05589519650655</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73">
        <f>10+5+439+4</f>
        <v>458</v>
      </c>
      <c r="F8" s="74">
        <f>10+2.08+215.48+4</f>
        <v>231.56</v>
      </c>
      <c r="G8" s="15" t="s">
        <v>17</v>
      </c>
      <c r="H8" s="22">
        <f>F8/E8</f>
        <v>0.505589519650655</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85.2" customHeight="1" spans="1:255">
      <c r="A12" s="31"/>
      <c r="B12" s="12" t="s">
        <v>374</v>
      </c>
      <c r="C12" s="13"/>
      <c r="D12" s="13"/>
      <c r="E12" s="14"/>
      <c r="F12" s="32" t="s">
        <v>374</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6" t="s">
        <v>35</v>
      </c>
      <c r="C15" s="56" t="s">
        <v>375</v>
      </c>
      <c r="D15" s="94" t="s">
        <v>37</v>
      </c>
      <c r="E15" s="65" t="s">
        <v>38</v>
      </c>
      <c r="F15" s="40" t="s">
        <v>39</v>
      </c>
      <c r="G15" s="65" t="s">
        <v>38</v>
      </c>
      <c r="H15" s="41">
        <v>6</v>
      </c>
      <c r="I15" s="41">
        <v>6</v>
      </c>
      <c r="J15" s="31"/>
    </row>
    <row r="16" ht="28.8" customHeight="1" spans="1:255">
      <c r="A16" s="42"/>
      <c r="B16" s="36"/>
      <c r="C16" s="56" t="s">
        <v>376</v>
      </c>
      <c r="D16" s="94" t="s">
        <v>37</v>
      </c>
      <c r="E16" s="65" t="s">
        <v>377</v>
      </c>
      <c r="F16" s="40" t="s">
        <v>39</v>
      </c>
      <c r="G16" s="65" t="s">
        <v>378</v>
      </c>
      <c r="H16" s="41">
        <v>6</v>
      </c>
      <c r="I16" s="41">
        <v>0</v>
      </c>
      <c r="J16" s="31"/>
    </row>
    <row r="17" ht="28.8" customHeight="1" spans="1:10">
      <c r="A17" s="42"/>
      <c r="B17" s="36"/>
      <c r="C17" s="56" t="s">
        <v>379</v>
      </c>
      <c r="D17" s="94" t="s">
        <v>37</v>
      </c>
      <c r="E17" s="65" t="s">
        <v>377</v>
      </c>
      <c r="F17" s="40" t="s">
        <v>39</v>
      </c>
      <c r="G17" s="65" t="s">
        <v>377</v>
      </c>
      <c r="H17" s="41">
        <v>6</v>
      </c>
      <c r="I17" s="41">
        <v>6</v>
      </c>
      <c r="J17" s="31"/>
    </row>
    <row r="18" ht="18" customHeight="1" spans="1:10">
      <c r="A18" s="42"/>
      <c r="B18" s="36"/>
      <c r="C18" s="56" t="s">
        <v>380</v>
      </c>
      <c r="D18" s="94" t="s">
        <v>37</v>
      </c>
      <c r="E18" s="65" t="s">
        <v>381</v>
      </c>
      <c r="F18" s="40" t="s">
        <v>73</v>
      </c>
      <c r="G18" s="65" t="s">
        <v>381</v>
      </c>
      <c r="H18" s="41">
        <v>6</v>
      </c>
      <c r="I18" s="41">
        <v>6</v>
      </c>
      <c r="J18" s="31"/>
    </row>
    <row r="19" ht="18" customHeight="1" spans="1:10">
      <c r="A19" s="42"/>
      <c r="B19" s="35" t="s">
        <v>53</v>
      </c>
      <c r="C19" s="56" t="s">
        <v>308</v>
      </c>
      <c r="D19" s="94" t="s">
        <v>37</v>
      </c>
      <c r="E19" s="67">
        <v>1</v>
      </c>
      <c r="F19" s="40" t="s">
        <v>56</v>
      </c>
      <c r="G19" s="67">
        <v>1</v>
      </c>
      <c r="H19" s="41">
        <v>6</v>
      </c>
      <c r="I19" s="41">
        <v>6</v>
      </c>
      <c r="J19" s="31"/>
    </row>
    <row r="20" ht="48" customHeight="1" spans="1:10">
      <c r="A20" s="42"/>
      <c r="B20" s="54"/>
      <c r="C20" s="56" t="s">
        <v>382</v>
      </c>
      <c r="D20" s="94" t="s">
        <v>37</v>
      </c>
      <c r="E20" s="65" t="s">
        <v>383</v>
      </c>
      <c r="F20" s="40" t="s">
        <v>73</v>
      </c>
      <c r="G20" s="65" t="s">
        <v>383</v>
      </c>
      <c r="H20" s="41">
        <v>6</v>
      </c>
      <c r="I20" s="41">
        <v>6</v>
      </c>
      <c r="J20" s="31"/>
    </row>
    <row r="21" ht="23.4" customHeight="1" spans="1:10">
      <c r="A21" s="42"/>
      <c r="B21" s="35" t="s">
        <v>59</v>
      </c>
      <c r="C21" s="56" t="s">
        <v>384</v>
      </c>
      <c r="D21" s="94" t="s">
        <v>37</v>
      </c>
      <c r="E21" s="65" t="s">
        <v>385</v>
      </c>
      <c r="F21" s="40" t="s">
        <v>62</v>
      </c>
      <c r="G21" s="65" t="s">
        <v>385</v>
      </c>
      <c r="H21" s="41">
        <v>6</v>
      </c>
      <c r="I21" s="41">
        <v>6</v>
      </c>
      <c r="J21" s="31"/>
    </row>
    <row r="22" ht="18" customHeight="1" spans="1:10">
      <c r="A22" s="42"/>
      <c r="B22" s="54"/>
      <c r="C22" s="56" t="s">
        <v>386</v>
      </c>
      <c r="D22" s="94" t="s">
        <v>37</v>
      </c>
      <c r="E22" s="65" t="s">
        <v>61</v>
      </c>
      <c r="F22" s="40" t="s">
        <v>62</v>
      </c>
      <c r="G22" s="65" t="s">
        <v>61</v>
      </c>
      <c r="H22" s="41">
        <v>8</v>
      </c>
      <c r="I22" s="41">
        <v>8</v>
      </c>
      <c r="J22" s="31"/>
    </row>
    <row r="23" ht="28.8" customHeight="1" spans="1:10">
      <c r="A23" s="35" t="s">
        <v>69</v>
      </c>
      <c r="B23" s="35" t="s">
        <v>101</v>
      </c>
      <c r="C23" s="56" t="s">
        <v>387</v>
      </c>
      <c r="D23" s="94" t="s">
        <v>37</v>
      </c>
      <c r="E23" s="68" t="s">
        <v>388</v>
      </c>
      <c r="F23" s="40" t="s">
        <v>73</v>
      </c>
      <c r="G23" s="68" t="s">
        <v>388</v>
      </c>
      <c r="H23" s="41">
        <v>8</v>
      </c>
      <c r="I23" s="41">
        <v>8</v>
      </c>
      <c r="J23" s="31"/>
    </row>
    <row r="24" ht="28.8" customHeight="1" spans="1:10">
      <c r="A24" s="42"/>
      <c r="B24" s="42"/>
      <c r="C24" s="56" t="s">
        <v>389</v>
      </c>
      <c r="D24" s="94" t="s">
        <v>37</v>
      </c>
      <c r="E24" s="68" t="s">
        <v>390</v>
      </c>
      <c r="F24" s="40" t="s">
        <v>73</v>
      </c>
      <c r="G24" s="68" t="s">
        <v>390</v>
      </c>
      <c r="H24" s="41">
        <v>8</v>
      </c>
      <c r="I24" s="41">
        <v>8</v>
      </c>
      <c r="J24" s="31"/>
    </row>
    <row r="25" ht="28.8" customHeight="1" spans="1:10">
      <c r="A25" s="42"/>
      <c r="B25" s="42"/>
      <c r="C25" s="56" t="s">
        <v>391</v>
      </c>
      <c r="D25" s="94" t="s">
        <v>37</v>
      </c>
      <c r="E25" s="72">
        <v>1</v>
      </c>
      <c r="F25" s="40" t="s">
        <v>56</v>
      </c>
      <c r="G25" s="72">
        <v>1</v>
      </c>
      <c r="H25" s="41">
        <v>8</v>
      </c>
      <c r="I25" s="41">
        <v>8</v>
      </c>
      <c r="J25" s="31"/>
    </row>
    <row r="26" ht="28.8" customHeight="1" spans="1:10">
      <c r="A26" s="54"/>
      <c r="B26" s="54"/>
      <c r="C26" s="56" t="s">
        <v>392</v>
      </c>
      <c r="D26" s="94" t="s">
        <v>37</v>
      </c>
      <c r="E26" s="68" t="s">
        <v>388</v>
      </c>
      <c r="F26" s="40" t="s">
        <v>73</v>
      </c>
      <c r="G26" s="68" t="s">
        <v>388</v>
      </c>
      <c r="H26" s="41">
        <v>6</v>
      </c>
      <c r="I26" s="41">
        <v>6</v>
      </c>
      <c r="J26" s="31"/>
    </row>
    <row r="27" ht="28.8" customHeight="1" spans="1:10">
      <c r="A27" s="35" t="s">
        <v>74</v>
      </c>
      <c r="B27" s="45" t="s">
        <v>362</v>
      </c>
      <c r="C27" s="56" t="s">
        <v>393</v>
      </c>
      <c r="D27" s="94" t="s">
        <v>55</v>
      </c>
      <c r="E27" s="67">
        <v>0.95</v>
      </c>
      <c r="F27" s="40" t="s">
        <v>56</v>
      </c>
      <c r="G27" s="67">
        <v>0.95</v>
      </c>
      <c r="H27" s="41">
        <v>5</v>
      </c>
      <c r="I27" s="41">
        <v>5</v>
      </c>
      <c r="J27" s="31"/>
    </row>
    <row r="28" ht="28.8" customHeight="1" spans="1:10">
      <c r="A28" s="54"/>
      <c r="B28" s="55"/>
      <c r="C28" s="56" t="s">
        <v>201</v>
      </c>
      <c r="D28" s="94" t="s">
        <v>55</v>
      </c>
      <c r="E28" s="67">
        <v>0.9</v>
      </c>
      <c r="F28" s="44" t="s">
        <v>56</v>
      </c>
      <c r="G28" s="67">
        <v>0.9</v>
      </c>
      <c r="H28" s="41">
        <v>5</v>
      </c>
      <c r="I28" s="41">
        <v>5</v>
      </c>
      <c r="J28" s="31"/>
    </row>
    <row r="29" ht="54" customHeight="1" spans="1:10">
      <c r="A29" s="7" t="s">
        <v>78</v>
      </c>
      <c r="B29" s="29"/>
      <c r="C29" s="8"/>
      <c r="D29" s="7" t="s">
        <v>79</v>
      </c>
      <c r="E29" s="29"/>
      <c r="F29" s="29"/>
      <c r="G29" s="29"/>
      <c r="H29" s="29"/>
      <c r="I29" s="29"/>
      <c r="J29" s="8"/>
    </row>
    <row r="30" ht="25.5" customHeight="1" spans="1:10">
      <c r="A30" s="7" t="s">
        <v>80</v>
      </c>
      <c r="B30" s="29"/>
      <c r="C30" s="29"/>
      <c r="D30" s="29"/>
      <c r="E30" s="29"/>
      <c r="F30" s="29"/>
      <c r="G30" s="8"/>
      <c r="H30" s="15">
        <v>100</v>
      </c>
      <c r="I30" s="27">
        <f>I7+I15+I20+I22+I23+I28+I16+I17+I18+I19+I21+I24+I25+I26+I27</f>
        <v>89.0558951965066</v>
      </c>
      <c r="J30" s="47" t="s">
        <v>394</v>
      </c>
    </row>
    <row r="31" ht="25.5" customHeight="1" spans="1:10">
      <c r="A31" s="48"/>
      <c r="B31" s="48"/>
      <c r="C31" s="48"/>
      <c r="D31" s="48"/>
      <c r="E31" s="48"/>
      <c r="F31" s="48"/>
      <c r="G31" s="48"/>
      <c r="H31" s="48"/>
      <c r="I31" s="49"/>
      <c r="J31" s="50"/>
    </row>
    <row r="32" ht="28.95" customHeight="1" spans="1:10">
      <c r="A32" s="51" t="s">
        <v>82</v>
      </c>
      <c r="B32" s="48"/>
      <c r="C32" s="48"/>
      <c r="D32" s="48"/>
      <c r="E32" s="48"/>
      <c r="F32" s="48"/>
      <c r="G32" s="48"/>
      <c r="H32" s="48"/>
      <c r="I32" s="48"/>
      <c r="J32" s="50"/>
    </row>
    <row r="33" ht="27" customHeight="1" spans="1:10">
      <c r="A33" s="51" t="s">
        <v>83</v>
      </c>
      <c r="B33" s="51"/>
      <c r="C33" s="51"/>
      <c r="D33" s="51"/>
      <c r="E33" s="51"/>
      <c r="F33" s="51"/>
      <c r="G33" s="51"/>
      <c r="H33" s="51"/>
      <c r="I33" s="51"/>
      <c r="J33" s="51"/>
    </row>
    <row r="34" ht="19.05" customHeight="1" spans="1:10">
      <c r="A34" s="51" t="s">
        <v>84</v>
      </c>
      <c r="B34" s="51"/>
      <c r="C34" s="51"/>
      <c r="D34" s="51"/>
      <c r="E34" s="51"/>
      <c r="F34" s="51"/>
      <c r="G34" s="51"/>
      <c r="H34" s="51"/>
      <c r="I34" s="51"/>
      <c r="J34" s="51"/>
    </row>
    <row r="35" ht="18" customHeight="1" spans="1:10">
      <c r="A35" s="51" t="s">
        <v>85</v>
      </c>
      <c r="B35" s="51"/>
      <c r="C35" s="51"/>
      <c r="D35" s="51"/>
      <c r="E35" s="51"/>
      <c r="F35" s="51"/>
      <c r="G35" s="51"/>
      <c r="H35" s="51"/>
      <c r="I35" s="51"/>
      <c r="J35" s="51"/>
    </row>
    <row r="36" ht="18" customHeight="1" spans="1:10">
      <c r="A36" s="51" t="s">
        <v>86</v>
      </c>
      <c r="B36" s="51"/>
      <c r="C36" s="51"/>
      <c r="D36" s="51"/>
      <c r="E36" s="51"/>
      <c r="F36" s="51"/>
      <c r="G36" s="51"/>
      <c r="H36" s="51"/>
      <c r="I36" s="51"/>
      <c r="J36" s="51"/>
    </row>
    <row r="37" ht="18" customHeight="1" spans="1:10">
      <c r="A37" s="51" t="s">
        <v>87</v>
      </c>
      <c r="B37" s="51"/>
      <c r="C37" s="51"/>
      <c r="D37" s="51"/>
      <c r="E37" s="51"/>
      <c r="F37" s="51"/>
      <c r="G37" s="51"/>
      <c r="H37" s="51"/>
      <c r="I37" s="51"/>
      <c r="J37" s="51"/>
    </row>
    <row r="38" ht="24" customHeight="1" spans="1:10">
      <c r="A38" s="51" t="s">
        <v>88</v>
      </c>
      <c r="B38" s="51"/>
      <c r="C38" s="51"/>
      <c r="D38" s="51"/>
      <c r="E38" s="51"/>
      <c r="F38" s="51"/>
      <c r="G38" s="51"/>
      <c r="H38" s="51"/>
      <c r="I38" s="51"/>
      <c r="J38" s="51"/>
    </row>
  </sheetData>
  <mergeCells count="40">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9:C29"/>
    <mergeCell ref="D29:J29"/>
    <mergeCell ref="A30:G30"/>
    <mergeCell ref="A33:J33"/>
    <mergeCell ref="A34:J34"/>
    <mergeCell ref="A35:J35"/>
    <mergeCell ref="A36:J36"/>
    <mergeCell ref="A37:J37"/>
    <mergeCell ref="A38:J38"/>
    <mergeCell ref="A11:A12"/>
    <mergeCell ref="A15:A22"/>
    <mergeCell ref="A23:A26"/>
    <mergeCell ref="A27:A28"/>
    <mergeCell ref="B15:B18"/>
    <mergeCell ref="B19:B20"/>
    <mergeCell ref="B21:B22"/>
    <mergeCell ref="B23:B26"/>
    <mergeCell ref="B27:B28"/>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IU28"/>
  <sheetViews>
    <sheetView topLeftCell="A13" workbookViewId="0">
      <selection activeCell="I21" sqref="I21"/>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395</v>
      </c>
      <c r="B4" s="8"/>
      <c r="C4" s="9" t="s">
        <v>396</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v>30</v>
      </c>
      <c r="F7" s="21">
        <v>30</v>
      </c>
      <c r="G7" s="15">
        <v>10</v>
      </c>
      <c r="H7" s="22">
        <f>F7/E7</f>
        <v>1</v>
      </c>
      <c r="I7" s="23">
        <f>H7*G7</f>
        <v>10</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30</v>
      </c>
      <c r="F8" s="21">
        <v>30</v>
      </c>
      <c r="G8" s="15" t="s">
        <v>17</v>
      </c>
      <c r="H8" s="22">
        <f>F8/E8</f>
        <v>1</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76.8" customHeight="1" spans="1:255">
      <c r="A12" s="31"/>
      <c r="B12" s="12" t="s">
        <v>397</v>
      </c>
      <c r="C12" s="13"/>
      <c r="D12" s="13"/>
      <c r="E12" s="14"/>
      <c r="F12" s="32" t="s">
        <v>397</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398</v>
      </c>
      <c r="D15" s="94" t="s">
        <v>37</v>
      </c>
      <c r="E15" s="65" t="s">
        <v>377</v>
      </c>
      <c r="F15" s="40" t="s">
        <v>39</v>
      </c>
      <c r="G15" s="65" t="s">
        <v>377</v>
      </c>
      <c r="H15" s="41">
        <v>25</v>
      </c>
      <c r="I15" s="41">
        <v>25</v>
      </c>
      <c r="J15" s="31"/>
    </row>
    <row r="16" ht="18" customHeight="1" spans="1:255">
      <c r="A16" s="42"/>
      <c r="B16" s="36" t="s">
        <v>59</v>
      </c>
      <c r="C16" s="56" t="s">
        <v>399</v>
      </c>
      <c r="D16" s="94" t="s">
        <v>37</v>
      </c>
      <c r="E16" s="65" t="s">
        <v>400</v>
      </c>
      <c r="F16" s="40" t="s">
        <v>62</v>
      </c>
      <c r="G16" s="65" t="s">
        <v>400</v>
      </c>
      <c r="H16" s="41">
        <v>25</v>
      </c>
      <c r="I16" s="41">
        <v>25</v>
      </c>
      <c r="J16" s="31"/>
    </row>
    <row r="17" ht="28.8" customHeight="1" spans="1:10">
      <c r="A17" s="35" t="s">
        <v>69</v>
      </c>
      <c r="B17" s="35" t="s">
        <v>101</v>
      </c>
      <c r="C17" s="56" t="s">
        <v>401</v>
      </c>
      <c r="D17" s="94" t="s">
        <v>55</v>
      </c>
      <c r="E17" s="72">
        <v>0.95</v>
      </c>
      <c r="F17" s="44" t="s">
        <v>56</v>
      </c>
      <c r="G17" s="72">
        <v>0.95</v>
      </c>
      <c r="H17" s="41">
        <v>30</v>
      </c>
      <c r="I17" s="41">
        <v>30</v>
      </c>
      <c r="J17" s="31"/>
    </row>
    <row r="18" ht="28.8" customHeight="1" spans="1:10">
      <c r="A18" s="35" t="s">
        <v>74</v>
      </c>
      <c r="B18" s="45" t="s">
        <v>362</v>
      </c>
      <c r="C18" s="56" t="s">
        <v>201</v>
      </c>
      <c r="D18" s="94" t="s">
        <v>55</v>
      </c>
      <c r="E18" s="67">
        <v>0.9</v>
      </c>
      <c r="F18" s="44" t="s">
        <v>56</v>
      </c>
      <c r="G18" s="67">
        <v>0.9</v>
      </c>
      <c r="H18" s="41">
        <v>10</v>
      </c>
      <c r="I18" s="41">
        <v>10</v>
      </c>
      <c r="J18" s="31"/>
    </row>
    <row r="19" ht="54" customHeight="1" spans="1:10">
      <c r="A19" s="7" t="s">
        <v>78</v>
      </c>
      <c r="B19" s="29"/>
      <c r="C19" s="8"/>
      <c r="D19" s="7" t="s">
        <v>79</v>
      </c>
      <c r="E19" s="29"/>
      <c r="F19" s="29"/>
      <c r="G19" s="29"/>
      <c r="H19" s="29"/>
      <c r="I19" s="29"/>
      <c r="J19" s="8"/>
    </row>
    <row r="20" ht="25.5" customHeight="1" spans="1:10">
      <c r="A20" s="7" t="s">
        <v>80</v>
      </c>
      <c r="B20" s="29"/>
      <c r="C20" s="29"/>
      <c r="D20" s="29"/>
      <c r="E20" s="29"/>
      <c r="F20" s="29"/>
      <c r="G20" s="8"/>
      <c r="H20" s="15">
        <v>100</v>
      </c>
      <c r="I20" s="27">
        <f>I7+I15+I16+I17+I18</f>
        <v>100</v>
      </c>
      <c r="J20" s="47" t="s">
        <v>81</v>
      </c>
    </row>
    <row r="21" ht="25.5" customHeight="1" spans="1:10">
      <c r="A21" s="48"/>
      <c r="B21" s="48"/>
      <c r="C21" s="48"/>
      <c r="D21" s="48"/>
      <c r="E21" s="48"/>
      <c r="F21" s="48"/>
      <c r="G21" s="48"/>
      <c r="H21" s="48"/>
      <c r="I21" s="49"/>
      <c r="J21" s="50"/>
    </row>
    <row r="22" ht="28.95" customHeight="1" spans="1:10">
      <c r="A22" s="51" t="s">
        <v>82</v>
      </c>
      <c r="B22" s="48"/>
      <c r="C22" s="48"/>
      <c r="D22" s="48"/>
      <c r="E22" s="48"/>
      <c r="F22" s="48"/>
      <c r="G22" s="48"/>
      <c r="H22" s="48"/>
      <c r="I22" s="48"/>
      <c r="J22" s="50"/>
    </row>
    <row r="23" ht="27" customHeight="1" spans="1:10">
      <c r="A23" s="51" t="s">
        <v>83</v>
      </c>
      <c r="B23" s="51"/>
      <c r="C23" s="51"/>
      <c r="D23" s="51"/>
      <c r="E23" s="51"/>
      <c r="F23" s="51"/>
      <c r="G23" s="51"/>
      <c r="H23" s="51"/>
      <c r="I23" s="51"/>
      <c r="J23" s="51"/>
    </row>
    <row r="24" ht="19.05" customHeight="1" spans="1:10">
      <c r="A24" s="51" t="s">
        <v>84</v>
      </c>
      <c r="B24" s="51"/>
      <c r="C24" s="51"/>
      <c r="D24" s="51"/>
      <c r="E24" s="51"/>
      <c r="F24" s="51"/>
      <c r="G24" s="51"/>
      <c r="H24" s="51"/>
      <c r="I24" s="51"/>
      <c r="J24" s="51"/>
    </row>
    <row r="25" ht="18" customHeight="1" spans="1:10">
      <c r="A25" s="51" t="s">
        <v>85</v>
      </c>
      <c r="B25" s="51"/>
      <c r="C25" s="51"/>
      <c r="D25" s="51"/>
      <c r="E25" s="51"/>
      <c r="F25" s="51"/>
      <c r="G25" s="51"/>
      <c r="H25" s="51"/>
      <c r="I25" s="51"/>
      <c r="J25" s="51"/>
    </row>
    <row r="26" ht="18" customHeight="1" spans="1:10">
      <c r="A26" s="51" t="s">
        <v>86</v>
      </c>
      <c r="B26" s="51"/>
      <c r="C26" s="51"/>
      <c r="D26" s="51"/>
      <c r="E26" s="51"/>
      <c r="F26" s="51"/>
      <c r="G26" s="51"/>
      <c r="H26" s="51"/>
      <c r="I26" s="51"/>
      <c r="J26" s="51"/>
    </row>
    <row r="27" ht="18" customHeight="1" spans="1:10">
      <c r="A27" s="51" t="s">
        <v>87</v>
      </c>
      <c r="B27" s="51"/>
      <c r="C27" s="51"/>
      <c r="D27" s="51"/>
      <c r="E27" s="51"/>
      <c r="F27" s="51"/>
      <c r="G27" s="51"/>
      <c r="H27" s="51"/>
      <c r="I27" s="51"/>
      <c r="J27" s="51"/>
    </row>
    <row r="28" ht="24" customHeight="1" spans="1:10">
      <c r="A28" s="51" t="s">
        <v>88</v>
      </c>
      <c r="B28" s="51"/>
      <c r="C28" s="51"/>
      <c r="D28" s="51"/>
      <c r="E28" s="51"/>
      <c r="F28" s="51"/>
      <c r="G28" s="51"/>
      <c r="H28" s="51"/>
      <c r="I28" s="51"/>
      <c r="J28" s="51"/>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IU31"/>
  <sheetViews>
    <sheetView topLeftCell="A13" workbookViewId="0">
      <selection activeCell="I24" sqref="I24"/>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402</v>
      </c>
      <c r="B4" s="8"/>
      <c r="C4" s="9" t="s">
        <v>403</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v>12</v>
      </c>
      <c r="F7" s="21">
        <v>12</v>
      </c>
      <c r="G7" s="15">
        <v>10</v>
      </c>
      <c r="H7" s="22">
        <f>F7/E7</f>
        <v>1</v>
      </c>
      <c r="I7" s="23">
        <f>H7*G7</f>
        <v>10</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12</v>
      </c>
      <c r="F8" s="21">
        <v>12</v>
      </c>
      <c r="G8" s="15" t="s">
        <v>17</v>
      </c>
      <c r="H8" s="22">
        <f>F8/E8</f>
        <v>1</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85.2" customHeight="1" spans="1:255">
      <c r="A12" s="31"/>
      <c r="B12" s="12" t="s">
        <v>404</v>
      </c>
      <c r="C12" s="13"/>
      <c r="D12" s="13"/>
      <c r="E12" s="14"/>
      <c r="F12" s="32" t="s">
        <v>404</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6" t="s">
        <v>35</v>
      </c>
      <c r="C15" s="56" t="s">
        <v>405</v>
      </c>
      <c r="D15" s="94" t="s">
        <v>37</v>
      </c>
      <c r="E15" s="65" t="s">
        <v>377</v>
      </c>
      <c r="F15" s="40" t="s">
        <v>39</v>
      </c>
      <c r="G15" s="65" t="s">
        <v>377</v>
      </c>
      <c r="H15" s="41">
        <v>10</v>
      </c>
      <c r="I15" s="41">
        <v>10</v>
      </c>
      <c r="J15" s="31"/>
    </row>
    <row r="16" ht="18" customHeight="1" spans="1:255">
      <c r="A16" s="42"/>
      <c r="B16" s="35" t="s">
        <v>53</v>
      </c>
      <c r="C16" s="56" t="s">
        <v>406</v>
      </c>
      <c r="D16" s="94" t="s">
        <v>55</v>
      </c>
      <c r="E16" s="67">
        <v>0.95</v>
      </c>
      <c r="F16" s="40" t="s">
        <v>56</v>
      </c>
      <c r="G16" s="67">
        <v>0.95</v>
      </c>
      <c r="H16" s="41">
        <v>10</v>
      </c>
      <c r="I16" s="41">
        <v>10</v>
      </c>
      <c r="J16" s="31"/>
    </row>
    <row r="17" ht="18" customHeight="1" spans="1:10">
      <c r="A17" s="42"/>
      <c r="B17" s="54"/>
      <c r="C17" s="56" t="s">
        <v>308</v>
      </c>
      <c r="D17" s="94" t="s">
        <v>55</v>
      </c>
      <c r="E17" s="67">
        <v>0.98</v>
      </c>
      <c r="F17" s="40" t="s">
        <v>56</v>
      </c>
      <c r="G17" s="67">
        <v>0.98</v>
      </c>
      <c r="H17" s="41">
        <v>10</v>
      </c>
      <c r="I17" s="41">
        <v>10</v>
      </c>
      <c r="J17" s="31"/>
    </row>
    <row r="18" ht="18" customHeight="1" spans="1:10">
      <c r="A18" s="42"/>
      <c r="B18" s="36" t="s">
        <v>59</v>
      </c>
      <c r="C18" s="56" t="s">
        <v>358</v>
      </c>
      <c r="D18" s="94" t="s">
        <v>37</v>
      </c>
      <c r="E18" s="65" t="s">
        <v>61</v>
      </c>
      <c r="F18" s="40" t="s">
        <v>62</v>
      </c>
      <c r="G18" s="65" t="s">
        <v>61</v>
      </c>
      <c r="H18" s="41">
        <v>10</v>
      </c>
      <c r="I18" s="41">
        <v>10</v>
      </c>
      <c r="J18" s="31"/>
    </row>
    <row r="19" ht="18" customHeight="1" spans="1:10">
      <c r="A19" s="42"/>
      <c r="B19" s="36" t="s">
        <v>63</v>
      </c>
      <c r="C19" s="56" t="s">
        <v>64</v>
      </c>
      <c r="D19" s="94" t="s">
        <v>55</v>
      </c>
      <c r="E19" s="67">
        <v>0.95</v>
      </c>
      <c r="F19" s="40" t="s">
        <v>56</v>
      </c>
      <c r="G19" s="67">
        <v>1</v>
      </c>
      <c r="H19" s="41">
        <v>10</v>
      </c>
      <c r="I19" s="41">
        <v>10</v>
      </c>
      <c r="J19" s="31"/>
    </row>
    <row r="20" ht="28.8" customHeight="1" spans="1:10">
      <c r="A20" s="35" t="s">
        <v>69</v>
      </c>
      <c r="B20" s="36" t="s">
        <v>101</v>
      </c>
      <c r="C20" s="56" t="s">
        <v>407</v>
      </c>
      <c r="D20" s="94" t="s">
        <v>55</v>
      </c>
      <c r="E20" s="72">
        <v>0.9</v>
      </c>
      <c r="F20" s="40" t="s">
        <v>56</v>
      </c>
      <c r="G20" s="72">
        <v>0.9</v>
      </c>
      <c r="H20" s="41">
        <v>30</v>
      </c>
      <c r="I20" s="41">
        <v>30</v>
      </c>
      <c r="J20" s="31"/>
    </row>
    <row r="21" ht="28.8" customHeight="1" spans="1:10">
      <c r="A21" s="35" t="s">
        <v>74</v>
      </c>
      <c r="B21" s="57" t="s">
        <v>362</v>
      </c>
      <c r="C21" s="56" t="s">
        <v>408</v>
      </c>
      <c r="D21" s="94" t="s">
        <v>55</v>
      </c>
      <c r="E21" s="67">
        <v>0.9</v>
      </c>
      <c r="F21" s="44" t="s">
        <v>56</v>
      </c>
      <c r="G21" s="67">
        <v>0.9</v>
      </c>
      <c r="H21" s="41">
        <v>10</v>
      </c>
      <c r="I21" s="41">
        <v>10</v>
      </c>
      <c r="J21" s="31"/>
    </row>
    <row r="22" ht="54" customHeight="1" spans="1:10">
      <c r="A22" s="7" t="s">
        <v>78</v>
      </c>
      <c r="B22" s="29"/>
      <c r="C22" s="8"/>
      <c r="D22" s="7" t="s">
        <v>79</v>
      </c>
      <c r="E22" s="29"/>
      <c r="F22" s="29"/>
      <c r="G22" s="29"/>
      <c r="H22" s="29"/>
      <c r="I22" s="29"/>
      <c r="J22" s="8"/>
    </row>
    <row r="23" ht="25.5" customHeight="1" spans="1:10">
      <c r="A23" s="7" t="s">
        <v>80</v>
      </c>
      <c r="B23" s="29"/>
      <c r="C23" s="29"/>
      <c r="D23" s="29"/>
      <c r="E23" s="29"/>
      <c r="F23" s="29"/>
      <c r="G23" s="8"/>
      <c r="H23" s="15">
        <v>100</v>
      </c>
      <c r="I23" s="27">
        <f>I7+I15+I16+I19+I20+I21+I18+I17</f>
        <v>100</v>
      </c>
      <c r="J23" s="47" t="s">
        <v>81</v>
      </c>
    </row>
    <row r="24" ht="25.5" customHeight="1" spans="1:10">
      <c r="A24" s="48"/>
      <c r="B24" s="48"/>
      <c r="C24" s="48"/>
      <c r="D24" s="48"/>
      <c r="E24" s="48"/>
      <c r="F24" s="48"/>
      <c r="G24" s="48"/>
      <c r="H24" s="48"/>
      <c r="I24" s="49"/>
      <c r="J24" s="50"/>
    </row>
    <row r="25" ht="28.95" customHeight="1" spans="1:10">
      <c r="A25" s="51" t="s">
        <v>82</v>
      </c>
      <c r="B25" s="48"/>
      <c r="C25" s="48"/>
      <c r="D25" s="48"/>
      <c r="E25" s="48"/>
      <c r="F25" s="48"/>
      <c r="G25" s="48"/>
      <c r="H25" s="48"/>
      <c r="I25" s="48"/>
      <c r="J25" s="50"/>
    </row>
    <row r="26" ht="27" customHeight="1" spans="1:10">
      <c r="A26" s="51" t="s">
        <v>83</v>
      </c>
      <c r="B26" s="51"/>
      <c r="C26" s="51"/>
      <c r="D26" s="51"/>
      <c r="E26" s="51"/>
      <c r="F26" s="51"/>
      <c r="G26" s="51"/>
      <c r="H26" s="51"/>
      <c r="I26" s="51"/>
      <c r="J26" s="51"/>
    </row>
    <row r="27" ht="19.05" customHeight="1" spans="1:10">
      <c r="A27" s="51" t="s">
        <v>84</v>
      </c>
      <c r="B27" s="51"/>
      <c r="C27" s="51"/>
      <c r="D27" s="51"/>
      <c r="E27" s="51"/>
      <c r="F27" s="51"/>
      <c r="G27" s="51"/>
      <c r="H27" s="51"/>
      <c r="I27" s="51"/>
      <c r="J27" s="51"/>
    </row>
    <row r="28" ht="18" customHeight="1" spans="1:10">
      <c r="A28" s="51" t="s">
        <v>85</v>
      </c>
      <c r="B28" s="51"/>
      <c r="C28" s="51"/>
      <c r="D28" s="51"/>
      <c r="E28" s="51"/>
      <c r="F28" s="51"/>
      <c r="G28" s="51"/>
      <c r="H28" s="51"/>
      <c r="I28" s="51"/>
      <c r="J28" s="51"/>
    </row>
    <row r="29" ht="18" customHeight="1" spans="1:10">
      <c r="A29" s="51" t="s">
        <v>86</v>
      </c>
      <c r="B29" s="51"/>
      <c r="C29" s="51"/>
      <c r="D29" s="51"/>
      <c r="E29" s="51"/>
      <c r="F29" s="51"/>
      <c r="G29" s="51"/>
      <c r="H29" s="51"/>
      <c r="I29" s="51"/>
      <c r="J29" s="51"/>
    </row>
    <row r="30" ht="18" customHeight="1" spans="1:10">
      <c r="A30" s="51" t="s">
        <v>87</v>
      </c>
      <c r="B30" s="51"/>
      <c r="C30" s="51"/>
      <c r="D30" s="51"/>
      <c r="E30" s="51"/>
      <c r="F30" s="51"/>
      <c r="G30" s="51"/>
      <c r="H30" s="51"/>
      <c r="I30" s="51"/>
      <c r="J30" s="51"/>
    </row>
    <row r="31" ht="24" customHeight="1" spans="1:10">
      <c r="A31" s="51" t="s">
        <v>88</v>
      </c>
      <c r="B31" s="51"/>
      <c r="C31" s="51"/>
      <c r="D31" s="51"/>
      <c r="E31" s="51"/>
      <c r="F31" s="51"/>
      <c r="G31" s="51"/>
      <c r="H31" s="51"/>
      <c r="I31" s="51"/>
      <c r="J31" s="51"/>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B16:B17"/>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IU29"/>
  <sheetViews>
    <sheetView topLeftCell="A13" workbookViewId="0">
      <selection activeCell="A24" sqref="A24:J24"/>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409</v>
      </c>
      <c r="B4" s="8"/>
      <c r="C4" s="9" t="s">
        <v>410</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v>3</v>
      </c>
      <c r="F7" s="21">
        <v>3</v>
      </c>
      <c r="G7" s="15">
        <v>10</v>
      </c>
      <c r="H7" s="22">
        <f>F7/E7</f>
        <v>1</v>
      </c>
      <c r="I7" s="23">
        <f>H7*G7</f>
        <v>10</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3</v>
      </c>
      <c r="F8" s="21">
        <v>3</v>
      </c>
      <c r="G8" s="15" t="s">
        <v>17</v>
      </c>
      <c r="H8" s="22">
        <f>F8/E8</f>
        <v>1</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85.2" customHeight="1" spans="1:255">
      <c r="A12" s="31"/>
      <c r="B12" s="12" t="s">
        <v>411</v>
      </c>
      <c r="C12" s="13"/>
      <c r="D12" s="13"/>
      <c r="E12" s="14"/>
      <c r="F12" s="32" t="s">
        <v>411</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42" t="s">
        <v>34</v>
      </c>
      <c r="B15" s="35" t="s">
        <v>53</v>
      </c>
      <c r="C15" s="56" t="s">
        <v>406</v>
      </c>
      <c r="D15" s="94" t="s">
        <v>55</v>
      </c>
      <c r="E15" s="67">
        <v>0.95</v>
      </c>
      <c r="F15" s="40" t="s">
        <v>56</v>
      </c>
      <c r="G15" s="67">
        <v>0.95</v>
      </c>
      <c r="H15" s="41">
        <v>20</v>
      </c>
      <c r="I15" s="41">
        <v>20</v>
      </c>
      <c r="J15" s="31"/>
    </row>
    <row r="16" ht="18" customHeight="1" spans="1:255">
      <c r="A16" s="42"/>
      <c r="B16" s="36" t="s">
        <v>59</v>
      </c>
      <c r="C16" s="56" t="s">
        <v>358</v>
      </c>
      <c r="D16" s="94" t="s">
        <v>37</v>
      </c>
      <c r="E16" s="65" t="s">
        <v>61</v>
      </c>
      <c r="F16" s="40" t="s">
        <v>62</v>
      </c>
      <c r="G16" s="65" t="s">
        <v>61</v>
      </c>
      <c r="H16" s="41">
        <v>15</v>
      </c>
      <c r="I16" s="41">
        <v>15</v>
      </c>
      <c r="J16" s="31"/>
    </row>
    <row r="17" ht="18" customHeight="1" spans="1:10">
      <c r="A17" s="42"/>
      <c r="B17" s="36" t="s">
        <v>63</v>
      </c>
      <c r="C17" s="56" t="s">
        <v>64</v>
      </c>
      <c r="D17" s="94" t="s">
        <v>55</v>
      </c>
      <c r="E17" s="67">
        <v>0.95</v>
      </c>
      <c r="F17" s="40" t="s">
        <v>56</v>
      </c>
      <c r="G17" s="67">
        <v>1</v>
      </c>
      <c r="H17" s="41">
        <v>15</v>
      </c>
      <c r="I17" s="41">
        <v>15</v>
      </c>
      <c r="J17" s="31"/>
    </row>
    <row r="18" ht="28.8" customHeight="1" spans="1:10">
      <c r="A18" s="35" t="s">
        <v>69</v>
      </c>
      <c r="B18" s="36" t="s">
        <v>101</v>
      </c>
      <c r="C18" s="56" t="s">
        <v>412</v>
      </c>
      <c r="D18" s="94" t="s">
        <v>37</v>
      </c>
      <c r="E18" s="68" t="s">
        <v>413</v>
      </c>
      <c r="F18" s="40" t="s">
        <v>73</v>
      </c>
      <c r="G18" s="68" t="s">
        <v>413</v>
      </c>
      <c r="H18" s="41">
        <v>30</v>
      </c>
      <c r="I18" s="41">
        <v>30</v>
      </c>
      <c r="J18" s="31"/>
    </row>
    <row r="19" ht="28.8" customHeight="1" spans="1:10">
      <c r="A19" s="35" t="s">
        <v>74</v>
      </c>
      <c r="B19" s="57" t="s">
        <v>362</v>
      </c>
      <c r="C19" s="56" t="s">
        <v>414</v>
      </c>
      <c r="D19" s="94" t="s">
        <v>55</v>
      </c>
      <c r="E19" s="67">
        <v>0.85</v>
      </c>
      <c r="F19" s="44" t="s">
        <v>56</v>
      </c>
      <c r="G19" s="67">
        <v>0.85</v>
      </c>
      <c r="H19" s="41">
        <v>10</v>
      </c>
      <c r="I19" s="41">
        <v>10</v>
      </c>
      <c r="J19" s="31"/>
    </row>
    <row r="20" ht="54" customHeight="1" spans="1:10">
      <c r="A20" s="7" t="s">
        <v>78</v>
      </c>
      <c r="B20" s="29"/>
      <c r="C20" s="8"/>
      <c r="D20" s="7" t="s">
        <v>79</v>
      </c>
      <c r="E20" s="29"/>
      <c r="F20" s="29"/>
      <c r="G20" s="29"/>
      <c r="H20" s="29"/>
      <c r="I20" s="29"/>
      <c r="J20" s="8"/>
    </row>
    <row r="21" ht="25.5" customHeight="1" spans="1:10">
      <c r="A21" s="7" t="s">
        <v>80</v>
      </c>
      <c r="B21" s="29"/>
      <c r="C21" s="29"/>
      <c r="D21" s="29"/>
      <c r="E21" s="29"/>
      <c r="F21" s="29"/>
      <c r="G21" s="8"/>
      <c r="H21" s="15">
        <v>100</v>
      </c>
      <c r="I21" s="27">
        <f>I7+I15+I17+I18+I19+I16</f>
        <v>100</v>
      </c>
      <c r="J21" s="47" t="s">
        <v>81</v>
      </c>
    </row>
    <row r="22" ht="25.5" customHeight="1" spans="1:10">
      <c r="A22" s="48"/>
      <c r="B22" s="48"/>
      <c r="C22" s="48"/>
      <c r="D22" s="48"/>
      <c r="E22" s="48"/>
      <c r="F22" s="48"/>
      <c r="G22" s="48"/>
      <c r="H22" s="48"/>
      <c r="I22" s="49"/>
      <c r="J22" s="50"/>
    </row>
    <row r="23" ht="28.95" customHeight="1" spans="1:10">
      <c r="A23" s="51" t="s">
        <v>82</v>
      </c>
      <c r="B23" s="48"/>
      <c r="C23" s="48"/>
      <c r="D23" s="48"/>
      <c r="E23" s="48"/>
      <c r="F23" s="48"/>
      <c r="G23" s="48"/>
      <c r="H23" s="48"/>
      <c r="I23" s="48"/>
      <c r="J23" s="50"/>
    </row>
    <row r="24" ht="27" customHeight="1" spans="1:10">
      <c r="A24" s="51" t="s">
        <v>83</v>
      </c>
      <c r="B24" s="51"/>
      <c r="C24" s="51"/>
      <c r="D24" s="51"/>
      <c r="E24" s="51"/>
      <c r="F24" s="51"/>
      <c r="G24" s="51"/>
      <c r="H24" s="51"/>
      <c r="I24" s="51"/>
      <c r="J24" s="51"/>
    </row>
    <row r="25" ht="19.05" customHeight="1" spans="1:10">
      <c r="A25" s="51" t="s">
        <v>84</v>
      </c>
      <c r="B25" s="51"/>
      <c r="C25" s="51"/>
      <c r="D25" s="51"/>
      <c r="E25" s="51"/>
      <c r="F25" s="51"/>
      <c r="G25" s="51"/>
      <c r="H25" s="51"/>
      <c r="I25" s="51"/>
      <c r="J25" s="51"/>
    </row>
    <row r="26" ht="18" customHeight="1" spans="1:10">
      <c r="A26" s="51" t="s">
        <v>85</v>
      </c>
      <c r="B26" s="51"/>
      <c r="C26" s="51"/>
      <c r="D26" s="51"/>
      <c r="E26" s="51"/>
      <c r="F26" s="51"/>
      <c r="G26" s="51"/>
      <c r="H26" s="51"/>
      <c r="I26" s="51"/>
      <c r="J26" s="51"/>
    </row>
    <row r="27" ht="18" customHeight="1" spans="1:10">
      <c r="A27" s="51" t="s">
        <v>86</v>
      </c>
      <c r="B27" s="51"/>
      <c r="C27" s="51"/>
      <c r="D27" s="51"/>
      <c r="E27" s="51"/>
      <c r="F27" s="51"/>
      <c r="G27" s="51"/>
      <c r="H27" s="51"/>
      <c r="I27" s="51"/>
      <c r="J27" s="51"/>
    </row>
    <row r="28" ht="18" customHeight="1" spans="1:10">
      <c r="A28" s="51" t="s">
        <v>87</v>
      </c>
      <c r="B28" s="51"/>
      <c r="C28" s="51"/>
      <c r="D28" s="51"/>
      <c r="E28" s="51"/>
      <c r="F28" s="51"/>
      <c r="G28" s="51"/>
      <c r="H28" s="51"/>
      <c r="I28" s="51"/>
      <c r="J28" s="51"/>
    </row>
    <row r="29" ht="24" customHeight="1" spans="1:10">
      <c r="A29" s="51" t="s">
        <v>88</v>
      </c>
      <c r="B29" s="51"/>
      <c r="C29" s="51"/>
      <c r="D29" s="51"/>
      <c r="E29" s="51"/>
      <c r="F29" s="51"/>
      <c r="G29" s="51"/>
      <c r="H29" s="51"/>
      <c r="I29" s="51"/>
      <c r="J29" s="51"/>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IU29"/>
  <sheetViews>
    <sheetView topLeftCell="A13" workbookViewId="0">
      <selection activeCell="I21" sqref="I21"/>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415</v>
      </c>
      <c r="B4" s="8"/>
      <c r="C4" s="9" t="s">
        <v>416</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v>6.392</v>
      </c>
      <c r="F7" s="21">
        <v>6.392</v>
      </c>
      <c r="G7" s="15">
        <v>10</v>
      </c>
      <c r="H7" s="22">
        <f>F7/E7</f>
        <v>1</v>
      </c>
      <c r="I7" s="23">
        <f>H7*G7</f>
        <v>10</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6.392</v>
      </c>
      <c r="F8" s="21">
        <v>6.392</v>
      </c>
      <c r="G8" s="15" t="s">
        <v>17</v>
      </c>
      <c r="H8" s="22">
        <f>F8/E8</f>
        <v>1</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85.2" customHeight="1" spans="1:255">
      <c r="A12" s="31"/>
      <c r="B12" s="12" t="s">
        <v>417</v>
      </c>
      <c r="C12" s="13"/>
      <c r="D12" s="13"/>
      <c r="E12" s="14"/>
      <c r="F12" s="32" t="s">
        <v>417</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42" t="s">
        <v>34</v>
      </c>
      <c r="B15" s="35" t="s">
        <v>53</v>
      </c>
      <c r="C15" s="56" t="s">
        <v>406</v>
      </c>
      <c r="D15" s="94" t="s">
        <v>55</v>
      </c>
      <c r="E15" s="67">
        <v>0.95</v>
      </c>
      <c r="F15" s="40" t="s">
        <v>56</v>
      </c>
      <c r="G15" s="67">
        <v>0.95</v>
      </c>
      <c r="H15" s="41">
        <v>20</v>
      </c>
      <c r="I15" s="41">
        <v>20</v>
      </c>
      <c r="J15" s="31"/>
    </row>
    <row r="16" ht="18" customHeight="1" spans="1:255">
      <c r="A16" s="42"/>
      <c r="B16" s="36" t="s">
        <v>59</v>
      </c>
      <c r="C16" s="56" t="s">
        <v>358</v>
      </c>
      <c r="D16" s="94" t="s">
        <v>37</v>
      </c>
      <c r="E16" s="65" t="s">
        <v>61</v>
      </c>
      <c r="F16" s="40" t="s">
        <v>62</v>
      </c>
      <c r="G16" s="65" t="s">
        <v>61</v>
      </c>
      <c r="H16" s="41">
        <v>15</v>
      </c>
      <c r="I16" s="41">
        <v>15</v>
      </c>
      <c r="J16" s="31"/>
    </row>
    <row r="17" ht="18" customHeight="1" spans="1:10">
      <c r="A17" s="42"/>
      <c r="B17" s="36" t="s">
        <v>63</v>
      </c>
      <c r="C17" s="56" t="s">
        <v>64</v>
      </c>
      <c r="D17" s="94" t="s">
        <v>55</v>
      </c>
      <c r="E17" s="67">
        <v>0.95</v>
      </c>
      <c r="F17" s="40" t="s">
        <v>56</v>
      </c>
      <c r="G17" s="67">
        <v>1</v>
      </c>
      <c r="H17" s="41">
        <v>15</v>
      </c>
      <c r="I17" s="41">
        <v>15</v>
      </c>
      <c r="J17" s="31"/>
    </row>
    <row r="18" ht="28.8" customHeight="1" spans="1:10">
      <c r="A18" s="35" t="s">
        <v>69</v>
      </c>
      <c r="B18" s="36" t="s">
        <v>101</v>
      </c>
      <c r="C18" s="56" t="s">
        <v>418</v>
      </c>
      <c r="D18" s="94" t="s">
        <v>37</v>
      </c>
      <c r="E18" s="68" t="s">
        <v>419</v>
      </c>
      <c r="F18" s="40" t="s">
        <v>73</v>
      </c>
      <c r="G18" s="68" t="s">
        <v>419</v>
      </c>
      <c r="H18" s="41">
        <v>30</v>
      </c>
      <c r="I18" s="41">
        <v>30</v>
      </c>
      <c r="J18" s="31"/>
    </row>
    <row r="19" ht="28.8" customHeight="1" spans="1:10">
      <c r="A19" s="35" t="s">
        <v>74</v>
      </c>
      <c r="B19" s="57" t="s">
        <v>362</v>
      </c>
      <c r="C19" s="56" t="s">
        <v>420</v>
      </c>
      <c r="D19" s="94" t="s">
        <v>55</v>
      </c>
      <c r="E19" s="67">
        <v>0.95</v>
      </c>
      <c r="F19" s="44" t="s">
        <v>56</v>
      </c>
      <c r="G19" s="67">
        <v>0.95</v>
      </c>
      <c r="H19" s="41">
        <v>10</v>
      </c>
      <c r="I19" s="41">
        <v>10</v>
      </c>
      <c r="J19" s="31"/>
    </row>
    <row r="20" ht="54" customHeight="1" spans="1:10">
      <c r="A20" s="7" t="s">
        <v>78</v>
      </c>
      <c r="B20" s="29"/>
      <c r="C20" s="8"/>
      <c r="D20" s="7" t="s">
        <v>79</v>
      </c>
      <c r="E20" s="29"/>
      <c r="F20" s="29"/>
      <c r="G20" s="29"/>
      <c r="H20" s="29"/>
      <c r="I20" s="29"/>
      <c r="J20" s="8"/>
    </row>
    <row r="21" ht="25.5" customHeight="1" spans="1:10">
      <c r="A21" s="7" t="s">
        <v>80</v>
      </c>
      <c r="B21" s="29"/>
      <c r="C21" s="29"/>
      <c r="D21" s="29"/>
      <c r="E21" s="29"/>
      <c r="F21" s="29"/>
      <c r="G21" s="8"/>
      <c r="H21" s="15">
        <v>100</v>
      </c>
      <c r="I21" s="58">
        <f>I7+I15+I17+I18+I19+I16</f>
        <v>100</v>
      </c>
      <c r="J21" s="47" t="s">
        <v>81</v>
      </c>
    </row>
    <row r="22" ht="25.5" customHeight="1" spans="1:10">
      <c r="A22" s="48"/>
      <c r="B22" s="48"/>
      <c r="C22" s="48"/>
      <c r="D22" s="48"/>
      <c r="E22" s="48"/>
      <c r="F22" s="48"/>
      <c r="G22" s="48"/>
      <c r="H22" s="48"/>
      <c r="I22" s="49"/>
      <c r="J22" s="50"/>
    </row>
    <row r="23" ht="28.95" customHeight="1" spans="1:10">
      <c r="A23" s="51" t="s">
        <v>82</v>
      </c>
      <c r="B23" s="48"/>
      <c r="C23" s="48"/>
      <c r="D23" s="48"/>
      <c r="E23" s="48"/>
      <c r="F23" s="48"/>
      <c r="G23" s="48"/>
      <c r="H23" s="48"/>
      <c r="I23" s="48"/>
      <c r="J23" s="50"/>
    </row>
    <row r="24" ht="27" customHeight="1" spans="1:10">
      <c r="A24" s="51" t="s">
        <v>83</v>
      </c>
      <c r="B24" s="51"/>
      <c r="C24" s="51"/>
      <c r="D24" s="51"/>
      <c r="E24" s="51"/>
      <c r="F24" s="51"/>
      <c r="G24" s="51"/>
      <c r="H24" s="51"/>
      <c r="I24" s="51"/>
      <c r="J24" s="51"/>
    </row>
    <row r="25" ht="19.05" customHeight="1" spans="1:10">
      <c r="A25" s="51" t="s">
        <v>84</v>
      </c>
      <c r="B25" s="51"/>
      <c r="C25" s="51"/>
      <c r="D25" s="51"/>
      <c r="E25" s="51"/>
      <c r="F25" s="51"/>
      <c r="G25" s="51"/>
      <c r="H25" s="51"/>
      <c r="I25" s="51"/>
      <c r="J25" s="51"/>
    </row>
    <row r="26" ht="18" customHeight="1" spans="1:10">
      <c r="A26" s="51" t="s">
        <v>85</v>
      </c>
      <c r="B26" s="51"/>
      <c r="C26" s="51"/>
      <c r="D26" s="51"/>
      <c r="E26" s="51"/>
      <c r="F26" s="51"/>
      <c r="G26" s="51"/>
      <c r="H26" s="51"/>
      <c r="I26" s="51"/>
      <c r="J26" s="51"/>
    </row>
    <row r="27" ht="18" customHeight="1" spans="1:10">
      <c r="A27" s="51" t="s">
        <v>86</v>
      </c>
      <c r="B27" s="51"/>
      <c r="C27" s="51"/>
      <c r="D27" s="51"/>
      <c r="E27" s="51"/>
      <c r="F27" s="51"/>
      <c r="G27" s="51"/>
      <c r="H27" s="51"/>
      <c r="I27" s="51"/>
      <c r="J27" s="51"/>
    </row>
    <row r="28" ht="18" customHeight="1" spans="1:10">
      <c r="A28" s="51" t="s">
        <v>87</v>
      </c>
      <c r="B28" s="51"/>
      <c r="C28" s="51"/>
      <c r="D28" s="51"/>
      <c r="E28" s="51"/>
      <c r="F28" s="51"/>
      <c r="G28" s="51"/>
      <c r="H28" s="51"/>
      <c r="I28" s="51"/>
      <c r="J28" s="51"/>
    </row>
    <row r="29" ht="24" customHeight="1" spans="1:10">
      <c r="A29" s="51" t="s">
        <v>88</v>
      </c>
      <c r="B29" s="51"/>
      <c r="C29" s="51"/>
      <c r="D29" s="51"/>
      <c r="E29" s="51"/>
      <c r="F29" s="51"/>
      <c r="G29" s="51"/>
      <c r="H29" s="51"/>
      <c r="I29" s="51"/>
      <c r="J29" s="51"/>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IU29"/>
  <sheetViews>
    <sheetView topLeftCell="A13" workbookViewId="0">
      <selection activeCell="D19" sqref="D19"/>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421</v>
      </c>
      <c r="B4" s="8"/>
      <c r="C4" s="9" t="s">
        <v>422</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f>E8</f>
        <v>160</v>
      </c>
      <c r="F7" s="21">
        <f>F8</f>
        <v>160</v>
      </c>
      <c r="G7" s="15">
        <v>10</v>
      </c>
      <c r="H7" s="22">
        <f>F7/E7</f>
        <v>1</v>
      </c>
      <c r="I7" s="23">
        <f>H7*G7</f>
        <v>10</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160</v>
      </c>
      <c r="F8" s="21">
        <v>160</v>
      </c>
      <c r="G8" s="15" t="s">
        <v>17</v>
      </c>
      <c r="H8" s="22">
        <f>F8/E8</f>
        <v>1</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85.2" customHeight="1" spans="1:255">
      <c r="A12" s="31"/>
      <c r="B12" s="12" t="s">
        <v>423</v>
      </c>
      <c r="C12" s="13"/>
      <c r="D12" s="13"/>
      <c r="E12" s="14"/>
      <c r="F12" s="32" t="s">
        <v>423</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42" t="s">
        <v>34</v>
      </c>
      <c r="B15" s="35" t="s">
        <v>53</v>
      </c>
      <c r="C15" s="56" t="s">
        <v>424</v>
      </c>
      <c r="D15" s="94" t="s">
        <v>55</v>
      </c>
      <c r="E15" s="59">
        <v>0.9</v>
      </c>
      <c r="F15" s="40" t="s">
        <v>56</v>
      </c>
      <c r="G15" s="59">
        <v>0.9</v>
      </c>
      <c r="H15" s="41">
        <v>20</v>
      </c>
      <c r="I15" s="41">
        <v>20</v>
      </c>
      <c r="J15" s="31"/>
    </row>
    <row r="16" ht="18" customHeight="1" spans="1:255">
      <c r="A16" s="42"/>
      <c r="B16" s="54"/>
      <c r="C16" s="56" t="s">
        <v>406</v>
      </c>
      <c r="D16" s="94" t="s">
        <v>55</v>
      </c>
      <c r="E16" s="66">
        <v>0.95</v>
      </c>
      <c r="F16" s="40" t="s">
        <v>56</v>
      </c>
      <c r="G16" s="66">
        <v>0.95</v>
      </c>
      <c r="H16" s="41">
        <v>15</v>
      </c>
      <c r="I16" s="41">
        <v>15</v>
      </c>
      <c r="J16" s="31"/>
    </row>
    <row r="17" ht="18" customHeight="1" spans="1:10">
      <c r="A17" s="42"/>
      <c r="B17" s="36" t="s">
        <v>59</v>
      </c>
      <c r="C17" s="56" t="s">
        <v>358</v>
      </c>
      <c r="D17" s="94" t="s">
        <v>37</v>
      </c>
      <c r="E17" s="65" t="s">
        <v>61</v>
      </c>
      <c r="F17" s="40" t="s">
        <v>62</v>
      </c>
      <c r="G17" s="65" t="s">
        <v>61</v>
      </c>
      <c r="H17" s="41">
        <v>15</v>
      </c>
      <c r="I17" s="41">
        <v>15</v>
      </c>
      <c r="J17" s="31"/>
    </row>
    <row r="18" ht="28.8" customHeight="1" spans="1:10">
      <c r="A18" s="35" t="s">
        <v>69</v>
      </c>
      <c r="B18" s="36" t="s">
        <v>101</v>
      </c>
      <c r="C18" s="56" t="s">
        <v>425</v>
      </c>
      <c r="D18" s="94" t="s">
        <v>55</v>
      </c>
      <c r="E18" s="59">
        <v>0.9</v>
      </c>
      <c r="F18" s="40" t="s">
        <v>56</v>
      </c>
      <c r="G18" s="59">
        <v>0.9</v>
      </c>
      <c r="H18" s="41">
        <v>30</v>
      </c>
      <c r="I18" s="41">
        <v>30</v>
      </c>
      <c r="J18" s="31"/>
    </row>
    <row r="19" ht="28.8" customHeight="1" spans="1:10">
      <c r="A19" s="35" t="s">
        <v>74</v>
      </c>
      <c r="B19" s="57" t="s">
        <v>362</v>
      </c>
      <c r="C19" s="56" t="s">
        <v>426</v>
      </c>
      <c r="D19" s="94" t="s">
        <v>55</v>
      </c>
      <c r="E19" s="59">
        <v>0.9</v>
      </c>
      <c r="F19" s="44" t="s">
        <v>56</v>
      </c>
      <c r="G19" s="59">
        <v>0.9</v>
      </c>
      <c r="H19" s="41">
        <v>10</v>
      </c>
      <c r="I19" s="41">
        <v>10</v>
      </c>
      <c r="J19" s="31"/>
    </row>
    <row r="20" ht="54" customHeight="1" spans="1:10">
      <c r="A20" s="7" t="s">
        <v>78</v>
      </c>
      <c r="B20" s="29"/>
      <c r="C20" s="8"/>
      <c r="D20" s="7" t="s">
        <v>79</v>
      </c>
      <c r="E20" s="29"/>
      <c r="F20" s="29"/>
      <c r="G20" s="29"/>
      <c r="H20" s="29"/>
      <c r="I20" s="29"/>
      <c r="J20" s="8"/>
    </row>
    <row r="21" ht="25.5" customHeight="1" spans="1:10">
      <c r="A21" s="7" t="s">
        <v>80</v>
      </c>
      <c r="B21" s="29"/>
      <c r="C21" s="29"/>
      <c r="D21" s="29"/>
      <c r="E21" s="29"/>
      <c r="F21" s="29"/>
      <c r="G21" s="8"/>
      <c r="H21" s="15">
        <v>100</v>
      </c>
      <c r="I21" s="27">
        <f>I7+I15+I17+I18+I19+I16</f>
        <v>100</v>
      </c>
      <c r="J21" s="47" t="s">
        <v>81</v>
      </c>
    </row>
    <row r="22" ht="25.5" customHeight="1" spans="1:10">
      <c r="A22" s="48"/>
      <c r="B22" s="48"/>
      <c r="C22" s="48"/>
      <c r="D22" s="48"/>
      <c r="E22" s="48"/>
      <c r="F22" s="48"/>
      <c r="G22" s="48"/>
      <c r="H22" s="48"/>
      <c r="I22" s="49"/>
      <c r="J22" s="50"/>
    </row>
    <row r="23" ht="28.95" customHeight="1" spans="1:10">
      <c r="A23" s="51" t="s">
        <v>82</v>
      </c>
      <c r="B23" s="48"/>
      <c r="C23" s="48"/>
      <c r="D23" s="48"/>
      <c r="E23" s="48"/>
      <c r="F23" s="48"/>
      <c r="G23" s="48"/>
      <c r="H23" s="48"/>
      <c r="I23" s="48"/>
      <c r="J23" s="50"/>
    </row>
    <row r="24" ht="27" customHeight="1" spans="1:10">
      <c r="A24" s="51" t="s">
        <v>83</v>
      </c>
      <c r="B24" s="51"/>
      <c r="C24" s="51"/>
      <c r="D24" s="51"/>
      <c r="E24" s="51"/>
      <c r="F24" s="51"/>
      <c r="G24" s="51"/>
      <c r="H24" s="51"/>
      <c r="I24" s="51"/>
      <c r="J24" s="51"/>
    </row>
    <row r="25" ht="19.05" customHeight="1" spans="1:10">
      <c r="A25" s="51" t="s">
        <v>84</v>
      </c>
      <c r="B25" s="51"/>
      <c r="C25" s="51"/>
      <c r="D25" s="51"/>
      <c r="E25" s="51"/>
      <c r="F25" s="51"/>
      <c r="G25" s="51"/>
      <c r="H25" s="51"/>
      <c r="I25" s="51"/>
      <c r="J25" s="51"/>
    </row>
    <row r="26" ht="18" customHeight="1" spans="1:10">
      <c r="A26" s="51" t="s">
        <v>85</v>
      </c>
      <c r="B26" s="51"/>
      <c r="C26" s="51"/>
      <c r="D26" s="51"/>
      <c r="E26" s="51"/>
      <c r="F26" s="51"/>
      <c r="G26" s="51"/>
      <c r="H26" s="51"/>
      <c r="I26" s="51"/>
      <c r="J26" s="51"/>
    </row>
    <row r="27" ht="18" customHeight="1" spans="1:10">
      <c r="A27" s="51" t="s">
        <v>86</v>
      </c>
      <c r="B27" s="51"/>
      <c r="C27" s="51"/>
      <c r="D27" s="51"/>
      <c r="E27" s="51"/>
      <c r="F27" s="51"/>
      <c r="G27" s="51"/>
      <c r="H27" s="51"/>
      <c r="I27" s="51"/>
      <c r="J27" s="51"/>
    </row>
    <row r="28" ht="18" customHeight="1" spans="1:10">
      <c r="A28" s="51" t="s">
        <v>87</v>
      </c>
      <c r="B28" s="51"/>
      <c r="C28" s="51"/>
      <c r="D28" s="51"/>
      <c r="E28" s="51"/>
      <c r="F28" s="51"/>
      <c r="G28" s="51"/>
      <c r="H28" s="51"/>
      <c r="I28" s="51"/>
      <c r="J28" s="51"/>
    </row>
    <row r="29" ht="24" customHeight="1" spans="1:10">
      <c r="A29" s="51" t="s">
        <v>88</v>
      </c>
      <c r="B29" s="51"/>
      <c r="C29" s="51"/>
      <c r="D29" s="51"/>
      <c r="E29" s="51"/>
      <c r="F29" s="51"/>
      <c r="G29" s="51"/>
      <c r="H29" s="51"/>
      <c r="I29" s="51"/>
      <c r="J29" s="51"/>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B15:B16"/>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pageSetUpPr fitToPage="1"/>
  </sheetPr>
  <dimension ref="A1:IU30"/>
  <sheetViews>
    <sheetView topLeftCell="A6" workbookViewId="0">
      <selection activeCell="M15" sqref="M15"/>
    </sheetView>
  </sheetViews>
  <sheetFormatPr defaultColWidth="10" defaultRowHeight="13.5"/>
  <cols>
    <col min="1" max="2" width="12.3333333333333" style="4" customWidth="1"/>
    <col min="3" max="3" width="44.2190476190476" style="4" customWidth="1"/>
    <col min="4" max="5" width="12.552380952381" style="4" customWidth="1"/>
    <col min="6" max="6" width="12.4380952380952" style="4" customWidth="1"/>
    <col min="7" max="7" width="15.3333333333333" style="4" customWidth="1"/>
    <col min="8" max="8" width="10" style="4"/>
    <col min="9" max="9" width="9.55238095238095" style="4" customWidth="1"/>
    <col min="10" max="10" width="25.2190476190476"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15" t="s">
        <v>104</v>
      </c>
      <c r="B4" s="15"/>
      <c r="C4" s="90" t="s">
        <v>105</v>
      </c>
      <c r="D4" s="90"/>
      <c r="E4" s="90"/>
      <c r="F4" s="90"/>
      <c r="G4" s="90"/>
      <c r="H4" s="90"/>
      <c r="I4" s="90"/>
      <c r="J4" s="90"/>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15" t="s">
        <v>5</v>
      </c>
      <c r="B5" s="15"/>
      <c r="C5" s="91" t="s">
        <v>6</v>
      </c>
      <c r="D5" s="91"/>
      <c r="E5" s="91"/>
      <c r="F5" s="15" t="s">
        <v>7</v>
      </c>
      <c r="G5" s="90" t="s">
        <v>6</v>
      </c>
      <c r="H5" s="90"/>
      <c r="I5" s="90"/>
      <c r="J5" s="90"/>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5" t="s">
        <v>8</v>
      </c>
      <c r="B6" s="15"/>
      <c r="C6" s="15"/>
      <c r="D6" s="15" t="s">
        <v>9</v>
      </c>
      <c r="E6" s="15" t="s">
        <v>10</v>
      </c>
      <c r="F6" s="15" t="s">
        <v>11</v>
      </c>
      <c r="G6" s="15" t="s">
        <v>12</v>
      </c>
      <c r="H6" s="15" t="s">
        <v>13</v>
      </c>
      <c r="I6" s="15" t="s">
        <v>14</v>
      </c>
      <c r="J6" s="15"/>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5"/>
      <c r="B7" s="15"/>
      <c r="C7" s="20" t="s">
        <v>15</v>
      </c>
      <c r="D7" s="21">
        <v>100</v>
      </c>
      <c r="E7" s="21">
        <f>D7</f>
        <v>100</v>
      </c>
      <c r="F7" s="21">
        <v>100</v>
      </c>
      <c r="G7" s="15">
        <v>10</v>
      </c>
      <c r="H7" s="87">
        <f>F7/E7</f>
        <v>1</v>
      </c>
      <c r="I7" s="58">
        <f>H7*G7</f>
        <v>10</v>
      </c>
      <c r="J7" s="58"/>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5"/>
      <c r="B8" s="15"/>
      <c r="C8" s="20" t="s">
        <v>16</v>
      </c>
      <c r="D8" s="21">
        <v>100</v>
      </c>
      <c r="E8" s="21">
        <f>D8</f>
        <v>100</v>
      </c>
      <c r="F8" s="21">
        <v>100</v>
      </c>
      <c r="G8" s="15" t="s">
        <v>17</v>
      </c>
      <c r="H8" s="87">
        <f>F8/E8</f>
        <v>1</v>
      </c>
      <c r="I8" s="27" t="s">
        <v>17</v>
      </c>
      <c r="J8" s="2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5"/>
      <c r="B9" s="15"/>
      <c r="C9" s="20" t="s">
        <v>18</v>
      </c>
      <c r="D9" s="21"/>
      <c r="E9" s="21"/>
      <c r="F9" s="21"/>
      <c r="G9" s="15" t="s">
        <v>17</v>
      </c>
      <c r="H9" s="21"/>
      <c r="I9" s="27" t="s">
        <v>17</v>
      </c>
      <c r="J9" s="2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15"/>
      <c r="B10" s="15"/>
      <c r="C10" s="20" t="s">
        <v>19</v>
      </c>
      <c r="D10" s="27" t="s">
        <v>17</v>
      </c>
      <c r="E10" s="27" t="s">
        <v>17</v>
      </c>
      <c r="F10" s="27" t="s">
        <v>17</v>
      </c>
      <c r="G10" s="15" t="s">
        <v>17</v>
      </c>
      <c r="H10" s="21"/>
      <c r="I10" s="27" t="s">
        <v>17</v>
      </c>
      <c r="J10" s="27"/>
    </row>
    <row r="11" ht="18" customHeight="1" spans="1:255">
      <c r="A11" s="15" t="s">
        <v>20</v>
      </c>
      <c r="B11" s="15" t="s">
        <v>21</v>
      </c>
      <c r="C11" s="15"/>
      <c r="D11" s="15"/>
      <c r="E11" s="15"/>
      <c r="F11" s="27" t="s">
        <v>22</v>
      </c>
      <c r="G11" s="27"/>
      <c r="H11" s="27"/>
      <c r="I11" s="27"/>
      <c r="J11" s="27"/>
    </row>
    <row r="12" ht="69.6" customHeight="1" spans="1:255">
      <c r="A12" s="15"/>
      <c r="B12" s="80" t="s">
        <v>106</v>
      </c>
      <c r="C12" s="81"/>
      <c r="D12" s="81"/>
      <c r="E12" s="82"/>
      <c r="F12" s="27" t="s">
        <v>107</v>
      </c>
      <c r="G12" s="27"/>
      <c r="H12" s="27"/>
      <c r="I12" s="27"/>
      <c r="J12" s="27"/>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6" t="s">
        <v>34</v>
      </c>
      <c r="B15" s="35" t="s">
        <v>35</v>
      </c>
      <c r="C15" s="56" t="s">
        <v>108</v>
      </c>
      <c r="D15" s="94" t="s">
        <v>93</v>
      </c>
      <c r="E15" s="84" t="s">
        <v>41</v>
      </c>
      <c r="F15" s="40" t="s">
        <v>39</v>
      </c>
      <c r="G15" s="84" t="s">
        <v>41</v>
      </c>
      <c r="H15" s="84">
        <v>15</v>
      </c>
      <c r="I15" s="84">
        <v>15</v>
      </c>
      <c r="J15" s="31"/>
    </row>
    <row r="16" ht="18" customHeight="1" spans="1:255">
      <c r="A16" s="36"/>
      <c r="B16" s="35" t="s">
        <v>53</v>
      </c>
      <c r="C16" s="56" t="s">
        <v>109</v>
      </c>
      <c r="D16" s="38" t="s">
        <v>55</v>
      </c>
      <c r="E16" s="85">
        <v>0.95</v>
      </c>
      <c r="F16" s="40" t="s">
        <v>56</v>
      </c>
      <c r="G16" s="85">
        <v>0.95</v>
      </c>
      <c r="H16" s="84">
        <v>20</v>
      </c>
      <c r="I16" s="84">
        <v>20</v>
      </c>
      <c r="J16" s="31"/>
    </row>
    <row r="17" ht="18" customHeight="1" spans="1:10">
      <c r="A17" s="36"/>
      <c r="B17" s="35" t="s">
        <v>59</v>
      </c>
      <c r="C17" s="56" t="s">
        <v>110</v>
      </c>
      <c r="D17" s="38" t="s">
        <v>37</v>
      </c>
      <c r="E17" s="84" t="s">
        <v>111</v>
      </c>
      <c r="F17" s="40" t="s">
        <v>62</v>
      </c>
      <c r="G17" s="84" t="s">
        <v>111</v>
      </c>
      <c r="H17" s="84">
        <v>15</v>
      </c>
      <c r="I17" s="84">
        <v>15</v>
      </c>
      <c r="J17" s="31"/>
    </row>
    <row r="18" ht="81" customHeight="1" spans="1:10">
      <c r="A18" s="36" t="s">
        <v>69</v>
      </c>
      <c r="B18" s="36" t="s">
        <v>101</v>
      </c>
      <c r="C18" s="56" t="s">
        <v>112</v>
      </c>
      <c r="D18" s="38" t="s">
        <v>37</v>
      </c>
      <c r="E18" s="93" t="s">
        <v>113</v>
      </c>
      <c r="F18" s="40" t="s">
        <v>73</v>
      </c>
      <c r="G18" s="93" t="s">
        <v>113</v>
      </c>
      <c r="H18" s="84">
        <v>30</v>
      </c>
      <c r="I18" s="84">
        <v>30</v>
      </c>
      <c r="J18" s="31"/>
    </row>
    <row r="19" ht="30" customHeight="1" spans="1:10">
      <c r="A19" s="79" t="s">
        <v>74</v>
      </c>
      <c r="B19" s="45" t="s">
        <v>75</v>
      </c>
      <c r="C19" s="56" t="s">
        <v>114</v>
      </c>
      <c r="D19" s="38" t="s">
        <v>55</v>
      </c>
      <c r="E19" s="85">
        <v>0.8</v>
      </c>
      <c r="F19" s="44" t="s">
        <v>56</v>
      </c>
      <c r="G19" s="85">
        <v>0.8</v>
      </c>
      <c r="H19" s="84">
        <v>10</v>
      </c>
      <c r="I19" s="84">
        <v>10</v>
      </c>
      <c r="J19" s="64" t="s">
        <v>77</v>
      </c>
    </row>
    <row r="20" ht="54" customHeight="1" spans="1:10">
      <c r="A20" s="15" t="s">
        <v>78</v>
      </c>
      <c r="B20" s="15"/>
      <c r="C20" s="15"/>
      <c r="D20" s="15" t="s">
        <v>79</v>
      </c>
      <c r="E20" s="15"/>
      <c r="F20" s="15"/>
      <c r="G20" s="15"/>
      <c r="H20" s="15"/>
      <c r="I20" s="15"/>
      <c r="J20" s="15"/>
    </row>
    <row r="21" ht="25.5" customHeight="1" spans="1:10">
      <c r="A21" s="15" t="s">
        <v>80</v>
      </c>
      <c r="B21" s="15"/>
      <c r="C21" s="15"/>
      <c r="D21" s="15"/>
      <c r="E21" s="15"/>
      <c r="F21" s="15"/>
      <c r="G21" s="15"/>
      <c r="H21" s="15">
        <v>100</v>
      </c>
      <c r="I21" s="58">
        <f>I19+I18+I17+I16+I15+I7</f>
        <v>100</v>
      </c>
      <c r="J21" s="47" t="s">
        <v>81</v>
      </c>
    </row>
    <row r="22" ht="25.5" customHeight="1" spans="1:10">
      <c r="A22" s="48"/>
      <c r="B22" s="48"/>
      <c r="C22" s="48"/>
      <c r="D22" s="48"/>
      <c r="E22" s="48"/>
      <c r="F22" s="48"/>
      <c r="G22" s="48"/>
      <c r="H22" s="48"/>
      <c r="I22" s="49"/>
      <c r="J22" s="50"/>
    </row>
    <row r="23" ht="16.95" customHeight="1" spans="1:10">
      <c r="A23" s="48"/>
      <c r="B23" s="48"/>
      <c r="C23" s="48"/>
      <c r="D23" s="48"/>
      <c r="E23" s="48"/>
      <c r="F23" s="48"/>
      <c r="G23" s="48"/>
      <c r="H23" s="48"/>
      <c r="I23" s="48"/>
      <c r="J23" s="50"/>
    </row>
    <row r="24" ht="28.95" customHeight="1" spans="1:10">
      <c r="A24" s="51" t="s">
        <v>82</v>
      </c>
      <c r="B24" s="48"/>
      <c r="C24" s="48"/>
      <c r="D24" s="48"/>
      <c r="E24" s="48"/>
      <c r="F24" s="48"/>
      <c r="G24" s="48"/>
      <c r="H24" s="48"/>
      <c r="I24" s="48"/>
      <c r="J24" s="50"/>
    </row>
    <row r="25" ht="27" customHeight="1" spans="1:10">
      <c r="A25" s="51" t="s">
        <v>83</v>
      </c>
      <c r="B25" s="51"/>
      <c r="C25" s="51"/>
      <c r="D25" s="51"/>
      <c r="E25" s="51"/>
      <c r="F25" s="51"/>
      <c r="G25" s="51"/>
      <c r="H25" s="51"/>
      <c r="I25" s="51"/>
      <c r="J25" s="51"/>
    </row>
    <row r="26" ht="19.05" customHeight="1" spans="1:10">
      <c r="A26" s="51" t="s">
        <v>84</v>
      </c>
      <c r="B26" s="51"/>
      <c r="C26" s="51"/>
      <c r="D26" s="51"/>
      <c r="E26" s="51"/>
      <c r="F26" s="51"/>
      <c r="G26" s="51"/>
      <c r="H26" s="51"/>
      <c r="I26" s="51"/>
      <c r="J26" s="51"/>
    </row>
    <row r="27" ht="18" customHeight="1" spans="1:10">
      <c r="A27" s="51" t="s">
        <v>85</v>
      </c>
      <c r="B27" s="51"/>
      <c r="C27" s="51"/>
      <c r="D27" s="51"/>
      <c r="E27" s="51"/>
      <c r="F27" s="51"/>
      <c r="G27" s="51"/>
      <c r="H27" s="51"/>
      <c r="I27" s="51"/>
      <c r="J27" s="51"/>
    </row>
    <row r="28" ht="18" customHeight="1" spans="1:10">
      <c r="A28" s="51" t="s">
        <v>86</v>
      </c>
      <c r="B28" s="51"/>
      <c r="C28" s="51"/>
      <c r="D28" s="51"/>
      <c r="E28" s="51"/>
      <c r="F28" s="51"/>
      <c r="G28" s="51"/>
      <c r="H28" s="51"/>
      <c r="I28" s="51"/>
      <c r="J28" s="51"/>
    </row>
    <row r="29" ht="18" customHeight="1" spans="1:10">
      <c r="A29" s="51" t="s">
        <v>87</v>
      </c>
      <c r="B29" s="51"/>
      <c r="C29" s="51"/>
      <c r="D29" s="51"/>
      <c r="E29" s="51"/>
      <c r="F29" s="51"/>
      <c r="G29" s="51"/>
      <c r="H29" s="51"/>
      <c r="I29" s="51"/>
      <c r="J29" s="51"/>
    </row>
    <row r="30" ht="24" customHeight="1" spans="1:10">
      <c r="A30" s="51" t="s">
        <v>88</v>
      </c>
      <c r="B30" s="51"/>
      <c r="C30" s="51"/>
      <c r="D30" s="51"/>
      <c r="E30" s="51"/>
      <c r="F30" s="51"/>
      <c r="G30" s="51"/>
      <c r="H30" s="51"/>
      <c r="I30" s="51"/>
      <c r="J30" s="51"/>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5:J25"/>
    <mergeCell ref="A26:J26"/>
    <mergeCell ref="A27:J27"/>
    <mergeCell ref="A28:J28"/>
    <mergeCell ref="A29:J29"/>
    <mergeCell ref="A30:J30"/>
    <mergeCell ref="A11:A12"/>
    <mergeCell ref="A15:A17"/>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IU29"/>
  <sheetViews>
    <sheetView topLeftCell="A10" workbookViewId="0">
      <selection activeCell="J23" sqref="J23"/>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427</v>
      </c>
      <c r="B4" s="8"/>
      <c r="C4" s="9" t="s">
        <v>428</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f>E8</f>
        <v>40</v>
      </c>
      <c r="F7" s="21">
        <f>F8</f>
        <v>27.86</v>
      </c>
      <c r="G7" s="15">
        <v>10</v>
      </c>
      <c r="H7" s="22">
        <f>F7/E7</f>
        <v>0.6965</v>
      </c>
      <c r="I7" s="23">
        <f>H7*G7</f>
        <v>6.965</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40</v>
      </c>
      <c r="F8" s="21">
        <v>27.86</v>
      </c>
      <c r="G8" s="15" t="s">
        <v>17</v>
      </c>
      <c r="H8" s="22">
        <f>F8/E8</f>
        <v>0.6965</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85.2" customHeight="1" spans="1:255">
      <c r="A12" s="31"/>
      <c r="B12" s="12" t="s">
        <v>429</v>
      </c>
      <c r="C12" s="13"/>
      <c r="D12" s="13"/>
      <c r="E12" s="14"/>
      <c r="F12" s="32" t="s">
        <v>429</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42" t="s">
        <v>34</v>
      </c>
      <c r="B15" s="35" t="s">
        <v>35</v>
      </c>
      <c r="C15" s="56" t="s">
        <v>430</v>
      </c>
      <c r="D15" s="94" t="s">
        <v>37</v>
      </c>
      <c r="E15" s="68" t="s">
        <v>431</v>
      </c>
      <c r="F15" s="40" t="s">
        <v>190</v>
      </c>
      <c r="G15" s="68" t="s">
        <v>431</v>
      </c>
      <c r="H15" s="41">
        <v>20</v>
      </c>
      <c r="I15" s="41">
        <v>20</v>
      </c>
      <c r="J15" s="31"/>
    </row>
    <row r="16" ht="18" customHeight="1" spans="1:255">
      <c r="A16" s="42"/>
      <c r="B16" s="36" t="s">
        <v>59</v>
      </c>
      <c r="C16" s="56" t="s">
        <v>432</v>
      </c>
      <c r="D16" s="94" t="s">
        <v>37</v>
      </c>
      <c r="E16" s="65" t="s">
        <v>61</v>
      </c>
      <c r="F16" s="40" t="s">
        <v>62</v>
      </c>
      <c r="G16" s="65" t="s">
        <v>61</v>
      </c>
      <c r="H16" s="41">
        <v>15</v>
      </c>
      <c r="I16" s="41">
        <v>15</v>
      </c>
      <c r="J16" s="31"/>
    </row>
    <row r="17" ht="18" customHeight="1" spans="1:10">
      <c r="A17" s="42"/>
      <c r="B17" s="36" t="s">
        <v>63</v>
      </c>
      <c r="C17" s="56" t="s">
        <v>359</v>
      </c>
      <c r="D17" s="94" t="s">
        <v>37</v>
      </c>
      <c r="E17" s="66">
        <v>1</v>
      </c>
      <c r="F17" s="40" t="s">
        <v>56</v>
      </c>
      <c r="G17" s="70">
        <v>0.6965</v>
      </c>
      <c r="H17" s="41">
        <v>15</v>
      </c>
      <c r="I17" s="71">
        <f>G17/E17*H17</f>
        <v>10.4475</v>
      </c>
      <c r="J17" s="31" t="s">
        <v>433</v>
      </c>
    </row>
    <row r="18" ht="28.8" customHeight="1" spans="1:10">
      <c r="A18" s="35" t="s">
        <v>69</v>
      </c>
      <c r="B18" s="36" t="s">
        <v>291</v>
      </c>
      <c r="C18" s="56" t="s">
        <v>434</v>
      </c>
      <c r="D18" s="94" t="s">
        <v>37</v>
      </c>
      <c r="E18" s="68" t="s">
        <v>435</v>
      </c>
      <c r="F18" s="40" t="s">
        <v>73</v>
      </c>
      <c r="G18" s="68" t="s">
        <v>435</v>
      </c>
      <c r="H18" s="41">
        <v>30</v>
      </c>
      <c r="I18" s="41">
        <v>30</v>
      </c>
      <c r="J18" s="31"/>
    </row>
    <row r="19" ht="28.8" customHeight="1" spans="1:10">
      <c r="A19" s="35" t="s">
        <v>74</v>
      </c>
      <c r="B19" s="57" t="s">
        <v>362</v>
      </c>
      <c r="C19" s="56" t="s">
        <v>436</v>
      </c>
      <c r="D19" s="94" t="s">
        <v>55</v>
      </c>
      <c r="E19" s="66">
        <v>0.9</v>
      </c>
      <c r="F19" s="44" t="s">
        <v>56</v>
      </c>
      <c r="G19" s="66">
        <v>0.9</v>
      </c>
      <c r="H19" s="41">
        <v>10</v>
      </c>
      <c r="I19" s="41">
        <v>10</v>
      </c>
      <c r="J19" s="31"/>
    </row>
    <row r="20" ht="54" customHeight="1" spans="1:10">
      <c r="A20" s="7" t="s">
        <v>78</v>
      </c>
      <c r="B20" s="29"/>
      <c r="C20" s="8"/>
      <c r="D20" s="7" t="s">
        <v>79</v>
      </c>
      <c r="E20" s="29"/>
      <c r="F20" s="29"/>
      <c r="G20" s="29"/>
      <c r="H20" s="29"/>
      <c r="I20" s="29"/>
      <c r="J20" s="8"/>
    </row>
    <row r="21" ht="25.5" customHeight="1" spans="1:10">
      <c r="A21" s="7" t="s">
        <v>80</v>
      </c>
      <c r="B21" s="29"/>
      <c r="C21" s="29"/>
      <c r="D21" s="29"/>
      <c r="E21" s="29"/>
      <c r="F21" s="29"/>
      <c r="G21" s="8"/>
      <c r="H21" s="15">
        <v>100</v>
      </c>
      <c r="I21" s="27">
        <f>I7+I15+I17+I18+I19+I16</f>
        <v>92.4125</v>
      </c>
      <c r="J21" s="47" t="s">
        <v>81</v>
      </c>
    </row>
    <row r="22" ht="25.5" customHeight="1" spans="1:10">
      <c r="A22" s="48"/>
      <c r="B22" s="48"/>
      <c r="C22" s="48"/>
      <c r="D22" s="48"/>
      <c r="E22" s="48"/>
      <c r="F22" s="48"/>
      <c r="G22" s="48"/>
      <c r="H22" s="48"/>
      <c r="I22" s="49"/>
      <c r="J22" s="50"/>
    </row>
    <row r="23" ht="28.95" customHeight="1" spans="1:10">
      <c r="A23" s="51" t="s">
        <v>82</v>
      </c>
      <c r="B23" s="48"/>
      <c r="C23" s="48"/>
      <c r="D23" s="48"/>
      <c r="E23" s="48"/>
      <c r="F23" s="48"/>
      <c r="G23" s="48"/>
      <c r="H23" s="48"/>
      <c r="I23" s="48"/>
      <c r="J23" s="50"/>
    </row>
    <row r="24" ht="27" customHeight="1" spans="1:10">
      <c r="A24" s="51" t="s">
        <v>83</v>
      </c>
      <c r="B24" s="51"/>
      <c r="C24" s="51"/>
      <c r="D24" s="51"/>
      <c r="E24" s="51"/>
      <c r="F24" s="51"/>
      <c r="G24" s="51"/>
      <c r="H24" s="51"/>
      <c r="I24" s="51"/>
      <c r="J24" s="51"/>
    </row>
    <row r="25" ht="19.05" customHeight="1" spans="1:10">
      <c r="A25" s="51" t="s">
        <v>84</v>
      </c>
      <c r="B25" s="51"/>
      <c r="C25" s="51"/>
      <c r="D25" s="51"/>
      <c r="E25" s="51"/>
      <c r="F25" s="51"/>
      <c r="G25" s="51"/>
      <c r="H25" s="51"/>
      <c r="I25" s="51"/>
      <c r="J25" s="51"/>
    </row>
    <row r="26" ht="18" customHeight="1" spans="1:10">
      <c r="A26" s="51" t="s">
        <v>85</v>
      </c>
      <c r="B26" s="51"/>
      <c r="C26" s="51"/>
      <c r="D26" s="51"/>
      <c r="E26" s="51"/>
      <c r="F26" s="51"/>
      <c r="G26" s="51"/>
      <c r="H26" s="51"/>
      <c r="I26" s="51"/>
      <c r="J26" s="51"/>
    </row>
    <row r="27" ht="18" customHeight="1" spans="1:10">
      <c r="A27" s="51" t="s">
        <v>86</v>
      </c>
      <c r="B27" s="51"/>
      <c r="C27" s="51"/>
      <c r="D27" s="51"/>
      <c r="E27" s="51"/>
      <c r="F27" s="51"/>
      <c r="G27" s="51"/>
      <c r="H27" s="51"/>
      <c r="I27" s="51"/>
      <c r="J27" s="51"/>
    </row>
    <row r="28" ht="18" customHeight="1" spans="1:10">
      <c r="A28" s="51" t="s">
        <v>87</v>
      </c>
      <c r="B28" s="51"/>
      <c r="C28" s="51"/>
      <c r="D28" s="51"/>
      <c r="E28" s="51"/>
      <c r="F28" s="51"/>
      <c r="G28" s="51"/>
      <c r="H28" s="51"/>
      <c r="I28" s="51"/>
      <c r="J28" s="51"/>
    </row>
    <row r="29" ht="24" customHeight="1" spans="1:10">
      <c r="A29" s="51" t="s">
        <v>88</v>
      </c>
      <c r="B29" s="51"/>
      <c r="C29" s="51"/>
      <c r="D29" s="51"/>
      <c r="E29" s="51"/>
      <c r="F29" s="51"/>
      <c r="G29" s="51"/>
      <c r="H29" s="51"/>
      <c r="I29" s="51"/>
      <c r="J29" s="51"/>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IU30"/>
  <sheetViews>
    <sheetView topLeftCell="A13" workbookViewId="0">
      <selection activeCell="J20" sqref="J20"/>
    </sheetView>
  </sheetViews>
  <sheetFormatPr defaultColWidth="10" defaultRowHeight="13.5"/>
  <cols>
    <col min="1" max="2" width="12.3333333333333" style="4" customWidth="1"/>
    <col min="3" max="3" width="42.2190476190476" style="4" customWidth="1"/>
    <col min="4" max="4" width="12.552380952381" style="4" customWidth="1"/>
    <col min="5" max="5" width="27.3333333333333"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437</v>
      </c>
      <c r="B4" s="8"/>
      <c r="C4" s="9" t="s">
        <v>438</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f>E8</f>
        <v>2</v>
      </c>
      <c r="F7" s="21">
        <f>F8</f>
        <v>0</v>
      </c>
      <c r="G7" s="15">
        <v>10</v>
      </c>
      <c r="H7" s="22">
        <f>F7/E7</f>
        <v>0</v>
      </c>
      <c r="I7" s="23">
        <f>H7*G7</f>
        <v>0</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2</v>
      </c>
      <c r="F8" s="21">
        <v>0</v>
      </c>
      <c r="G8" s="15" t="s">
        <v>17</v>
      </c>
      <c r="H8" s="22">
        <f>F8/E8</f>
        <v>0</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85.2" customHeight="1" spans="1:255">
      <c r="A12" s="31"/>
      <c r="B12" s="12" t="s">
        <v>439</v>
      </c>
      <c r="C12" s="13"/>
      <c r="D12" s="13"/>
      <c r="E12" s="14"/>
      <c r="F12" s="32" t="s">
        <v>439</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42" t="s">
        <v>34</v>
      </c>
      <c r="B15" s="35" t="s">
        <v>35</v>
      </c>
      <c r="C15" s="56" t="s">
        <v>440</v>
      </c>
      <c r="D15" s="94" t="s">
        <v>37</v>
      </c>
      <c r="E15" s="68" t="s">
        <v>238</v>
      </c>
      <c r="F15" s="40" t="s">
        <v>39</v>
      </c>
      <c r="G15" s="68"/>
      <c r="H15" s="41">
        <v>20</v>
      </c>
      <c r="I15" s="41"/>
      <c r="J15" s="41" t="s">
        <v>441</v>
      </c>
    </row>
    <row r="16" ht="18" customHeight="1" spans="1:255">
      <c r="A16" s="42"/>
      <c r="B16" s="35" t="s">
        <v>53</v>
      </c>
      <c r="C16" s="56" t="s">
        <v>442</v>
      </c>
      <c r="D16" s="94" t="s">
        <v>55</v>
      </c>
      <c r="E16" s="59">
        <v>0.95</v>
      </c>
      <c r="F16" s="40" t="s">
        <v>56</v>
      </c>
      <c r="G16" s="68"/>
      <c r="H16" s="41">
        <v>10</v>
      </c>
      <c r="I16" s="41"/>
      <c r="J16" s="41" t="s">
        <v>441</v>
      </c>
    </row>
    <row r="17" ht="18" customHeight="1" spans="1:10">
      <c r="A17" s="42"/>
      <c r="B17" s="36" t="s">
        <v>59</v>
      </c>
      <c r="C17" s="56" t="s">
        <v>358</v>
      </c>
      <c r="D17" s="94" t="s">
        <v>37</v>
      </c>
      <c r="E17" s="65" t="s">
        <v>400</v>
      </c>
      <c r="F17" s="40" t="s">
        <v>62</v>
      </c>
      <c r="G17" s="65"/>
      <c r="H17" s="41">
        <v>10</v>
      </c>
      <c r="I17" s="41"/>
      <c r="J17" s="41" t="s">
        <v>441</v>
      </c>
    </row>
    <row r="18" ht="18" customHeight="1" spans="1:10">
      <c r="A18" s="42"/>
      <c r="B18" s="36" t="s">
        <v>63</v>
      </c>
      <c r="C18" s="56" t="s">
        <v>359</v>
      </c>
      <c r="D18" s="94" t="s">
        <v>55</v>
      </c>
      <c r="E18" s="65" t="s">
        <v>443</v>
      </c>
      <c r="F18" s="40" t="s">
        <v>56</v>
      </c>
      <c r="G18" s="70"/>
      <c r="H18" s="41">
        <v>10</v>
      </c>
      <c r="I18" s="71"/>
      <c r="J18" s="41" t="s">
        <v>441</v>
      </c>
    </row>
    <row r="19" ht="28.8" customHeight="1" spans="1:10">
      <c r="A19" s="35" t="s">
        <v>69</v>
      </c>
      <c r="B19" s="36" t="s">
        <v>101</v>
      </c>
      <c r="C19" s="68" t="s">
        <v>444</v>
      </c>
      <c r="D19" s="94" t="s">
        <v>37</v>
      </c>
      <c r="E19" s="68" t="s">
        <v>72</v>
      </c>
      <c r="F19" s="40" t="s">
        <v>73</v>
      </c>
      <c r="G19" s="68"/>
      <c r="H19" s="41">
        <v>30</v>
      </c>
      <c r="I19" s="41"/>
      <c r="J19" s="41" t="s">
        <v>441</v>
      </c>
    </row>
    <row r="20" ht="28.8" customHeight="1" spans="1:10">
      <c r="A20" s="35" t="s">
        <v>74</v>
      </c>
      <c r="B20" s="57" t="s">
        <v>362</v>
      </c>
      <c r="C20" s="56" t="s">
        <v>414</v>
      </c>
      <c r="D20" s="94" t="s">
        <v>55</v>
      </c>
      <c r="E20" s="59">
        <v>0.8</v>
      </c>
      <c r="F20" s="44" t="s">
        <v>56</v>
      </c>
      <c r="G20" s="66"/>
      <c r="H20" s="41">
        <v>10</v>
      </c>
      <c r="I20" s="41"/>
      <c r="J20" s="41" t="s">
        <v>441</v>
      </c>
    </row>
    <row r="21" ht="54" customHeight="1" spans="1:10">
      <c r="A21" s="7" t="s">
        <v>78</v>
      </c>
      <c r="B21" s="29"/>
      <c r="C21" s="8"/>
      <c r="D21" s="7" t="s">
        <v>79</v>
      </c>
      <c r="E21" s="29"/>
      <c r="F21" s="29"/>
      <c r="G21" s="29"/>
      <c r="H21" s="29"/>
      <c r="I21" s="29"/>
      <c r="J21" s="8"/>
    </row>
    <row r="22" ht="25.5" customHeight="1" spans="1:10">
      <c r="A22" s="7" t="s">
        <v>80</v>
      </c>
      <c r="B22" s="29"/>
      <c r="C22" s="29"/>
      <c r="D22" s="29"/>
      <c r="E22" s="29"/>
      <c r="F22" s="29"/>
      <c r="G22" s="8"/>
      <c r="H22" s="15">
        <v>100</v>
      </c>
      <c r="I22" s="27">
        <f>I7+I15+I18+I19+I20+I17</f>
        <v>0</v>
      </c>
      <c r="J22" s="47" t="s">
        <v>445</v>
      </c>
    </row>
    <row r="23" ht="25.5" customHeight="1" spans="1:10">
      <c r="A23" s="48"/>
      <c r="B23" s="48"/>
      <c r="C23" s="48"/>
      <c r="D23" s="48"/>
      <c r="E23" s="48"/>
      <c r="F23" s="48"/>
      <c r="G23" s="48"/>
      <c r="H23" s="48"/>
      <c r="I23" s="49"/>
      <c r="J23" s="50"/>
    </row>
    <row r="24" ht="28.95" customHeight="1" spans="1:10">
      <c r="A24" s="51" t="s">
        <v>82</v>
      </c>
      <c r="B24" s="48"/>
      <c r="C24" s="48"/>
      <c r="D24" s="48"/>
      <c r="E24" s="48"/>
      <c r="F24" s="48"/>
      <c r="G24" s="48"/>
      <c r="H24" s="48"/>
      <c r="I24" s="48"/>
      <c r="J24" s="50"/>
    </row>
    <row r="25" ht="27" customHeight="1" spans="1:10">
      <c r="A25" s="51" t="s">
        <v>83</v>
      </c>
      <c r="B25" s="51"/>
      <c r="C25" s="51"/>
      <c r="D25" s="51"/>
      <c r="E25" s="51"/>
      <c r="F25" s="51"/>
      <c r="G25" s="51"/>
      <c r="H25" s="51"/>
      <c r="I25" s="51"/>
      <c r="J25" s="51"/>
    </row>
    <row r="26" ht="19.05" customHeight="1" spans="1:10">
      <c r="A26" s="51" t="s">
        <v>84</v>
      </c>
      <c r="B26" s="51"/>
      <c r="C26" s="51"/>
      <c r="D26" s="51"/>
      <c r="E26" s="51"/>
      <c r="F26" s="51"/>
      <c r="G26" s="51"/>
      <c r="H26" s="51"/>
      <c r="I26" s="51"/>
      <c r="J26" s="51"/>
    </row>
    <row r="27" ht="18" customHeight="1" spans="1:10">
      <c r="A27" s="51" t="s">
        <v>85</v>
      </c>
      <c r="B27" s="51"/>
      <c r="C27" s="51"/>
      <c r="D27" s="51"/>
      <c r="E27" s="51"/>
      <c r="F27" s="51"/>
      <c r="G27" s="51"/>
      <c r="H27" s="51"/>
      <c r="I27" s="51"/>
      <c r="J27" s="51"/>
    </row>
    <row r="28" ht="18" customHeight="1" spans="1:10">
      <c r="A28" s="51" t="s">
        <v>86</v>
      </c>
      <c r="B28" s="51"/>
      <c r="C28" s="51"/>
      <c r="D28" s="51"/>
      <c r="E28" s="51"/>
      <c r="F28" s="51"/>
      <c r="G28" s="51"/>
      <c r="H28" s="51"/>
      <c r="I28" s="51"/>
      <c r="J28" s="51"/>
    </row>
    <row r="29" ht="18" customHeight="1" spans="1:10">
      <c r="A29" s="51" t="s">
        <v>87</v>
      </c>
      <c r="B29" s="51"/>
      <c r="C29" s="51"/>
      <c r="D29" s="51"/>
      <c r="E29" s="51"/>
      <c r="F29" s="51"/>
      <c r="G29" s="51"/>
      <c r="H29" s="51"/>
      <c r="I29" s="51"/>
      <c r="J29" s="51"/>
    </row>
    <row r="30" ht="24" customHeight="1" spans="1:10">
      <c r="A30" s="51" t="s">
        <v>88</v>
      </c>
      <c r="B30" s="51"/>
      <c r="C30" s="51"/>
      <c r="D30" s="51"/>
      <c r="E30" s="51"/>
      <c r="F30" s="51"/>
      <c r="G30" s="51"/>
      <c r="H30" s="51"/>
      <c r="I30" s="51"/>
      <c r="J30" s="51"/>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1:IU33"/>
  <sheetViews>
    <sheetView topLeftCell="A4" workbookViewId="0">
      <selection activeCell="J25" sqref="J25"/>
    </sheetView>
  </sheetViews>
  <sheetFormatPr defaultColWidth="10" defaultRowHeight="13.5"/>
  <cols>
    <col min="1" max="2" width="12.3333333333333" style="4" customWidth="1"/>
    <col min="3" max="3" width="42.2190476190476" style="4" customWidth="1"/>
    <col min="4" max="4" width="12.552380952381" style="4" customWidth="1"/>
    <col min="5" max="5" width="27.3333333333333"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446</v>
      </c>
      <c r="B4" s="8"/>
      <c r="C4" s="9" t="s">
        <v>447</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f>E8</f>
        <v>390</v>
      </c>
      <c r="F7" s="21">
        <f>F8</f>
        <v>335.54</v>
      </c>
      <c r="G7" s="15">
        <v>10</v>
      </c>
      <c r="H7" s="22">
        <f>F7/E7</f>
        <v>0.860358974358974</v>
      </c>
      <c r="I7" s="23">
        <f>H7*G7</f>
        <v>8.60358974358974</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390</v>
      </c>
      <c r="F8" s="21">
        <v>335.54</v>
      </c>
      <c r="G8" s="15" t="s">
        <v>17</v>
      </c>
      <c r="H8" s="22">
        <f>F8/E8</f>
        <v>0.860358974358974</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85.2" customHeight="1" spans="1:255">
      <c r="A12" s="31"/>
      <c r="B12" s="12" t="s">
        <v>448</v>
      </c>
      <c r="C12" s="13"/>
      <c r="D12" s="13"/>
      <c r="E12" s="14"/>
      <c r="F12" s="32" t="s">
        <v>448</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42" t="s">
        <v>34</v>
      </c>
      <c r="B15" s="35" t="s">
        <v>35</v>
      </c>
      <c r="C15" s="56" t="s">
        <v>449</v>
      </c>
      <c r="D15" s="94" t="s">
        <v>37</v>
      </c>
      <c r="E15" s="68" t="s">
        <v>450</v>
      </c>
      <c r="F15" s="40" t="s">
        <v>227</v>
      </c>
      <c r="G15" s="68" t="s">
        <v>450</v>
      </c>
      <c r="H15" s="41">
        <v>8</v>
      </c>
      <c r="I15" s="41">
        <v>8</v>
      </c>
      <c r="J15" s="31"/>
    </row>
    <row r="16" ht="18" customHeight="1" spans="1:255">
      <c r="A16" s="42"/>
      <c r="B16" s="42"/>
      <c r="C16" s="56" t="s">
        <v>451</v>
      </c>
      <c r="D16" s="94" t="s">
        <v>37</v>
      </c>
      <c r="E16" s="68" t="s">
        <v>452</v>
      </c>
      <c r="F16" s="40" t="s">
        <v>97</v>
      </c>
      <c r="G16" s="68" t="s">
        <v>452</v>
      </c>
      <c r="H16" s="41">
        <v>8</v>
      </c>
      <c r="I16" s="41">
        <v>8</v>
      </c>
      <c r="J16" s="31"/>
    </row>
    <row r="17" ht="37.2" customHeight="1" spans="1:10">
      <c r="A17" s="42"/>
      <c r="B17" s="54"/>
      <c r="C17" s="56" t="s">
        <v>453</v>
      </c>
      <c r="D17" s="94" t="s">
        <v>37</v>
      </c>
      <c r="E17" s="68" t="s">
        <v>454</v>
      </c>
      <c r="F17" s="40" t="s">
        <v>73</v>
      </c>
      <c r="G17" s="68" t="s">
        <v>454</v>
      </c>
      <c r="H17" s="41">
        <v>8</v>
      </c>
      <c r="I17" s="41">
        <v>8</v>
      </c>
      <c r="J17" s="31"/>
    </row>
    <row r="18" ht="18" customHeight="1" spans="1:10">
      <c r="A18" s="42"/>
      <c r="B18" s="35" t="s">
        <v>53</v>
      </c>
      <c r="C18" s="56" t="s">
        <v>455</v>
      </c>
      <c r="D18" s="94" t="s">
        <v>55</v>
      </c>
      <c r="E18" s="59">
        <v>0.9</v>
      </c>
      <c r="F18" s="40" t="s">
        <v>56</v>
      </c>
      <c r="G18" s="59">
        <v>0.9</v>
      </c>
      <c r="H18" s="41">
        <v>8</v>
      </c>
      <c r="I18" s="41">
        <v>8</v>
      </c>
      <c r="J18" s="31"/>
    </row>
    <row r="19" ht="18" customHeight="1" spans="1:10">
      <c r="A19" s="42"/>
      <c r="B19" s="54"/>
      <c r="C19" s="56" t="s">
        <v>456</v>
      </c>
      <c r="D19" s="94" t="s">
        <v>55</v>
      </c>
      <c r="E19" s="59">
        <v>0.9</v>
      </c>
      <c r="F19" s="40" t="s">
        <v>56</v>
      </c>
      <c r="G19" s="59">
        <v>0.9</v>
      </c>
      <c r="H19" s="41">
        <v>8</v>
      </c>
      <c r="I19" s="41">
        <v>8</v>
      </c>
      <c r="J19" s="31"/>
    </row>
    <row r="20" ht="18" customHeight="1" spans="1:10">
      <c r="A20" s="42"/>
      <c r="B20" s="36" t="s">
        <v>59</v>
      </c>
      <c r="C20" s="56" t="s">
        <v>457</v>
      </c>
      <c r="D20" s="94" t="s">
        <v>37</v>
      </c>
      <c r="E20" s="65" t="s">
        <v>400</v>
      </c>
      <c r="F20" s="40" t="s">
        <v>62</v>
      </c>
      <c r="G20" s="65" t="s">
        <v>400</v>
      </c>
      <c r="H20" s="41">
        <v>5</v>
      </c>
      <c r="I20" s="41">
        <v>5</v>
      </c>
      <c r="J20" s="31"/>
    </row>
    <row r="21" ht="18" customHeight="1" spans="1:10">
      <c r="A21" s="42"/>
      <c r="B21" s="36" t="s">
        <v>63</v>
      </c>
      <c r="C21" s="56" t="s">
        <v>359</v>
      </c>
      <c r="D21" s="94" t="s">
        <v>55</v>
      </c>
      <c r="E21" s="65" t="s">
        <v>458</v>
      </c>
      <c r="F21" s="40" t="s">
        <v>56</v>
      </c>
      <c r="G21" s="70">
        <v>0.8604</v>
      </c>
      <c r="H21" s="41">
        <v>5</v>
      </c>
      <c r="I21" s="71">
        <f>G21/E21*H21</f>
        <v>4.52842105263158</v>
      </c>
      <c r="J21" s="41" t="s">
        <v>459</v>
      </c>
    </row>
    <row r="22" ht="28.8" customHeight="1" spans="1:10">
      <c r="A22" s="35" t="s">
        <v>69</v>
      </c>
      <c r="B22" s="36" t="s">
        <v>101</v>
      </c>
      <c r="C22" s="56" t="s">
        <v>460</v>
      </c>
      <c r="D22" s="94" t="s">
        <v>37</v>
      </c>
      <c r="E22" s="68" t="s">
        <v>461</v>
      </c>
      <c r="F22" s="40" t="s">
        <v>73</v>
      </c>
      <c r="G22" s="68" t="s">
        <v>461</v>
      </c>
      <c r="H22" s="41">
        <v>30</v>
      </c>
      <c r="I22" s="41">
        <v>30</v>
      </c>
      <c r="J22" s="31"/>
    </row>
    <row r="23" ht="28.8" customHeight="1" spans="1:10">
      <c r="A23" s="35" t="s">
        <v>74</v>
      </c>
      <c r="B23" s="57" t="s">
        <v>362</v>
      </c>
      <c r="C23" s="56" t="s">
        <v>462</v>
      </c>
      <c r="D23" s="94" t="s">
        <v>55</v>
      </c>
      <c r="E23" s="59">
        <v>0.85</v>
      </c>
      <c r="F23" s="44" t="s">
        <v>56</v>
      </c>
      <c r="G23" s="59">
        <v>0.85</v>
      </c>
      <c r="H23" s="41">
        <v>10</v>
      </c>
      <c r="I23" s="41">
        <v>10</v>
      </c>
      <c r="J23" s="31"/>
    </row>
    <row r="24" ht="54" customHeight="1" spans="1:10">
      <c r="A24" s="7" t="s">
        <v>78</v>
      </c>
      <c r="B24" s="29"/>
      <c r="C24" s="8"/>
      <c r="D24" s="7" t="s">
        <v>79</v>
      </c>
      <c r="E24" s="29"/>
      <c r="F24" s="29"/>
      <c r="G24" s="29"/>
      <c r="H24" s="29"/>
      <c r="I24" s="29"/>
      <c r="J24" s="8"/>
    </row>
    <row r="25" ht="25.5" customHeight="1" spans="1:10">
      <c r="A25" s="7" t="s">
        <v>80</v>
      </c>
      <c r="B25" s="29"/>
      <c r="C25" s="29"/>
      <c r="D25" s="29"/>
      <c r="E25" s="29"/>
      <c r="F25" s="29"/>
      <c r="G25" s="8"/>
      <c r="H25" s="15">
        <v>100</v>
      </c>
      <c r="I25" s="27">
        <f>I7+I15+I21+I22+I23+I20+I16+I17+I18+I19</f>
        <v>98.1320107962213</v>
      </c>
      <c r="J25" s="47" t="s">
        <v>81</v>
      </c>
    </row>
    <row r="26" ht="25.5" customHeight="1" spans="1:10">
      <c r="A26" s="48"/>
      <c r="B26" s="48"/>
      <c r="C26" s="48"/>
      <c r="D26" s="48"/>
      <c r="E26" s="48"/>
      <c r="F26" s="48"/>
      <c r="G26" s="48"/>
      <c r="H26" s="48"/>
      <c r="I26" s="49"/>
      <c r="J26" s="50"/>
    </row>
    <row r="27" ht="28.95" customHeight="1" spans="1:10">
      <c r="A27" s="51" t="s">
        <v>82</v>
      </c>
      <c r="B27" s="48"/>
      <c r="C27" s="48"/>
      <c r="D27" s="48"/>
      <c r="E27" s="48"/>
      <c r="F27" s="48"/>
      <c r="G27" s="48"/>
      <c r="H27" s="48"/>
      <c r="I27" s="48"/>
      <c r="J27" s="50"/>
    </row>
    <row r="28" ht="27" customHeight="1" spans="1:10">
      <c r="A28" s="51" t="s">
        <v>83</v>
      </c>
      <c r="B28" s="51"/>
      <c r="C28" s="51"/>
      <c r="D28" s="51"/>
      <c r="E28" s="51"/>
      <c r="F28" s="51"/>
      <c r="G28" s="51"/>
      <c r="H28" s="51"/>
      <c r="I28" s="51"/>
      <c r="J28" s="51"/>
    </row>
    <row r="29" ht="19.05" customHeight="1" spans="1:10">
      <c r="A29" s="51" t="s">
        <v>84</v>
      </c>
      <c r="B29" s="51"/>
      <c r="C29" s="51"/>
      <c r="D29" s="51"/>
      <c r="E29" s="51"/>
      <c r="F29" s="51"/>
      <c r="G29" s="51"/>
      <c r="H29" s="51"/>
      <c r="I29" s="51"/>
      <c r="J29" s="51"/>
    </row>
    <row r="30" ht="18" customHeight="1" spans="1:10">
      <c r="A30" s="51" t="s">
        <v>85</v>
      </c>
      <c r="B30" s="51"/>
      <c r="C30" s="51"/>
      <c r="D30" s="51"/>
      <c r="E30" s="51"/>
      <c r="F30" s="51"/>
      <c r="G30" s="51"/>
      <c r="H30" s="51"/>
      <c r="I30" s="51"/>
      <c r="J30" s="51"/>
    </row>
    <row r="31" ht="18" customHeight="1" spans="1:10">
      <c r="A31" s="51" t="s">
        <v>86</v>
      </c>
      <c r="B31" s="51"/>
      <c r="C31" s="51"/>
      <c r="D31" s="51"/>
      <c r="E31" s="51"/>
      <c r="F31" s="51"/>
      <c r="G31" s="51"/>
      <c r="H31" s="51"/>
      <c r="I31" s="51"/>
      <c r="J31" s="51"/>
    </row>
    <row r="32" ht="18" customHeight="1" spans="1:10">
      <c r="A32" s="51" t="s">
        <v>87</v>
      </c>
      <c r="B32" s="51"/>
      <c r="C32" s="51"/>
      <c r="D32" s="51"/>
      <c r="E32" s="51"/>
      <c r="F32" s="51"/>
      <c r="G32" s="51"/>
      <c r="H32" s="51"/>
      <c r="I32" s="51"/>
      <c r="J32" s="51"/>
    </row>
    <row r="33" ht="24" customHeight="1" spans="1:10">
      <c r="A33" s="51" t="s">
        <v>88</v>
      </c>
      <c r="B33" s="51"/>
      <c r="C33" s="51"/>
      <c r="D33" s="51"/>
      <c r="E33" s="51"/>
      <c r="F33" s="51"/>
      <c r="G33" s="51"/>
      <c r="H33" s="51"/>
      <c r="I33" s="51"/>
      <c r="J33" s="51"/>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21"/>
    <mergeCell ref="B15:B17"/>
    <mergeCell ref="B18:B19"/>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pageSetUpPr fitToPage="1"/>
  </sheetPr>
  <dimension ref="A1:IU33"/>
  <sheetViews>
    <sheetView topLeftCell="A13" workbookViewId="0">
      <selection activeCell="J23" sqref="J23"/>
    </sheetView>
  </sheetViews>
  <sheetFormatPr defaultColWidth="10" defaultRowHeight="13.5"/>
  <cols>
    <col min="1" max="2" width="12.3333333333333" style="4" customWidth="1"/>
    <col min="3" max="3" width="42.2190476190476" style="4" customWidth="1"/>
    <col min="4" max="4" width="12.552380952381" style="4" customWidth="1"/>
    <col min="5" max="5" width="27.3333333333333"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463</v>
      </c>
      <c r="B4" s="8"/>
      <c r="C4" s="9" t="s">
        <v>464</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f>E8</f>
        <v>20.808146</v>
      </c>
      <c r="F7" s="21">
        <f>F8</f>
        <v>20.1</v>
      </c>
      <c r="G7" s="15">
        <v>10</v>
      </c>
      <c r="H7" s="22">
        <f>F7/E7</f>
        <v>0.965967847399764</v>
      </c>
      <c r="I7" s="23">
        <f>H7*G7</f>
        <v>9.65967847399764</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20.808146</v>
      </c>
      <c r="F8" s="21">
        <v>20.1</v>
      </c>
      <c r="G8" s="15" t="s">
        <v>17</v>
      </c>
      <c r="H8" s="22">
        <f>F8/E8</f>
        <v>0.965967847399764</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85.2" customHeight="1" spans="1:255">
      <c r="A12" s="31"/>
      <c r="B12" s="12" t="s">
        <v>465</v>
      </c>
      <c r="C12" s="13"/>
      <c r="D12" s="13"/>
      <c r="E12" s="14"/>
      <c r="F12" s="32" t="s">
        <v>465</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42" t="s">
        <v>34</v>
      </c>
      <c r="B15" s="35" t="s">
        <v>35</v>
      </c>
      <c r="C15" s="56" t="s">
        <v>466</v>
      </c>
      <c r="D15" s="94" t="s">
        <v>37</v>
      </c>
      <c r="E15" s="68" t="s">
        <v>145</v>
      </c>
      <c r="F15" s="40" t="s">
        <v>131</v>
      </c>
      <c r="G15" s="68" t="s">
        <v>145</v>
      </c>
      <c r="H15" s="41">
        <v>8</v>
      </c>
      <c r="I15" s="41">
        <v>8</v>
      </c>
      <c r="J15" s="31"/>
    </row>
    <row r="16" ht="18" customHeight="1" spans="1:255">
      <c r="A16" s="42"/>
      <c r="B16" s="42"/>
      <c r="C16" s="56" t="s">
        <v>467</v>
      </c>
      <c r="D16" s="94" t="s">
        <v>37</v>
      </c>
      <c r="E16" s="68" t="s">
        <v>468</v>
      </c>
      <c r="F16" s="40" t="s">
        <v>131</v>
      </c>
      <c r="G16" s="68" t="s">
        <v>468</v>
      </c>
      <c r="H16" s="41">
        <v>8</v>
      </c>
      <c r="I16" s="41">
        <v>8</v>
      </c>
      <c r="J16" s="31"/>
    </row>
    <row r="17" ht="37.2" customHeight="1" spans="1:10">
      <c r="A17" s="42"/>
      <c r="B17" s="42"/>
      <c r="C17" s="56" t="s">
        <v>469</v>
      </c>
      <c r="D17" s="94" t="s">
        <v>37</v>
      </c>
      <c r="E17" s="68" t="s">
        <v>130</v>
      </c>
      <c r="F17" s="40" t="s">
        <v>131</v>
      </c>
      <c r="G17" s="68" t="s">
        <v>130</v>
      </c>
      <c r="H17" s="41">
        <v>8</v>
      </c>
      <c r="I17" s="41">
        <v>8</v>
      </c>
      <c r="J17" s="31"/>
    </row>
    <row r="18" ht="29.4" customHeight="1" spans="1:10">
      <c r="A18" s="42"/>
      <c r="B18" s="42"/>
      <c r="C18" s="56" t="s">
        <v>470</v>
      </c>
      <c r="D18" s="94" t="s">
        <v>37</v>
      </c>
      <c r="E18" s="68" t="s">
        <v>471</v>
      </c>
      <c r="F18" s="40" t="s">
        <v>131</v>
      </c>
      <c r="G18" s="68" t="s">
        <v>471</v>
      </c>
      <c r="H18" s="41">
        <v>8</v>
      </c>
      <c r="I18" s="41">
        <v>8</v>
      </c>
      <c r="J18" s="31"/>
    </row>
    <row r="19" ht="18" customHeight="1" spans="1:10">
      <c r="A19" s="42"/>
      <c r="B19" s="54"/>
      <c r="C19" s="56" t="s">
        <v>472</v>
      </c>
      <c r="D19" s="94" t="s">
        <v>37</v>
      </c>
      <c r="E19" s="68" t="s">
        <v>130</v>
      </c>
      <c r="F19" s="40" t="s">
        <v>131</v>
      </c>
      <c r="G19" s="68" t="s">
        <v>130</v>
      </c>
      <c r="H19" s="41">
        <v>8</v>
      </c>
      <c r="I19" s="41">
        <v>8</v>
      </c>
      <c r="J19" s="31"/>
    </row>
    <row r="20" ht="18" customHeight="1" spans="1:10">
      <c r="A20" s="42"/>
      <c r="B20" s="36" t="s">
        <v>59</v>
      </c>
      <c r="C20" s="56" t="s">
        <v>358</v>
      </c>
      <c r="D20" s="94" t="s">
        <v>37</v>
      </c>
      <c r="E20" s="65" t="s">
        <v>457</v>
      </c>
      <c r="F20" s="40" t="s">
        <v>73</v>
      </c>
      <c r="G20" s="65" t="s">
        <v>457</v>
      </c>
      <c r="H20" s="41">
        <v>5</v>
      </c>
      <c r="I20" s="41">
        <v>5</v>
      </c>
      <c r="J20" s="31"/>
    </row>
    <row r="21" ht="18" customHeight="1" spans="1:10">
      <c r="A21" s="42"/>
      <c r="B21" s="36" t="s">
        <v>63</v>
      </c>
      <c r="C21" s="56" t="s">
        <v>359</v>
      </c>
      <c r="D21" s="94" t="s">
        <v>55</v>
      </c>
      <c r="E21" s="66">
        <v>0.9</v>
      </c>
      <c r="F21" s="40" t="s">
        <v>56</v>
      </c>
      <c r="G21" s="69">
        <v>0.966</v>
      </c>
      <c r="H21" s="41">
        <v>5</v>
      </c>
      <c r="I21" s="41">
        <v>5</v>
      </c>
      <c r="J21" s="41" t="s">
        <v>473</v>
      </c>
    </row>
    <row r="22" ht="28.8" customHeight="1" spans="1:10">
      <c r="A22" s="35" t="s">
        <v>69</v>
      </c>
      <c r="B22" s="36" t="s">
        <v>101</v>
      </c>
      <c r="C22" s="56" t="s">
        <v>391</v>
      </c>
      <c r="D22" s="94" t="s">
        <v>37</v>
      </c>
      <c r="E22" s="68" t="s">
        <v>461</v>
      </c>
      <c r="F22" s="40" t="s">
        <v>73</v>
      </c>
      <c r="G22" s="68" t="s">
        <v>461</v>
      </c>
      <c r="H22" s="41">
        <v>30</v>
      </c>
      <c r="I22" s="41">
        <v>30</v>
      </c>
      <c r="J22" s="31"/>
    </row>
    <row r="23" ht="28.8" customHeight="1" spans="1:10">
      <c r="A23" s="35" t="s">
        <v>74</v>
      </c>
      <c r="B23" s="57" t="s">
        <v>362</v>
      </c>
      <c r="C23" s="56" t="s">
        <v>436</v>
      </c>
      <c r="D23" s="94" t="s">
        <v>55</v>
      </c>
      <c r="E23" s="59">
        <v>0.9</v>
      </c>
      <c r="F23" s="44" t="s">
        <v>56</v>
      </c>
      <c r="G23" s="59">
        <v>0.9</v>
      </c>
      <c r="H23" s="41">
        <v>10</v>
      </c>
      <c r="I23" s="41">
        <v>10</v>
      </c>
      <c r="J23" s="31"/>
    </row>
    <row r="24" ht="54" customHeight="1" spans="1:10">
      <c r="A24" s="7" t="s">
        <v>78</v>
      </c>
      <c r="B24" s="29"/>
      <c r="C24" s="8"/>
      <c r="D24" s="7" t="s">
        <v>79</v>
      </c>
      <c r="E24" s="29"/>
      <c r="F24" s="29"/>
      <c r="G24" s="29"/>
      <c r="H24" s="29"/>
      <c r="I24" s="29"/>
      <c r="J24" s="8"/>
    </row>
    <row r="25" ht="25.5" customHeight="1" spans="1:10">
      <c r="A25" s="7" t="s">
        <v>80</v>
      </c>
      <c r="B25" s="29"/>
      <c r="C25" s="29"/>
      <c r="D25" s="29"/>
      <c r="E25" s="29"/>
      <c r="F25" s="29"/>
      <c r="G25" s="8"/>
      <c r="H25" s="15">
        <v>100</v>
      </c>
      <c r="I25" s="27">
        <f>I7+I15+I21+I22+I23+I20+I16+I17+I18+I19</f>
        <v>99.6596784739976</v>
      </c>
      <c r="J25" s="47" t="s">
        <v>81</v>
      </c>
    </row>
    <row r="26" ht="25.5" customHeight="1" spans="1:10">
      <c r="A26" s="48"/>
      <c r="B26" s="48"/>
      <c r="C26" s="48"/>
      <c r="D26" s="48"/>
      <c r="E26" s="48"/>
      <c r="F26" s="48"/>
      <c r="G26" s="48"/>
      <c r="H26" s="48"/>
      <c r="I26" s="49"/>
      <c r="J26" s="50"/>
    </row>
    <row r="27" ht="28.95" customHeight="1" spans="1:10">
      <c r="A27" s="51" t="s">
        <v>82</v>
      </c>
      <c r="B27" s="48"/>
      <c r="C27" s="48"/>
      <c r="D27" s="48"/>
      <c r="E27" s="48"/>
      <c r="F27" s="48"/>
      <c r="G27" s="48"/>
      <c r="H27" s="48"/>
      <c r="I27" s="48"/>
      <c r="J27" s="50"/>
    </row>
    <row r="28" ht="27" customHeight="1" spans="1:10">
      <c r="A28" s="51" t="s">
        <v>83</v>
      </c>
      <c r="B28" s="51"/>
      <c r="C28" s="51"/>
      <c r="D28" s="51"/>
      <c r="E28" s="51"/>
      <c r="F28" s="51"/>
      <c r="G28" s="51"/>
      <c r="H28" s="51"/>
      <c r="I28" s="51"/>
      <c r="J28" s="51"/>
    </row>
    <row r="29" ht="19.05" customHeight="1" spans="1:10">
      <c r="A29" s="51" t="s">
        <v>84</v>
      </c>
      <c r="B29" s="51"/>
      <c r="C29" s="51"/>
      <c r="D29" s="51"/>
      <c r="E29" s="51"/>
      <c r="F29" s="51"/>
      <c r="G29" s="51"/>
      <c r="H29" s="51"/>
      <c r="I29" s="51"/>
      <c r="J29" s="51"/>
    </row>
    <row r="30" ht="18" customHeight="1" spans="1:10">
      <c r="A30" s="51" t="s">
        <v>85</v>
      </c>
      <c r="B30" s="51"/>
      <c r="C30" s="51"/>
      <c r="D30" s="51"/>
      <c r="E30" s="51"/>
      <c r="F30" s="51"/>
      <c r="G30" s="51"/>
      <c r="H30" s="51"/>
      <c r="I30" s="51"/>
      <c r="J30" s="51"/>
    </row>
    <row r="31" ht="18" customHeight="1" spans="1:10">
      <c r="A31" s="51" t="s">
        <v>86</v>
      </c>
      <c r="B31" s="51"/>
      <c r="C31" s="51"/>
      <c r="D31" s="51"/>
      <c r="E31" s="51"/>
      <c r="F31" s="51"/>
      <c r="G31" s="51"/>
      <c r="H31" s="51"/>
      <c r="I31" s="51"/>
      <c r="J31" s="51"/>
    </row>
    <row r="32" ht="18" customHeight="1" spans="1:10">
      <c r="A32" s="51" t="s">
        <v>87</v>
      </c>
      <c r="B32" s="51"/>
      <c r="C32" s="51"/>
      <c r="D32" s="51"/>
      <c r="E32" s="51"/>
      <c r="F32" s="51"/>
      <c r="G32" s="51"/>
      <c r="H32" s="51"/>
      <c r="I32" s="51"/>
      <c r="J32" s="51"/>
    </row>
    <row r="33" ht="24" customHeight="1" spans="1:10">
      <c r="A33" s="51" t="s">
        <v>88</v>
      </c>
      <c r="B33" s="51"/>
      <c r="C33" s="51"/>
      <c r="D33" s="51"/>
      <c r="E33" s="51"/>
      <c r="F33" s="51"/>
      <c r="G33" s="51"/>
      <c r="H33" s="51"/>
      <c r="I33" s="51"/>
      <c r="J33" s="51"/>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21"/>
    <mergeCell ref="B15:B19"/>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pageSetUpPr fitToPage="1"/>
  </sheetPr>
  <dimension ref="A1:IU27"/>
  <sheetViews>
    <sheetView topLeftCell="A13" workbookViewId="0">
      <selection activeCell="A25" sqref="A25:J25"/>
    </sheetView>
  </sheetViews>
  <sheetFormatPr defaultColWidth="10" defaultRowHeight="13.5"/>
  <cols>
    <col min="1" max="2" width="12.3333333333333" style="4" customWidth="1"/>
    <col min="3" max="3" width="42.2190476190476" style="4" customWidth="1"/>
    <col min="4" max="4" width="12.552380952381" style="4" customWidth="1"/>
    <col min="5" max="5" width="27.3333333333333"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474</v>
      </c>
      <c r="B4" s="8"/>
      <c r="C4" s="9" t="s">
        <v>475</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f>E8</f>
        <v>66.576801</v>
      </c>
      <c r="F7" s="21">
        <f>F8</f>
        <v>66.58</v>
      </c>
      <c r="G7" s="15">
        <v>10</v>
      </c>
      <c r="H7" s="22">
        <f>F7/E7</f>
        <v>1.00004804977037</v>
      </c>
      <c r="I7" s="23">
        <f>H7*G7</f>
        <v>10.0004804977037</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66.576801</v>
      </c>
      <c r="F8" s="21">
        <v>66.58</v>
      </c>
      <c r="G8" s="15" t="s">
        <v>17</v>
      </c>
      <c r="H8" s="22">
        <f>F8/E8</f>
        <v>1.00004804977037</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85.2" customHeight="1" spans="1:255">
      <c r="A12" s="31"/>
      <c r="B12" s="12" t="s">
        <v>476</v>
      </c>
      <c r="C12" s="13"/>
      <c r="D12" s="13"/>
      <c r="E12" s="14"/>
      <c r="F12" s="32" t="s">
        <v>476</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42" t="s">
        <v>34</v>
      </c>
      <c r="B15" s="35" t="s">
        <v>35</v>
      </c>
      <c r="C15" s="56" t="s">
        <v>477</v>
      </c>
      <c r="D15" s="94" t="s">
        <v>37</v>
      </c>
      <c r="E15" s="68" t="s">
        <v>38</v>
      </c>
      <c r="F15" s="40" t="s">
        <v>39</v>
      </c>
      <c r="G15" s="68" t="s">
        <v>38</v>
      </c>
      <c r="H15" s="41">
        <v>50</v>
      </c>
      <c r="I15" s="41">
        <v>50</v>
      </c>
      <c r="J15" s="31"/>
    </row>
    <row r="16" ht="28.8" customHeight="1" spans="1:255">
      <c r="A16" s="35" t="s">
        <v>69</v>
      </c>
      <c r="B16" s="36" t="s">
        <v>101</v>
      </c>
      <c r="C16" s="56" t="s">
        <v>391</v>
      </c>
      <c r="D16" s="94" t="s">
        <v>37</v>
      </c>
      <c r="E16" s="68" t="s">
        <v>461</v>
      </c>
      <c r="F16" s="40" t="s">
        <v>73</v>
      </c>
      <c r="G16" s="68" t="s">
        <v>461</v>
      </c>
      <c r="H16" s="41">
        <v>30</v>
      </c>
      <c r="I16" s="41">
        <v>30</v>
      </c>
      <c r="J16" s="31"/>
    </row>
    <row r="17" ht="28.8" customHeight="1" spans="1:10">
      <c r="A17" s="35" t="s">
        <v>74</v>
      </c>
      <c r="B17" s="57" t="s">
        <v>362</v>
      </c>
      <c r="C17" s="56" t="s">
        <v>436</v>
      </c>
      <c r="D17" s="94" t="s">
        <v>55</v>
      </c>
      <c r="E17" s="59">
        <v>0.9</v>
      </c>
      <c r="F17" s="44" t="s">
        <v>56</v>
      </c>
      <c r="G17" s="59">
        <v>0.9</v>
      </c>
      <c r="H17" s="41">
        <v>10</v>
      </c>
      <c r="I17" s="41">
        <v>10</v>
      </c>
      <c r="J17" s="31"/>
    </row>
    <row r="18" ht="54" customHeight="1" spans="1:10">
      <c r="A18" s="7" t="s">
        <v>78</v>
      </c>
      <c r="B18" s="29"/>
      <c r="C18" s="8"/>
      <c r="D18" s="7" t="s">
        <v>79</v>
      </c>
      <c r="E18" s="29"/>
      <c r="F18" s="29"/>
      <c r="G18" s="29"/>
      <c r="H18" s="29"/>
      <c r="I18" s="29"/>
      <c r="J18" s="8"/>
    </row>
    <row r="19" ht="25.5" customHeight="1" spans="1:10">
      <c r="A19" s="7" t="s">
        <v>80</v>
      </c>
      <c r="B19" s="29"/>
      <c r="C19" s="29"/>
      <c r="D19" s="29"/>
      <c r="E19" s="29"/>
      <c r="F19" s="29"/>
      <c r="G19" s="8"/>
      <c r="H19" s="15">
        <v>100</v>
      </c>
      <c r="I19" s="27">
        <f>I7+I15+I16+I17</f>
        <v>100.000480497704</v>
      </c>
      <c r="J19" s="47" t="s">
        <v>81</v>
      </c>
    </row>
    <row r="20" ht="25.5" customHeight="1" spans="1:10">
      <c r="A20" s="48"/>
      <c r="B20" s="48"/>
      <c r="C20" s="48"/>
      <c r="D20" s="48"/>
      <c r="E20" s="48"/>
      <c r="F20" s="48"/>
      <c r="G20" s="48"/>
      <c r="H20" s="48"/>
      <c r="I20" s="49"/>
      <c r="J20" s="50"/>
    </row>
    <row r="21" ht="28.95" customHeight="1" spans="1:10">
      <c r="A21" s="51" t="s">
        <v>82</v>
      </c>
      <c r="B21" s="48"/>
      <c r="C21" s="48"/>
      <c r="D21" s="48"/>
      <c r="E21" s="48"/>
      <c r="F21" s="48"/>
      <c r="G21" s="48"/>
      <c r="H21" s="48"/>
      <c r="I21" s="48"/>
      <c r="J21" s="50"/>
    </row>
    <row r="22" ht="27" customHeight="1" spans="1:10">
      <c r="A22" s="51" t="s">
        <v>83</v>
      </c>
      <c r="B22" s="51"/>
      <c r="C22" s="51"/>
      <c r="D22" s="51"/>
      <c r="E22" s="51"/>
      <c r="F22" s="51"/>
      <c r="G22" s="51"/>
      <c r="H22" s="51"/>
      <c r="I22" s="51"/>
      <c r="J22" s="51"/>
    </row>
    <row r="23" ht="19.05" customHeight="1" spans="1:10">
      <c r="A23" s="51" t="s">
        <v>84</v>
      </c>
      <c r="B23" s="51"/>
      <c r="C23" s="51"/>
      <c r="D23" s="51"/>
      <c r="E23" s="51"/>
      <c r="F23" s="51"/>
      <c r="G23" s="51"/>
      <c r="H23" s="51"/>
      <c r="I23" s="51"/>
      <c r="J23" s="51"/>
    </row>
    <row r="24" ht="18" customHeight="1" spans="1:10">
      <c r="A24" s="51" t="s">
        <v>85</v>
      </c>
      <c r="B24" s="51"/>
      <c r="C24" s="51"/>
      <c r="D24" s="51"/>
      <c r="E24" s="51"/>
      <c r="F24" s="51"/>
      <c r="G24" s="51"/>
      <c r="H24" s="51"/>
      <c r="I24" s="51"/>
      <c r="J24" s="51"/>
    </row>
    <row r="25" ht="18" customHeight="1" spans="1:10">
      <c r="A25" s="51" t="s">
        <v>86</v>
      </c>
      <c r="B25" s="51"/>
      <c r="C25" s="51"/>
      <c r="D25" s="51"/>
      <c r="E25" s="51"/>
      <c r="F25" s="51"/>
      <c r="G25" s="51"/>
      <c r="H25" s="51"/>
      <c r="I25" s="51"/>
      <c r="J25" s="51"/>
    </row>
    <row r="26" ht="18" customHeight="1" spans="1:10">
      <c r="A26" s="51" t="s">
        <v>87</v>
      </c>
      <c r="B26" s="51"/>
      <c r="C26" s="51"/>
      <c r="D26" s="51"/>
      <c r="E26" s="51"/>
      <c r="F26" s="51"/>
      <c r="G26" s="51"/>
      <c r="H26" s="51"/>
      <c r="I26" s="51"/>
      <c r="J26" s="51"/>
    </row>
    <row r="27" ht="24" customHeight="1" spans="1:10">
      <c r="A27" s="51" t="s">
        <v>88</v>
      </c>
      <c r="B27" s="51"/>
      <c r="C27" s="51"/>
      <c r="D27" s="51"/>
      <c r="E27" s="51"/>
      <c r="F27" s="51"/>
      <c r="G27" s="51"/>
      <c r="H27" s="51"/>
      <c r="I27" s="51"/>
      <c r="J27" s="51"/>
    </row>
  </sheetData>
  <mergeCells count="32">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8:C18"/>
    <mergeCell ref="D18:J18"/>
    <mergeCell ref="A19:G19"/>
    <mergeCell ref="A22:J22"/>
    <mergeCell ref="A23:J23"/>
    <mergeCell ref="A24:J24"/>
    <mergeCell ref="A25:J25"/>
    <mergeCell ref="A26:J26"/>
    <mergeCell ref="A27:J27"/>
    <mergeCell ref="A11:A12"/>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pageSetUpPr fitToPage="1"/>
  </sheetPr>
  <dimension ref="A1:IU31"/>
  <sheetViews>
    <sheetView topLeftCell="A13" workbookViewId="0">
      <selection activeCell="I24" sqref="I24"/>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478</v>
      </c>
      <c r="B4" s="8"/>
      <c r="C4" s="9" t="s">
        <v>479</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v>0.48</v>
      </c>
      <c r="F7" s="21">
        <v>0.48</v>
      </c>
      <c r="G7" s="15">
        <v>10</v>
      </c>
      <c r="H7" s="22">
        <f>F7/E7</f>
        <v>1</v>
      </c>
      <c r="I7" s="23">
        <f>H7*G7</f>
        <v>10</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0.48</v>
      </c>
      <c r="F8" s="21">
        <v>0.48</v>
      </c>
      <c r="G8" s="15" t="s">
        <v>17</v>
      </c>
      <c r="H8" s="22">
        <f>F8/E8</f>
        <v>1</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85.2" customHeight="1" spans="1:255">
      <c r="A12" s="31"/>
      <c r="B12" s="12" t="s">
        <v>365</v>
      </c>
      <c r="C12" s="13"/>
      <c r="D12" s="13"/>
      <c r="E12" s="14"/>
      <c r="F12" s="32" t="s">
        <v>365</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366</v>
      </c>
      <c r="D15" s="94" t="s">
        <v>55</v>
      </c>
      <c r="E15" s="59">
        <v>0.85</v>
      </c>
      <c r="F15" s="40" t="s">
        <v>56</v>
      </c>
      <c r="G15" s="59">
        <v>0.85</v>
      </c>
      <c r="H15" s="41">
        <v>10</v>
      </c>
      <c r="I15" s="41">
        <v>10</v>
      </c>
      <c r="J15" s="31"/>
    </row>
    <row r="16" ht="18" customHeight="1" spans="1:255">
      <c r="A16" s="42"/>
      <c r="B16" s="54"/>
      <c r="C16" s="56" t="s">
        <v>367</v>
      </c>
      <c r="D16" s="94" t="s">
        <v>37</v>
      </c>
      <c r="E16" s="68" t="s">
        <v>368</v>
      </c>
      <c r="F16" s="40" t="s">
        <v>369</v>
      </c>
      <c r="G16" s="68" t="s">
        <v>368</v>
      </c>
      <c r="H16" s="41">
        <v>10</v>
      </c>
      <c r="I16" s="41">
        <v>10</v>
      </c>
      <c r="J16" s="31"/>
    </row>
    <row r="17" ht="18" customHeight="1" spans="1:10">
      <c r="A17" s="42"/>
      <c r="B17" s="54" t="s">
        <v>53</v>
      </c>
      <c r="C17" s="56" t="s">
        <v>370</v>
      </c>
      <c r="D17" s="94" t="s">
        <v>55</v>
      </c>
      <c r="E17" s="59">
        <v>0.95</v>
      </c>
      <c r="F17" s="40" t="s">
        <v>56</v>
      </c>
      <c r="G17" s="59">
        <v>0.95</v>
      </c>
      <c r="H17" s="41">
        <v>10</v>
      </c>
      <c r="I17" s="41">
        <v>10</v>
      </c>
      <c r="J17" s="31"/>
    </row>
    <row r="18" ht="18" customHeight="1" spans="1:10">
      <c r="A18" s="42"/>
      <c r="B18" s="54" t="s">
        <v>59</v>
      </c>
      <c r="C18" s="56" t="s">
        <v>358</v>
      </c>
      <c r="D18" s="94" t="s">
        <v>37</v>
      </c>
      <c r="E18" s="65" t="s">
        <v>480</v>
      </c>
      <c r="F18" s="40" t="s">
        <v>62</v>
      </c>
      <c r="G18" s="65" t="s">
        <v>480</v>
      </c>
      <c r="H18" s="41">
        <v>10</v>
      </c>
      <c r="I18" s="41">
        <v>10</v>
      </c>
      <c r="J18" s="31"/>
    </row>
    <row r="19" ht="18" customHeight="1" spans="1:10">
      <c r="A19" s="42"/>
      <c r="B19" s="36" t="s">
        <v>63</v>
      </c>
      <c r="C19" s="56" t="s">
        <v>359</v>
      </c>
      <c r="D19" s="94" t="s">
        <v>55</v>
      </c>
      <c r="E19" s="66">
        <v>0.95</v>
      </c>
      <c r="F19" s="40" t="s">
        <v>56</v>
      </c>
      <c r="G19" s="66">
        <v>0.95</v>
      </c>
      <c r="H19" s="41">
        <v>10</v>
      </c>
      <c r="I19" s="41">
        <v>10</v>
      </c>
      <c r="J19" s="31"/>
    </row>
    <row r="20" ht="28.8" customHeight="1" spans="1:10">
      <c r="A20" s="35" t="s">
        <v>69</v>
      </c>
      <c r="B20" s="35" t="s">
        <v>101</v>
      </c>
      <c r="C20" s="56" t="s">
        <v>371</v>
      </c>
      <c r="D20" s="94" t="s">
        <v>55</v>
      </c>
      <c r="E20" s="59">
        <v>0.95</v>
      </c>
      <c r="F20" s="40" t="s">
        <v>56</v>
      </c>
      <c r="G20" s="59">
        <v>0.95</v>
      </c>
      <c r="H20" s="41">
        <v>30</v>
      </c>
      <c r="I20" s="41">
        <v>30</v>
      </c>
      <c r="J20" s="31"/>
    </row>
    <row r="21" ht="28.8" customHeight="1" spans="1:10">
      <c r="A21" s="35" t="s">
        <v>74</v>
      </c>
      <c r="B21" s="45" t="s">
        <v>362</v>
      </c>
      <c r="C21" s="56" t="s">
        <v>339</v>
      </c>
      <c r="D21" s="94" t="s">
        <v>55</v>
      </c>
      <c r="E21" s="59">
        <v>0.95</v>
      </c>
      <c r="F21" s="44" t="s">
        <v>56</v>
      </c>
      <c r="G21" s="59">
        <v>0.95</v>
      </c>
      <c r="H21" s="41">
        <v>10</v>
      </c>
      <c r="I21" s="41">
        <v>10</v>
      </c>
      <c r="J21" s="31"/>
    </row>
    <row r="22" ht="54" customHeight="1" spans="1:10">
      <c r="A22" s="7" t="s">
        <v>78</v>
      </c>
      <c r="B22" s="29"/>
      <c r="C22" s="8"/>
      <c r="D22" s="7" t="s">
        <v>79</v>
      </c>
      <c r="E22" s="29"/>
      <c r="F22" s="29"/>
      <c r="G22" s="29"/>
      <c r="H22" s="29"/>
      <c r="I22" s="29"/>
      <c r="J22" s="8"/>
    </row>
    <row r="23" ht="25.5" customHeight="1" spans="1:10">
      <c r="A23" s="7" t="s">
        <v>80</v>
      </c>
      <c r="B23" s="29"/>
      <c r="C23" s="29"/>
      <c r="D23" s="29"/>
      <c r="E23" s="29"/>
      <c r="F23" s="29"/>
      <c r="G23" s="8"/>
      <c r="H23" s="15">
        <v>100</v>
      </c>
      <c r="I23" s="27">
        <f>I7+I15+I16+I19+I20+I21+I17+I18</f>
        <v>100</v>
      </c>
      <c r="J23" s="47" t="s">
        <v>81</v>
      </c>
    </row>
    <row r="24" ht="25.5" customHeight="1" spans="1:10">
      <c r="A24" s="48"/>
      <c r="B24" s="48"/>
      <c r="C24" s="48"/>
      <c r="D24" s="48"/>
      <c r="E24" s="48"/>
      <c r="F24" s="48"/>
      <c r="G24" s="48"/>
      <c r="H24" s="48"/>
      <c r="I24" s="49"/>
      <c r="J24" s="50"/>
    </row>
    <row r="25" ht="28.95" customHeight="1" spans="1:10">
      <c r="A25" s="51" t="s">
        <v>82</v>
      </c>
      <c r="B25" s="48"/>
      <c r="C25" s="48"/>
      <c r="D25" s="48"/>
      <c r="E25" s="48"/>
      <c r="F25" s="48"/>
      <c r="G25" s="48"/>
      <c r="H25" s="48"/>
      <c r="I25" s="48"/>
      <c r="J25" s="50"/>
    </row>
    <row r="26" ht="27" customHeight="1" spans="1:10">
      <c r="A26" s="51" t="s">
        <v>83</v>
      </c>
      <c r="B26" s="51"/>
      <c r="C26" s="51"/>
      <c r="D26" s="51"/>
      <c r="E26" s="51"/>
      <c r="F26" s="51"/>
      <c r="G26" s="51"/>
      <c r="H26" s="51"/>
      <c r="I26" s="51"/>
      <c r="J26" s="51"/>
    </row>
    <row r="27" ht="19.05" customHeight="1" spans="1:10">
      <c r="A27" s="51" t="s">
        <v>84</v>
      </c>
      <c r="B27" s="51"/>
      <c r="C27" s="51"/>
      <c r="D27" s="51"/>
      <c r="E27" s="51"/>
      <c r="F27" s="51"/>
      <c r="G27" s="51"/>
      <c r="H27" s="51"/>
      <c r="I27" s="51"/>
      <c r="J27" s="51"/>
    </row>
    <row r="28" ht="18" customHeight="1" spans="1:10">
      <c r="A28" s="51" t="s">
        <v>85</v>
      </c>
      <c r="B28" s="51"/>
      <c r="C28" s="51"/>
      <c r="D28" s="51"/>
      <c r="E28" s="51"/>
      <c r="F28" s="51"/>
      <c r="G28" s="51"/>
      <c r="H28" s="51"/>
      <c r="I28" s="51"/>
      <c r="J28" s="51"/>
    </row>
    <row r="29" ht="18" customHeight="1" spans="1:10">
      <c r="A29" s="51" t="s">
        <v>86</v>
      </c>
      <c r="B29" s="51"/>
      <c r="C29" s="51"/>
      <c r="D29" s="51"/>
      <c r="E29" s="51"/>
      <c r="F29" s="51"/>
      <c r="G29" s="51"/>
      <c r="H29" s="51"/>
      <c r="I29" s="51"/>
      <c r="J29" s="51"/>
    </row>
    <row r="30" ht="18" customHeight="1" spans="1:10">
      <c r="A30" s="51" t="s">
        <v>87</v>
      </c>
      <c r="B30" s="51"/>
      <c r="C30" s="51"/>
      <c r="D30" s="51"/>
      <c r="E30" s="51"/>
      <c r="F30" s="51"/>
      <c r="G30" s="51"/>
      <c r="H30" s="51"/>
      <c r="I30" s="51"/>
      <c r="J30" s="51"/>
    </row>
    <row r="31" ht="24" customHeight="1" spans="1:10">
      <c r="A31" s="51" t="s">
        <v>88</v>
      </c>
      <c r="B31" s="51"/>
      <c r="C31" s="51"/>
      <c r="D31" s="51"/>
      <c r="E31" s="51"/>
      <c r="F31" s="51"/>
      <c r="G31" s="51"/>
      <c r="H31" s="51"/>
      <c r="I31" s="51"/>
      <c r="J31" s="51"/>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B15:B16"/>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pageSetUpPr fitToPage="1"/>
  </sheetPr>
  <dimension ref="A1:IU33"/>
  <sheetViews>
    <sheetView topLeftCell="A13" workbookViewId="0">
      <selection activeCell="I26" sqref="I26"/>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481</v>
      </c>
      <c r="B4" s="8"/>
      <c r="C4" s="9" t="s">
        <v>482</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v>6.85</v>
      </c>
      <c r="F7" s="21">
        <v>6.85</v>
      </c>
      <c r="G7" s="15">
        <v>10</v>
      </c>
      <c r="H7" s="22">
        <f>F7/E7</f>
        <v>1</v>
      </c>
      <c r="I7" s="23">
        <f>H7*G7</f>
        <v>10</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6.85</v>
      </c>
      <c r="F8" s="21">
        <v>6.85</v>
      </c>
      <c r="G8" s="15" t="s">
        <v>17</v>
      </c>
      <c r="H8" s="22">
        <f>F8/E8</f>
        <v>1</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85.2" customHeight="1" spans="1:255">
      <c r="A12" s="31"/>
      <c r="B12" s="12" t="s">
        <v>483</v>
      </c>
      <c r="C12" s="13"/>
      <c r="D12" s="13"/>
      <c r="E12" s="14"/>
      <c r="F12" s="32" t="s">
        <v>483</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484</v>
      </c>
      <c r="D15" s="94" t="s">
        <v>55</v>
      </c>
      <c r="E15" s="59" t="s">
        <v>485</v>
      </c>
      <c r="F15" s="40" t="s">
        <v>97</v>
      </c>
      <c r="G15" s="59" t="s">
        <v>485</v>
      </c>
      <c r="H15" s="41">
        <v>10</v>
      </c>
      <c r="I15" s="41">
        <v>10</v>
      </c>
      <c r="J15" s="31"/>
    </row>
    <row r="16" ht="27.6" customHeight="1" spans="1:255">
      <c r="A16" s="42"/>
      <c r="B16" s="54"/>
      <c r="C16" s="56" t="s">
        <v>328</v>
      </c>
      <c r="D16" s="94" t="s">
        <v>37</v>
      </c>
      <c r="E16" s="59" t="s">
        <v>329</v>
      </c>
      <c r="F16" s="40" t="s">
        <v>73</v>
      </c>
      <c r="G16" s="59" t="s">
        <v>329</v>
      </c>
      <c r="H16" s="41">
        <v>10</v>
      </c>
      <c r="I16" s="41">
        <v>10</v>
      </c>
      <c r="J16" s="31"/>
    </row>
    <row r="17" ht="18" customHeight="1" spans="1:10">
      <c r="A17" s="42"/>
      <c r="B17" s="54" t="s">
        <v>53</v>
      </c>
      <c r="C17" s="56" t="s">
        <v>486</v>
      </c>
      <c r="D17" s="94" t="s">
        <v>55</v>
      </c>
      <c r="E17" s="59">
        <v>0.95</v>
      </c>
      <c r="F17" s="40" t="s">
        <v>56</v>
      </c>
      <c r="G17" s="59">
        <v>0.95</v>
      </c>
      <c r="H17" s="41">
        <v>10</v>
      </c>
      <c r="I17" s="41">
        <v>10</v>
      </c>
      <c r="J17" s="31"/>
    </row>
    <row r="18" ht="18" customHeight="1" spans="1:10">
      <c r="A18" s="42"/>
      <c r="B18" s="54" t="s">
        <v>59</v>
      </c>
      <c r="C18" s="56" t="s">
        <v>487</v>
      </c>
      <c r="D18" s="94" t="s">
        <v>37</v>
      </c>
      <c r="E18" s="65" t="s">
        <v>488</v>
      </c>
      <c r="F18" s="40" t="s">
        <v>73</v>
      </c>
      <c r="G18" s="65" t="s">
        <v>488</v>
      </c>
      <c r="H18" s="41">
        <v>10</v>
      </c>
      <c r="I18" s="41">
        <v>10</v>
      </c>
      <c r="J18" s="31"/>
    </row>
    <row r="19" ht="18" customHeight="1" spans="1:10">
      <c r="A19" s="42"/>
      <c r="B19" s="35" t="s">
        <v>63</v>
      </c>
      <c r="C19" s="56" t="s">
        <v>359</v>
      </c>
      <c r="D19" s="94" t="s">
        <v>55</v>
      </c>
      <c r="E19" s="67">
        <v>0.95</v>
      </c>
      <c r="F19" s="40" t="s">
        <v>56</v>
      </c>
      <c r="G19" s="66">
        <v>1</v>
      </c>
      <c r="H19" s="41">
        <v>5</v>
      </c>
      <c r="I19" s="41">
        <v>5</v>
      </c>
      <c r="J19" s="31"/>
    </row>
    <row r="20" ht="18" customHeight="1" spans="1:10">
      <c r="A20" s="42"/>
      <c r="B20" s="54"/>
      <c r="C20" s="56" t="s">
        <v>489</v>
      </c>
      <c r="D20" s="94" t="s">
        <v>55</v>
      </c>
      <c r="E20" s="66">
        <v>0.95</v>
      </c>
      <c r="F20" s="40" t="s">
        <v>56</v>
      </c>
      <c r="G20" s="66">
        <v>0.95</v>
      </c>
      <c r="H20" s="41">
        <v>5</v>
      </c>
      <c r="I20" s="41">
        <v>5</v>
      </c>
      <c r="J20" s="31"/>
    </row>
    <row r="21" ht="28.8" customHeight="1" spans="1:10">
      <c r="A21" s="35" t="s">
        <v>69</v>
      </c>
      <c r="B21" s="35" t="s">
        <v>101</v>
      </c>
      <c r="C21" s="56" t="s">
        <v>490</v>
      </c>
      <c r="D21" s="94" t="s">
        <v>37</v>
      </c>
      <c r="E21" s="59" t="s">
        <v>491</v>
      </c>
      <c r="F21" s="40" t="s">
        <v>73</v>
      </c>
      <c r="G21" s="59" t="s">
        <v>491</v>
      </c>
      <c r="H21" s="41">
        <v>15</v>
      </c>
      <c r="I21" s="41">
        <v>15</v>
      </c>
      <c r="J21" s="31"/>
    </row>
    <row r="22" ht="28.8" customHeight="1" spans="1:10">
      <c r="A22" s="54"/>
      <c r="B22" s="54"/>
      <c r="C22" s="56" t="s">
        <v>492</v>
      </c>
      <c r="D22" s="94" t="s">
        <v>55</v>
      </c>
      <c r="E22" s="59">
        <v>0.95</v>
      </c>
      <c r="F22" s="40" t="s">
        <v>56</v>
      </c>
      <c r="G22" s="59">
        <v>0.95</v>
      </c>
      <c r="H22" s="41">
        <v>15</v>
      </c>
      <c r="I22" s="41">
        <v>15</v>
      </c>
      <c r="J22" s="31"/>
    </row>
    <row r="23" ht="28.8" customHeight="1" spans="1:10">
      <c r="A23" s="35" t="s">
        <v>74</v>
      </c>
      <c r="B23" s="45" t="s">
        <v>362</v>
      </c>
      <c r="C23" s="56" t="s">
        <v>201</v>
      </c>
      <c r="D23" s="94" t="s">
        <v>55</v>
      </c>
      <c r="E23" s="59">
        <v>0.95</v>
      </c>
      <c r="F23" s="44" t="s">
        <v>56</v>
      </c>
      <c r="G23" s="59">
        <v>0.95</v>
      </c>
      <c r="H23" s="41">
        <v>10</v>
      </c>
      <c r="I23" s="41">
        <v>10</v>
      </c>
      <c r="J23" s="31"/>
    </row>
    <row r="24" ht="54" customHeight="1" spans="1:10">
      <c r="A24" s="7" t="s">
        <v>78</v>
      </c>
      <c r="B24" s="29"/>
      <c r="C24" s="8"/>
      <c r="D24" s="7" t="s">
        <v>79</v>
      </c>
      <c r="E24" s="29"/>
      <c r="F24" s="29"/>
      <c r="G24" s="29"/>
      <c r="H24" s="29"/>
      <c r="I24" s="29"/>
      <c r="J24" s="8"/>
    </row>
    <row r="25" ht="25.5" customHeight="1" spans="1:10">
      <c r="A25" s="7" t="s">
        <v>80</v>
      </c>
      <c r="B25" s="29"/>
      <c r="C25" s="29"/>
      <c r="D25" s="29"/>
      <c r="E25" s="29"/>
      <c r="F25" s="29"/>
      <c r="G25" s="8"/>
      <c r="H25" s="15">
        <v>100</v>
      </c>
      <c r="I25" s="27">
        <f>I7+I15+I16+I20+I21+I23+I17+I18+I22+I19</f>
        <v>100</v>
      </c>
      <c r="J25" s="47" t="s">
        <v>81</v>
      </c>
    </row>
    <row r="26" ht="25.5" customHeight="1" spans="1:10">
      <c r="A26" s="48"/>
      <c r="B26" s="48"/>
      <c r="C26" s="48"/>
      <c r="D26" s="48"/>
      <c r="E26" s="48"/>
      <c r="F26" s="48"/>
      <c r="G26" s="48"/>
      <c r="H26" s="48"/>
      <c r="I26" s="49"/>
      <c r="J26" s="50"/>
    </row>
    <row r="27" ht="28.95" customHeight="1" spans="1:10">
      <c r="A27" s="51" t="s">
        <v>82</v>
      </c>
      <c r="B27" s="48"/>
      <c r="C27" s="48"/>
      <c r="D27" s="48"/>
      <c r="E27" s="48"/>
      <c r="F27" s="48"/>
      <c r="G27" s="48"/>
      <c r="H27" s="48"/>
      <c r="I27" s="48"/>
      <c r="J27" s="50"/>
    </row>
    <row r="28" ht="27" customHeight="1" spans="1:10">
      <c r="A28" s="51" t="s">
        <v>83</v>
      </c>
      <c r="B28" s="51"/>
      <c r="C28" s="51"/>
      <c r="D28" s="51"/>
      <c r="E28" s="51"/>
      <c r="F28" s="51"/>
      <c r="G28" s="51"/>
      <c r="H28" s="51"/>
      <c r="I28" s="51"/>
      <c r="J28" s="51"/>
    </row>
    <row r="29" ht="19.05" customHeight="1" spans="1:10">
      <c r="A29" s="51" t="s">
        <v>84</v>
      </c>
      <c r="B29" s="51"/>
      <c r="C29" s="51"/>
      <c r="D29" s="51"/>
      <c r="E29" s="51"/>
      <c r="F29" s="51"/>
      <c r="G29" s="51"/>
      <c r="H29" s="51"/>
      <c r="I29" s="51"/>
      <c r="J29" s="51"/>
    </row>
    <row r="30" ht="18" customHeight="1" spans="1:10">
      <c r="A30" s="51" t="s">
        <v>85</v>
      </c>
      <c r="B30" s="51"/>
      <c r="C30" s="51"/>
      <c r="D30" s="51"/>
      <c r="E30" s="51"/>
      <c r="F30" s="51"/>
      <c r="G30" s="51"/>
      <c r="H30" s="51"/>
      <c r="I30" s="51"/>
      <c r="J30" s="51"/>
    </row>
    <row r="31" ht="18" customHeight="1" spans="1:10">
      <c r="A31" s="51" t="s">
        <v>86</v>
      </c>
      <c r="B31" s="51"/>
      <c r="C31" s="51"/>
      <c r="D31" s="51"/>
      <c r="E31" s="51"/>
      <c r="F31" s="51"/>
      <c r="G31" s="51"/>
      <c r="H31" s="51"/>
      <c r="I31" s="51"/>
      <c r="J31" s="51"/>
    </row>
    <row r="32" ht="18" customHeight="1" spans="1:10">
      <c r="A32" s="51" t="s">
        <v>87</v>
      </c>
      <c r="B32" s="51"/>
      <c r="C32" s="51"/>
      <c r="D32" s="51"/>
      <c r="E32" s="51"/>
      <c r="F32" s="51"/>
      <c r="G32" s="51"/>
      <c r="H32" s="51"/>
      <c r="I32" s="51"/>
      <c r="J32" s="51"/>
    </row>
    <row r="33" ht="24" customHeight="1" spans="1:10">
      <c r="A33" s="51" t="s">
        <v>88</v>
      </c>
      <c r="B33" s="51"/>
      <c r="C33" s="51"/>
      <c r="D33" s="51"/>
      <c r="E33" s="51"/>
      <c r="F33" s="51"/>
      <c r="G33" s="51"/>
      <c r="H33" s="51"/>
      <c r="I33" s="51"/>
      <c r="J33" s="51"/>
    </row>
  </sheetData>
  <mergeCells count="37">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20"/>
    <mergeCell ref="A21:A22"/>
    <mergeCell ref="B15:B16"/>
    <mergeCell ref="B19:B20"/>
    <mergeCell ref="B21:B22"/>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pageSetUpPr fitToPage="1"/>
  </sheetPr>
  <dimension ref="A1:IU31"/>
  <sheetViews>
    <sheetView topLeftCell="A16" workbookViewId="0">
      <selection activeCell="I24" sqref="I24"/>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493</v>
      </c>
      <c r="B4" s="8"/>
      <c r="C4" s="9" t="s">
        <v>494</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f>E8</f>
        <v>1.50003</v>
      </c>
      <c r="F7" s="21">
        <f>F8</f>
        <v>1.50003</v>
      </c>
      <c r="G7" s="15">
        <v>10</v>
      </c>
      <c r="H7" s="22">
        <f>F7/E7</f>
        <v>1</v>
      </c>
      <c r="I7" s="23">
        <f>H7*G7</f>
        <v>10</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1.50003</v>
      </c>
      <c r="F8" s="21">
        <v>1.50003</v>
      </c>
      <c r="G8" s="15" t="s">
        <v>17</v>
      </c>
      <c r="H8" s="22">
        <f>F8/E8</f>
        <v>1</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85.2" customHeight="1" spans="1:255">
      <c r="A12" s="31"/>
      <c r="B12" s="12" t="s">
        <v>495</v>
      </c>
      <c r="C12" s="13"/>
      <c r="D12" s="13"/>
      <c r="E12" s="14"/>
      <c r="F12" s="32" t="s">
        <v>495</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27.6" customHeight="1" spans="1:255">
      <c r="A15" s="35" t="s">
        <v>34</v>
      </c>
      <c r="B15" s="35" t="s">
        <v>35</v>
      </c>
      <c r="C15" s="56" t="s">
        <v>496</v>
      </c>
      <c r="D15" s="94" t="s">
        <v>55</v>
      </c>
      <c r="E15" s="59">
        <v>0.7</v>
      </c>
      <c r="F15" s="40" t="s">
        <v>56</v>
      </c>
      <c r="G15" s="59">
        <v>0.7</v>
      </c>
      <c r="H15" s="41">
        <v>14</v>
      </c>
      <c r="I15" s="41">
        <v>14</v>
      </c>
      <c r="J15" s="31"/>
    </row>
    <row r="16" ht="27.6" customHeight="1" spans="1:255">
      <c r="A16" s="42"/>
      <c r="B16" s="54"/>
      <c r="C16" s="56" t="s">
        <v>497</v>
      </c>
      <c r="D16" s="94" t="s">
        <v>55</v>
      </c>
      <c r="E16" s="59">
        <v>0.9</v>
      </c>
      <c r="F16" s="40" t="s">
        <v>56</v>
      </c>
      <c r="G16" s="59">
        <v>0.9</v>
      </c>
      <c r="H16" s="41">
        <v>12</v>
      </c>
      <c r="I16" s="41">
        <v>12</v>
      </c>
      <c r="J16" s="31"/>
    </row>
    <row r="17" ht="18" customHeight="1" spans="1:10">
      <c r="A17" s="42"/>
      <c r="B17" s="54" t="s">
        <v>59</v>
      </c>
      <c r="C17" s="56" t="s">
        <v>358</v>
      </c>
      <c r="D17" s="94" t="s">
        <v>37</v>
      </c>
      <c r="E17" s="65" t="s">
        <v>61</v>
      </c>
      <c r="F17" s="40" t="s">
        <v>73</v>
      </c>
      <c r="G17" s="65" t="s">
        <v>61</v>
      </c>
      <c r="H17" s="41">
        <v>12</v>
      </c>
      <c r="I17" s="41">
        <v>12</v>
      </c>
      <c r="J17" s="31"/>
    </row>
    <row r="18" ht="18" customHeight="1" spans="1:10">
      <c r="A18" s="42"/>
      <c r="B18" s="35" t="s">
        <v>63</v>
      </c>
      <c r="C18" s="56" t="s">
        <v>359</v>
      </c>
      <c r="D18" s="94" t="s">
        <v>55</v>
      </c>
      <c r="E18" s="66">
        <v>1</v>
      </c>
      <c r="F18" s="40" t="s">
        <v>56</v>
      </c>
      <c r="G18" s="66">
        <v>1</v>
      </c>
      <c r="H18" s="41">
        <v>12</v>
      </c>
      <c r="I18" s="41">
        <v>12</v>
      </c>
      <c r="J18" s="31"/>
    </row>
    <row r="19" ht="28.8" customHeight="1" spans="1:10">
      <c r="A19" s="35" t="s">
        <v>69</v>
      </c>
      <c r="B19" s="36" t="s">
        <v>498</v>
      </c>
      <c r="C19" s="56" t="s">
        <v>499</v>
      </c>
      <c r="D19" s="94" t="s">
        <v>55</v>
      </c>
      <c r="E19" s="59">
        <v>0.98</v>
      </c>
      <c r="F19" s="40" t="s">
        <v>56</v>
      </c>
      <c r="G19" s="59">
        <v>0.98</v>
      </c>
      <c r="H19" s="41">
        <v>15</v>
      </c>
      <c r="I19" s="41">
        <v>15</v>
      </c>
      <c r="J19" s="31"/>
    </row>
    <row r="20" ht="28.8" customHeight="1" spans="1:10">
      <c r="A20" s="54"/>
      <c r="B20" s="36" t="s">
        <v>500</v>
      </c>
      <c r="C20" s="56" t="s">
        <v>501</v>
      </c>
      <c r="D20" s="94" t="s">
        <v>55</v>
      </c>
      <c r="E20" s="59">
        <v>0.9</v>
      </c>
      <c r="F20" s="40" t="s">
        <v>56</v>
      </c>
      <c r="G20" s="59">
        <v>0.9</v>
      </c>
      <c r="H20" s="41">
        <v>15</v>
      </c>
      <c r="I20" s="41">
        <v>15</v>
      </c>
      <c r="J20" s="31"/>
    </row>
    <row r="21" ht="28.8" customHeight="1" spans="1:10">
      <c r="A21" s="35" t="s">
        <v>74</v>
      </c>
      <c r="B21" s="45" t="s">
        <v>362</v>
      </c>
      <c r="C21" s="56" t="s">
        <v>502</v>
      </c>
      <c r="D21" s="94" t="s">
        <v>55</v>
      </c>
      <c r="E21" s="59">
        <v>0.9</v>
      </c>
      <c r="F21" s="44" t="s">
        <v>56</v>
      </c>
      <c r="G21" s="59">
        <v>0.9</v>
      </c>
      <c r="H21" s="41">
        <v>10</v>
      </c>
      <c r="I21" s="41">
        <v>10</v>
      </c>
      <c r="J21" s="31"/>
    </row>
    <row r="22" ht="54" customHeight="1" spans="1:10">
      <c r="A22" s="7" t="s">
        <v>78</v>
      </c>
      <c r="B22" s="29"/>
      <c r="C22" s="8"/>
      <c r="D22" s="7" t="s">
        <v>79</v>
      </c>
      <c r="E22" s="29"/>
      <c r="F22" s="29"/>
      <c r="G22" s="29"/>
      <c r="H22" s="29"/>
      <c r="I22" s="29"/>
      <c r="J22" s="8"/>
    </row>
    <row r="23" ht="25.5" customHeight="1" spans="1:10">
      <c r="A23" s="7" t="s">
        <v>80</v>
      </c>
      <c r="B23" s="29"/>
      <c r="C23" s="29"/>
      <c r="D23" s="29"/>
      <c r="E23" s="29"/>
      <c r="F23" s="29"/>
      <c r="G23" s="8"/>
      <c r="H23" s="15">
        <v>100</v>
      </c>
      <c r="I23" s="27">
        <f>I7+I15+I16+I19+I21+I17+I20+I18</f>
        <v>100</v>
      </c>
      <c r="J23" s="47" t="s">
        <v>81</v>
      </c>
    </row>
    <row r="24" ht="25.5" customHeight="1" spans="1:10">
      <c r="A24" s="48"/>
      <c r="B24" s="48"/>
      <c r="C24" s="48"/>
      <c r="D24" s="48"/>
      <c r="E24" s="48"/>
      <c r="F24" s="48"/>
      <c r="G24" s="48"/>
      <c r="H24" s="48"/>
      <c r="I24" s="49"/>
      <c r="J24" s="50"/>
    </row>
    <row r="25" ht="28.95" customHeight="1" spans="1:10">
      <c r="A25" s="51" t="s">
        <v>82</v>
      </c>
      <c r="B25" s="48"/>
      <c r="C25" s="48"/>
      <c r="D25" s="48"/>
      <c r="E25" s="48"/>
      <c r="F25" s="48"/>
      <c r="G25" s="48"/>
      <c r="H25" s="48"/>
      <c r="I25" s="48"/>
      <c r="J25" s="50"/>
    </row>
    <row r="26" ht="27" customHeight="1" spans="1:10">
      <c r="A26" s="51" t="s">
        <v>83</v>
      </c>
      <c r="B26" s="51"/>
      <c r="C26" s="51"/>
      <c r="D26" s="51"/>
      <c r="E26" s="51"/>
      <c r="F26" s="51"/>
      <c r="G26" s="51"/>
      <c r="H26" s="51"/>
      <c r="I26" s="51"/>
      <c r="J26" s="51"/>
    </row>
    <row r="27" ht="19.05" customHeight="1" spans="1:10">
      <c r="A27" s="51" t="s">
        <v>84</v>
      </c>
      <c r="B27" s="51"/>
      <c r="C27" s="51"/>
      <c r="D27" s="51"/>
      <c r="E27" s="51"/>
      <c r="F27" s="51"/>
      <c r="G27" s="51"/>
      <c r="H27" s="51"/>
      <c r="I27" s="51"/>
      <c r="J27" s="51"/>
    </row>
    <row r="28" ht="18" customHeight="1" spans="1:10">
      <c r="A28" s="51" t="s">
        <v>85</v>
      </c>
      <c r="B28" s="51"/>
      <c r="C28" s="51"/>
      <c r="D28" s="51"/>
      <c r="E28" s="51"/>
      <c r="F28" s="51"/>
      <c r="G28" s="51"/>
      <c r="H28" s="51"/>
      <c r="I28" s="51"/>
      <c r="J28" s="51"/>
    </row>
    <row r="29" ht="18" customHeight="1" spans="1:10">
      <c r="A29" s="51" t="s">
        <v>86</v>
      </c>
      <c r="B29" s="51"/>
      <c r="C29" s="51"/>
      <c r="D29" s="51"/>
      <c r="E29" s="51"/>
      <c r="F29" s="51"/>
      <c r="G29" s="51"/>
      <c r="H29" s="51"/>
      <c r="I29" s="51"/>
      <c r="J29" s="51"/>
    </row>
    <row r="30" ht="18" customHeight="1" spans="1:10">
      <c r="A30" s="51" t="s">
        <v>87</v>
      </c>
      <c r="B30" s="51"/>
      <c r="C30" s="51"/>
      <c r="D30" s="51"/>
      <c r="E30" s="51"/>
      <c r="F30" s="51"/>
      <c r="G30" s="51"/>
      <c r="H30" s="51"/>
      <c r="I30" s="51"/>
      <c r="J30" s="51"/>
    </row>
    <row r="31" ht="24" customHeight="1" spans="1:10">
      <c r="A31" s="51" t="s">
        <v>88</v>
      </c>
      <c r="B31" s="51"/>
      <c r="C31" s="51"/>
      <c r="D31" s="51"/>
      <c r="E31" s="51"/>
      <c r="F31" s="51"/>
      <c r="G31" s="51"/>
      <c r="H31" s="51"/>
      <c r="I31" s="51"/>
      <c r="J31" s="51"/>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B15:B16"/>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pageSetUpPr fitToPage="1"/>
  </sheetPr>
  <dimension ref="A1:IU31"/>
  <sheetViews>
    <sheetView workbookViewId="0">
      <selection activeCell="A2" sqref="A2:J2"/>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503</v>
      </c>
      <c r="B4" s="8"/>
      <c r="C4" s="9" t="s">
        <v>504</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f>E8</f>
        <v>14.273703</v>
      </c>
      <c r="F7" s="21">
        <f>F8</f>
        <v>7.21</v>
      </c>
      <c r="G7" s="15">
        <v>10</v>
      </c>
      <c r="H7" s="22">
        <f>F7/E7</f>
        <v>0.505124703799708</v>
      </c>
      <c r="I7" s="23">
        <f>H7*G7</f>
        <v>5.05124703799708</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14.273703</v>
      </c>
      <c r="F8" s="21">
        <v>7.21</v>
      </c>
      <c r="G8" s="15" t="s">
        <v>17</v>
      </c>
      <c r="H8" s="22">
        <f>F8/E8</f>
        <v>0.505124703799708</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123" customHeight="1" spans="1:255">
      <c r="A12" s="31"/>
      <c r="B12" s="12" t="s">
        <v>505</v>
      </c>
      <c r="C12" s="13"/>
      <c r="D12" s="13"/>
      <c r="E12" s="14"/>
      <c r="F12" s="32" t="s">
        <v>505</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27.6" customHeight="1" spans="1:255">
      <c r="A15" s="35" t="s">
        <v>34</v>
      </c>
      <c r="B15" s="36" t="s">
        <v>35</v>
      </c>
      <c r="C15" s="56" t="s">
        <v>506</v>
      </c>
      <c r="D15" s="94" t="s">
        <v>55</v>
      </c>
      <c r="E15" s="59" t="s">
        <v>377</v>
      </c>
      <c r="F15" s="40" t="s">
        <v>39</v>
      </c>
      <c r="G15" s="60" t="s">
        <v>378</v>
      </c>
      <c r="H15" s="41">
        <v>20</v>
      </c>
      <c r="I15" s="41">
        <v>10</v>
      </c>
      <c r="J15" s="31" t="s">
        <v>507</v>
      </c>
    </row>
    <row r="16" ht="18" customHeight="1" spans="1:255">
      <c r="A16" s="42"/>
      <c r="B16" s="36" t="s">
        <v>53</v>
      </c>
      <c r="C16" s="56" t="s">
        <v>508</v>
      </c>
      <c r="D16" s="94" t="s">
        <v>55</v>
      </c>
      <c r="E16" s="59">
        <v>0.95</v>
      </c>
      <c r="F16" s="40" t="s">
        <v>56</v>
      </c>
      <c r="G16" s="59">
        <v>0.95</v>
      </c>
      <c r="H16" s="41">
        <v>15</v>
      </c>
      <c r="I16" s="41">
        <v>15</v>
      </c>
      <c r="J16" s="31" t="s">
        <v>509</v>
      </c>
    </row>
    <row r="17" ht="18" customHeight="1" spans="1:10">
      <c r="A17" s="42"/>
      <c r="B17" s="35" t="s">
        <v>59</v>
      </c>
      <c r="C17" s="56" t="s">
        <v>358</v>
      </c>
      <c r="D17" s="94" t="s">
        <v>37</v>
      </c>
      <c r="E17" s="65" t="s">
        <v>61</v>
      </c>
      <c r="F17" s="40" t="s">
        <v>73</v>
      </c>
      <c r="G17" s="65" t="s">
        <v>61</v>
      </c>
      <c r="H17" s="41">
        <v>15</v>
      </c>
      <c r="I17" s="41">
        <v>15</v>
      </c>
      <c r="J17" s="31"/>
    </row>
    <row r="18" ht="28.8" customHeight="1" spans="1:10">
      <c r="A18" s="35" t="s">
        <v>69</v>
      </c>
      <c r="B18" s="35" t="s">
        <v>500</v>
      </c>
      <c r="C18" s="56" t="s">
        <v>338</v>
      </c>
      <c r="D18" s="94" t="s">
        <v>55</v>
      </c>
      <c r="E18" s="59">
        <v>0.9</v>
      </c>
      <c r="F18" s="40" t="s">
        <v>56</v>
      </c>
      <c r="G18" s="59">
        <v>0.9</v>
      </c>
      <c r="H18" s="41">
        <v>15</v>
      </c>
      <c r="I18" s="41">
        <v>15</v>
      </c>
      <c r="J18" s="31"/>
    </row>
    <row r="19" ht="28.8" customHeight="1" spans="1:10">
      <c r="A19" s="54"/>
      <c r="B19" s="54"/>
      <c r="C19" s="56" t="s">
        <v>510</v>
      </c>
      <c r="D19" s="94" t="s">
        <v>55</v>
      </c>
      <c r="E19" s="59">
        <v>0.95</v>
      </c>
      <c r="F19" s="40" t="s">
        <v>56</v>
      </c>
      <c r="G19" s="59">
        <v>0.95</v>
      </c>
      <c r="H19" s="41">
        <v>15</v>
      </c>
      <c r="I19" s="41">
        <v>15</v>
      </c>
      <c r="J19" s="31"/>
    </row>
    <row r="20" ht="28.8" customHeight="1" spans="1:10">
      <c r="A20" s="35" t="s">
        <v>74</v>
      </c>
      <c r="B20" s="45" t="s">
        <v>362</v>
      </c>
      <c r="C20" s="56" t="s">
        <v>339</v>
      </c>
      <c r="D20" s="94" t="s">
        <v>55</v>
      </c>
      <c r="E20" s="59">
        <v>0.85</v>
      </c>
      <c r="F20" s="40" t="s">
        <v>56</v>
      </c>
      <c r="G20" s="59">
        <v>0.85</v>
      </c>
      <c r="H20" s="41">
        <v>5</v>
      </c>
      <c r="I20" s="41">
        <v>5</v>
      </c>
      <c r="J20" s="31"/>
    </row>
    <row r="21" ht="28.8" customHeight="1" spans="1:10">
      <c r="A21" s="54"/>
      <c r="B21" s="55"/>
      <c r="C21" s="56" t="s">
        <v>511</v>
      </c>
      <c r="D21" s="94" t="s">
        <v>55</v>
      </c>
      <c r="E21" s="59">
        <v>0.85</v>
      </c>
      <c r="F21" s="44" t="s">
        <v>56</v>
      </c>
      <c r="G21" s="59">
        <v>0.85</v>
      </c>
      <c r="H21" s="41">
        <v>5</v>
      </c>
      <c r="I21" s="41">
        <v>5</v>
      </c>
      <c r="J21" s="31"/>
    </row>
    <row r="22" ht="54" customHeight="1" spans="1:10">
      <c r="A22" s="7" t="s">
        <v>78</v>
      </c>
      <c r="B22" s="29"/>
      <c r="C22" s="8"/>
      <c r="D22" s="7" t="s">
        <v>79</v>
      </c>
      <c r="E22" s="29"/>
      <c r="F22" s="29"/>
      <c r="G22" s="29"/>
      <c r="H22" s="29"/>
      <c r="I22" s="29"/>
      <c r="J22" s="8"/>
    </row>
    <row r="23" ht="25.5" customHeight="1" spans="1:10">
      <c r="A23" s="7" t="s">
        <v>80</v>
      </c>
      <c r="B23" s="29"/>
      <c r="C23" s="29"/>
      <c r="D23" s="29"/>
      <c r="E23" s="29"/>
      <c r="F23" s="29"/>
      <c r="G23" s="8"/>
      <c r="H23" s="15">
        <v>100</v>
      </c>
      <c r="I23" s="27">
        <f>I7+I15+I18+I21+I16+I19+I20+I17</f>
        <v>85.0512470379971</v>
      </c>
      <c r="J23" s="47" t="s">
        <v>394</v>
      </c>
    </row>
    <row r="24" ht="25.5" customHeight="1" spans="1:10">
      <c r="A24" s="48"/>
      <c r="B24" s="48"/>
      <c r="C24" s="48"/>
      <c r="D24" s="48"/>
      <c r="E24" s="48"/>
      <c r="F24" s="48"/>
      <c r="G24" s="48"/>
      <c r="H24" s="48"/>
      <c r="I24" s="49"/>
      <c r="J24" s="50"/>
    </row>
    <row r="25" ht="28.95" customHeight="1" spans="1:10">
      <c r="A25" s="51" t="s">
        <v>82</v>
      </c>
      <c r="B25" s="48"/>
      <c r="C25" s="48"/>
      <c r="D25" s="48"/>
      <c r="E25" s="48"/>
      <c r="F25" s="48"/>
      <c r="G25" s="48"/>
      <c r="H25" s="48"/>
      <c r="I25" s="48"/>
      <c r="J25" s="50"/>
    </row>
    <row r="26" ht="27" customHeight="1" spans="1:10">
      <c r="A26" s="51" t="s">
        <v>83</v>
      </c>
      <c r="B26" s="51"/>
      <c r="C26" s="51"/>
      <c r="D26" s="51"/>
      <c r="E26" s="51"/>
      <c r="F26" s="51"/>
      <c r="G26" s="51"/>
      <c r="H26" s="51"/>
      <c r="I26" s="51"/>
      <c r="J26" s="51"/>
    </row>
    <row r="27" ht="19.05" customHeight="1" spans="1:10">
      <c r="A27" s="51" t="s">
        <v>84</v>
      </c>
      <c r="B27" s="51"/>
      <c r="C27" s="51"/>
      <c r="D27" s="51"/>
      <c r="E27" s="51"/>
      <c r="F27" s="51"/>
      <c r="G27" s="51"/>
      <c r="H27" s="51"/>
      <c r="I27" s="51"/>
      <c r="J27" s="51"/>
    </row>
    <row r="28" ht="18" customHeight="1" spans="1:10">
      <c r="A28" s="51" t="s">
        <v>85</v>
      </c>
      <c r="B28" s="51"/>
      <c r="C28" s="51"/>
      <c r="D28" s="51"/>
      <c r="E28" s="51"/>
      <c r="F28" s="51"/>
      <c r="G28" s="51"/>
      <c r="H28" s="51"/>
      <c r="I28" s="51"/>
      <c r="J28" s="51"/>
    </row>
    <row r="29" ht="18" customHeight="1" spans="1:10">
      <c r="A29" s="51" t="s">
        <v>86</v>
      </c>
      <c r="B29" s="51"/>
      <c r="C29" s="51"/>
      <c r="D29" s="51"/>
      <c r="E29" s="51"/>
      <c r="F29" s="51"/>
      <c r="G29" s="51"/>
      <c r="H29" s="51"/>
      <c r="I29" s="51"/>
      <c r="J29" s="51"/>
    </row>
    <row r="30" ht="18" customHeight="1" spans="1:10">
      <c r="A30" s="51" t="s">
        <v>87</v>
      </c>
      <c r="B30" s="51"/>
      <c r="C30" s="51"/>
      <c r="D30" s="51"/>
      <c r="E30" s="51"/>
      <c r="F30" s="51"/>
      <c r="G30" s="51"/>
      <c r="H30" s="51"/>
      <c r="I30" s="51"/>
      <c r="J30" s="51"/>
    </row>
    <row r="31" ht="24" customHeight="1" spans="1:10">
      <c r="A31" s="51" t="s">
        <v>88</v>
      </c>
      <c r="B31" s="51"/>
      <c r="C31" s="51"/>
      <c r="D31" s="51"/>
      <c r="E31" s="51"/>
      <c r="F31" s="51"/>
      <c r="G31" s="51"/>
      <c r="H31" s="51"/>
      <c r="I31" s="51"/>
      <c r="J31" s="51"/>
    </row>
  </sheetData>
  <mergeCells count="37">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7"/>
    <mergeCell ref="A18:A19"/>
    <mergeCell ref="A20:A21"/>
    <mergeCell ref="B18:B19"/>
    <mergeCell ref="B20:B21"/>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pageSetUpPr fitToPage="1"/>
  </sheetPr>
  <dimension ref="A1:IU46"/>
  <sheetViews>
    <sheetView topLeftCell="A4" workbookViewId="0">
      <selection activeCell="F18" sqref="F18"/>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512</v>
      </c>
      <c r="B4" s="8"/>
      <c r="C4" s="9" t="s">
        <v>513</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v>13.4</v>
      </c>
      <c r="F7" s="21">
        <v>13.4</v>
      </c>
      <c r="G7" s="15">
        <v>10</v>
      </c>
      <c r="H7" s="22">
        <f>F7/E7</f>
        <v>1</v>
      </c>
      <c r="I7" s="23">
        <f>H7*G7</f>
        <v>10</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13.4</v>
      </c>
      <c r="F8" s="21">
        <v>13.4</v>
      </c>
      <c r="G8" s="15" t="s">
        <v>17</v>
      </c>
      <c r="H8" s="22">
        <f>F8/E8</f>
        <v>1</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160.8" customHeight="1" spans="1:255">
      <c r="A12" s="31"/>
      <c r="B12" s="12" t="s">
        <v>514</v>
      </c>
      <c r="C12" s="13"/>
      <c r="D12" s="13"/>
      <c r="E12" s="14"/>
      <c r="F12" s="32" t="s">
        <v>514</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265</v>
      </c>
      <c r="D15" s="94" t="s">
        <v>37</v>
      </c>
      <c r="E15" s="62" t="s">
        <v>266</v>
      </c>
      <c r="F15" s="40" t="s">
        <v>73</v>
      </c>
      <c r="G15" s="62" t="s">
        <v>266</v>
      </c>
      <c r="H15" s="41">
        <v>4</v>
      </c>
      <c r="I15" s="41">
        <v>4</v>
      </c>
      <c r="J15" s="31"/>
    </row>
    <row r="16" ht="18" customHeight="1" spans="1:255">
      <c r="A16" s="42"/>
      <c r="B16" s="42"/>
      <c r="C16" s="56" t="s">
        <v>267</v>
      </c>
      <c r="D16" s="94" t="s">
        <v>37</v>
      </c>
      <c r="E16" s="62" t="s">
        <v>515</v>
      </c>
      <c r="F16" s="40" t="s">
        <v>73</v>
      </c>
      <c r="G16" s="62" t="s">
        <v>515</v>
      </c>
      <c r="H16" s="41">
        <v>4</v>
      </c>
      <c r="I16" s="41">
        <v>4</v>
      </c>
      <c r="J16" s="31"/>
    </row>
    <row r="17" ht="42" customHeight="1" spans="1:10">
      <c r="A17" s="42"/>
      <c r="B17" s="42"/>
      <c r="C17" s="56" t="s">
        <v>270</v>
      </c>
      <c r="D17" s="94" t="s">
        <v>37</v>
      </c>
      <c r="E17" s="63">
        <v>0.9</v>
      </c>
      <c r="F17" s="44" t="s">
        <v>56</v>
      </c>
      <c r="G17" s="63">
        <v>0.9</v>
      </c>
      <c r="H17" s="41">
        <v>4</v>
      </c>
      <c r="I17" s="41">
        <v>4</v>
      </c>
      <c r="J17" s="31"/>
    </row>
    <row r="18" ht="54.6" customHeight="1" spans="1:10">
      <c r="A18" s="42"/>
      <c r="B18" s="42"/>
      <c r="C18" s="56" t="s">
        <v>269</v>
      </c>
      <c r="D18" s="94" t="s">
        <v>55</v>
      </c>
      <c r="E18" s="62" t="s">
        <v>515</v>
      </c>
      <c r="F18" s="40" t="s">
        <v>73</v>
      </c>
      <c r="G18" s="62" t="s">
        <v>515</v>
      </c>
      <c r="H18" s="41">
        <v>4</v>
      </c>
      <c r="I18" s="41">
        <v>4</v>
      </c>
      <c r="J18" s="31"/>
    </row>
    <row r="19" ht="18" customHeight="1" spans="1:10">
      <c r="A19" s="42"/>
      <c r="B19" s="54"/>
      <c r="C19" s="56" t="s">
        <v>271</v>
      </c>
      <c r="D19" s="94" t="s">
        <v>55</v>
      </c>
      <c r="E19" s="63">
        <v>0.85</v>
      </c>
      <c r="F19" s="44" t="s">
        <v>56</v>
      </c>
      <c r="G19" s="63">
        <v>0.85</v>
      </c>
      <c r="H19" s="41">
        <v>4</v>
      </c>
      <c r="I19" s="41">
        <v>4</v>
      </c>
      <c r="J19" s="31"/>
    </row>
    <row r="20" ht="18" customHeight="1" spans="1:10">
      <c r="A20" s="42"/>
      <c r="B20" s="35" t="s">
        <v>53</v>
      </c>
      <c r="C20" s="56" t="s">
        <v>272</v>
      </c>
      <c r="D20" s="94" t="s">
        <v>37</v>
      </c>
      <c r="E20" s="62" t="s">
        <v>273</v>
      </c>
      <c r="F20" s="40" t="s">
        <v>73</v>
      </c>
      <c r="G20" s="62" t="s">
        <v>273</v>
      </c>
      <c r="H20" s="41">
        <v>3</v>
      </c>
      <c r="I20" s="41">
        <v>3</v>
      </c>
      <c r="J20" s="31"/>
    </row>
    <row r="21" ht="24.6" customHeight="1" spans="1:10">
      <c r="A21" s="42"/>
      <c r="B21" s="42"/>
      <c r="C21" s="56" t="s">
        <v>274</v>
      </c>
      <c r="D21" s="94" t="s">
        <v>37</v>
      </c>
      <c r="E21" s="63" t="s">
        <v>275</v>
      </c>
      <c r="F21" s="40" t="s">
        <v>73</v>
      </c>
      <c r="G21" s="63" t="s">
        <v>275</v>
      </c>
      <c r="H21" s="41">
        <v>3</v>
      </c>
      <c r="I21" s="41">
        <v>3</v>
      </c>
      <c r="J21" s="31"/>
    </row>
    <row r="22" ht="18" customHeight="1" spans="1:10">
      <c r="A22" s="42"/>
      <c r="B22" s="42"/>
      <c r="C22" s="56" t="s">
        <v>276</v>
      </c>
      <c r="D22" s="94" t="s">
        <v>37</v>
      </c>
      <c r="E22" s="63" t="s">
        <v>277</v>
      </c>
      <c r="F22" s="40" t="s">
        <v>73</v>
      </c>
      <c r="G22" s="63" t="s">
        <v>277</v>
      </c>
      <c r="H22" s="41">
        <v>3</v>
      </c>
      <c r="I22" s="41">
        <v>3</v>
      </c>
      <c r="J22" s="31"/>
    </row>
    <row r="23" ht="28.8" customHeight="1" spans="1:10">
      <c r="A23" s="42"/>
      <c r="B23" s="42"/>
      <c r="C23" s="56" t="s">
        <v>278</v>
      </c>
      <c r="D23" s="94" t="s">
        <v>37</v>
      </c>
      <c r="E23" s="63" t="s">
        <v>277</v>
      </c>
      <c r="F23" s="40" t="s">
        <v>73</v>
      </c>
      <c r="G23" s="63" t="s">
        <v>277</v>
      </c>
      <c r="H23" s="41">
        <v>3</v>
      </c>
      <c r="I23" s="41">
        <v>3</v>
      </c>
      <c r="J23" s="31"/>
    </row>
    <row r="24" ht="28.8" customHeight="1" spans="1:10">
      <c r="A24" s="42"/>
      <c r="B24" s="42"/>
      <c r="C24" s="56" t="s">
        <v>279</v>
      </c>
      <c r="D24" s="94" t="s">
        <v>55</v>
      </c>
      <c r="E24" s="63">
        <v>0.9</v>
      </c>
      <c r="F24" s="44" t="s">
        <v>56</v>
      </c>
      <c r="G24" s="63">
        <v>0.9</v>
      </c>
      <c r="H24" s="41">
        <v>3</v>
      </c>
      <c r="I24" s="41">
        <v>3</v>
      </c>
      <c r="J24" s="31"/>
    </row>
    <row r="25" ht="28.2" customHeight="1" spans="1:10">
      <c r="A25" s="42"/>
      <c r="B25" s="54"/>
      <c r="C25" s="56" t="s">
        <v>280</v>
      </c>
      <c r="D25" s="94" t="s">
        <v>37</v>
      </c>
      <c r="E25" s="63">
        <v>1</v>
      </c>
      <c r="F25" s="40" t="s">
        <v>56</v>
      </c>
      <c r="G25" s="63">
        <v>1</v>
      </c>
      <c r="H25" s="41">
        <v>3</v>
      </c>
      <c r="I25" s="41">
        <v>3</v>
      </c>
      <c r="J25" s="31"/>
    </row>
    <row r="26" ht="25.8" customHeight="1" spans="1:10">
      <c r="A26" s="42"/>
      <c r="B26" s="35" t="s">
        <v>59</v>
      </c>
      <c r="C26" s="56" t="s">
        <v>281</v>
      </c>
      <c r="D26" s="94" t="s">
        <v>37</v>
      </c>
      <c r="E26" s="63" t="s">
        <v>282</v>
      </c>
      <c r="F26" s="40" t="s">
        <v>73</v>
      </c>
      <c r="G26" s="63" t="s">
        <v>282</v>
      </c>
      <c r="H26" s="41">
        <v>2</v>
      </c>
      <c r="I26" s="41">
        <v>2</v>
      </c>
      <c r="J26" s="31"/>
    </row>
    <row r="27" ht="25.2" customHeight="1" spans="1:10">
      <c r="A27" s="42"/>
      <c r="B27" s="42"/>
      <c r="C27" s="56" t="s">
        <v>283</v>
      </c>
      <c r="D27" s="94" t="s">
        <v>55</v>
      </c>
      <c r="E27" s="63">
        <v>0.9</v>
      </c>
      <c r="F27" s="44" t="s">
        <v>56</v>
      </c>
      <c r="G27" s="63">
        <v>0.9</v>
      </c>
      <c r="H27" s="41">
        <v>2</v>
      </c>
      <c r="I27" s="41">
        <v>2</v>
      </c>
      <c r="J27" s="31"/>
    </row>
    <row r="28" ht="18" customHeight="1" spans="1:10">
      <c r="A28" s="42"/>
      <c r="B28" s="54"/>
      <c r="C28" s="56" t="s">
        <v>516</v>
      </c>
      <c r="D28" s="94" t="s">
        <v>55</v>
      </c>
      <c r="E28" s="63">
        <v>0.95</v>
      </c>
      <c r="F28" s="44" t="s">
        <v>56</v>
      </c>
      <c r="G28" s="63">
        <v>0.95</v>
      </c>
      <c r="H28" s="41">
        <v>2</v>
      </c>
      <c r="I28" s="41">
        <v>2</v>
      </c>
      <c r="J28" s="31"/>
    </row>
    <row r="29" ht="18" customHeight="1" spans="1:10">
      <c r="A29" s="42"/>
      <c r="B29" s="35" t="s">
        <v>63</v>
      </c>
      <c r="C29" s="56" t="s">
        <v>285</v>
      </c>
      <c r="D29" s="94" t="s">
        <v>55</v>
      </c>
      <c r="E29" s="63">
        <v>0.9</v>
      </c>
      <c r="F29" s="44" t="s">
        <v>56</v>
      </c>
      <c r="G29" s="63">
        <v>0.9</v>
      </c>
      <c r="H29" s="41">
        <v>3</v>
      </c>
      <c r="I29" s="41">
        <v>3</v>
      </c>
      <c r="J29" s="31"/>
    </row>
    <row r="30" ht="18" customHeight="1" spans="1:10">
      <c r="A30" s="54"/>
      <c r="B30" s="54"/>
      <c r="C30" s="56" t="s">
        <v>286</v>
      </c>
      <c r="D30" s="94" t="s">
        <v>55</v>
      </c>
      <c r="E30" s="63">
        <v>0.95</v>
      </c>
      <c r="F30" s="44" t="s">
        <v>56</v>
      </c>
      <c r="G30" s="63">
        <v>0.95</v>
      </c>
      <c r="H30" s="41">
        <v>3</v>
      </c>
      <c r="I30" s="41">
        <v>3</v>
      </c>
      <c r="J30" s="31"/>
    </row>
    <row r="31" ht="28.8" customHeight="1" spans="1:10">
      <c r="A31" s="35" t="s">
        <v>69</v>
      </c>
      <c r="B31" s="35" t="s">
        <v>101</v>
      </c>
      <c r="C31" s="56" t="s">
        <v>287</v>
      </c>
      <c r="D31" s="38" t="s">
        <v>37</v>
      </c>
      <c r="E31" s="63" t="s">
        <v>155</v>
      </c>
      <c r="F31" s="40" t="s">
        <v>73</v>
      </c>
      <c r="G31" s="63" t="s">
        <v>155</v>
      </c>
      <c r="H31" s="41">
        <v>7</v>
      </c>
      <c r="I31" s="41">
        <v>7</v>
      </c>
      <c r="J31" s="31"/>
    </row>
    <row r="32" ht="28.8" customHeight="1" spans="1:10">
      <c r="A32" s="42"/>
      <c r="B32" s="42"/>
      <c r="C32" s="56" t="s">
        <v>288</v>
      </c>
      <c r="D32" s="94" t="s">
        <v>37</v>
      </c>
      <c r="E32" s="63" t="s">
        <v>289</v>
      </c>
      <c r="F32" s="40" t="s">
        <v>73</v>
      </c>
      <c r="G32" s="63" t="s">
        <v>289</v>
      </c>
      <c r="H32" s="41">
        <v>7</v>
      </c>
      <c r="I32" s="41">
        <v>7</v>
      </c>
      <c r="J32" s="31"/>
    </row>
    <row r="33" ht="39.6" customHeight="1" spans="1:10">
      <c r="A33" s="42"/>
      <c r="B33" s="54"/>
      <c r="C33" s="56" t="s">
        <v>517</v>
      </c>
      <c r="D33" s="94" t="s">
        <v>55</v>
      </c>
      <c r="E33" s="63">
        <v>0.95</v>
      </c>
      <c r="F33" s="44" t="s">
        <v>56</v>
      </c>
      <c r="G33" s="63">
        <v>0.95</v>
      </c>
      <c r="H33" s="41">
        <v>7</v>
      </c>
      <c r="I33" s="41">
        <v>7</v>
      </c>
      <c r="J33" s="31"/>
    </row>
    <row r="34" ht="28.8" customHeight="1" spans="1:10">
      <c r="A34" s="54"/>
      <c r="B34" s="35" t="s">
        <v>291</v>
      </c>
      <c r="C34" s="56" t="s">
        <v>292</v>
      </c>
      <c r="D34" s="38" t="s">
        <v>37</v>
      </c>
      <c r="E34" s="63" t="s">
        <v>293</v>
      </c>
      <c r="F34" s="40" t="s">
        <v>73</v>
      </c>
      <c r="G34" s="63" t="s">
        <v>293</v>
      </c>
      <c r="H34" s="41">
        <v>9</v>
      </c>
      <c r="I34" s="41">
        <v>9</v>
      </c>
      <c r="J34" s="31"/>
    </row>
    <row r="35" ht="28.8" customHeight="1" spans="1:10">
      <c r="A35" s="35" t="s">
        <v>74</v>
      </c>
      <c r="B35" s="45" t="s">
        <v>75</v>
      </c>
      <c r="C35" s="56" t="s">
        <v>294</v>
      </c>
      <c r="D35" s="94" t="s">
        <v>55</v>
      </c>
      <c r="E35" s="63">
        <v>0.82</v>
      </c>
      <c r="F35" s="44" t="s">
        <v>56</v>
      </c>
      <c r="G35" s="63">
        <v>0.82</v>
      </c>
      <c r="H35" s="41">
        <v>5</v>
      </c>
      <c r="I35" s="41">
        <v>5</v>
      </c>
      <c r="J35" s="31"/>
    </row>
    <row r="36" ht="30" customHeight="1" spans="1:10">
      <c r="A36" s="54"/>
      <c r="B36" s="55"/>
      <c r="C36" s="56" t="s">
        <v>295</v>
      </c>
      <c r="D36" s="38" t="s">
        <v>55</v>
      </c>
      <c r="E36" s="63">
        <v>0.85</v>
      </c>
      <c r="F36" s="44" t="s">
        <v>56</v>
      </c>
      <c r="G36" s="63">
        <v>0.85</v>
      </c>
      <c r="H36" s="41">
        <v>5</v>
      </c>
      <c r="I36" s="41">
        <v>5</v>
      </c>
      <c r="J36" s="64" t="s">
        <v>77</v>
      </c>
    </row>
    <row r="37" ht="54" customHeight="1" spans="1:10">
      <c r="A37" s="7" t="s">
        <v>78</v>
      </c>
      <c r="B37" s="29"/>
      <c r="C37" s="8"/>
      <c r="D37" s="7" t="s">
        <v>79</v>
      </c>
      <c r="E37" s="29"/>
      <c r="F37" s="29"/>
      <c r="G37" s="29"/>
      <c r="H37" s="29"/>
      <c r="I37" s="29"/>
      <c r="J37" s="8"/>
    </row>
    <row r="38" ht="25.5" customHeight="1" spans="1:10">
      <c r="A38" s="7" t="s">
        <v>80</v>
      </c>
      <c r="B38" s="29"/>
      <c r="C38" s="29"/>
      <c r="D38" s="29"/>
      <c r="E38" s="29"/>
      <c r="F38" s="29"/>
      <c r="G38" s="8"/>
      <c r="H38" s="15">
        <v>100</v>
      </c>
      <c r="I38" s="46">
        <f>I36+I30+I29+I28+I15+I7+I25+I31+I35+I34+I33+I32+I27+I26+I24+I23+I22+I21+I20+I19+I18+I17+I16</f>
        <v>100</v>
      </c>
      <c r="J38" s="47" t="s">
        <v>81</v>
      </c>
    </row>
    <row r="39" ht="25.5" customHeight="1" spans="1:10">
      <c r="A39" s="48"/>
      <c r="B39" s="48"/>
      <c r="C39" s="48"/>
      <c r="D39" s="48"/>
      <c r="E39" s="48"/>
      <c r="F39" s="48"/>
      <c r="G39" s="48"/>
      <c r="H39" s="48"/>
      <c r="I39" s="49"/>
      <c r="J39" s="50"/>
    </row>
    <row r="40" ht="28.95" customHeight="1" spans="1:10">
      <c r="A40" s="51" t="s">
        <v>82</v>
      </c>
      <c r="B40" s="48"/>
      <c r="C40" s="48"/>
      <c r="D40" s="48"/>
      <c r="E40" s="48"/>
      <c r="F40" s="48"/>
      <c r="G40" s="48"/>
      <c r="H40" s="48"/>
      <c r="I40" s="48"/>
      <c r="J40" s="50"/>
    </row>
    <row r="41" ht="27" customHeight="1" spans="1:10">
      <c r="A41" s="51" t="s">
        <v>83</v>
      </c>
      <c r="B41" s="51"/>
      <c r="C41" s="51"/>
      <c r="D41" s="51"/>
      <c r="E41" s="51"/>
      <c r="F41" s="51"/>
      <c r="G41" s="51"/>
      <c r="H41" s="51"/>
      <c r="I41" s="51"/>
      <c r="J41" s="51"/>
    </row>
    <row r="42" ht="19.05" customHeight="1" spans="1:10">
      <c r="A42" s="51" t="s">
        <v>84</v>
      </c>
      <c r="B42" s="51"/>
      <c r="C42" s="51"/>
      <c r="D42" s="51"/>
      <c r="E42" s="51"/>
      <c r="F42" s="51"/>
      <c r="G42" s="51"/>
      <c r="H42" s="51"/>
      <c r="I42" s="51"/>
      <c r="J42" s="51"/>
    </row>
    <row r="43" ht="18" customHeight="1" spans="1:10">
      <c r="A43" s="51" t="s">
        <v>85</v>
      </c>
      <c r="B43" s="51"/>
      <c r="C43" s="51"/>
      <c r="D43" s="51"/>
      <c r="E43" s="51"/>
      <c r="F43" s="51"/>
      <c r="G43" s="51"/>
      <c r="H43" s="51"/>
      <c r="I43" s="51"/>
      <c r="J43" s="51"/>
    </row>
    <row r="44" ht="18" customHeight="1" spans="1:10">
      <c r="A44" s="51" t="s">
        <v>86</v>
      </c>
      <c r="B44" s="51"/>
      <c r="C44" s="51"/>
      <c r="D44" s="51"/>
      <c r="E44" s="51"/>
      <c r="F44" s="51"/>
      <c r="G44" s="51"/>
      <c r="H44" s="51"/>
      <c r="I44" s="51"/>
      <c r="J44" s="51"/>
    </row>
    <row r="45" ht="18" customHeight="1" spans="1:10">
      <c r="A45" s="51" t="s">
        <v>87</v>
      </c>
      <c r="B45" s="51"/>
      <c r="C45" s="51"/>
      <c r="D45" s="51"/>
      <c r="E45" s="51"/>
      <c r="F45" s="51"/>
      <c r="G45" s="51"/>
      <c r="H45" s="51"/>
      <c r="I45" s="51"/>
      <c r="J45" s="51"/>
    </row>
    <row r="46" ht="24" customHeight="1" spans="1:10">
      <c r="A46" s="51" t="s">
        <v>88</v>
      </c>
      <c r="B46" s="51"/>
      <c r="C46" s="51"/>
      <c r="D46" s="51"/>
      <c r="E46" s="51"/>
      <c r="F46" s="51"/>
      <c r="G46" s="51"/>
      <c r="H46" s="51"/>
      <c r="I46" s="51"/>
      <c r="J46" s="51"/>
    </row>
  </sheetData>
  <mergeCells count="41">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7:C37"/>
    <mergeCell ref="D37:J37"/>
    <mergeCell ref="A38:G38"/>
    <mergeCell ref="A41:J41"/>
    <mergeCell ref="A42:J42"/>
    <mergeCell ref="A43:J43"/>
    <mergeCell ref="A44:J44"/>
    <mergeCell ref="A45:J45"/>
    <mergeCell ref="A46:J46"/>
    <mergeCell ref="A11:A12"/>
    <mergeCell ref="A15:A30"/>
    <mergeCell ref="A31:A34"/>
    <mergeCell ref="A35:A36"/>
    <mergeCell ref="B15:B19"/>
    <mergeCell ref="B20:B25"/>
    <mergeCell ref="B26:B28"/>
    <mergeCell ref="B29:B30"/>
    <mergeCell ref="B31:B33"/>
    <mergeCell ref="B35:B36"/>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IU38"/>
  <sheetViews>
    <sheetView topLeftCell="A4" workbookViewId="0">
      <selection activeCell="N32" sqref="N32"/>
    </sheetView>
  </sheetViews>
  <sheetFormatPr defaultColWidth="10" defaultRowHeight="13.5"/>
  <cols>
    <col min="1" max="2" width="12.3333333333333" style="4" customWidth="1"/>
    <col min="3" max="3" width="44.2190476190476" style="4" customWidth="1"/>
    <col min="4" max="5" width="12.552380952381" style="4" customWidth="1"/>
    <col min="6" max="6" width="12.4380952380952" style="4" customWidth="1"/>
    <col min="7" max="7" width="15.3333333333333" style="4" customWidth="1"/>
    <col min="8" max="8" width="10" style="4"/>
    <col min="9" max="9" width="9.55238095238095" style="4" customWidth="1"/>
    <col min="10" max="10" width="25.2190476190476"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15" t="s">
        <v>115</v>
      </c>
      <c r="B4" s="15"/>
      <c r="C4" s="90" t="s">
        <v>116</v>
      </c>
      <c r="D4" s="90"/>
      <c r="E4" s="90"/>
      <c r="F4" s="90"/>
      <c r="G4" s="90"/>
      <c r="H4" s="90"/>
      <c r="I4" s="90"/>
      <c r="J4" s="90"/>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15" t="s">
        <v>5</v>
      </c>
      <c r="B5" s="15"/>
      <c r="C5" s="91" t="s">
        <v>6</v>
      </c>
      <c r="D5" s="91"/>
      <c r="E5" s="91"/>
      <c r="F5" s="15" t="s">
        <v>7</v>
      </c>
      <c r="G5" s="90" t="s">
        <v>6</v>
      </c>
      <c r="H5" s="90"/>
      <c r="I5" s="90"/>
      <c r="J5" s="90"/>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5" t="s">
        <v>8</v>
      </c>
      <c r="B6" s="15"/>
      <c r="C6" s="15"/>
      <c r="D6" s="15" t="s">
        <v>9</v>
      </c>
      <c r="E6" s="15" t="s">
        <v>10</v>
      </c>
      <c r="F6" s="15" t="s">
        <v>11</v>
      </c>
      <c r="G6" s="15" t="s">
        <v>12</v>
      </c>
      <c r="H6" s="15" t="s">
        <v>13</v>
      </c>
      <c r="I6" s="15" t="s">
        <v>14</v>
      </c>
      <c r="J6" s="15"/>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5"/>
      <c r="B7" s="15"/>
      <c r="C7" s="20" t="s">
        <v>15</v>
      </c>
      <c r="D7" s="21">
        <v>90</v>
      </c>
      <c r="E7" s="21">
        <f>D7</f>
        <v>90</v>
      </c>
      <c r="F7" s="21">
        <v>89.3</v>
      </c>
      <c r="G7" s="15">
        <v>10</v>
      </c>
      <c r="H7" s="22">
        <f>F7/E7</f>
        <v>0.992222222222222</v>
      </c>
      <c r="I7" s="27">
        <f>H7*G7</f>
        <v>9.92222222222222</v>
      </c>
      <c r="J7" s="27"/>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5"/>
      <c r="B8" s="15"/>
      <c r="C8" s="20" t="s">
        <v>16</v>
      </c>
      <c r="D8" s="21">
        <v>90</v>
      </c>
      <c r="E8" s="21">
        <f>D8</f>
        <v>90</v>
      </c>
      <c r="F8" s="21">
        <v>89.3</v>
      </c>
      <c r="G8" s="15" t="s">
        <v>17</v>
      </c>
      <c r="H8" s="22">
        <f>F8/E8</f>
        <v>0.992222222222222</v>
      </c>
      <c r="I8" s="27" t="s">
        <v>17</v>
      </c>
      <c r="J8" s="27"/>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5"/>
      <c r="B9" s="15"/>
      <c r="C9" s="20" t="s">
        <v>18</v>
      </c>
      <c r="D9" s="21"/>
      <c r="E9" s="21"/>
      <c r="F9" s="21"/>
      <c r="G9" s="15" t="s">
        <v>17</v>
      </c>
      <c r="H9" s="21"/>
      <c r="I9" s="27" t="s">
        <v>17</v>
      </c>
      <c r="J9" s="27"/>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15"/>
      <c r="B10" s="15"/>
      <c r="C10" s="20" t="s">
        <v>19</v>
      </c>
      <c r="D10" s="27" t="s">
        <v>17</v>
      </c>
      <c r="E10" s="27" t="s">
        <v>17</v>
      </c>
      <c r="F10" s="27" t="s">
        <v>17</v>
      </c>
      <c r="G10" s="15" t="s">
        <v>17</v>
      </c>
      <c r="H10" s="21"/>
      <c r="I10" s="27" t="s">
        <v>17</v>
      </c>
      <c r="J10" s="27"/>
    </row>
    <row r="11" ht="18" customHeight="1" spans="1:255">
      <c r="A11" s="15" t="s">
        <v>20</v>
      </c>
      <c r="B11" s="15" t="s">
        <v>21</v>
      </c>
      <c r="C11" s="15"/>
      <c r="D11" s="15"/>
      <c r="E11" s="15"/>
      <c r="F11" s="27" t="s">
        <v>22</v>
      </c>
      <c r="G11" s="27"/>
      <c r="H11" s="27"/>
      <c r="I11" s="27"/>
      <c r="J11" s="27"/>
    </row>
    <row r="12" ht="115.2" customHeight="1" spans="1:255">
      <c r="A12" s="15"/>
      <c r="B12" s="80" t="s">
        <v>117</v>
      </c>
      <c r="C12" s="81"/>
      <c r="D12" s="81"/>
      <c r="E12" s="82"/>
      <c r="F12" s="92" t="s">
        <v>117</v>
      </c>
      <c r="G12" s="92"/>
      <c r="H12" s="92"/>
      <c r="I12" s="92"/>
      <c r="J12" s="92"/>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6" t="s">
        <v>34</v>
      </c>
      <c r="B15" s="35" t="s">
        <v>35</v>
      </c>
      <c r="C15" s="56" t="s">
        <v>118</v>
      </c>
      <c r="D15" s="94" t="s">
        <v>37</v>
      </c>
      <c r="E15" s="84" t="s">
        <v>119</v>
      </c>
      <c r="F15" s="40" t="s">
        <v>39</v>
      </c>
      <c r="G15" s="84" t="s">
        <v>119</v>
      </c>
      <c r="H15" s="84">
        <v>3</v>
      </c>
      <c r="I15" s="84">
        <v>3</v>
      </c>
      <c r="J15" s="31"/>
    </row>
    <row r="16" ht="18" customHeight="1" spans="1:255">
      <c r="A16" s="36"/>
      <c r="B16" s="42"/>
      <c r="C16" s="56" t="s">
        <v>120</v>
      </c>
      <c r="D16" s="94" t="s">
        <v>37</v>
      </c>
      <c r="E16" s="84" t="s">
        <v>41</v>
      </c>
      <c r="F16" s="40" t="s">
        <v>39</v>
      </c>
      <c r="G16" s="84" t="s">
        <v>41</v>
      </c>
      <c r="H16" s="84">
        <v>2</v>
      </c>
      <c r="I16" s="84">
        <v>2</v>
      </c>
      <c r="J16" s="31"/>
    </row>
    <row r="17" ht="18" customHeight="1" spans="1:10">
      <c r="A17" s="36"/>
      <c r="B17" s="42"/>
      <c r="C17" s="56" t="s">
        <v>121</v>
      </c>
      <c r="D17" s="94" t="s">
        <v>37</v>
      </c>
      <c r="E17" s="84" t="s">
        <v>122</v>
      </c>
      <c r="F17" s="40" t="s">
        <v>123</v>
      </c>
      <c r="G17" s="84" t="s">
        <v>122</v>
      </c>
      <c r="H17" s="84">
        <v>5</v>
      </c>
      <c r="I17" s="84">
        <v>5</v>
      </c>
      <c r="J17" s="31"/>
    </row>
    <row r="18" ht="18" customHeight="1" spans="1:10">
      <c r="A18" s="36"/>
      <c r="B18" s="42"/>
      <c r="C18" s="56" t="s">
        <v>124</v>
      </c>
      <c r="D18" s="94" t="s">
        <v>37</v>
      </c>
      <c r="E18" s="84" t="s">
        <v>125</v>
      </c>
      <c r="F18" s="40" t="s">
        <v>126</v>
      </c>
      <c r="G18" s="84" t="s">
        <v>125</v>
      </c>
      <c r="H18" s="84">
        <v>5</v>
      </c>
      <c r="I18" s="84">
        <v>5</v>
      </c>
      <c r="J18" s="31"/>
    </row>
    <row r="19" ht="18" customHeight="1" spans="1:10">
      <c r="A19" s="36"/>
      <c r="B19" s="42"/>
      <c r="C19" s="56" t="s">
        <v>127</v>
      </c>
      <c r="D19" s="94" t="s">
        <v>37</v>
      </c>
      <c r="E19" s="84" t="s">
        <v>128</v>
      </c>
      <c r="F19" s="40" t="s">
        <v>126</v>
      </c>
      <c r="G19" s="84" t="s">
        <v>128</v>
      </c>
      <c r="H19" s="84">
        <v>5</v>
      </c>
      <c r="I19" s="84">
        <v>5</v>
      </c>
      <c r="J19" s="31"/>
    </row>
    <row r="20" ht="18" customHeight="1" spans="1:10">
      <c r="A20" s="36"/>
      <c r="B20" s="42"/>
      <c r="C20" s="56" t="s">
        <v>129</v>
      </c>
      <c r="D20" s="94" t="s">
        <v>37</v>
      </c>
      <c r="E20" s="84" t="s">
        <v>130</v>
      </c>
      <c r="F20" s="40" t="s">
        <v>131</v>
      </c>
      <c r="G20" s="84" t="s">
        <v>130</v>
      </c>
      <c r="H20" s="84">
        <v>5</v>
      </c>
      <c r="I20" s="84">
        <v>5</v>
      </c>
      <c r="J20" s="31"/>
    </row>
    <row r="21" ht="18" customHeight="1" spans="1:10">
      <c r="A21" s="36"/>
      <c r="B21" s="35" t="s">
        <v>53</v>
      </c>
      <c r="C21" s="56" t="s">
        <v>132</v>
      </c>
      <c r="D21" s="94" t="s">
        <v>55</v>
      </c>
      <c r="E21" s="85">
        <v>0.95</v>
      </c>
      <c r="F21" s="40" t="s">
        <v>56</v>
      </c>
      <c r="G21" s="85">
        <v>0.95</v>
      </c>
      <c r="H21" s="84">
        <v>5</v>
      </c>
      <c r="I21" s="84">
        <v>5</v>
      </c>
      <c r="J21" s="31"/>
    </row>
    <row r="22" ht="18" customHeight="1" spans="1:10">
      <c r="A22" s="36"/>
      <c r="B22" s="42"/>
      <c r="C22" s="56" t="s">
        <v>133</v>
      </c>
      <c r="D22" s="94" t="s">
        <v>55</v>
      </c>
      <c r="E22" s="85">
        <v>0.95</v>
      </c>
      <c r="F22" s="40" t="s">
        <v>56</v>
      </c>
      <c r="G22" s="85">
        <v>0.95</v>
      </c>
      <c r="H22" s="84">
        <v>5</v>
      </c>
      <c r="I22" s="84">
        <v>5</v>
      </c>
      <c r="J22" s="31"/>
    </row>
    <row r="23" ht="18" customHeight="1" spans="1:10">
      <c r="A23" s="36"/>
      <c r="B23" s="35" t="s">
        <v>59</v>
      </c>
      <c r="C23" s="56" t="s">
        <v>134</v>
      </c>
      <c r="D23" s="38" t="s">
        <v>37</v>
      </c>
      <c r="E23" s="84" t="s">
        <v>61</v>
      </c>
      <c r="F23" s="40" t="s">
        <v>62</v>
      </c>
      <c r="G23" s="84" t="s">
        <v>61</v>
      </c>
      <c r="H23" s="84">
        <v>5</v>
      </c>
      <c r="I23" s="84">
        <v>5</v>
      </c>
      <c r="J23" s="31"/>
    </row>
    <row r="24" ht="18" customHeight="1" spans="1:10">
      <c r="A24" s="36"/>
      <c r="B24" s="35" t="s">
        <v>63</v>
      </c>
      <c r="C24" s="56" t="s">
        <v>64</v>
      </c>
      <c r="D24" s="38" t="s">
        <v>55</v>
      </c>
      <c r="E24" s="85">
        <v>0.95</v>
      </c>
      <c r="F24" s="40" t="s">
        <v>56</v>
      </c>
      <c r="G24" s="86">
        <v>0.9922</v>
      </c>
      <c r="H24" s="84">
        <v>5</v>
      </c>
      <c r="I24" s="84">
        <v>5</v>
      </c>
      <c r="J24" s="31"/>
    </row>
    <row r="25" ht="18" customHeight="1" spans="1:10">
      <c r="A25" s="36"/>
      <c r="B25" s="54"/>
      <c r="C25" s="56" t="s">
        <v>65</v>
      </c>
      <c r="D25" s="38" t="s">
        <v>66</v>
      </c>
      <c r="E25" s="84" t="s">
        <v>67</v>
      </c>
      <c r="F25" s="40" t="s">
        <v>68</v>
      </c>
      <c r="G25" s="84" t="s">
        <v>67</v>
      </c>
      <c r="H25" s="84">
        <v>5</v>
      </c>
      <c r="I25" s="84">
        <v>5</v>
      </c>
      <c r="J25" s="31"/>
    </row>
    <row r="26" ht="30" customHeight="1" spans="1:10">
      <c r="A26" s="36" t="s">
        <v>69</v>
      </c>
      <c r="B26" s="36" t="s">
        <v>101</v>
      </c>
      <c r="C26" s="56" t="s">
        <v>135</v>
      </c>
      <c r="D26" s="38" t="s">
        <v>37</v>
      </c>
      <c r="E26" s="84" t="s">
        <v>136</v>
      </c>
      <c r="F26" s="40" t="s">
        <v>73</v>
      </c>
      <c r="G26" s="95" t="s">
        <v>136</v>
      </c>
      <c r="H26" s="84">
        <v>30</v>
      </c>
      <c r="I26" s="84">
        <v>30</v>
      </c>
      <c r="J26" s="31"/>
    </row>
    <row r="27" ht="30" customHeight="1" spans="1:10">
      <c r="A27" s="79" t="s">
        <v>74</v>
      </c>
      <c r="B27" s="45" t="s">
        <v>75</v>
      </c>
      <c r="C27" s="56" t="s">
        <v>137</v>
      </c>
      <c r="D27" s="38" t="s">
        <v>55</v>
      </c>
      <c r="E27" s="85">
        <v>0.95</v>
      </c>
      <c r="F27" s="44" t="s">
        <v>56</v>
      </c>
      <c r="G27" s="85">
        <v>0.95</v>
      </c>
      <c r="H27" s="84">
        <v>10</v>
      </c>
      <c r="I27" s="84">
        <v>10</v>
      </c>
      <c r="J27" s="64" t="s">
        <v>77</v>
      </c>
    </row>
    <row r="28" ht="54" customHeight="1" spans="1:10">
      <c r="A28" s="15" t="s">
        <v>78</v>
      </c>
      <c r="B28" s="15"/>
      <c r="C28" s="15"/>
      <c r="D28" s="15" t="s">
        <v>79</v>
      </c>
      <c r="E28" s="15"/>
      <c r="F28" s="15"/>
      <c r="G28" s="15"/>
      <c r="H28" s="15"/>
      <c r="I28" s="15"/>
      <c r="J28" s="15"/>
    </row>
    <row r="29" ht="25.5" customHeight="1" spans="1:10">
      <c r="A29" s="15" t="s">
        <v>80</v>
      </c>
      <c r="B29" s="15"/>
      <c r="C29" s="15"/>
      <c r="D29" s="15"/>
      <c r="E29" s="15"/>
      <c r="F29" s="15"/>
      <c r="G29" s="15"/>
      <c r="H29" s="15">
        <v>100</v>
      </c>
      <c r="I29" s="58">
        <f>I27+I26+I25+I24+I23+I15+I7+I22+I21+I20+I19+I18+I17+I16</f>
        <v>99.9222222222222</v>
      </c>
      <c r="J29" s="47" t="s">
        <v>81</v>
      </c>
    </row>
    <row r="30" ht="25.5" customHeight="1" spans="1:10">
      <c r="A30" s="48"/>
      <c r="B30" s="48"/>
      <c r="C30" s="48"/>
      <c r="D30" s="48"/>
      <c r="E30" s="48"/>
      <c r="F30" s="48"/>
      <c r="G30" s="48"/>
      <c r="H30" s="48"/>
      <c r="I30" s="49"/>
      <c r="J30" s="50"/>
    </row>
    <row r="31" ht="16.95" customHeight="1" spans="1:10">
      <c r="A31" s="48"/>
      <c r="B31" s="48"/>
      <c r="C31" s="48"/>
      <c r="D31" s="48"/>
      <c r="E31" s="48"/>
      <c r="F31" s="48"/>
      <c r="G31" s="48"/>
      <c r="H31" s="48"/>
      <c r="I31" s="48"/>
      <c r="J31" s="50"/>
    </row>
    <row r="32" ht="28.95" customHeight="1" spans="1:10">
      <c r="A32" s="51" t="s">
        <v>82</v>
      </c>
      <c r="B32" s="48"/>
      <c r="C32" s="48"/>
      <c r="D32" s="48"/>
      <c r="E32" s="48"/>
      <c r="F32" s="48"/>
      <c r="G32" s="48"/>
      <c r="H32" s="48"/>
      <c r="I32" s="48"/>
      <c r="J32" s="50"/>
    </row>
    <row r="33" ht="27" customHeight="1" spans="1:10">
      <c r="A33" s="51" t="s">
        <v>83</v>
      </c>
      <c r="B33" s="51"/>
      <c r="C33" s="51"/>
      <c r="D33" s="51"/>
      <c r="E33" s="51"/>
      <c r="F33" s="51"/>
      <c r="G33" s="51"/>
      <c r="H33" s="51"/>
      <c r="I33" s="51"/>
      <c r="J33" s="51"/>
    </row>
    <row r="34" ht="19.05" customHeight="1" spans="1:10">
      <c r="A34" s="51" t="s">
        <v>84</v>
      </c>
      <c r="B34" s="51"/>
      <c r="C34" s="51"/>
      <c r="D34" s="51"/>
      <c r="E34" s="51"/>
      <c r="F34" s="51"/>
      <c r="G34" s="51"/>
      <c r="H34" s="51"/>
      <c r="I34" s="51"/>
      <c r="J34" s="51"/>
    </row>
    <row r="35" ht="18" customHeight="1" spans="1:10">
      <c r="A35" s="51" t="s">
        <v>85</v>
      </c>
      <c r="B35" s="51"/>
      <c r="C35" s="51"/>
      <c r="D35" s="51"/>
      <c r="E35" s="51"/>
      <c r="F35" s="51"/>
      <c r="G35" s="51"/>
      <c r="H35" s="51"/>
      <c r="I35" s="51"/>
      <c r="J35" s="51"/>
    </row>
    <row r="36" ht="18" customHeight="1" spans="1:10">
      <c r="A36" s="51" t="s">
        <v>86</v>
      </c>
      <c r="B36" s="51"/>
      <c r="C36" s="51"/>
      <c r="D36" s="51"/>
      <c r="E36" s="51"/>
      <c r="F36" s="51"/>
      <c r="G36" s="51"/>
      <c r="H36" s="51"/>
      <c r="I36" s="51"/>
      <c r="J36" s="51"/>
    </row>
    <row r="37" ht="18" customHeight="1" spans="1:10">
      <c r="A37" s="51" t="s">
        <v>87</v>
      </c>
      <c r="B37" s="51"/>
      <c r="C37" s="51"/>
      <c r="D37" s="51"/>
      <c r="E37" s="51"/>
      <c r="F37" s="51"/>
      <c r="G37" s="51"/>
      <c r="H37" s="51"/>
      <c r="I37" s="51"/>
      <c r="J37" s="51"/>
    </row>
    <row r="38" ht="24" customHeight="1" spans="1:10">
      <c r="A38" s="51" t="s">
        <v>88</v>
      </c>
      <c r="B38" s="51"/>
      <c r="C38" s="51"/>
      <c r="D38" s="51"/>
      <c r="E38" s="51"/>
      <c r="F38" s="51"/>
      <c r="G38" s="51"/>
      <c r="H38" s="51"/>
      <c r="I38" s="51"/>
      <c r="J38" s="51"/>
    </row>
  </sheetData>
  <mergeCells count="36">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8:C28"/>
    <mergeCell ref="D28:J28"/>
    <mergeCell ref="A29:G29"/>
    <mergeCell ref="A33:J33"/>
    <mergeCell ref="A34:J34"/>
    <mergeCell ref="A35:J35"/>
    <mergeCell ref="A36:J36"/>
    <mergeCell ref="A37:J37"/>
    <mergeCell ref="A38:J38"/>
    <mergeCell ref="A11:A12"/>
    <mergeCell ref="A15:A25"/>
    <mergeCell ref="B15:B20"/>
    <mergeCell ref="B21:B22"/>
    <mergeCell ref="B24:B25"/>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pageSetUpPr fitToPage="1"/>
  </sheetPr>
  <dimension ref="A1:IU31"/>
  <sheetViews>
    <sheetView workbookViewId="0">
      <selection activeCell="J20" sqref="J20"/>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518</v>
      </c>
      <c r="B4" s="8"/>
      <c r="C4" s="9" t="s">
        <v>519</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f>E8</f>
        <v>1077</v>
      </c>
      <c r="F7" s="21">
        <f>F8</f>
        <v>12</v>
      </c>
      <c r="G7" s="15">
        <v>10</v>
      </c>
      <c r="H7" s="22">
        <f>F7/E7</f>
        <v>0.011142061281337</v>
      </c>
      <c r="I7" s="23">
        <f>H7*G7</f>
        <v>0.11142061281337</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f>18+960+12+87</f>
        <v>1077</v>
      </c>
      <c r="F8" s="21">
        <f>0+12</f>
        <v>12</v>
      </c>
      <c r="G8" s="15" t="s">
        <v>17</v>
      </c>
      <c r="H8" s="22">
        <f>F8/E8</f>
        <v>0.011142061281337</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123" customHeight="1" spans="1:255">
      <c r="A12" s="31"/>
      <c r="B12" s="12" t="s">
        <v>520</v>
      </c>
      <c r="C12" s="13"/>
      <c r="D12" s="13"/>
      <c r="E12" s="14"/>
      <c r="F12" s="32" t="s">
        <v>520</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27.6" customHeight="1" spans="1:255">
      <c r="A15" s="35" t="s">
        <v>34</v>
      </c>
      <c r="B15" s="35" t="s">
        <v>35</v>
      </c>
      <c r="C15" s="56" t="s">
        <v>521</v>
      </c>
      <c r="D15" s="94" t="s">
        <v>37</v>
      </c>
      <c r="E15" s="59" t="s">
        <v>119</v>
      </c>
      <c r="F15" s="40" t="s">
        <v>39</v>
      </c>
      <c r="G15" s="60"/>
      <c r="H15" s="41">
        <v>10</v>
      </c>
      <c r="I15" s="41">
        <v>0</v>
      </c>
      <c r="J15" s="31" t="s">
        <v>522</v>
      </c>
    </row>
    <row r="16" ht="18" customHeight="1" spans="1:255">
      <c r="A16" s="42"/>
      <c r="B16" s="42"/>
      <c r="C16" s="56" t="s">
        <v>523</v>
      </c>
      <c r="D16" s="94" t="s">
        <v>37</v>
      </c>
      <c r="E16" s="96" t="s">
        <v>524</v>
      </c>
      <c r="F16" s="40" t="s">
        <v>68</v>
      </c>
      <c r="G16" s="96" t="s">
        <v>524</v>
      </c>
      <c r="H16" s="41">
        <v>10</v>
      </c>
      <c r="I16" s="41">
        <v>10</v>
      </c>
      <c r="J16" s="31"/>
    </row>
    <row r="17" ht="18" customHeight="1" spans="1:10">
      <c r="A17" s="42"/>
      <c r="B17" s="42"/>
      <c r="C17" s="56" t="s">
        <v>525</v>
      </c>
      <c r="D17" s="94" t="s">
        <v>37</v>
      </c>
      <c r="E17" s="96" t="s">
        <v>526</v>
      </c>
      <c r="F17" s="40" t="s">
        <v>68</v>
      </c>
      <c r="G17" s="52"/>
      <c r="H17" s="41">
        <v>10</v>
      </c>
      <c r="I17" s="41">
        <v>0</v>
      </c>
      <c r="J17" s="31" t="s">
        <v>522</v>
      </c>
    </row>
    <row r="18" ht="18" customHeight="1" spans="1:10">
      <c r="A18" s="42"/>
      <c r="B18" s="42"/>
      <c r="C18" s="56" t="s">
        <v>527</v>
      </c>
      <c r="D18" s="94" t="s">
        <v>37</v>
      </c>
      <c r="E18" s="97" t="s">
        <v>528</v>
      </c>
      <c r="F18" s="40" t="s">
        <v>68</v>
      </c>
      <c r="G18" s="52"/>
      <c r="H18" s="41">
        <v>10</v>
      </c>
      <c r="I18" s="41">
        <v>0</v>
      </c>
      <c r="J18" s="31" t="s">
        <v>522</v>
      </c>
    </row>
    <row r="19" ht="33.6" customHeight="1" spans="1:10">
      <c r="A19" s="54"/>
      <c r="B19" s="54"/>
      <c r="C19" s="56" t="s">
        <v>529</v>
      </c>
      <c r="D19" s="94" t="s">
        <v>37</v>
      </c>
      <c r="E19" s="96" t="s">
        <v>530</v>
      </c>
      <c r="F19" s="40" t="s">
        <v>73</v>
      </c>
      <c r="G19" s="96" t="s">
        <v>530</v>
      </c>
      <c r="H19" s="41">
        <v>10</v>
      </c>
      <c r="I19" s="41">
        <v>10</v>
      </c>
      <c r="J19" s="31"/>
    </row>
    <row r="20" ht="28.8" customHeight="1" spans="1:10">
      <c r="A20" s="35" t="s">
        <v>69</v>
      </c>
      <c r="B20" s="35" t="s">
        <v>500</v>
      </c>
      <c r="C20" s="56" t="s">
        <v>531</v>
      </c>
      <c r="D20" s="94" t="s">
        <v>37</v>
      </c>
      <c r="E20" s="96" t="s">
        <v>461</v>
      </c>
      <c r="F20" s="40" t="s">
        <v>73</v>
      </c>
      <c r="G20" s="96" t="s">
        <v>461</v>
      </c>
      <c r="H20" s="41">
        <v>30</v>
      </c>
      <c r="I20" s="41">
        <v>30</v>
      </c>
      <c r="J20" s="31"/>
    </row>
    <row r="21" ht="28.8" customHeight="1" spans="1:10">
      <c r="A21" s="35" t="s">
        <v>74</v>
      </c>
      <c r="B21" s="45" t="s">
        <v>362</v>
      </c>
      <c r="C21" s="56" t="s">
        <v>532</v>
      </c>
      <c r="D21" s="94" t="s">
        <v>55</v>
      </c>
      <c r="E21" s="96" t="s">
        <v>533</v>
      </c>
      <c r="F21" s="40" t="s">
        <v>56</v>
      </c>
      <c r="G21" s="96" t="s">
        <v>533</v>
      </c>
      <c r="H21" s="41">
        <v>10</v>
      </c>
      <c r="I21" s="41">
        <v>10</v>
      </c>
      <c r="J21" s="31"/>
    </row>
    <row r="22" ht="54" customHeight="1" spans="1:10">
      <c r="A22" s="7" t="s">
        <v>78</v>
      </c>
      <c r="B22" s="29"/>
      <c r="C22" s="8"/>
      <c r="D22" s="7" t="s">
        <v>79</v>
      </c>
      <c r="E22" s="29"/>
      <c r="F22" s="29"/>
      <c r="G22" s="29"/>
      <c r="H22" s="29"/>
      <c r="I22" s="29"/>
      <c r="J22" s="8"/>
    </row>
    <row r="23" ht="25.5" customHeight="1" spans="1:10">
      <c r="A23" s="7" t="s">
        <v>80</v>
      </c>
      <c r="B23" s="29"/>
      <c r="C23" s="29"/>
      <c r="D23" s="29"/>
      <c r="E23" s="29"/>
      <c r="F23" s="29"/>
      <c r="G23" s="8"/>
      <c r="H23" s="15">
        <v>100</v>
      </c>
      <c r="I23" s="27">
        <f>I7+I15+I20+I16+I21+I19</f>
        <v>60.1114206128134</v>
      </c>
      <c r="J23" s="47" t="s">
        <v>534</v>
      </c>
    </row>
    <row r="24" ht="25.5" customHeight="1" spans="1:10">
      <c r="A24" s="48"/>
      <c r="B24" s="48"/>
      <c r="C24" s="48"/>
      <c r="D24" s="48"/>
      <c r="E24" s="48"/>
      <c r="F24" s="48"/>
      <c r="G24" s="48"/>
      <c r="H24" s="48"/>
      <c r="I24" s="49"/>
      <c r="J24" s="50"/>
    </row>
    <row r="25" ht="28.95" customHeight="1" spans="1:10">
      <c r="A25" s="51" t="s">
        <v>82</v>
      </c>
      <c r="B25" s="48"/>
      <c r="C25" s="48"/>
      <c r="D25" s="48"/>
      <c r="E25" s="48"/>
      <c r="F25" s="48"/>
      <c r="G25" s="48"/>
      <c r="H25" s="48"/>
      <c r="I25" s="48"/>
      <c r="J25" s="50"/>
    </row>
    <row r="26" ht="27" customHeight="1" spans="1:10">
      <c r="A26" s="51" t="s">
        <v>83</v>
      </c>
      <c r="B26" s="51"/>
      <c r="C26" s="51"/>
      <c r="D26" s="51"/>
      <c r="E26" s="51"/>
      <c r="F26" s="51"/>
      <c r="G26" s="51"/>
      <c r="H26" s="51"/>
      <c r="I26" s="51"/>
      <c r="J26" s="51"/>
    </row>
    <row r="27" ht="19.05" customHeight="1" spans="1:10">
      <c r="A27" s="51" t="s">
        <v>84</v>
      </c>
      <c r="B27" s="51"/>
      <c r="C27" s="51"/>
      <c r="D27" s="51"/>
      <c r="E27" s="51"/>
      <c r="F27" s="51"/>
      <c r="G27" s="51"/>
      <c r="H27" s="51"/>
      <c r="I27" s="51"/>
      <c r="J27" s="51"/>
    </row>
    <row r="28" ht="18" customHeight="1" spans="1:10">
      <c r="A28" s="51" t="s">
        <v>85</v>
      </c>
      <c r="B28" s="51"/>
      <c r="C28" s="51"/>
      <c r="D28" s="51"/>
      <c r="E28" s="51"/>
      <c r="F28" s="51"/>
      <c r="G28" s="51"/>
      <c r="H28" s="51"/>
      <c r="I28" s="51"/>
      <c r="J28" s="51"/>
    </row>
    <row r="29" ht="18" customHeight="1" spans="1:10">
      <c r="A29" s="51" t="s">
        <v>86</v>
      </c>
      <c r="B29" s="51"/>
      <c r="C29" s="51"/>
      <c r="D29" s="51"/>
      <c r="E29" s="51"/>
      <c r="F29" s="51"/>
      <c r="G29" s="51"/>
      <c r="H29" s="51"/>
      <c r="I29" s="51"/>
      <c r="J29" s="51"/>
    </row>
    <row r="30" ht="18" customHeight="1" spans="1:10">
      <c r="A30" s="51" t="s">
        <v>87</v>
      </c>
      <c r="B30" s="51"/>
      <c r="C30" s="51"/>
      <c r="D30" s="51"/>
      <c r="E30" s="51"/>
      <c r="F30" s="51"/>
      <c r="G30" s="51"/>
      <c r="H30" s="51"/>
      <c r="I30" s="51"/>
      <c r="J30" s="51"/>
    </row>
    <row r="31" ht="24" customHeight="1" spans="1:10">
      <c r="A31" s="51" t="s">
        <v>88</v>
      </c>
      <c r="B31" s="51"/>
      <c r="C31" s="51"/>
      <c r="D31" s="51"/>
      <c r="E31" s="51"/>
      <c r="F31" s="51"/>
      <c r="G31" s="51"/>
      <c r="H31" s="51"/>
      <c r="I31" s="51"/>
      <c r="J31" s="51"/>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B15:B19"/>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pageSetUpPr fitToPage="1"/>
  </sheetPr>
  <dimension ref="A1:IU32"/>
  <sheetViews>
    <sheetView workbookViewId="0">
      <selection activeCell="G22" sqref="G22"/>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535</v>
      </c>
      <c r="B4" s="8"/>
      <c r="C4" s="9" t="s">
        <v>536</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f>E8</f>
        <v>58</v>
      </c>
      <c r="F7" s="21">
        <f>F8</f>
        <v>29.96</v>
      </c>
      <c r="G7" s="15">
        <v>10</v>
      </c>
      <c r="H7" s="22">
        <f>F7/E7</f>
        <v>0.516551724137931</v>
      </c>
      <c r="I7" s="23">
        <f>H7*G7</f>
        <v>5.16551724137931</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f>30+8+20</f>
        <v>58</v>
      </c>
      <c r="F8" s="21">
        <f>9.96+20</f>
        <v>29.96</v>
      </c>
      <c r="G8" s="15" t="s">
        <v>17</v>
      </c>
      <c r="H8" s="22">
        <f>F8/E8</f>
        <v>0.516551724137931</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123" customHeight="1" spans="1:255">
      <c r="A12" s="31"/>
      <c r="B12" s="12" t="s">
        <v>537</v>
      </c>
      <c r="C12" s="13"/>
      <c r="D12" s="13"/>
      <c r="E12" s="14"/>
      <c r="F12" s="32" t="s">
        <v>537</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27.6" customHeight="1" spans="1:255">
      <c r="A15" s="35" t="s">
        <v>34</v>
      </c>
      <c r="B15" s="35" t="s">
        <v>35</v>
      </c>
      <c r="C15" s="56" t="s">
        <v>538</v>
      </c>
      <c r="D15" s="94" t="s">
        <v>37</v>
      </c>
      <c r="E15" s="96" t="s">
        <v>38</v>
      </c>
      <c r="F15" s="40" t="s">
        <v>39</v>
      </c>
      <c r="G15" s="96" t="s">
        <v>38</v>
      </c>
      <c r="H15" s="41">
        <v>10</v>
      </c>
      <c r="I15" s="41">
        <v>10</v>
      </c>
      <c r="J15" s="41" t="s">
        <v>459</v>
      </c>
    </row>
    <row r="16" ht="27.6" customHeight="1" spans="1:255">
      <c r="A16" s="42"/>
      <c r="B16" s="42"/>
      <c r="C16" s="56" t="s">
        <v>539</v>
      </c>
      <c r="D16" s="94" t="s">
        <v>37</v>
      </c>
      <c r="E16" s="96" t="s">
        <v>540</v>
      </c>
      <c r="F16" s="40" t="s">
        <v>190</v>
      </c>
      <c r="G16" s="96" t="s">
        <v>540</v>
      </c>
      <c r="H16" s="41">
        <v>10</v>
      </c>
      <c r="I16" s="41">
        <v>10</v>
      </c>
      <c r="J16" s="41" t="s">
        <v>459</v>
      </c>
    </row>
    <row r="17" ht="27.6" customHeight="1" spans="1:10">
      <c r="A17" s="42"/>
      <c r="B17" s="42"/>
      <c r="C17" s="56" t="s">
        <v>541</v>
      </c>
      <c r="D17" s="94" t="s">
        <v>37</v>
      </c>
      <c r="E17" s="96" t="s">
        <v>540</v>
      </c>
      <c r="F17" s="40" t="s">
        <v>190</v>
      </c>
      <c r="G17" s="96" t="s">
        <v>540</v>
      </c>
      <c r="H17" s="41">
        <v>10</v>
      </c>
      <c r="I17" s="41">
        <v>10</v>
      </c>
      <c r="J17" s="41" t="s">
        <v>459</v>
      </c>
    </row>
    <row r="18" ht="27.6" customHeight="1" spans="1:10">
      <c r="A18" s="42"/>
      <c r="B18" s="54"/>
      <c r="C18" s="56" t="s">
        <v>542</v>
      </c>
      <c r="D18" s="94" t="s">
        <v>37</v>
      </c>
      <c r="E18" s="96" t="s">
        <v>377</v>
      </c>
      <c r="F18" s="40" t="s">
        <v>39</v>
      </c>
      <c r="G18" s="96" t="s">
        <v>543</v>
      </c>
      <c r="H18" s="41">
        <v>10</v>
      </c>
      <c r="I18" s="41">
        <v>0</v>
      </c>
      <c r="J18" s="41" t="s">
        <v>459</v>
      </c>
    </row>
    <row r="19" ht="18" customHeight="1" spans="1:10">
      <c r="A19" s="42"/>
      <c r="B19" s="36" t="s">
        <v>59</v>
      </c>
      <c r="C19" s="56" t="s">
        <v>399</v>
      </c>
      <c r="D19" s="94" t="s">
        <v>37</v>
      </c>
      <c r="E19" s="96" t="s">
        <v>544</v>
      </c>
      <c r="F19" s="40" t="s">
        <v>73</v>
      </c>
      <c r="G19" s="96" t="s">
        <v>544</v>
      </c>
      <c r="H19" s="41">
        <v>10</v>
      </c>
      <c r="I19" s="41">
        <v>10</v>
      </c>
      <c r="J19" s="41" t="s">
        <v>459</v>
      </c>
    </row>
    <row r="20" ht="28.8" customHeight="1" spans="1:10">
      <c r="A20" s="35" t="s">
        <v>69</v>
      </c>
      <c r="B20" s="36" t="s">
        <v>101</v>
      </c>
      <c r="C20" s="56" t="s">
        <v>545</v>
      </c>
      <c r="D20" s="94" t="s">
        <v>37</v>
      </c>
      <c r="E20" s="96" t="s">
        <v>546</v>
      </c>
      <c r="F20" s="40" t="s">
        <v>73</v>
      </c>
      <c r="G20" s="96" t="s">
        <v>546</v>
      </c>
      <c r="H20" s="41">
        <v>15</v>
      </c>
      <c r="I20" s="41">
        <v>15</v>
      </c>
      <c r="J20" s="41" t="s">
        <v>459</v>
      </c>
    </row>
    <row r="21" ht="28.8" customHeight="1" spans="1:10">
      <c r="A21" s="54"/>
      <c r="B21" s="36"/>
      <c r="C21" s="56" t="s">
        <v>547</v>
      </c>
      <c r="D21" s="94" t="s">
        <v>37</v>
      </c>
      <c r="E21" s="96" t="s">
        <v>548</v>
      </c>
      <c r="F21" s="40" t="s">
        <v>73</v>
      </c>
      <c r="G21" s="96" t="s">
        <v>548</v>
      </c>
      <c r="H21" s="41">
        <v>15</v>
      </c>
      <c r="I21" s="41">
        <v>15</v>
      </c>
      <c r="J21" s="41" t="s">
        <v>459</v>
      </c>
    </row>
    <row r="22" ht="28.8" customHeight="1" spans="1:10">
      <c r="A22" s="35" t="s">
        <v>74</v>
      </c>
      <c r="B22" s="57" t="s">
        <v>362</v>
      </c>
      <c r="C22" s="56" t="s">
        <v>201</v>
      </c>
      <c r="D22" s="94" t="s">
        <v>55</v>
      </c>
      <c r="E22" s="96" t="s">
        <v>443</v>
      </c>
      <c r="F22" s="40" t="s">
        <v>56</v>
      </c>
      <c r="G22" s="96" t="s">
        <v>443</v>
      </c>
      <c r="H22" s="41">
        <v>10</v>
      </c>
      <c r="I22" s="41">
        <v>10</v>
      </c>
      <c r="J22" s="41" t="s">
        <v>459</v>
      </c>
    </row>
    <row r="23" ht="54" customHeight="1" spans="1:10">
      <c r="A23" s="7" t="s">
        <v>78</v>
      </c>
      <c r="B23" s="29"/>
      <c r="C23" s="8"/>
      <c r="D23" s="7" t="s">
        <v>79</v>
      </c>
      <c r="E23" s="29"/>
      <c r="F23" s="29"/>
      <c r="G23" s="29"/>
      <c r="H23" s="29"/>
      <c r="I23" s="29"/>
      <c r="J23" s="8"/>
    </row>
    <row r="24" ht="25.5" customHeight="1" spans="1:10">
      <c r="A24" s="7" t="s">
        <v>80</v>
      </c>
      <c r="B24" s="29"/>
      <c r="C24" s="29"/>
      <c r="D24" s="29"/>
      <c r="E24" s="29"/>
      <c r="F24" s="29"/>
      <c r="G24" s="8"/>
      <c r="H24" s="15">
        <v>100</v>
      </c>
      <c r="I24" s="27">
        <f>I7+I15+I20+I19+I22+I21+I17+I16</f>
        <v>85.1655172413793</v>
      </c>
      <c r="J24" s="47" t="s">
        <v>394</v>
      </c>
    </row>
    <row r="25" ht="25.5" customHeight="1" spans="1:10">
      <c r="A25" s="48"/>
      <c r="B25" s="48"/>
      <c r="C25" s="48"/>
      <c r="D25" s="48"/>
      <c r="E25" s="48"/>
      <c r="F25" s="48"/>
      <c r="G25" s="48"/>
      <c r="H25" s="48"/>
      <c r="I25" s="49"/>
      <c r="J25" s="50"/>
    </row>
    <row r="26" ht="28.95" customHeight="1" spans="1:10">
      <c r="A26" s="51" t="s">
        <v>82</v>
      </c>
      <c r="B26" s="48"/>
      <c r="C26" s="48"/>
      <c r="D26" s="48"/>
      <c r="E26" s="48"/>
      <c r="F26" s="48"/>
      <c r="G26" s="48"/>
      <c r="H26" s="48"/>
      <c r="I26" s="48"/>
      <c r="J26" s="50"/>
    </row>
    <row r="27" ht="27" customHeight="1" spans="1:10">
      <c r="A27" s="51" t="s">
        <v>83</v>
      </c>
      <c r="B27" s="51"/>
      <c r="C27" s="51"/>
      <c r="D27" s="51"/>
      <c r="E27" s="51"/>
      <c r="F27" s="51"/>
      <c r="G27" s="51"/>
      <c r="H27" s="51"/>
      <c r="I27" s="51"/>
      <c r="J27" s="51"/>
    </row>
    <row r="28" ht="19.05" customHeight="1" spans="1:10">
      <c r="A28" s="51" t="s">
        <v>84</v>
      </c>
      <c r="B28" s="51"/>
      <c r="C28" s="51"/>
      <c r="D28" s="51"/>
      <c r="E28" s="51"/>
      <c r="F28" s="51"/>
      <c r="G28" s="51"/>
      <c r="H28" s="51"/>
      <c r="I28" s="51"/>
      <c r="J28" s="51"/>
    </row>
    <row r="29" ht="18" customHeight="1" spans="1:10">
      <c r="A29" s="51" t="s">
        <v>85</v>
      </c>
      <c r="B29" s="51"/>
      <c r="C29" s="51"/>
      <c r="D29" s="51"/>
      <c r="E29" s="51"/>
      <c r="F29" s="51"/>
      <c r="G29" s="51"/>
      <c r="H29" s="51"/>
      <c r="I29" s="51"/>
      <c r="J29" s="51"/>
    </row>
    <row r="30" ht="18" customHeight="1" spans="1:10">
      <c r="A30" s="51" t="s">
        <v>86</v>
      </c>
      <c r="B30" s="51"/>
      <c r="C30" s="51"/>
      <c r="D30" s="51"/>
      <c r="E30" s="51"/>
      <c r="F30" s="51"/>
      <c r="G30" s="51"/>
      <c r="H30" s="51"/>
      <c r="I30" s="51"/>
      <c r="J30" s="51"/>
    </row>
    <row r="31" ht="18" customHeight="1" spans="1:10">
      <c r="A31" s="51" t="s">
        <v>87</v>
      </c>
      <c r="B31" s="51"/>
      <c r="C31" s="51"/>
      <c r="D31" s="51"/>
      <c r="E31" s="51"/>
      <c r="F31" s="51"/>
      <c r="G31" s="51"/>
      <c r="H31" s="51"/>
      <c r="I31" s="51"/>
      <c r="J31" s="51"/>
    </row>
    <row r="32" ht="24" customHeight="1" spans="1:10">
      <c r="A32" s="51" t="s">
        <v>88</v>
      </c>
      <c r="B32" s="51"/>
      <c r="C32" s="51"/>
      <c r="D32" s="51"/>
      <c r="E32" s="51"/>
      <c r="F32" s="51"/>
      <c r="G32" s="51"/>
      <c r="H32" s="51"/>
      <c r="I32" s="51"/>
      <c r="J32" s="51"/>
    </row>
  </sheetData>
  <mergeCells count="36">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7:J27"/>
    <mergeCell ref="A28:J28"/>
    <mergeCell ref="A29:J29"/>
    <mergeCell ref="A30:J30"/>
    <mergeCell ref="A31:J31"/>
    <mergeCell ref="A32:J32"/>
    <mergeCell ref="A11:A12"/>
    <mergeCell ref="A15:A19"/>
    <mergeCell ref="A20:A21"/>
    <mergeCell ref="B15:B18"/>
    <mergeCell ref="B20:B21"/>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pageSetUpPr fitToPage="1"/>
  </sheetPr>
  <dimension ref="A1:IU27"/>
  <sheetViews>
    <sheetView topLeftCell="A2" workbookViewId="0">
      <selection activeCell="I19" sqref="I19"/>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549</v>
      </c>
      <c r="B4" s="8"/>
      <c r="C4" s="9" t="s">
        <v>550</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f>E8</f>
        <v>6</v>
      </c>
      <c r="F7" s="21">
        <f>F8</f>
        <v>6</v>
      </c>
      <c r="G7" s="15">
        <v>10</v>
      </c>
      <c r="H7" s="22">
        <f>F7/E7</f>
        <v>1</v>
      </c>
      <c r="I7" s="23">
        <f>H7*G7</f>
        <v>10</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6</v>
      </c>
      <c r="F8" s="21">
        <v>6</v>
      </c>
      <c r="G8" s="15" t="s">
        <v>17</v>
      </c>
      <c r="H8" s="22">
        <f>F8/E8</f>
        <v>1</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123" customHeight="1" spans="1:255">
      <c r="A12" s="31"/>
      <c r="B12" s="12" t="s">
        <v>551</v>
      </c>
      <c r="C12" s="13"/>
      <c r="D12" s="13"/>
      <c r="E12" s="14"/>
      <c r="F12" s="32" t="s">
        <v>551</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27.6" customHeight="1" spans="1:255">
      <c r="A15" s="35" t="s">
        <v>34</v>
      </c>
      <c r="B15" s="35" t="s">
        <v>35</v>
      </c>
      <c r="C15" s="56" t="s">
        <v>552</v>
      </c>
      <c r="D15" s="94" t="s">
        <v>37</v>
      </c>
      <c r="E15" s="52" t="s">
        <v>553</v>
      </c>
      <c r="F15" s="40" t="s">
        <v>73</v>
      </c>
      <c r="G15" s="52" t="s">
        <v>553</v>
      </c>
      <c r="H15" s="41">
        <v>50</v>
      </c>
      <c r="I15" s="41">
        <v>50</v>
      </c>
      <c r="J15" s="41"/>
    </row>
    <row r="16" ht="28.8" customHeight="1" spans="1:255">
      <c r="A16" s="35" t="s">
        <v>69</v>
      </c>
      <c r="B16" s="36" t="s">
        <v>101</v>
      </c>
      <c r="C16" s="56" t="s">
        <v>499</v>
      </c>
      <c r="D16" s="94" t="s">
        <v>37</v>
      </c>
      <c r="E16" s="52" t="s">
        <v>554</v>
      </c>
      <c r="F16" s="40" t="s">
        <v>73</v>
      </c>
      <c r="G16" s="52" t="s">
        <v>554</v>
      </c>
      <c r="H16" s="41">
        <v>30</v>
      </c>
      <c r="I16" s="41">
        <v>30</v>
      </c>
      <c r="J16" s="41"/>
    </row>
    <row r="17" ht="28.8" customHeight="1" spans="1:10">
      <c r="A17" s="35" t="s">
        <v>74</v>
      </c>
      <c r="B17" s="57" t="s">
        <v>362</v>
      </c>
      <c r="C17" s="56" t="s">
        <v>555</v>
      </c>
      <c r="D17" s="94" t="s">
        <v>55</v>
      </c>
      <c r="E17" s="52" t="s">
        <v>443</v>
      </c>
      <c r="F17" s="40" t="s">
        <v>56</v>
      </c>
      <c r="G17" s="52" t="s">
        <v>443</v>
      </c>
      <c r="H17" s="41">
        <v>10</v>
      </c>
      <c r="I17" s="41">
        <v>10</v>
      </c>
      <c r="J17" s="41"/>
    </row>
    <row r="18" ht="54" customHeight="1" spans="1:10">
      <c r="A18" s="7" t="s">
        <v>78</v>
      </c>
      <c r="B18" s="29"/>
      <c r="C18" s="8"/>
      <c r="D18" s="7" t="s">
        <v>79</v>
      </c>
      <c r="E18" s="29"/>
      <c r="F18" s="29"/>
      <c r="G18" s="29"/>
      <c r="H18" s="29"/>
      <c r="I18" s="29"/>
      <c r="J18" s="8"/>
    </row>
    <row r="19" ht="25.5" customHeight="1" spans="1:10">
      <c r="A19" s="7" t="s">
        <v>80</v>
      </c>
      <c r="B19" s="29"/>
      <c r="C19" s="29"/>
      <c r="D19" s="29"/>
      <c r="E19" s="29"/>
      <c r="F19" s="29"/>
      <c r="G19" s="8"/>
      <c r="H19" s="15">
        <v>100</v>
      </c>
      <c r="I19" s="58">
        <f>I7+I15+I16+I17</f>
        <v>100</v>
      </c>
      <c r="J19" s="47" t="s">
        <v>81</v>
      </c>
    </row>
    <row r="20" ht="25.5" customHeight="1" spans="1:10">
      <c r="A20" s="48"/>
      <c r="B20" s="48"/>
      <c r="C20" s="48"/>
      <c r="D20" s="48"/>
      <c r="E20" s="48"/>
      <c r="F20" s="48"/>
      <c r="G20" s="48"/>
      <c r="H20" s="48"/>
      <c r="I20" s="49"/>
      <c r="J20" s="50"/>
    </row>
    <row r="21" ht="28.95" customHeight="1" spans="1:10">
      <c r="A21" s="51" t="s">
        <v>82</v>
      </c>
      <c r="B21" s="48"/>
      <c r="C21" s="48"/>
      <c r="D21" s="48"/>
      <c r="E21" s="48"/>
      <c r="F21" s="48"/>
      <c r="G21" s="48"/>
      <c r="H21" s="48"/>
      <c r="I21" s="48"/>
      <c r="J21" s="50"/>
    </row>
    <row r="22" ht="27" customHeight="1" spans="1:10">
      <c r="A22" s="51" t="s">
        <v>83</v>
      </c>
      <c r="B22" s="51"/>
      <c r="C22" s="51"/>
      <c r="D22" s="51"/>
      <c r="E22" s="51"/>
      <c r="F22" s="51"/>
      <c r="G22" s="51"/>
      <c r="H22" s="51"/>
      <c r="I22" s="51"/>
      <c r="J22" s="51"/>
    </row>
    <row r="23" ht="19.05" customHeight="1" spans="1:10">
      <c r="A23" s="51" t="s">
        <v>84</v>
      </c>
      <c r="B23" s="51"/>
      <c r="C23" s="51"/>
      <c r="D23" s="51"/>
      <c r="E23" s="51"/>
      <c r="F23" s="51"/>
      <c r="G23" s="51"/>
      <c r="H23" s="51"/>
      <c r="I23" s="51"/>
      <c r="J23" s="51"/>
    </row>
    <row r="24" ht="18" customHeight="1" spans="1:10">
      <c r="A24" s="51" t="s">
        <v>85</v>
      </c>
      <c r="B24" s="51"/>
      <c r="C24" s="51"/>
      <c r="D24" s="51"/>
      <c r="E24" s="51"/>
      <c r="F24" s="51"/>
      <c r="G24" s="51"/>
      <c r="H24" s="51"/>
      <c r="I24" s="51"/>
      <c r="J24" s="51"/>
    </row>
    <row r="25" ht="18" customHeight="1" spans="1:10">
      <c r="A25" s="51" t="s">
        <v>86</v>
      </c>
      <c r="B25" s="51"/>
      <c r="C25" s="51"/>
      <c r="D25" s="51"/>
      <c r="E25" s="51"/>
      <c r="F25" s="51"/>
      <c r="G25" s="51"/>
      <c r="H25" s="51"/>
      <c r="I25" s="51"/>
      <c r="J25" s="51"/>
    </row>
    <row r="26" ht="18" customHeight="1" spans="1:10">
      <c r="A26" s="51" t="s">
        <v>87</v>
      </c>
      <c r="B26" s="51"/>
      <c r="C26" s="51"/>
      <c r="D26" s="51"/>
      <c r="E26" s="51"/>
      <c r="F26" s="51"/>
      <c r="G26" s="51"/>
      <c r="H26" s="51"/>
      <c r="I26" s="51"/>
      <c r="J26" s="51"/>
    </row>
    <row r="27" ht="24" customHeight="1" spans="1:10">
      <c r="A27" s="51" t="s">
        <v>88</v>
      </c>
      <c r="B27" s="51"/>
      <c r="C27" s="51"/>
      <c r="D27" s="51"/>
      <c r="E27" s="51"/>
      <c r="F27" s="51"/>
      <c r="G27" s="51"/>
      <c r="H27" s="51"/>
      <c r="I27" s="51"/>
      <c r="J27" s="51"/>
    </row>
  </sheetData>
  <mergeCells count="32">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8:C18"/>
    <mergeCell ref="D18:J18"/>
    <mergeCell ref="A19:G19"/>
    <mergeCell ref="A22:J22"/>
    <mergeCell ref="A23:J23"/>
    <mergeCell ref="A24:J24"/>
    <mergeCell ref="A25:J25"/>
    <mergeCell ref="A26:J26"/>
    <mergeCell ref="A27:J27"/>
    <mergeCell ref="A11:A12"/>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pageSetUpPr fitToPage="1"/>
  </sheetPr>
  <dimension ref="A1:IU32"/>
  <sheetViews>
    <sheetView topLeftCell="A6" workbookViewId="0">
      <selection activeCell="J21" sqref="J21"/>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556</v>
      </c>
      <c r="B4" s="8"/>
      <c r="C4" s="9" t="s">
        <v>557</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f>E8</f>
        <v>1300</v>
      </c>
      <c r="F7" s="21">
        <f>F8</f>
        <v>0</v>
      </c>
      <c r="G7" s="15">
        <v>10</v>
      </c>
      <c r="H7" s="22">
        <f>F7/E7</f>
        <v>0</v>
      </c>
      <c r="I7" s="23">
        <f>H7*G7</f>
        <v>0</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1300</v>
      </c>
      <c r="F8" s="21">
        <v>0</v>
      </c>
      <c r="G8" s="15" t="s">
        <v>17</v>
      </c>
      <c r="H8" s="22">
        <f>F8/E8</f>
        <v>0</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123" customHeight="1" spans="1:255">
      <c r="A12" s="31"/>
      <c r="B12" s="12" t="s">
        <v>558</v>
      </c>
      <c r="C12" s="13"/>
      <c r="D12" s="13"/>
      <c r="E12" s="14"/>
      <c r="F12" s="32" t="s">
        <v>558</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27.6" customHeight="1" spans="1:255">
      <c r="A15" s="35" t="s">
        <v>34</v>
      </c>
      <c r="B15" s="35" t="s">
        <v>35</v>
      </c>
      <c r="C15" s="56" t="s">
        <v>559</v>
      </c>
      <c r="D15" s="94" t="s">
        <v>37</v>
      </c>
      <c r="E15" s="96" t="s">
        <v>377</v>
      </c>
      <c r="F15" s="40" t="s">
        <v>39</v>
      </c>
      <c r="G15" s="52"/>
      <c r="H15" s="41">
        <v>10</v>
      </c>
      <c r="I15" s="41">
        <v>0</v>
      </c>
      <c r="J15" s="41" t="s">
        <v>560</v>
      </c>
    </row>
    <row r="16" ht="27.6" customHeight="1" spans="1:255">
      <c r="A16" s="42"/>
      <c r="B16" s="42"/>
      <c r="C16" s="56" t="s">
        <v>561</v>
      </c>
      <c r="D16" s="94" t="s">
        <v>37</v>
      </c>
      <c r="E16" s="96" t="s">
        <v>38</v>
      </c>
      <c r="F16" s="40" t="s">
        <v>39</v>
      </c>
      <c r="G16" s="52"/>
      <c r="H16" s="41">
        <v>10</v>
      </c>
      <c r="I16" s="41">
        <v>0</v>
      </c>
      <c r="J16" s="41" t="s">
        <v>560</v>
      </c>
    </row>
    <row r="17" ht="27.6" customHeight="1" spans="1:10">
      <c r="A17" s="42"/>
      <c r="B17" s="42"/>
      <c r="C17" s="56" t="s">
        <v>562</v>
      </c>
      <c r="D17" s="94" t="s">
        <v>37</v>
      </c>
      <c r="E17" s="96" t="s">
        <v>563</v>
      </c>
      <c r="F17" s="40" t="s">
        <v>227</v>
      </c>
      <c r="G17" s="52"/>
      <c r="H17" s="41">
        <v>10</v>
      </c>
      <c r="I17" s="41">
        <v>0</v>
      </c>
      <c r="J17" s="41" t="s">
        <v>560</v>
      </c>
    </row>
    <row r="18" ht="27.6" customHeight="1" spans="1:10">
      <c r="A18" s="42"/>
      <c r="B18" s="42"/>
      <c r="C18" s="56" t="s">
        <v>564</v>
      </c>
      <c r="D18" s="94" t="s">
        <v>37</v>
      </c>
      <c r="E18" s="96" t="s">
        <v>565</v>
      </c>
      <c r="F18" s="40" t="s">
        <v>566</v>
      </c>
      <c r="G18" s="52"/>
      <c r="H18" s="41">
        <v>10</v>
      </c>
      <c r="I18" s="41">
        <v>0</v>
      </c>
      <c r="J18" s="41" t="s">
        <v>560</v>
      </c>
    </row>
    <row r="19" ht="27.6" customHeight="1" spans="1:10">
      <c r="A19" s="42"/>
      <c r="B19" s="42"/>
      <c r="C19" s="56" t="s">
        <v>567</v>
      </c>
      <c r="D19" s="94" t="s">
        <v>37</v>
      </c>
      <c r="E19" s="96" t="s">
        <v>568</v>
      </c>
      <c r="F19" s="40" t="s">
        <v>190</v>
      </c>
      <c r="G19" s="52"/>
      <c r="H19" s="41">
        <v>5</v>
      </c>
      <c r="I19" s="41">
        <v>0</v>
      </c>
      <c r="J19" s="41" t="s">
        <v>560</v>
      </c>
    </row>
    <row r="20" ht="27.6" customHeight="1" spans="1:10">
      <c r="A20" s="54"/>
      <c r="B20" s="54"/>
      <c r="C20" s="56" t="s">
        <v>569</v>
      </c>
      <c r="D20" s="94" t="s">
        <v>37</v>
      </c>
      <c r="E20" s="52" t="s">
        <v>570</v>
      </c>
      <c r="F20" s="40" t="s">
        <v>73</v>
      </c>
      <c r="G20" s="52"/>
      <c r="H20" s="41">
        <v>5</v>
      </c>
      <c r="I20" s="41">
        <v>0</v>
      </c>
      <c r="J20" s="41" t="s">
        <v>560</v>
      </c>
    </row>
    <row r="21" ht="28.8" customHeight="1" spans="1:10">
      <c r="A21" s="35" t="s">
        <v>69</v>
      </c>
      <c r="B21" s="36" t="s">
        <v>101</v>
      </c>
      <c r="C21" s="56" t="s">
        <v>571</v>
      </c>
      <c r="D21" s="94" t="s">
        <v>37</v>
      </c>
      <c r="E21" s="96" t="s">
        <v>572</v>
      </c>
      <c r="F21" s="40" t="s">
        <v>73</v>
      </c>
      <c r="G21" s="52"/>
      <c r="H21" s="41">
        <v>30</v>
      </c>
      <c r="I21" s="41">
        <v>0</v>
      </c>
      <c r="J21" s="41" t="s">
        <v>560</v>
      </c>
    </row>
    <row r="22" ht="28.8" customHeight="1" spans="1:10">
      <c r="A22" s="35" t="s">
        <v>74</v>
      </c>
      <c r="B22" s="57" t="s">
        <v>362</v>
      </c>
      <c r="C22" s="56" t="s">
        <v>462</v>
      </c>
      <c r="D22" s="94" t="s">
        <v>55</v>
      </c>
      <c r="E22" s="52" t="s">
        <v>573</v>
      </c>
      <c r="F22" s="40" t="s">
        <v>56</v>
      </c>
      <c r="G22" s="52"/>
      <c r="H22" s="41">
        <v>10</v>
      </c>
      <c r="I22" s="41">
        <v>0</v>
      </c>
      <c r="J22" s="41" t="s">
        <v>560</v>
      </c>
    </row>
    <row r="23" ht="54" customHeight="1" spans="1:10">
      <c r="A23" s="7" t="s">
        <v>78</v>
      </c>
      <c r="B23" s="29"/>
      <c r="C23" s="8"/>
      <c r="D23" s="7" t="s">
        <v>79</v>
      </c>
      <c r="E23" s="29"/>
      <c r="F23" s="29"/>
      <c r="G23" s="29"/>
      <c r="H23" s="29"/>
      <c r="I23" s="29"/>
      <c r="J23" s="8"/>
    </row>
    <row r="24" ht="25.5" customHeight="1" spans="1:10">
      <c r="A24" s="7" t="s">
        <v>80</v>
      </c>
      <c r="B24" s="29"/>
      <c r="C24" s="29"/>
      <c r="D24" s="29"/>
      <c r="E24" s="29"/>
      <c r="F24" s="29"/>
      <c r="G24" s="8"/>
      <c r="H24" s="15">
        <v>100</v>
      </c>
      <c r="I24" s="27">
        <f>I7+I15+I21+I22</f>
        <v>0</v>
      </c>
      <c r="J24" s="47" t="s">
        <v>445</v>
      </c>
    </row>
    <row r="25" ht="25.5" customHeight="1" spans="1:10">
      <c r="A25" s="48"/>
      <c r="B25" s="48"/>
      <c r="C25" s="48"/>
      <c r="D25" s="48"/>
      <c r="E25" s="48"/>
      <c r="F25" s="48"/>
      <c r="G25" s="48"/>
      <c r="H25" s="48"/>
      <c r="I25" s="49"/>
      <c r="J25" s="50"/>
    </row>
    <row r="26" ht="28.95" customHeight="1" spans="1:10">
      <c r="A26" s="51" t="s">
        <v>82</v>
      </c>
      <c r="B26" s="48"/>
      <c r="C26" s="48"/>
      <c r="D26" s="48"/>
      <c r="E26" s="48"/>
      <c r="F26" s="48"/>
      <c r="G26" s="48"/>
      <c r="H26" s="48"/>
      <c r="I26" s="48"/>
      <c r="J26" s="50"/>
    </row>
    <row r="27" ht="27" customHeight="1" spans="1:10">
      <c r="A27" s="51" t="s">
        <v>83</v>
      </c>
      <c r="B27" s="51"/>
      <c r="C27" s="51"/>
      <c r="D27" s="51"/>
      <c r="E27" s="51"/>
      <c r="F27" s="51"/>
      <c r="G27" s="51"/>
      <c r="H27" s="51"/>
      <c r="I27" s="51"/>
      <c r="J27" s="51"/>
    </row>
    <row r="28" ht="19.05" customHeight="1" spans="1:10">
      <c r="A28" s="51" t="s">
        <v>84</v>
      </c>
      <c r="B28" s="51"/>
      <c r="C28" s="51"/>
      <c r="D28" s="51"/>
      <c r="E28" s="51"/>
      <c r="F28" s="51"/>
      <c r="G28" s="51"/>
      <c r="H28" s="51"/>
      <c r="I28" s="51"/>
      <c r="J28" s="51"/>
    </row>
    <row r="29" ht="18" customHeight="1" spans="1:10">
      <c r="A29" s="51" t="s">
        <v>85</v>
      </c>
      <c r="B29" s="51"/>
      <c r="C29" s="51"/>
      <c r="D29" s="51"/>
      <c r="E29" s="51"/>
      <c r="F29" s="51"/>
      <c r="G29" s="51"/>
      <c r="H29" s="51"/>
      <c r="I29" s="51"/>
      <c r="J29" s="51"/>
    </row>
    <row r="30" ht="18" customHeight="1" spans="1:10">
      <c r="A30" s="51" t="s">
        <v>86</v>
      </c>
      <c r="B30" s="51"/>
      <c r="C30" s="51"/>
      <c r="D30" s="51"/>
      <c r="E30" s="51"/>
      <c r="F30" s="51"/>
      <c r="G30" s="51"/>
      <c r="H30" s="51"/>
      <c r="I30" s="51"/>
      <c r="J30" s="51"/>
    </row>
    <row r="31" ht="18" customHeight="1" spans="1:10">
      <c r="A31" s="51" t="s">
        <v>87</v>
      </c>
      <c r="B31" s="51"/>
      <c r="C31" s="51"/>
      <c r="D31" s="51"/>
      <c r="E31" s="51"/>
      <c r="F31" s="51"/>
      <c r="G31" s="51"/>
      <c r="H31" s="51"/>
      <c r="I31" s="51"/>
      <c r="J31" s="51"/>
    </row>
    <row r="32" ht="24" customHeight="1" spans="1:10">
      <c r="A32" s="51" t="s">
        <v>88</v>
      </c>
      <c r="B32" s="51"/>
      <c r="C32" s="51"/>
      <c r="D32" s="51"/>
      <c r="E32" s="51"/>
      <c r="F32" s="51"/>
      <c r="G32" s="51"/>
      <c r="H32" s="51"/>
      <c r="I32" s="51"/>
      <c r="J32" s="51"/>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7:J27"/>
    <mergeCell ref="A28:J28"/>
    <mergeCell ref="A29:J29"/>
    <mergeCell ref="A30:J30"/>
    <mergeCell ref="A31:J31"/>
    <mergeCell ref="A32:J32"/>
    <mergeCell ref="A11:A12"/>
    <mergeCell ref="A15:A20"/>
    <mergeCell ref="B15:B20"/>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pageSetUpPr fitToPage="1"/>
  </sheetPr>
  <dimension ref="A1:IU32"/>
  <sheetViews>
    <sheetView topLeftCell="A6" workbookViewId="0">
      <selection activeCell="I25" sqref="I25"/>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574</v>
      </c>
      <c r="B4" s="8"/>
      <c r="C4" s="9" t="s">
        <v>575</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v>35.23</v>
      </c>
      <c r="F7" s="21">
        <v>14.89</v>
      </c>
      <c r="G7" s="15">
        <v>10</v>
      </c>
      <c r="H7" s="22">
        <f>F7/E7</f>
        <v>0.422651149588419</v>
      </c>
      <c r="I7" s="23">
        <f>H7*G7</f>
        <v>4.22651149588419</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35.23</v>
      </c>
      <c r="F8" s="21">
        <v>14.89</v>
      </c>
      <c r="G8" s="15" t="s">
        <v>17</v>
      </c>
      <c r="H8" s="22">
        <f>F8/E8</f>
        <v>0.422651149588419</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160.8" customHeight="1" spans="1:255">
      <c r="A12" s="31"/>
      <c r="B12" s="12" t="s">
        <v>576</v>
      </c>
      <c r="C12" s="13"/>
      <c r="D12" s="13"/>
      <c r="E12" s="14"/>
      <c r="F12" s="32" t="s">
        <v>576</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267</v>
      </c>
      <c r="D15" s="94" t="s">
        <v>37</v>
      </c>
      <c r="E15" s="96" t="s">
        <v>515</v>
      </c>
      <c r="F15" s="40" t="s">
        <v>73</v>
      </c>
      <c r="G15" s="96" t="s">
        <v>515</v>
      </c>
      <c r="H15" s="41">
        <v>14</v>
      </c>
      <c r="I15" s="41">
        <v>14</v>
      </c>
      <c r="J15" s="41" t="s">
        <v>577</v>
      </c>
    </row>
    <row r="16" ht="18" customHeight="1" spans="1:255">
      <c r="A16" s="42"/>
      <c r="B16" s="35" t="s">
        <v>53</v>
      </c>
      <c r="C16" s="56" t="s">
        <v>276</v>
      </c>
      <c r="D16" s="94" t="s">
        <v>37</v>
      </c>
      <c r="E16" s="96" t="s">
        <v>277</v>
      </c>
      <c r="F16" s="40" t="s">
        <v>73</v>
      </c>
      <c r="G16" s="96" t="s">
        <v>277</v>
      </c>
      <c r="H16" s="41">
        <v>12</v>
      </c>
      <c r="I16" s="41">
        <v>12</v>
      </c>
      <c r="J16" s="41" t="s">
        <v>577</v>
      </c>
    </row>
    <row r="17" ht="24.6" customHeight="1" spans="1:10">
      <c r="A17" s="42"/>
      <c r="B17" s="42"/>
      <c r="C17" s="56" t="s">
        <v>280</v>
      </c>
      <c r="D17" s="94" t="s">
        <v>37</v>
      </c>
      <c r="E17" s="96" t="s">
        <v>578</v>
      </c>
      <c r="F17" s="44" t="s">
        <v>56</v>
      </c>
      <c r="G17" s="96" t="s">
        <v>578</v>
      </c>
      <c r="H17" s="41">
        <v>12</v>
      </c>
      <c r="I17" s="41">
        <v>12</v>
      </c>
      <c r="J17" s="41" t="s">
        <v>577</v>
      </c>
    </row>
    <row r="18" ht="25.8" customHeight="1" spans="1:10">
      <c r="A18" s="42"/>
      <c r="B18" s="35" t="s">
        <v>59</v>
      </c>
      <c r="C18" s="56" t="s">
        <v>579</v>
      </c>
      <c r="D18" s="94" t="s">
        <v>55</v>
      </c>
      <c r="E18" s="52" t="s">
        <v>458</v>
      </c>
      <c r="F18" s="44" t="s">
        <v>56</v>
      </c>
      <c r="G18" s="52" t="s">
        <v>458</v>
      </c>
      <c r="H18" s="41">
        <v>12</v>
      </c>
      <c r="I18" s="41">
        <v>12</v>
      </c>
      <c r="J18" s="41" t="s">
        <v>577</v>
      </c>
    </row>
    <row r="19" ht="28.8" customHeight="1" spans="1:10">
      <c r="A19" s="35" t="s">
        <v>69</v>
      </c>
      <c r="B19" s="35" t="s">
        <v>101</v>
      </c>
      <c r="C19" s="56" t="s">
        <v>287</v>
      </c>
      <c r="D19" s="38" t="s">
        <v>37</v>
      </c>
      <c r="E19" s="96" t="s">
        <v>572</v>
      </c>
      <c r="F19" s="40" t="s">
        <v>73</v>
      </c>
      <c r="G19" s="96" t="s">
        <v>572</v>
      </c>
      <c r="H19" s="41">
        <v>15</v>
      </c>
      <c r="I19" s="41">
        <v>15</v>
      </c>
      <c r="J19" s="41" t="s">
        <v>577</v>
      </c>
    </row>
    <row r="20" ht="43.8" customHeight="1" spans="1:10">
      <c r="A20" s="42"/>
      <c r="B20" s="54"/>
      <c r="C20" s="56" t="s">
        <v>580</v>
      </c>
      <c r="D20" s="94" t="s">
        <v>55</v>
      </c>
      <c r="E20" s="52" t="s">
        <v>458</v>
      </c>
      <c r="F20" s="44" t="s">
        <v>56</v>
      </c>
      <c r="G20" s="52" t="s">
        <v>458</v>
      </c>
      <c r="H20" s="41">
        <v>15</v>
      </c>
      <c r="I20" s="41">
        <v>15</v>
      </c>
      <c r="J20" s="41" t="s">
        <v>577</v>
      </c>
    </row>
    <row r="21" ht="28.8" customHeight="1" spans="1:10">
      <c r="A21" s="35" t="s">
        <v>74</v>
      </c>
      <c r="B21" s="45" t="s">
        <v>75</v>
      </c>
      <c r="C21" s="56" t="s">
        <v>294</v>
      </c>
      <c r="D21" s="94" t="s">
        <v>55</v>
      </c>
      <c r="E21" s="52" t="s">
        <v>573</v>
      </c>
      <c r="F21" s="44" t="s">
        <v>56</v>
      </c>
      <c r="G21" s="52" t="s">
        <v>573</v>
      </c>
      <c r="H21" s="41">
        <v>5</v>
      </c>
      <c r="I21" s="41">
        <v>5</v>
      </c>
      <c r="J21" s="41" t="s">
        <v>577</v>
      </c>
    </row>
    <row r="22" ht="30" customHeight="1" spans="1:10">
      <c r="A22" s="54"/>
      <c r="B22" s="55"/>
      <c r="C22" s="56" t="s">
        <v>295</v>
      </c>
      <c r="D22" s="38" t="s">
        <v>55</v>
      </c>
      <c r="E22" s="52" t="s">
        <v>581</v>
      </c>
      <c r="F22" s="44" t="s">
        <v>56</v>
      </c>
      <c r="G22" s="52" t="s">
        <v>581</v>
      </c>
      <c r="H22" s="41">
        <v>5</v>
      </c>
      <c r="I22" s="41">
        <v>5</v>
      </c>
      <c r="J22" s="41" t="s">
        <v>577</v>
      </c>
    </row>
    <row r="23" ht="54" customHeight="1" spans="1:10">
      <c r="A23" s="7" t="s">
        <v>78</v>
      </c>
      <c r="B23" s="29"/>
      <c r="C23" s="8"/>
      <c r="D23" s="7" t="s">
        <v>79</v>
      </c>
      <c r="E23" s="29"/>
      <c r="F23" s="29"/>
      <c r="G23" s="29"/>
      <c r="H23" s="29"/>
      <c r="I23" s="29"/>
      <c r="J23" s="8"/>
    </row>
    <row r="24" ht="25.5" customHeight="1" spans="1:10">
      <c r="A24" s="7" t="s">
        <v>80</v>
      </c>
      <c r="B24" s="29"/>
      <c r="C24" s="29"/>
      <c r="D24" s="29"/>
      <c r="E24" s="29"/>
      <c r="F24" s="29"/>
      <c r="G24" s="8"/>
      <c r="H24" s="15">
        <v>100</v>
      </c>
      <c r="I24" s="46">
        <f>I15+I16+I17+I18+I19+I20+I21+I22+I7</f>
        <v>94.2265114958842</v>
      </c>
      <c r="J24" s="47" t="s">
        <v>81</v>
      </c>
    </row>
    <row r="25" ht="25.5" customHeight="1" spans="1:10">
      <c r="A25" s="48"/>
      <c r="B25" s="48"/>
      <c r="C25" s="48"/>
      <c r="D25" s="48"/>
      <c r="E25" s="48"/>
      <c r="F25" s="48"/>
      <c r="G25" s="48"/>
      <c r="H25" s="48"/>
      <c r="I25" s="49"/>
      <c r="J25" s="50"/>
    </row>
    <row r="26" ht="28.95" customHeight="1" spans="1:10">
      <c r="A26" s="51" t="s">
        <v>82</v>
      </c>
      <c r="B26" s="48"/>
      <c r="C26" s="48"/>
      <c r="D26" s="48"/>
      <c r="E26" s="48"/>
      <c r="F26" s="48"/>
      <c r="G26" s="48"/>
      <c r="H26" s="48"/>
      <c r="I26" s="48"/>
      <c r="J26" s="50"/>
    </row>
    <row r="27" ht="27" customHeight="1" spans="1:10">
      <c r="A27" s="51" t="s">
        <v>83</v>
      </c>
      <c r="B27" s="51"/>
      <c r="C27" s="51"/>
      <c r="D27" s="51"/>
      <c r="E27" s="51"/>
      <c r="F27" s="51"/>
      <c r="G27" s="51"/>
      <c r="H27" s="51"/>
      <c r="I27" s="51"/>
      <c r="J27" s="51"/>
    </row>
    <row r="28" ht="19.05" customHeight="1" spans="1:10">
      <c r="A28" s="51" t="s">
        <v>84</v>
      </c>
      <c r="B28" s="51"/>
      <c r="C28" s="51"/>
      <c r="D28" s="51"/>
      <c r="E28" s="51"/>
      <c r="F28" s="51"/>
      <c r="G28" s="51"/>
      <c r="H28" s="51"/>
      <c r="I28" s="51"/>
      <c r="J28" s="51"/>
    </row>
    <row r="29" ht="18" customHeight="1" spans="1:10">
      <c r="A29" s="51" t="s">
        <v>85</v>
      </c>
      <c r="B29" s="51"/>
      <c r="C29" s="51"/>
      <c r="D29" s="51"/>
      <c r="E29" s="51"/>
      <c r="F29" s="51"/>
      <c r="G29" s="51"/>
      <c r="H29" s="51"/>
      <c r="I29" s="51"/>
      <c r="J29" s="51"/>
    </row>
    <row r="30" ht="18" customHeight="1" spans="1:10">
      <c r="A30" s="51" t="s">
        <v>86</v>
      </c>
      <c r="B30" s="51"/>
      <c r="C30" s="51"/>
      <c r="D30" s="51"/>
      <c r="E30" s="51"/>
      <c r="F30" s="51"/>
      <c r="G30" s="51"/>
      <c r="H30" s="51"/>
      <c r="I30" s="51"/>
      <c r="J30" s="51"/>
    </row>
    <row r="31" ht="18" customHeight="1" spans="1:10">
      <c r="A31" s="51" t="s">
        <v>87</v>
      </c>
      <c r="B31" s="51"/>
      <c r="C31" s="51"/>
      <c r="D31" s="51"/>
      <c r="E31" s="51"/>
      <c r="F31" s="51"/>
      <c r="G31" s="51"/>
      <c r="H31" s="51"/>
      <c r="I31" s="51"/>
      <c r="J31" s="51"/>
    </row>
    <row r="32" ht="24" customHeight="1" spans="1:10">
      <c r="A32" s="51" t="s">
        <v>88</v>
      </c>
      <c r="B32" s="51"/>
      <c r="C32" s="51"/>
      <c r="D32" s="51"/>
      <c r="E32" s="51"/>
      <c r="F32" s="51"/>
      <c r="G32" s="51"/>
      <c r="H32" s="51"/>
      <c r="I32" s="51"/>
      <c r="J32" s="51"/>
    </row>
  </sheetData>
  <mergeCells count="38">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7:J27"/>
    <mergeCell ref="A28:J28"/>
    <mergeCell ref="A29:J29"/>
    <mergeCell ref="A30:J30"/>
    <mergeCell ref="A31:J31"/>
    <mergeCell ref="A32:J32"/>
    <mergeCell ref="A11:A12"/>
    <mergeCell ref="A15:A18"/>
    <mergeCell ref="A19:A20"/>
    <mergeCell ref="A21:A22"/>
    <mergeCell ref="B16:B17"/>
    <mergeCell ref="B19:B20"/>
    <mergeCell ref="B21:B22"/>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pageSetUpPr fitToPage="1"/>
  </sheetPr>
  <dimension ref="A1:IU36"/>
  <sheetViews>
    <sheetView workbookViewId="0">
      <selection activeCell="E10" sqref="E10"/>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582</v>
      </c>
      <c r="B4" s="8"/>
      <c r="C4" s="9" t="s">
        <v>583</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f>E8</f>
        <v>344.8</v>
      </c>
      <c r="F7" s="21">
        <f>F8</f>
        <v>157</v>
      </c>
      <c r="G7" s="15">
        <v>10</v>
      </c>
      <c r="H7" s="22">
        <f>F7/E7</f>
        <v>0.455336426914153</v>
      </c>
      <c r="I7" s="23">
        <f>H7*G7</f>
        <v>4.55336426914153</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f>7+172.8+15+150</f>
        <v>344.8</v>
      </c>
      <c r="F8" s="21">
        <f>150+7+0</f>
        <v>157</v>
      </c>
      <c r="G8" s="15" t="s">
        <v>17</v>
      </c>
      <c r="H8" s="22">
        <f>F8/E8</f>
        <v>0.455336426914153</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160.8" customHeight="1" spans="1:255">
      <c r="A12" s="31"/>
      <c r="B12" s="12" t="s">
        <v>584</v>
      </c>
      <c r="C12" s="13"/>
      <c r="D12" s="13"/>
      <c r="E12" s="14"/>
      <c r="F12" s="32" t="s">
        <v>584</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6" t="s">
        <v>35</v>
      </c>
      <c r="C15" s="37" t="s">
        <v>585</v>
      </c>
      <c r="D15" s="94" t="s">
        <v>37</v>
      </c>
      <c r="E15" s="52" t="s">
        <v>38</v>
      </c>
      <c r="F15" s="40" t="s">
        <v>39</v>
      </c>
      <c r="G15" s="96" t="s">
        <v>543</v>
      </c>
      <c r="H15" s="41">
        <v>10</v>
      </c>
      <c r="I15" s="41">
        <v>0</v>
      </c>
      <c r="J15" s="41" t="s">
        <v>586</v>
      </c>
    </row>
    <row r="16" ht="18" customHeight="1" spans="1:255">
      <c r="A16" s="42"/>
      <c r="B16" s="36"/>
      <c r="C16" s="37" t="s">
        <v>587</v>
      </c>
      <c r="D16" s="94" t="s">
        <v>37</v>
      </c>
      <c r="E16" s="96" t="s">
        <v>588</v>
      </c>
      <c r="F16" s="40" t="s">
        <v>73</v>
      </c>
      <c r="G16" s="96" t="s">
        <v>588</v>
      </c>
      <c r="H16" s="41">
        <v>8</v>
      </c>
      <c r="I16" s="41">
        <v>8</v>
      </c>
      <c r="J16" s="41"/>
    </row>
    <row r="17" ht="18" customHeight="1" spans="1:10">
      <c r="A17" s="42"/>
      <c r="B17" s="36"/>
      <c r="C17" s="53" t="s">
        <v>589</v>
      </c>
      <c r="D17" s="94" t="s">
        <v>37</v>
      </c>
      <c r="E17" s="52" t="s">
        <v>130</v>
      </c>
      <c r="F17" s="40" t="s">
        <v>131</v>
      </c>
      <c r="G17" s="96" t="s">
        <v>543</v>
      </c>
      <c r="H17" s="41">
        <v>8</v>
      </c>
      <c r="I17" s="41">
        <v>0</v>
      </c>
      <c r="J17" s="41"/>
    </row>
    <row r="18" ht="18" customHeight="1" spans="1:10">
      <c r="A18" s="42"/>
      <c r="B18" s="36"/>
      <c r="C18" s="37" t="s">
        <v>590</v>
      </c>
      <c r="D18" s="94" t="s">
        <v>37</v>
      </c>
      <c r="E18" s="52" t="s">
        <v>38</v>
      </c>
      <c r="F18" s="40" t="s">
        <v>39</v>
      </c>
      <c r="G18" s="52" t="s">
        <v>38</v>
      </c>
      <c r="H18" s="41">
        <v>8</v>
      </c>
      <c r="I18" s="41">
        <v>8</v>
      </c>
      <c r="J18" s="41"/>
    </row>
    <row r="19" ht="18" customHeight="1" spans="1:10">
      <c r="A19" s="42"/>
      <c r="B19" s="36"/>
      <c r="C19" s="37" t="s">
        <v>591</v>
      </c>
      <c r="D19" s="94" t="s">
        <v>37</v>
      </c>
      <c r="E19" s="52" t="s">
        <v>122</v>
      </c>
      <c r="F19" s="40" t="s">
        <v>123</v>
      </c>
      <c r="G19" s="52" t="s">
        <v>122</v>
      </c>
      <c r="H19" s="41">
        <v>8</v>
      </c>
      <c r="I19" s="41">
        <v>8</v>
      </c>
      <c r="J19" s="41" t="s">
        <v>577</v>
      </c>
    </row>
    <row r="20" ht="24.6" customHeight="1" spans="1:10">
      <c r="A20" s="42"/>
      <c r="B20" s="36" t="s">
        <v>59</v>
      </c>
      <c r="C20" s="37" t="s">
        <v>406</v>
      </c>
      <c r="D20" s="94" t="s">
        <v>55</v>
      </c>
      <c r="E20" s="52" t="s">
        <v>458</v>
      </c>
      <c r="F20" s="44" t="s">
        <v>56</v>
      </c>
      <c r="G20" s="52" t="s">
        <v>458</v>
      </c>
      <c r="H20" s="41">
        <v>8</v>
      </c>
      <c r="I20" s="41">
        <v>8</v>
      </c>
      <c r="J20" s="41" t="s">
        <v>577</v>
      </c>
    </row>
    <row r="21" ht="28.8" customHeight="1" spans="1:10">
      <c r="A21" s="35" t="s">
        <v>69</v>
      </c>
      <c r="B21" s="35" t="s">
        <v>101</v>
      </c>
      <c r="C21" s="37" t="s">
        <v>54</v>
      </c>
      <c r="D21" s="94" t="s">
        <v>55</v>
      </c>
      <c r="E21" s="52" t="s">
        <v>458</v>
      </c>
      <c r="F21" s="44" t="s">
        <v>56</v>
      </c>
      <c r="G21" s="96" t="s">
        <v>543</v>
      </c>
      <c r="H21" s="41">
        <v>7</v>
      </c>
      <c r="I21" s="41">
        <v>0</v>
      </c>
      <c r="J21" s="41" t="s">
        <v>577</v>
      </c>
    </row>
    <row r="22" ht="28.8" customHeight="1" spans="1:10">
      <c r="A22" s="42"/>
      <c r="B22" s="42"/>
      <c r="C22" s="53" t="s">
        <v>592</v>
      </c>
      <c r="D22" s="94" t="s">
        <v>55</v>
      </c>
      <c r="E22" s="96" t="s">
        <v>533</v>
      </c>
      <c r="F22" s="44" t="s">
        <v>56</v>
      </c>
      <c r="G22" s="96" t="s">
        <v>543</v>
      </c>
      <c r="H22" s="41">
        <v>7</v>
      </c>
      <c r="I22" s="41">
        <v>0</v>
      </c>
      <c r="J22" s="41"/>
    </row>
    <row r="23" ht="28.8" customHeight="1" spans="1:10">
      <c r="A23" s="42"/>
      <c r="B23" s="42"/>
      <c r="C23" s="37" t="s">
        <v>593</v>
      </c>
      <c r="D23" s="94" t="s">
        <v>37</v>
      </c>
      <c r="E23" s="96" t="s">
        <v>554</v>
      </c>
      <c r="F23" s="40" t="s">
        <v>73</v>
      </c>
      <c r="G23" s="96" t="s">
        <v>554</v>
      </c>
      <c r="H23" s="41">
        <v>7</v>
      </c>
      <c r="I23" s="41">
        <v>7</v>
      </c>
      <c r="J23" s="41"/>
    </row>
    <row r="24" ht="43.8" customHeight="1" spans="1:10">
      <c r="A24" s="42"/>
      <c r="B24" s="54"/>
      <c r="C24" s="53" t="s">
        <v>412</v>
      </c>
      <c r="D24" s="94" t="s">
        <v>37</v>
      </c>
      <c r="E24" s="96" t="s">
        <v>413</v>
      </c>
      <c r="F24" s="40" t="s">
        <v>73</v>
      </c>
      <c r="G24" s="52" t="s">
        <v>555</v>
      </c>
      <c r="H24" s="41">
        <v>9</v>
      </c>
      <c r="I24" s="41">
        <v>8</v>
      </c>
      <c r="J24" s="41" t="s">
        <v>577</v>
      </c>
    </row>
    <row r="25" ht="28.8" customHeight="1" spans="1:10">
      <c r="A25" s="35" t="s">
        <v>74</v>
      </c>
      <c r="B25" s="45" t="s">
        <v>75</v>
      </c>
      <c r="C25" s="37" t="s">
        <v>76</v>
      </c>
      <c r="D25" s="94" t="s">
        <v>55</v>
      </c>
      <c r="E25" s="52" t="s">
        <v>458</v>
      </c>
      <c r="F25" s="44" t="s">
        <v>56</v>
      </c>
      <c r="G25" s="52" t="s">
        <v>543</v>
      </c>
      <c r="H25" s="41">
        <v>5</v>
      </c>
      <c r="I25" s="41">
        <v>0</v>
      </c>
      <c r="J25" s="41" t="s">
        <v>577</v>
      </c>
    </row>
    <row r="26" ht="30" customHeight="1" spans="1:10">
      <c r="A26" s="54"/>
      <c r="B26" s="55"/>
      <c r="C26" s="53" t="s">
        <v>555</v>
      </c>
      <c r="D26" s="38" t="s">
        <v>55</v>
      </c>
      <c r="E26" s="52" t="s">
        <v>443</v>
      </c>
      <c r="F26" s="44" t="s">
        <v>56</v>
      </c>
      <c r="G26" s="52" t="s">
        <v>443</v>
      </c>
      <c r="H26" s="41">
        <v>5</v>
      </c>
      <c r="I26" s="41">
        <v>5</v>
      </c>
      <c r="J26" s="41" t="s">
        <v>577</v>
      </c>
    </row>
    <row r="27" ht="54" customHeight="1" spans="1:10">
      <c r="A27" s="7" t="s">
        <v>78</v>
      </c>
      <c r="B27" s="29"/>
      <c r="C27" s="8"/>
      <c r="D27" s="7" t="s">
        <v>79</v>
      </c>
      <c r="E27" s="29"/>
      <c r="F27" s="29"/>
      <c r="G27" s="29"/>
      <c r="H27" s="29"/>
      <c r="I27" s="29"/>
      <c r="J27" s="8"/>
    </row>
    <row r="28" ht="25.5" customHeight="1" spans="1:10">
      <c r="A28" s="7" t="s">
        <v>80</v>
      </c>
      <c r="B28" s="29"/>
      <c r="C28" s="29"/>
      <c r="D28" s="29"/>
      <c r="E28" s="29"/>
      <c r="F28" s="29"/>
      <c r="G28" s="8"/>
      <c r="H28" s="15">
        <v>100</v>
      </c>
      <c r="I28" s="46">
        <f>I15+I19+I20+I22+I23+I21+I24+I25+I26+I7+I16+I17+I18</f>
        <v>56.5533642691415</v>
      </c>
      <c r="J28" s="47" t="s">
        <v>445</v>
      </c>
    </row>
    <row r="29" ht="25.5" customHeight="1" spans="1:10">
      <c r="A29" s="48"/>
      <c r="B29" s="48"/>
      <c r="C29" s="48"/>
      <c r="D29" s="48"/>
      <c r="E29" s="48"/>
      <c r="F29" s="48"/>
      <c r="G29" s="48"/>
      <c r="H29" s="48"/>
      <c r="I29" s="49"/>
      <c r="J29" s="50"/>
    </row>
    <row r="30" ht="28.95" customHeight="1" spans="1:10">
      <c r="A30" s="51" t="s">
        <v>82</v>
      </c>
      <c r="B30" s="48"/>
      <c r="C30" s="48"/>
      <c r="D30" s="48"/>
      <c r="E30" s="48"/>
      <c r="F30" s="48"/>
      <c r="G30" s="48"/>
      <c r="H30" s="48"/>
      <c r="I30" s="48"/>
      <c r="J30" s="50"/>
    </row>
    <row r="31" ht="27" customHeight="1" spans="1:10">
      <c r="A31" s="51" t="s">
        <v>83</v>
      </c>
      <c r="B31" s="51"/>
      <c r="C31" s="51"/>
      <c r="D31" s="51"/>
      <c r="E31" s="51"/>
      <c r="F31" s="51"/>
      <c r="G31" s="51"/>
      <c r="H31" s="51"/>
      <c r="I31" s="51"/>
      <c r="J31" s="51"/>
    </row>
    <row r="32" ht="19.05" customHeight="1" spans="1:10">
      <c r="A32" s="51" t="s">
        <v>84</v>
      </c>
      <c r="B32" s="51"/>
      <c r="C32" s="51"/>
      <c r="D32" s="51"/>
      <c r="E32" s="51"/>
      <c r="F32" s="51"/>
      <c r="G32" s="51"/>
      <c r="H32" s="51"/>
      <c r="I32" s="51"/>
      <c r="J32" s="51"/>
    </row>
    <row r="33" ht="18" customHeight="1" spans="1:10">
      <c r="A33" s="51" t="s">
        <v>85</v>
      </c>
      <c r="B33" s="51"/>
      <c r="C33" s="51"/>
      <c r="D33" s="51"/>
      <c r="E33" s="51"/>
      <c r="F33" s="51"/>
      <c r="G33" s="51"/>
      <c r="H33" s="51"/>
      <c r="I33" s="51"/>
      <c r="J33" s="51"/>
    </row>
    <row r="34" ht="18" customHeight="1" spans="1:10">
      <c r="A34" s="51" t="s">
        <v>86</v>
      </c>
      <c r="B34" s="51"/>
      <c r="C34" s="51"/>
      <c r="D34" s="51"/>
      <c r="E34" s="51"/>
      <c r="F34" s="51"/>
      <c r="G34" s="51"/>
      <c r="H34" s="51"/>
      <c r="I34" s="51"/>
      <c r="J34" s="51"/>
    </row>
    <row r="35" ht="18" customHeight="1" spans="1:10">
      <c r="A35" s="51" t="s">
        <v>87</v>
      </c>
      <c r="B35" s="51"/>
      <c r="C35" s="51"/>
      <c r="D35" s="51"/>
      <c r="E35" s="51"/>
      <c r="F35" s="51"/>
      <c r="G35" s="51"/>
      <c r="H35" s="51"/>
      <c r="I35" s="51"/>
      <c r="J35" s="51"/>
    </row>
    <row r="36" ht="24" customHeight="1" spans="1:10">
      <c r="A36" s="51" t="s">
        <v>88</v>
      </c>
      <c r="B36" s="51"/>
      <c r="C36" s="51"/>
      <c r="D36" s="51"/>
      <c r="E36" s="51"/>
      <c r="F36" s="51"/>
      <c r="G36" s="51"/>
      <c r="H36" s="51"/>
      <c r="I36" s="51"/>
      <c r="J36" s="51"/>
    </row>
  </sheetData>
  <mergeCells count="38">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7:C27"/>
    <mergeCell ref="D27:J27"/>
    <mergeCell ref="A28:G28"/>
    <mergeCell ref="A31:J31"/>
    <mergeCell ref="A32:J32"/>
    <mergeCell ref="A33:J33"/>
    <mergeCell ref="A34:J34"/>
    <mergeCell ref="A35:J35"/>
    <mergeCell ref="A36:J36"/>
    <mergeCell ref="A11:A12"/>
    <mergeCell ref="A15:A20"/>
    <mergeCell ref="A21:A24"/>
    <mergeCell ref="A25:A26"/>
    <mergeCell ref="B15:B19"/>
    <mergeCell ref="B21:B24"/>
    <mergeCell ref="B25:B26"/>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pageSetUpPr fitToPage="1"/>
  </sheetPr>
  <dimension ref="A1:IU28"/>
  <sheetViews>
    <sheetView workbookViewId="0">
      <selection activeCell="D19" sqref="D19:J19"/>
    </sheetView>
  </sheetViews>
  <sheetFormatPr defaultColWidth="10" defaultRowHeight="13.5"/>
  <cols>
    <col min="1" max="2" width="12.3333333333333" style="4" customWidth="1"/>
    <col min="3" max="3" width="42.2190476190476" style="4" customWidth="1"/>
    <col min="4" max="4" width="12.552380952381" style="4" customWidth="1"/>
    <col min="5" max="5" width="23.552380952381" style="4" customWidth="1"/>
    <col min="6" max="6" width="12.4380952380952" style="4" customWidth="1"/>
    <col min="7" max="7" width="23.552380952381" style="4" customWidth="1"/>
    <col min="8" max="8" width="10" style="4"/>
    <col min="9" max="9" width="9.55238095238095" style="4" customWidth="1"/>
    <col min="10" max="10" width="40.1047619047619"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594</v>
      </c>
      <c r="B4" s="8"/>
      <c r="C4" s="9" t="s">
        <v>595</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c r="E7" s="21">
        <f>E8</f>
        <v>37.64</v>
      </c>
      <c r="F7" s="21">
        <f>F8</f>
        <v>30.23</v>
      </c>
      <c r="G7" s="15">
        <v>10</v>
      </c>
      <c r="H7" s="22">
        <f>F7/E7</f>
        <v>0.803134962805526</v>
      </c>
      <c r="I7" s="23">
        <f>H7*G7</f>
        <v>8.03134962805526</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c r="E8" s="21">
        <v>37.64</v>
      </c>
      <c r="F8" s="21">
        <v>30.23</v>
      </c>
      <c r="G8" s="15" t="s">
        <v>17</v>
      </c>
      <c r="H8" s="22">
        <f>F8/E8</f>
        <v>0.803134962805526</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2"/>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c r="E10" s="27" t="s">
        <v>17</v>
      </c>
      <c r="F10" s="27" t="s">
        <v>17</v>
      </c>
      <c r="G10" s="15" t="s">
        <v>17</v>
      </c>
      <c r="H10" s="22"/>
      <c r="I10" s="23" t="s">
        <v>17</v>
      </c>
      <c r="J10" s="24"/>
    </row>
    <row r="11" ht="18" customHeight="1" spans="1:255">
      <c r="A11" s="28" t="s">
        <v>20</v>
      </c>
      <c r="B11" s="7" t="s">
        <v>21</v>
      </c>
      <c r="C11" s="29"/>
      <c r="D11" s="29"/>
      <c r="E11" s="8"/>
      <c r="F11" s="23" t="s">
        <v>22</v>
      </c>
      <c r="G11" s="30"/>
      <c r="H11" s="30"/>
      <c r="I11" s="30"/>
      <c r="J11" s="24"/>
    </row>
    <row r="12" ht="160.8" customHeight="1" spans="1:255">
      <c r="A12" s="31"/>
      <c r="B12" s="12" t="s">
        <v>596</v>
      </c>
      <c r="C12" s="13"/>
      <c r="D12" s="13"/>
      <c r="E12" s="14"/>
      <c r="F12" s="32" t="s">
        <v>596</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6" t="s">
        <v>59</v>
      </c>
      <c r="C15" s="37" t="s">
        <v>358</v>
      </c>
      <c r="D15" s="94" t="s">
        <v>37</v>
      </c>
      <c r="E15" s="39" t="s">
        <v>457</v>
      </c>
      <c r="F15" s="40" t="s">
        <v>73</v>
      </c>
      <c r="G15" s="39" t="s">
        <v>457</v>
      </c>
      <c r="H15" s="41">
        <v>25</v>
      </c>
      <c r="I15" s="41">
        <v>25</v>
      </c>
      <c r="J15" s="41"/>
    </row>
    <row r="16" ht="24.6" customHeight="1" spans="1:255">
      <c r="A16" s="42"/>
      <c r="B16" s="36" t="s">
        <v>63</v>
      </c>
      <c r="C16" s="37" t="s">
        <v>359</v>
      </c>
      <c r="D16" s="94" t="s">
        <v>55</v>
      </c>
      <c r="E16" s="43">
        <v>0.95</v>
      </c>
      <c r="F16" s="44" t="s">
        <v>56</v>
      </c>
      <c r="G16" s="43">
        <v>0.8031</v>
      </c>
      <c r="H16" s="41">
        <v>25</v>
      </c>
      <c r="I16" s="41">
        <v>21</v>
      </c>
      <c r="J16" s="41"/>
    </row>
    <row r="17" ht="28.8" customHeight="1" spans="1:10">
      <c r="A17" s="35" t="s">
        <v>69</v>
      </c>
      <c r="B17" s="35" t="s">
        <v>500</v>
      </c>
      <c r="C17" s="37" t="s">
        <v>597</v>
      </c>
      <c r="D17" s="94" t="s">
        <v>55</v>
      </c>
      <c r="E17" s="39">
        <v>0.9</v>
      </c>
      <c r="F17" s="44" t="s">
        <v>56</v>
      </c>
      <c r="G17" s="39">
        <v>0.9</v>
      </c>
      <c r="H17" s="41">
        <v>30</v>
      </c>
      <c r="I17" s="41">
        <v>30</v>
      </c>
      <c r="J17" s="41"/>
    </row>
    <row r="18" ht="28.8" customHeight="1" spans="1:10">
      <c r="A18" s="35" t="s">
        <v>74</v>
      </c>
      <c r="B18" s="45" t="s">
        <v>362</v>
      </c>
      <c r="C18" s="37" t="s">
        <v>201</v>
      </c>
      <c r="D18" s="94" t="s">
        <v>55</v>
      </c>
      <c r="E18" s="39">
        <v>0.9</v>
      </c>
      <c r="F18" s="44" t="s">
        <v>56</v>
      </c>
      <c r="G18" s="39">
        <v>0.9</v>
      </c>
      <c r="H18" s="41">
        <v>10</v>
      </c>
      <c r="I18" s="41">
        <v>10</v>
      </c>
      <c r="J18" s="41"/>
    </row>
    <row r="19" ht="54" customHeight="1" spans="1:10">
      <c r="A19" s="7" t="s">
        <v>78</v>
      </c>
      <c r="B19" s="29"/>
      <c r="C19" s="8"/>
      <c r="D19" s="7" t="s">
        <v>79</v>
      </c>
      <c r="E19" s="29"/>
      <c r="F19" s="29"/>
      <c r="G19" s="29"/>
      <c r="H19" s="29"/>
      <c r="I19" s="29"/>
      <c r="J19" s="8"/>
    </row>
    <row r="20" ht="25.5" customHeight="1" spans="1:10">
      <c r="A20" s="7" t="s">
        <v>80</v>
      </c>
      <c r="B20" s="29"/>
      <c r="C20" s="29"/>
      <c r="D20" s="29"/>
      <c r="E20" s="29"/>
      <c r="F20" s="29"/>
      <c r="G20" s="8"/>
      <c r="H20" s="15">
        <v>100</v>
      </c>
      <c r="I20" s="46">
        <f>I15+I16+I17+I18+I7</f>
        <v>94.0313496280553</v>
      </c>
      <c r="J20" s="47" t="s">
        <v>81</v>
      </c>
    </row>
    <row r="21" ht="25.5" customHeight="1" spans="1:10">
      <c r="A21" s="48"/>
      <c r="B21" s="48"/>
      <c r="C21" s="48"/>
      <c r="D21" s="48"/>
      <c r="E21" s="48"/>
      <c r="F21" s="48"/>
      <c r="G21" s="48"/>
      <c r="H21" s="48"/>
      <c r="I21" s="49"/>
      <c r="J21" s="50"/>
    </row>
    <row r="22" ht="28.95" customHeight="1" spans="1:10">
      <c r="A22" s="51" t="s">
        <v>82</v>
      </c>
      <c r="B22" s="48"/>
      <c r="C22" s="48"/>
      <c r="D22" s="48"/>
      <c r="E22" s="48"/>
      <c r="F22" s="48"/>
      <c r="G22" s="48"/>
      <c r="H22" s="48"/>
      <c r="I22" s="48"/>
      <c r="J22" s="50"/>
    </row>
    <row r="23" ht="27" customHeight="1" spans="1:10">
      <c r="A23" s="51" t="s">
        <v>83</v>
      </c>
      <c r="B23" s="51"/>
      <c r="C23" s="51"/>
      <c r="D23" s="51"/>
      <c r="E23" s="51"/>
      <c r="F23" s="51"/>
      <c r="G23" s="51"/>
      <c r="H23" s="51"/>
      <c r="I23" s="51"/>
      <c r="J23" s="51"/>
    </row>
    <row r="24" ht="19.05" customHeight="1" spans="1:10">
      <c r="A24" s="51" t="s">
        <v>84</v>
      </c>
      <c r="B24" s="51"/>
      <c r="C24" s="51"/>
      <c r="D24" s="51"/>
      <c r="E24" s="51"/>
      <c r="F24" s="51"/>
      <c r="G24" s="51"/>
      <c r="H24" s="51"/>
      <c r="I24" s="51"/>
      <c r="J24" s="51"/>
    </row>
    <row r="25" ht="18" customHeight="1" spans="1:10">
      <c r="A25" s="51" t="s">
        <v>85</v>
      </c>
      <c r="B25" s="51"/>
      <c r="C25" s="51"/>
      <c r="D25" s="51"/>
      <c r="E25" s="51"/>
      <c r="F25" s="51"/>
      <c r="G25" s="51"/>
      <c r="H25" s="51"/>
      <c r="I25" s="51"/>
      <c r="J25" s="51"/>
    </row>
    <row r="26" ht="18" customHeight="1" spans="1:10">
      <c r="A26" s="51" t="s">
        <v>86</v>
      </c>
      <c r="B26" s="51"/>
      <c r="C26" s="51"/>
      <c r="D26" s="51"/>
      <c r="E26" s="51"/>
      <c r="F26" s="51"/>
      <c r="G26" s="51"/>
      <c r="H26" s="51"/>
      <c r="I26" s="51"/>
      <c r="J26" s="51"/>
    </row>
    <row r="27" ht="18" customHeight="1" spans="1:10">
      <c r="A27" s="51" t="s">
        <v>87</v>
      </c>
      <c r="B27" s="51"/>
      <c r="C27" s="51"/>
      <c r="D27" s="51"/>
      <c r="E27" s="51"/>
      <c r="F27" s="51"/>
      <c r="G27" s="51"/>
      <c r="H27" s="51"/>
      <c r="I27" s="51"/>
      <c r="J27" s="51"/>
    </row>
    <row r="28" ht="24" customHeight="1" spans="1:10">
      <c r="A28" s="51" t="s">
        <v>88</v>
      </c>
      <c r="B28" s="51"/>
      <c r="C28" s="51"/>
      <c r="D28" s="51"/>
      <c r="E28" s="51"/>
      <c r="F28" s="51"/>
      <c r="G28" s="51"/>
      <c r="H28" s="51"/>
      <c r="I28" s="51"/>
      <c r="J28" s="51"/>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IU37"/>
  <sheetViews>
    <sheetView topLeftCell="A6" workbookViewId="0">
      <selection activeCell="O24" sqref="O24"/>
    </sheetView>
  </sheetViews>
  <sheetFormatPr defaultColWidth="10" defaultRowHeight="13.5"/>
  <cols>
    <col min="1" max="2" width="12.3333333333333" style="4" customWidth="1"/>
    <col min="3" max="3" width="44.2190476190476" style="4" customWidth="1"/>
    <col min="4" max="5" width="12.552380952381" style="4" customWidth="1"/>
    <col min="6" max="6" width="12.4380952380952" style="4" customWidth="1"/>
    <col min="7" max="7" width="15.3333333333333" style="4" customWidth="1"/>
    <col min="8" max="8" width="10" style="4"/>
    <col min="9" max="9" width="9.55238095238095" style="4" customWidth="1"/>
    <col min="10" max="10" width="25.2190476190476"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138</v>
      </c>
      <c r="B4" s="8"/>
      <c r="C4" s="9" t="s">
        <v>139</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v>45</v>
      </c>
      <c r="E7" s="21">
        <f>D7</f>
        <v>45</v>
      </c>
      <c r="F7" s="21">
        <v>44.97</v>
      </c>
      <c r="G7" s="15">
        <v>10</v>
      </c>
      <c r="H7" s="22">
        <f>F7/E7</f>
        <v>0.999333333333333</v>
      </c>
      <c r="I7" s="23">
        <f>H7*G7</f>
        <v>9.99333333333333</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v>45</v>
      </c>
      <c r="E8" s="21">
        <f>D8</f>
        <v>45</v>
      </c>
      <c r="F8" s="21">
        <v>44.97</v>
      </c>
      <c r="G8" s="15" t="s">
        <v>17</v>
      </c>
      <c r="H8" s="22">
        <f>F8/E8</f>
        <v>0.999333333333333</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1"/>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t="s">
        <v>17</v>
      </c>
      <c r="E10" s="27" t="s">
        <v>17</v>
      </c>
      <c r="F10" s="27" t="s">
        <v>17</v>
      </c>
      <c r="G10" s="15" t="s">
        <v>17</v>
      </c>
      <c r="H10" s="21"/>
      <c r="I10" s="23" t="s">
        <v>17</v>
      </c>
      <c r="J10" s="24"/>
    </row>
    <row r="11" ht="18" customHeight="1" spans="1:255">
      <c r="A11" s="28" t="s">
        <v>20</v>
      </c>
      <c r="B11" s="7" t="s">
        <v>21</v>
      </c>
      <c r="C11" s="29"/>
      <c r="D11" s="29"/>
      <c r="E11" s="8"/>
      <c r="F11" s="23" t="s">
        <v>22</v>
      </c>
      <c r="G11" s="30"/>
      <c r="H11" s="30"/>
      <c r="I11" s="30"/>
      <c r="J11" s="24"/>
    </row>
    <row r="12" ht="156" customHeight="1" spans="1:255">
      <c r="A12" s="31"/>
      <c r="B12" s="80" t="s">
        <v>140</v>
      </c>
      <c r="C12" s="81"/>
      <c r="D12" s="81"/>
      <c r="E12" s="82"/>
      <c r="F12" s="32" t="s">
        <v>141</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142</v>
      </c>
      <c r="D15" s="94" t="s">
        <v>37</v>
      </c>
      <c r="E15" s="84" t="s">
        <v>143</v>
      </c>
      <c r="F15" s="40" t="s">
        <v>39</v>
      </c>
      <c r="G15" s="84" t="s">
        <v>143</v>
      </c>
      <c r="H15" s="84">
        <v>5</v>
      </c>
      <c r="I15" s="84">
        <v>5</v>
      </c>
      <c r="J15" s="31"/>
    </row>
    <row r="16" ht="18" customHeight="1" spans="1:255">
      <c r="A16" s="42"/>
      <c r="B16" s="42"/>
      <c r="C16" s="56" t="s">
        <v>144</v>
      </c>
      <c r="D16" s="94" t="s">
        <v>37</v>
      </c>
      <c r="E16" s="84" t="s">
        <v>145</v>
      </c>
      <c r="F16" s="40" t="s">
        <v>39</v>
      </c>
      <c r="G16" s="84" t="s">
        <v>145</v>
      </c>
      <c r="H16" s="84">
        <v>5</v>
      </c>
      <c r="I16" s="84">
        <v>5</v>
      </c>
      <c r="J16" s="31"/>
    </row>
    <row r="17" ht="18" customHeight="1" spans="1:10">
      <c r="A17" s="42"/>
      <c r="B17" s="54"/>
      <c r="C17" s="56" t="s">
        <v>146</v>
      </c>
      <c r="D17" s="94" t="s">
        <v>37</v>
      </c>
      <c r="E17" s="84" t="s">
        <v>147</v>
      </c>
      <c r="F17" s="40" t="s">
        <v>123</v>
      </c>
      <c r="G17" s="84" t="s">
        <v>148</v>
      </c>
      <c r="H17" s="84">
        <v>5</v>
      </c>
      <c r="I17" s="84">
        <v>3.75</v>
      </c>
      <c r="J17" s="31"/>
    </row>
    <row r="18" ht="18" customHeight="1" spans="1:10">
      <c r="A18" s="42"/>
      <c r="B18" s="35" t="s">
        <v>53</v>
      </c>
      <c r="C18" s="56" t="s">
        <v>149</v>
      </c>
      <c r="D18" s="94" t="s">
        <v>55</v>
      </c>
      <c r="E18" s="85">
        <v>0.95</v>
      </c>
      <c r="F18" s="40" t="s">
        <v>56</v>
      </c>
      <c r="G18" s="85">
        <v>0.95</v>
      </c>
      <c r="H18" s="84">
        <v>5</v>
      </c>
      <c r="I18" s="84">
        <v>5</v>
      </c>
      <c r="J18" s="31"/>
    </row>
    <row r="19" ht="18" customHeight="1" spans="1:10">
      <c r="A19" s="42"/>
      <c r="B19" s="42"/>
      <c r="C19" s="56" t="s">
        <v>150</v>
      </c>
      <c r="D19" s="94" t="s">
        <v>55</v>
      </c>
      <c r="E19" s="85">
        <v>0.95</v>
      </c>
      <c r="F19" s="40" t="s">
        <v>56</v>
      </c>
      <c r="G19" s="85">
        <v>0.95</v>
      </c>
      <c r="H19" s="84">
        <v>5</v>
      </c>
      <c r="I19" s="84">
        <v>5</v>
      </c>
      <c r="J19" s="31"/>
    </row>
    <row r="20" ht="18" customHeight="1" spans="1:10">
      <c r="A20" s="42"/>
      <c r="B20" s="54"/>
      <c r="C20" s="56" t="s">
        <v>151</v>
      </c>
      <c r="D20" s="94" t="s">
        <v>55</v>
      </c>
      <c r="E20" s="85">
        <v>0.95</v>
      </c>
      <c r="F20" s="40" t="s">
        <v>56</v>
      </c>
      <c r="G20" s="85">
        <v>0.95</v>
      </c>
      <c r="H20" s="84">
        <v>5</v>
      </c>
      <c r="I20" s="84">
        <v>5</v>
      </c>
      <c r="J20" s="31"/>
    </row>
    <row r="21" ht="18" customHeight="1" spans="1:10">
      <c r="A21" s="42"/>
      <c r="B21" s="35" t="s">
        <v>59</v>
      </c>
      <c r="C21" s="56" t="s">
        <v>110</v>
      </c>
      <c r="D21" s="38" t="s">
        <v>37</v>
      </c>
      <c r="E21" s="84" t="s">
        <v>61</v>
      </c>
      <c r="F21" s="40" t="s">
        <v>62</v>
      </c>
      <c r="G21" s="84" t="s">
        <v>61</v>
      </c>
      <c r="H21" s="84">
        <v>10</v>
      </c>
      <c r="I21" s="84">
        <v>10</v>
      </c>
      <c r="J21" s="31"/>
    </row>
    <row r="22" ht="18" customHeight="1" spans="1:10">
      <c r="A22" s="42"/>
      <c r="B22" s="35" t="s">
        <v>63</v>
      </c>
      <c r="C22" s="56" t="s">
        <v>64</v>
      </c>
      <c r="D22" s="38" t="s">
        <v>55</v>
      </c>
      <c r="E22" s="85">
        <v>0.95</v>
      </c>
      <c r="F22" s="40" t="s">
        <v>56</v>
      </c>
      <c r="G22" s="86">
        <v>0.9993</v>
      </c>
      <c r="H22" s="84">
        <v>5</v>
      </c>
      <c r="I22" s="84">
        <v>5</v>
      </c>
      <c r="J22" s="31"/>
    </row>
    <row r="23" ht="18" customHeight="1" spans="1:10">
      <c r="A23" s="54"/>
      <c r="B23" s="54"/>
      <c r="C23" s="56" t="s">
        <v>65</v>
      </c>
      <c r="D23" s="38" t="s">
        <v>66</v>
      </c>
      <c r="E23" s="84" t="s">
        <v>67</v>
      </c>
      <c r="F23" s="40" t="s">
        <v>68</v>
      </c>
      <c r="G23" s="84" t="s">
        <v>67</v>
      </c>
      <c r="H23" s="84">
        <v>5</v>
      </c>
      <c r="I23" s="84">
        <v>5</v>
      </c>
      <c r="J23" s="31"/>
    </row>
    <row r="24" ht="18" customHeight="1" spans="1:10">
      <c r="A24" s="35" t="s">
        <v>69</v>
      </c>
      <c r="B24" s="35" t="s">
        <v>101</v>
      </c>
      <c r="C24" s="56" t="s">
        <v>152</v>
      </c>
      <c r="D24" s="38" t="s">
        <v>37</v>
      </c>
      <c r="E24" s="84" t="s">
        <v>153</v>
      </c>
      <c r="F24" s="40" t="s">
        <v>73</v>
      </c>
      <c r="G24" s="84" t="s">
        <v>153</v>
      </c>
      <c r="H24" s="84">
        <v>15</v>
      </c>
      <c r="I24" s="84">
        <v>15</v>
      </c>
      <c r="J24" s="31"/>
    </row>
    <row r="25" ht="30" customHeight="1" spans="1:10">
      <c r="A25" s="54"/>
      <c r="B25" s="54"/>
      <c r="C25" s="56" t="s">
        <v>154</v>
      </c>
      <c r="D25" s="38" t="s">
        <v>37</v>
      </c>
      <c r="E25" s="84" t="s">
        <v>155</v>
      </c>
      <c r="F25" s="40" t="s">
        <v>73</v>
      </c>
      <c r="G25" s="84" t="s">
        <v>155</v>
      </c>
      <c r="H25" s="84">
        <v>15</v>
      </c>
      <c r="I25" s="84">
        <v>15</v>
      </c>
      <c r="J25" s="31"/>
    </row>
    <row r="26" ht="30" customHeight="1" spans="1:10">
      <c r="A26" s="79" t="s">
        <v>74</v>
      </c>
      <c r="B26" s="45" t="s">
        <v>75</v>
      </c>
      <c r="C26" s="56" t="s">
        <v>156</v>
      </c>
      <c r="D26" s="38" t="s">
        <v>55</v>
      </c>
      <c r="E26" s="85">
        <v>0.95</v>
      </c>
      <c r="F26" s="44" t="s">
        <v>56</v>
      </c>
      <c r="G26" s="85">
        <v>0.95</v>
      </c>
      <c r="H26" s="84">
        <v>10</v>
      </c>
      <c r="I26" s="84">
        <v>10</v>
      </c>
      <c r="J26" s="64" t="s">
        <v>77</v>
      </c>
    </row>
    <row r="27" ht="54" customHeight="1" spans="1:10">
      <c r="A27" s="7" t="s">
        <v>78</v>
      </c>
      <c r="B27" s="29"/>
      <c r="C27" s="8"/>
      <c r="D27" s="7" t="s">
        <v>79</v>
      </c>
      <c r="E27" s="29"/>
      <c r="F27" s="29"/>
      <c r="G27" s="29"/>
      <c r="H27" s="29"/>
      <c r="I27" s="29"/>
      <c r="J27" s="8"/>
    </row>
    <row r="28" ht="25.5" customHeight="1" spans="1:10">
      <c r="A28" s="7" t="s">
        <v>80</v>
      </c>
      <c r="B28" s="29"/>
      <c r="C28" s="29"/>
      <c r="D28" s="29"/>
      <c r="E28" s="29"/>
      <c r="F28" s="29"/>
      <c r="G28" s="8"/>
      <c r="H28" s="15">
        <v>100</v>
      </c>
      <c r="I28" s="58">
        <f>I26+I25+I23+I22+I21+I15+I7+I20+I18+I17+I16+I24+I19</f>
        <v>98.7433333333333</v>
      </c>
      <c r="J28" s="47" t="s">
        <v>81</v>
      </c>
    </row>
    <row r="29" ht="25.8" customHeight="1" spans="1:10">
      <c r="A29" s="48"/>
      <c r="B29" s="48"/>
      <c r="C29" s="48"/>
      <c r="D29" s="48"/>
      <c r="E29" s="48"/>
      <c r="F29" s="48"/>
      <c r="G29" s="48"/>
      <c r="H29" s="48"/>
      <c r="I29" s="49"/>
      <c r="J29" s="50"/>
    </row>
    <row r="30" ht="16.95" customHeight="1" spans="1:10">
      <c r="A30" s="48"/>
      <c r="B30" s="48"/>
      <c r="C30" s="48"/>
      <c r="D30" s="48"/>
      <c r="E30" s="48"/>
      <c r="F30" s="48"/>
      <c r="G30" s="48"/>
      <c r="H30" s="48"/>
      <c r="I30" s="48"/>
      <c r="J30" s="50"/>
    </row>
    <row r="31" ht="28.95" customHeight="1" spans="1:10">
      <c r="A31" s="51" t="s">
        <v>82</v>
      </c>
      <c r="B31" s="48"/>
      <c r="C31" s="48"/>
      <c r="D31" s="48"/>
      <c r="E31" s="48"/>
      <c r="F31" s="48"/>
      <c r="G31" s="48"/>
      <c r="H31" s="48"/>
      <c r="I31" s="48"/>
      <c r="J31" s="50"/>
    </row>
    <row r="32" ht="27" customHeight="1" spans="1:10">
      <c r="A32" s="51" t="s">
        <v>83</v>
      </c>
      <c r="B32" s="51"/>
      <c r="C32" s="51"/>
      <c r="D32" s="51"/>
      <c r="E32" s="51"/>
      <c r="F32" s="51"/>
      <c r="G32" s="51"/>
      <c r="H32" s="51"/>
      <c r="I32" s="51"/>
      <c r="J32" s="51"/>
    </row>
    <row r="33" ht="19.05" customHeight="1" spans="1:10">
      <c r="A33" s="51" t="s">
        <v>84</v>
      </c>
      <c r="B33" s="51"/>
      <c r="C33" s="51"/>
      <c r="D33" s="51"/>
      <c r="E33" s="51"/>
      <c r="F33" s="51"/>
      <c r="G33" s="51"/>
      <c r="H33" s="51"/>
      <c r="I33" s="51"/>
      <c r="J33" s="51"/>
    </row>
    <row r="34" ht="18" customHeight="1" spans="1:10">
      <c r="A34" s="51" t="s">
        <v>85</v>
      </c>
      <c r="B34" s="51"/>
      <c r="C34" s="51"/>
      <c r="D34" s="51"/>
      <c r="E34" s="51"/>
      <c r="F34" s="51"/>
      <c r="G34" s="51"/>
      <c r="H34" s="51"/>
      <c r="I34" s="51"/>
      <c r="J34" s="51"/>
    </row>
    <row r="35" ht="18" customHeight="1" spans="1:10">
      <c r="A35" s="51" t="s">
        <v>86</v>
      </c>
      <c r="B35" s="51"/>
      <c r="C35" s="51"/>
      <c r="D35" s="51"/>
      <c r="E35" s="51"/>
      <c r="F35" s="51"/>
      <c r="G35" s="51"/>
      <c r="H35" s="51"/>
      <c r="I35" s="51"/>
      <c r="J35" s="51"/>
    </row>
    <row r="36" ht="18" customHeight="1" spans="1:10">
      <c r="A36" s="51" t="s">
        <v>87</v>
      </c>
      <c r="B36" s="51"/>
      <c r="C36" s="51"/>
      <c r="D36" s="51"/>
      <c r="E36" s="51"/>
      <c r="F36" s="51"/>
      <c r="G36" s="51"/>
      <c r="H36" s="51"/>
      <c r="I36" s="51"/>
      <c r="J36" s="51"/>
    </row>
    <row r="37" ht="24" customHeight="1" spans="1:10">
      <c r="A37" s="51" t="s">
        <v>88</v>
      </c>
      <c r="B37" s="51"/>
      <c r="C37" s="51"/>
      <c r="D37" s="51"/>
      <c r="E37" s="51"/>
      <c r="F37" s="51"/>
      <c r="G37" s="51"/>
      <c r="H37" s="51"/>
      <c r="I37" s="51"/>
      <c r="J37" s="51"/>
    </row>
  </sheetData>
  <mergeCells count="38">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7:C27"/>
    <mergeCell ref="D27:J27"/>
    <mergeCell ref="A28:G28"/>
    <mergeCell ref="A32:J32"/>
    <mergeCell ref="A33:J33"/>
    <mergeCell ref="A34:J34"/>
    <mergeCell ref="A35:J35"/>
    <mergeCell ref="A36:J36"/>
    <mergeCell ref="A37:J37"/>
    <mergeCell ref="A11:A12"/>
    <mergeCell ref="A15:A23"/>
    <mergeCell ref="A24:A25"/>
    <mergeCell ref="B15:B17"/>
    <mergeCell ref="B18:B20"/>
    <mergeCell ref="B22:B23"/>
    <mergeCell ref="B24:B25"/>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pageSetUpPr fitToPage="1"/>
  </sheetPr>
  <dimension ref="A1:IU35"/>
  <sheetViews>
    <sheetView topLeftCell="A8" workbookViewId="0">
      <selection activeCell="A28" sqref="$A28:$XFD118"/>
    </sheetView>
  </sheetViews>
  <sheetFormatPr defaultColWidth="10" defaultRowHeight="13.5"/>
  <cols>
    <col min="1" max="2" width="12.3333333333333" style="4" customWidth="1"/>
    <col min="3" max="3" width="44.2190476190476" style="4" customWidth="1"/>
    <col min="4" max="5" width="12.552380952381" style="4" customWidth="1"/>
    <col min="6" max="6" width="12.4380952380952" style="4" customWidth="1"/>
    <col min="7" max="7" width="15.3333333333333" style="4" customWidth="1"/>
    <col min="8" max="8" width="10" style="4"/>
    <col min="9" max="9" width="9.55238095238095" style="4" customWidth="1"/>
    <col min="10" max="10" width="25.2190476190476"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157</v>
      </c>
      <c r="B4" s="8"/>
      <c r="C4" s="9" t="s">
        <v>158</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v>10</v>
      </c>
      <c r="E7" s="21">
        <f>D7</f>
        <v>10</v>
      </c>
      <c r="F7" s="21">
        <v>10</v>
      </c>
      <c r="G7" s="15">
        <v>10</v>
      </c>
      <c r="H7" s="22">
        <f>F7/E7</f>
        <v>1</v>
      </c>
      <c r="I7" s="23">
        <f>H7*G7</f>
        <v>10</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v>10</v>
      </c>
      <c r="E8" s="21">
        <f>D8</f>
        <v>10</v>
      </c>
      <c r="F8" s="21">
        <v>10</v>
      </c>
      <c r="G8" s="15" t="s">
        <v>17</v>
      </c>
      <c r="H8" s="22">
        <f>F8/E8</f>
        <v>1</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1"/>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t="s">
        <v>17</v>
      </c>
      <c r="E10" s="27" t="s">
        <v>17</v>
      </c>
      <c r="F10" s="27" t="s">
        <v>17</v>
      </c>
      <c r="G10" s="15" t="s">
        <v>17</v>
      </c>
      <c r="H10" s="21"/>
      <c r="I10" s="23" t="s">
        <v>17</v>
      </c>
      <c r="J10" s="24"/>
    </row>
    <row r="11" ht="18" customHeight="1" spans="1:255">
      <c r="A11" s="28" t="s">
        <v>20</v>
      </c>
      <c r="B11" s="7" t="s">
        <v>21</v>
      </c>
      <c r="C11" s="29"/>
      <c r="D11" s="29"/>
      <c r="E11" s="8"/>
      <c r="F11" s="23" t="s">
        <v>22</v>
      </c>
      <c r="G11" s="30"/>
      <c r="H11" s="30"/>
      <c r="I11" s="30"/>
      <c r="J11" s="24"/>
    </row>
    <row r="12" ht="76.8" customHeight="1" spans="1:255">
      <c r="A12" s="31"/>
      <c r="B12" s="80" t="s">
        <v>159</v>
      </c>
      <c r="C12" s="81"/>
      <c r="D12" s="81"/>
      <c r="E12" s="82"/>
      <c r="F12" s="32" t="s">
        <v>160</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161</v>
      </c>
      <c r="D15" s="94" t="s">
        <v>37</v>
      </c>
      <c r="E15" s="84" t="s">
        <v>162</v>
      </c>
      <c r="F15" s="40" t="s">
        <v>52</v>
      </c>
      <c r="G15" s="84" t="s">
        <v>162</v>
      </c>
      <c r="H15" s="84">
        <v>4</v>
      </c>
      <c r="I15" s="84">
        <v>4</v>
      </c>
      <c r="J15" s="31"/>
    </row>
    <row r="16" ht="18" customHeight="1" spans="1:255">
      <c r="A16" s="42"/>
      <c r="B16" s="42"/>
      <c r="C16" s="56" t="s">
        <v>163</v>
      </c>
      <c r="D16" s="94" t="s">
        <v>37</v>
      </c>
      <c r="E16" s="84" t="s">
        <v>164</v>
      </c>
      <c r="F16" s="40" t="s">
        <v>52</v>
      </c>
      <c r="G16" s="84" t="s">
        <v>164</v>
      </c>
      <c r="H16" s="84">
        <v>4</v>
      </c>
      <c r="I16" s="84">
        <v>4</v>
      </c>
      <c r="J16" s="31"/>
    </row>
    <row r="17" ht="18" customHeight="1" spans="1:10">
      <c r="A17" s="42"/>
      <c r="B17" s="42"/>
      <c r="C17" s="56" t="s">
        <v>165</v>
      </c>
      <c r="D17" s="94" t="s">
        <v>37</v>
      </c>
      <c r="E17" s="84" t="s">
        <v>166</v>
      </c>
      <c r="F17" s="40" t="s">
        <v>52</v>
      </c>
      <c r="G17" s="84" t="s">
        <v>166</v>
      </c>
      <c r="H17" s="84">
        <v>4</v>
      </c>
      <c r="I17" s="84">
        <v>4</v>
      </c>
      <c r="J17" s="31"/>
    </row>
    <row r="18" ht="18" customHeight="1" spans="1:10">
      <c r="A18" s="42"/>
      <c r="B18" s="42"/>
      <c r="C18" s="56" t="s">
        <v>167</v>
      </c>
      <c r="D18" s="94" t="s">
        <v>37</v>
      </c>
      <c r="E18" s="84" t="s">
        <v>166</v>
      </c>
      <c r="F18" s="40" t="s">
        <v>52</v>
      </c>
      <c r="G18" s="84" t="s">
        <v>166</v>
      </c>
      <c r="H18" s="84">
        <v>4</v>
      </c>
      <c r="I18" s="84">
        <v>4</v>
      </c>
      <c r="J18" s="31"/>
    </row>
    <row r="19" ht="18" customHeight="1" spans="1:10">
      <c r="A19" s="42"/>
      <c r="B19" s="54"/>
      <c r="C19" s="56" t="s">
        <v>168</v>
      </c>
      <c r="D19" s="94" t="s">
        <v>37</v>
      </c>
      <c r="E19" s="84" t="s">
        <v>164</v>
      </c>
      <c r="F19" s="40" t="s">
        <v>52</v>
      </c>
      <c r="G19" s="84" t="s">
        <v>164</v>
      </c>
      <c r="H19" s="84">
        <v>4</v>
      </c>
      <c r="I19" s="84">
        <v>4</v>
      </c>
      <c r="J19" s="31"/>
    </row>
    <row r="20" ht="18" customHeight="1" spans="1:10">
      <c r="A20" s="42"/>
      <c r="B20" s="35" t="s">
        <v>53</v>
      </c>
      <c r="C20" s="56" t="s">
        <v>169</v>
      </c>
      <c r="D20" s="94" t="s">
        <v>55</v>
      </c>
      <c r="E20" s="85">
        <v>1</v>
      </c>
      <c r="F20" s="40" t="s">
        <v>56</v>
      </c>
      <c r="G20" s="85">
        <v>1</v>
      </c>
      <c r="H20" s="84">
        <v>10</v>
      </c>
      <c r="I20" s="84">
        <v>10</v>
      </c>
      <c r="J20" s="31"/>
    </row>
    <row r="21" ht="18" customHeight="1" spans="1:10">
      <c r="A21" s="42"/>
      <c r="B21" s="35" t="s">
        <v>59</v>
      </c>
      <c r="C21" s="56" t="s">
        <v>170</v>
      </c>
      <c r="D21" s="38" t="s">
        <v>37</v>
      </c>
      <c r="E21" s="84" t="s">
        <v>100</v>
      </c>
      <c r="F21" s="40" t="s">
        <v>73</v>
      </c>
      <c r="G21" s="84" t="s">
        <v>100</v>
      </c>
      <c r="H21" s="84">
        <v>10</v>
      </c>
      <c r="I21" s="84">
        <v>10</v>
      </c>
      <c r="J21" s="31"/>
    </row>
    <row r="22" ht="18" customHeight="1" spans="1:10">
      <c r="A22" s="42"/>
      <c r="B22" s="35" t="s">
        <v>63</v>
      </c>
      <c r="C22" s="56" t="s">
        <v>64</v>
      </c>
      <c r="D22" s="38" t="s">
        <v>55</v>
      </c>
      <c r="E22" s="85">
        <v>0.95</v>
      </c>
      <c r="F22" s="40" t="s">
        <v>56</v>
      </c>
      <c r="G22" s="85">
        <v>1</v>
      </c>
      <c r="H22" s="84">
        <v>5</v>
      </c>
      <c r="I22" s="84">
        <v>5</v>
      </c>
      <c r="J22" s="31"/>
    </row>
    <row r="23" ht="18" customHeight="1" spans="1:10">
      <c r="A23" s="54"/>
      <c r="B23" s="54"/>
      <c r="C23" s="56" t="s">
        <v>65</v>
      </c>
      <c r="D23" s="38" t="s">
        <v>66</v>
      </c>
      <c r="E23" s="84" t="s">
        <v>67</v>
      </c>
      <c r="F23" s="40" t="s">
        <v>68</v>
      </c>
      <c r="G23" s="84" t="s">
        <v>67</v>
      </c>
      <c r="H23" s="84">
        <v>5</v>
      </c>
      <c r="I23" s="84">
        <v>5</v>
      </c>
      <c r="J23" s="31"/>
    </row>
    <row r="24" ht="30" customHeight="1" spans="1:10">
      <c r="A24" s="36" t="s">
        <v>69</v>
      </c>
      <c r="B24" s="36" t="s">
        <v>101</v>
      </c>
      <c r="C24" s="56" t="s">
        <v>171</v>
      </c>
      <c r="D24" s="38" t="s">
        <v>37</v>
      </c>
      <c r="E24" s="84" t="s">
        <v>172</v>
      </c>
      <c r="F24" s="40" t="s">
        <v>73</v>
      </c>
      <c r="G24" s="84" t="s">
        <v>172</v>
      </c>
      <c r="H24" s="84">
        <v>30</v>
      </c>
      <c r="I24" s="84">
        <v>30</v>
      </c>
      <c r="J24" s="31"/>
    </row>
    <row r="25" ht="30" customHeight="1" spans="1:10">
      <c r="A25" s="79" t="s">
        <v>74</v>
      </c>
      <c r="B25" s="45" t="s">
        <v>75</v>
      </c>
      <c r="C25" s="56" t="s">
        <v>173</v>
      </c>
      <c r="D25" s="38" t="s">
        <v>55</v>
      </c>
      <c r="E25" s="85">
        <v>0.95</v>
      </c>
      <c r="F25" s="44" t="s">
        <v>56</v>
      </c>
      <c r="G25" s="85">
        <v>0.95</v>
      </c>
      <c r="H25" s="84">
        <v>10</v>
      </c>
      <c r="I25" s="84">
        <v>10</v>
      </c>
      <c r="J25" s="64" t="s">
        <v>77</v>
      </c>
    </row>
    <row r="26" ht="54" customHeight="1" spans="1:10">
      <c r="A26" s="7" t="s">
        <v>78</v>
      </c>
      <c r="B26" s="29"/>
      <c r="C26" s="8"/>
      <c r="D26" s="7" t="s">
        <v>79</v>
      </c>
      <c r="E26" s="29"/>
      <c r="F26" s="29"/>
      <c r="G26" s="29"/>
      <c r="H26" s="29"/>
      <c r="I26" s="29"/>
      <c r="J26" s="8"/>
    </row>
    <row r="27" ht="25.5" customHeight="1" spans="1:10">
      <c r="A27" s="7" t="s">
        <v>80</v>
      </c>
      <c r="B27" s="29"/>
      <c r="C27" s="29"/>
      <c r="D27" s="29"/>
      <c r="E27" s="29"/>
      <c r="F27" s="29"/>
      <c r="G27" s="8"/>
      <c r="H27" s="15">
        <v>100</v>
      </c>
      <c r="I27" s="58">
        <f>I25+I24+I23+I22+I21+I15+I7+I20+I19+I18+I17+I16</f>
        <v>100</v>
      </c>
      <c r="J27" s="47" t="s">
        <v>81</v>
      </c>
    </row>
    <row r="28" ht="16.95" customHeight="1" spans="1:10">
      <c r="A28" s="48"/>
      <c r="B28" s="48"/>
      <c r="C28" s="48"/>
      <c r="D28" s="48"/>
      <c r="E28" s="48"/>
      <c r="F28" s="48"/>
      <c r="G28" s="48"/>
      <c r="H28" s="48"/>
      <c r="I28" s="48"/>
      <c r="J28" s="50"/>
    </row>
    <row r="29" ht="28.95" customHeight="1" spans="1:10">
      <c r="A29" s="51" t="s">
        <v>82</v>
      </c>
      <c r="B29" s="48"/>
      <c r="C29" s="48"/>
      <c r="D29" s="48"/>
      <c r="E29" s="48"/>
      <c r="F29" s="48"/>
      <c r="G29" s="48"/>
      <c r="H29" s="48"/>
      <c r="I29" s="48"/>
      <c r="J29" s="50"/>
    </row>
    <row r="30" ht="27" customHeight="1" spans="1:10">
      <c r="A30" s="51" t="s">
        <v>83</v>
      </c>
      <c r="B30" s="51"/>
      <c r="C30" s="51"/>
      <c r="D30" s="51"/>
      <c r="E30" s="51"/>
      <c r="F30" s="51"/>
      <c r="G30" s="51"/>
      <c r="H30" s="51"/>
      <c r="I30" s="51"/>
      <c r="J30" s="51"/>
    </row>
    <row r="31" ht="19.05" customHeight="1" spans="1:10">
      <c r="A31" s="51" t="s">
        <v>84</v>
      </c>
      <c r="B31" s="51"/>
      <c r="C31" s="51"/>
      <c r="D31" s="51"/>
      <c r="E31" s="51"/>
      <c r="F31" s="51"/>
      <c r="G31" s="51"/>
      <c r="H31" s="51"/>
      <c r="I31" s="51"/>
      <c r="J31" s="51"/>
    </row>
    <row r="32" ht="18" customHeight="1" spans="1:10">
      <c r="A32" s="51" t="s">
        <v>85</v>
      </c>
      <c r="B32" s="51"/>
      <c r="C32" s="51"/>
      <c r="D32" s="51"/>
      <c r="E32" s="51"/>
      <c r="F32" s="51"/>
      <c r="G32" s="51"/>
      <c r="H32" s="51"/>
      <c r="I32" s="51"/>
      <c r="J32" s="51"/>
    </row>
    <row r="33" ht="18" customHeight="1" spans="1:10">
      <c r="A33" s="51" t="s">
        <v>86</v>
      </c>
      <c r="B33" s="51"/>
      <c r="C33" s="51"/>
      <c r="D33" s="51"/>
      <c r="E33" s="51"/>
      <c r="F33" s="51"/>
      <c r="G33" s="51"/>
      <c r="H33" s="51"/>
      <c r="I33" s="51"/>
      <c r="J33" s="51"/>
    </row>
    <row r="34" ht="18" customHeight="1" spans="1:10">
      <c r="A34" s="51" t="s">
        <v>87</v>
      </c>
      <c r="B34" s="51"/>
      <c r="C34" s="51"/>
      <c r="D34" s="51"/>
      <c r="E34" s="51"/>
      <c r="F34" s="51"/>
      <c r="G34" s="51"/>
      <c r="H34" s="51"/>
      <c r="I34" s="51"/>
      <c r="J34" s="51"/>
    </row>
    <row r="35" ht="24" customHeight="1" spans="1:10">
      <c r="A35" s="51" t="s">
        <v>88</v>
      </c>
      <c r="B35" s="51"/>
      <c r="C35" s="51"/>
      <c r="D35" s="51"/>
      <c r="E35" s="51"/>
      <c r="F35" s="51"/>
      <c r="G35" s="51"/>
      <c r="H35" s="51"/>
      <c r="I35" s="51"/>
      <c r="J35" s="51"/>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6:C26"/>
    <mergeCell ref="D26:J26"/>
    <mergeCell ref="A27:G27"/>
    <mergeCell ref="A30:J30"/>
    <mergeCell ref="A31:J31"/>
    <mergeCell ref="A32:J32"/>
    <mergeCell ref="A33:J33"/>
    <mergeCell ref="A34:J34"/>
    <mergeCell ref="A35:J35"/>
    <mergeCell ref="A11:A12"/>
    <mergeCell ref="A15:A23"/>
    <mergeCell ref="B15:B19"/>
    <mergeCell ref="B22:B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IU32"/>
  <sheetViews>
    <sheetView workbookViewId="0">
      <selection activeCell="B12" sqref="B12:E12"/>
    </sheetView>
  </sheetViews>
  <sheetFormatPr defaultColWidth="10" defaultRowHeight="13.5"/>
  <cols>
    <col min="1" max="2" width="12.3333333333333" style="4" customWidth="1"/>
    <col min="3" max="3" width="44.2190476190476" style="4" customWidth="1"/>
    <col min="4" max="5" width="12.552380952381" style="4" customWidth="1"/>
    <col min="6" max="6" width="12.4380952380952" style="4" customWidth="1"/>
    <col min="7" max="7" width="15.3333333333333" style="4" customWidth="1"/>
    <col min="8" max="8" width="10" style="4"/>
    <col min="9" max="9" width="9.55238095238095" style="4" customWidth="1"/>
    <col min="10" max="10" width="25.2190476190476"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174</v>
      </c>
      <c r="B4" s="8"/>
      <c r="C4" s="9" t="s">
        <v>175</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v>3</v>
      </c>
      <c r="E7" s="21">
        <f>D7</f>
        <v>3</v>
      </c>
      <c r="F7" s="21">
        <v>3</v>
      </c>
      <c r="G7" s="15">
        <v>10</v>
      </c>
      <c r="H7" s="87">
        <f>F7/E7</f>
        <v>1</v>
      </c>
      <c r="I7" s="88">
        <f>H7*G7</f>
        <v>10</v>
      </c>
      <c r="J7" s="89"/>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v>3</v>
      </c>
      <c r="E8" s="21">
        <f>D8</f>
        <v>3</v>
      </c>
      <c r="F8" s="21">
        <v>3</v>
      </c>
      <c r="G8" s="15" t="s">
        <v>17</v>
      </c>
      <c r="H8" s="87">
        <f>F8/E8</f>
        <v>1</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1"/>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t="s">
        <v>17</v>
      </c>
      <c r="E10" s="27" t="s">
        <v>17</v>
      </c>
      <c r="F10" s="27" t="s">
        <v>17</v>
      </c>
      <c r="G10" s="15" t="s">
        <v>17</v>
      </c>
      <c r="H10" s="21"/>
      <c r="I10" s="23" t="s">
        <v>17</v>
      </c>
      <c r="J10" s="24"/>
    </row>
    <row r="11" ht="18" customHeight="1" spans="1:255">
      <c r="A11" s="28" t="s">
        <v>20</v>
      </c>
      <c r="B11" s="7" t="s">
        <v>21</v>
      </c>
      <c r="C11" s="29"/>
      <c r="D11" s="29"/>
      <c r="E11" s="8"/>
      <c r="F11" s="23" t="s">
        <v>22</v>
      </c>
      <c r="G11" s="30"/>
      <c r="H11" s="30"/>
      <c r="I11" s="30"/>
      <c r="J11" s="24"/>
    </row>
    <row r="12" ht="55.8" customHeight="1" spans="1:255">
      <c r="A12" s="31"/>
      <c r="B12" s="12" t="s">
        <v>176</v>
      </c>
      <c r="C12" s="13"/>
      <c r="D12" s="13"/>
      <c r="E12" s="14"/>
      <c r="F12" s="23" t="s">
        <v>176</v>
      </c>
      <c r="G12" s="30"/>
      <c r="H12" s="30"/>
      <c r="I12" s="30"/>
      <c r="J12" s="2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177</v>
      </c>
      <c r="D15" s="94" t="s">
        <v>93</v>
      </c>
      <c r="E15" s="84" t="s">
        <v>178</v>
      </c>
      <c r="F15" s="40" t="s">
        <v>126</v>
      </c>
      <c r="G15" s="84" t="s">
        <v>178</v>
      </c>
      <c r="H15" s="84">
        <v>10</v>
      </c>
      <c r="I15" s="84">
        <v>10</v>
      </c>
      <c r="J15" s="31"/>
    </row>
    <row r="16" ht="18" customHeight="1" spans="1:255">
      <c r="A16" s="42"/>
      <c r="B16" s="35" t="s">
        <v>53</v>
      </c>
      <c r="C16" s="56" t="s">
        <v>179</v>
      </c>
      <c r="D16" s="38" t="s">
        <v>55</v>
      </c>
      <c r="E16" s="85">
        <v>0.98</v>
      </c>
      <c r="F16" s="40" t="s">
        <v>56</v>
      </c>
      <c r="G16" s="85">
        <v>0.98</v>
      </c>
      <c r="H16" s="84">
        <v>10</v>
      </c>
      <c r="I16" s="84">
        <v>10</v>
      </c>
      <c r="J16" s="31"/>
    </row>
    <row r="17" ht="18" customHeight="1" spans="1:10">
      <c r="A17" s="42"/>
      <c r="B17" s="35" t="s">
        <v>59</v>
      </c>
      <c r="C17" s="56" t="s">
        <v>110</v>
      </c>
      <c r="D17" s="38" t="s">
        <v>37</v>
      </c>
      <c r="E17" s="84" t="s">
        <v>61</v>
      </c>
      <c r="F17" s="40" t="s">
        <v>62</v>
      </c>
      <c r="G17" s="84" t="s">
        <v>61</v>
      </c>
      <c r="H17" s="84">
        <v>10</v>
      </c>
      <c r="I17" s="84">
        <v>10</v>
      </c>
      <c r="J17" s="31"/>
    </row>
    <row r="18" ht="18" customHeight="1" spans="1:10">
      <c r="A18" s="42"/>
      <c r="B18" s="35" t="s">
        <v>63</v>
      </c>
      <c r="C18" s="56" t="s">
        <v>65</v>
      </c>
      <c r="D18" s="38" t="s">
        <v>66</v>
      </c>
      <c r="E18" s="84" t="s">
        <v>67</v>
      </c>
      <c r="F18" s="40" t="s">
        <v>68</v>
      </c>
      <c r="G18" s="84" t="s">
        <v>67</v>
      </c>
      <c r="H18" s="84">
        <v>10</v>
      </c>
      <c r="I18" s="84">
        <v>10</v>
      </c>
      <c r="J18" s="31"/>
    </row>
    <row r="19" ht="18" customHeight="1" spans="1:10">
      <c r="A19" s="54"/>
      <c r="B19" s="54"/>
      <c r="C19" s="56" t="s">
        <v>180</v>
      </c>
      <c r="D19" s="38" t="s">
        <v>55</v>
      </c>
      <c r="E19" s="85">
        <v>0.95</v>
      </c>
      <c r="F19" s="44" t="s">
        <v>56</v>
      </c>
      <c r="G19" s="85">
        <v>1</v>
      </c>
      <c r="H19" s="84">
        <v>10</v>
      </c>
      <c r="I19" s="84">
        <v>10</v>
      </c>
      <c r="J19" s="31"/>
    </row>
    <row r="20" ht="30" customHeight="1" spans="1:10">
      <c r="A20" s="36" t="s">
        <v>69</v>
      </c>
      <c r="B20" s="36" t="s">
        <v>101</v>
      </c>
      <c r="C20" s="56" t="s">
        <v>181</v>
      </c>
      <c r="D20" s="38" t="s">
        <v>37</v>
      </c>
      <c r="E20" s="84" t="s">
        <v>182</v>
      </c>
      <c r="F20" s="40" t="s">
        <v>73</v>
      </c>
      <c r="G20" s="84" t="s">
        <v>182</v>
      </c>
      <c r="H20" s="84">
        <v>30</v>
      </c>
      <c r="I20" s="84">
        <v>30</v>
      </c>
      <c r="J20" s="31"/>
    </row>
    <row r="21" ht="30" customHeight="1" spans="1:10">
      <c r="A21" s="79" t="s">
        <v>74</v>
      </c>
      <c r="B21" s="45" t="s">
        <v>75</v>
      </c>
      <c r="C21" s="56" t="s">
        <v>183</v>
      </c>
      <c r="D21" s="38" t="s">
        <v>55</v>
      </c>
      <c r="E21" s="85">
        <v>0.95</v>
      </c>
      <c r="F21" s="44" t="s">
        <v>56</v>
      </c>
      <c r="G21" s="85">
        <v>0.95</v>
      </c>
      <c r="H21" s="84">
        <v>10</v>
      </c>
      <c r="I21" s="84">
        <v>10</v>
      </c>
      <c r="J21" s="64" t="s">
        <v>77</v>
      </c>
    </row>
    <row r="22" ht="54" customHeight="1" spans="1:10">
      <c r="A22" s="7" t="s">
        <v>78</v>
      </c>
      <c r="B22" s="29"/>
      <c r="C22" s="8"/>
      <c r="D22" s="7" t="s">
        <v>79</v>
      </c>
      <c r="E22" s="29"/>
      <c r="F22" s="29"/>
      <c r="G22" s="29"/>
      <c r="H22" s="29"/>
      <c r="I22" s="29"/>
      <c r="J22" s="8"/>
    </row>
    <row r="23" ht="25.5" customHeight="1" spans="1:10">
      <c r="A23" s="7" t="s">
        <v>80</v>
      </c>
      <c r="B23" s="29"/>
      <c r="C23" s="29"/>
      <c r="D23" s="29"/>
      <c r="E23" s="29"/>
      <c r="F23" s="29"/>
      <c r="G23" s="8"/>
      <c r="H23" s="15">
        <v>100</v>
      </c>
      <c r="I23" s="58">
        <f>I21+I20+I19+I18+I17+I16+I15+I7</f>
        <v>100</v>
      </c>
      <c r="J23" s="47" t="s">
        <v>81</v>
      </c>
    </row>
    <row r="24" ht="25.5" customHeight="1" spans="1:10">
      <c r="A24" s="48"/>
      <c r="B24" s="48"/>
      <c r="C24" s="48"/>
      <c r="D24" s="48"/>
      <c r="E24" s="48"/>
      <c r="F24" s="48"/>
      <c r="G24" s="48"/>
      <c r="H24" s="48"/>
      <c r="I24" s="49"/>
      <c r="J24" s="50"/>
    </row>
    <row r="25" ht="16.95" customHeight="1" spans="1:10">
      <c r="A25" s="48"/>
      <c r="B25" s="48"/>
      <c r="C25" s="48"/>
      <c r="D25" s="48"/>
      <c r="E25" s="48"/>
      <c r="F25" s="48"/>
      <c r="G25" s="48"/>
      <c r="H25" s="48"/>
      <c r="I25" s="48"/>
      <c r="J25" s="50"/>
    </row>
    <row r="26" ht="28.95" customHeight="1" spans="1:10">
      <c r="A26" s="51" t="s">
        <v>82</v>
      </c>
      <c r="B26" s="48"/>
      <c r="C26" s="48"/>
      <c r="D26" s="48"/>
      <c r="E26" s="48"/>
      <c r="F26" s="48"/>
      <c r="G26" s="48"/>
      <c r="H26" s="48"/>
      <c r="I26" s="48"/>
      <c r="J26" s="50"/>
    </row>
    <row r="27" ht="27" customHeight="1" spans="1:10">
      <c r="A27" s="51" t="s">
        <v>83</v>
      </c>
      <c r="B27" s="51"/>
      <c r="C27" s="51"/>
      <c r="D27" s="51"/>
      <c r="E27" s="51"/>
      <c r="F27" s="51"/>
      <c r="G27" s="51"/>
      <c r="H27" s="51"/>
      <c r="I27" s="51"/>
      <c r="J27" s="51"/>
    </row>
    <row r="28" ht="19.05" customHeight="1" spans="1:10">
      <c r="A28" s="51" t="s">
        <v>84</v>
      </c>
      <c r="B28" s="51"/>
      <c r="C28" s="51"/>
      <c r="D28" s="51"/>
      <c r="E28" s="51"/>
      <c r="F28" s="51"/>
      <c r="G28" s="51"/>
      <c r="H28" s="51"/>
      <c r="I28" s="51"/>
      <c r="J28" s="51"/>
    </row>
    <row r="29" ht="18" customHeight="1" spans="1:10">
      <c r="A29" s="51" t="s">
        <v>85</v>
      </c>
      <c r="B29" s="51"/>
      <c r="C29" s="51"/>
      <c r="D29" s="51"/>
      <c r="E29" s="51"/>
      <c r="F29" s="51"/>
      <c r="G29" s="51"/>
      <c r="H29" s="51"/>
      <c r="I29" s="51"/>
      <c r="J29" s="51"/>
    </row>
    <row r="30" ht="18" customHeight="1" spans="1:10">
      <c r="A30" s="51" t="s">
        <v>86</v>
      </c>
      <c r="B30" s="51"/>
      <c r="C30" s="51"/>
      <c r="D30" s="51"/>
      <c r="E30" s="51"/>
      <c r="F30" s="51"/>
      <c r="G30" s="51"/>
      <c r="H30" s="51"/>
      <c r="I30" s="51"/>
      <c r="J30" s="51"/>
    </row>
    <row r="31" ht="18" customHeight="1" spans="1:10">
      <c r="A31" s="51" t="s">
        <v>87</v>
      </c>
      <c r="B31" s="51"/>
      <c r="C31" s="51"/>
      <c r="D31" s="51"/>
      <c r="E31" s="51"/>
      <c r="F31" s="51"/>
      <c r="G31" s="51"/>
      <c r="H31" s="51"/>
      <c r="I31" s="51"/>
      <c r="J31" s="51"/>
    </row>
    <row r="32" ht="24" customHeight="1" spans="1:10">
      <c r="A32" s="51" t="s">
        <v>88</v>
      </c>
      <c r="B32" s="51"/>
      <c r="C32" s="51"/>
      <c r="D32" s="51"/>
      <c r="E32" s="51"/>
      <c r="F32" s="51"/>
      <c r="G32" s="51"/>
      <c r="H32" s="51"/>
      <c r="I32" s="51"/>
      <c r="J32" s="51"/>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7:J27"/>
    <mergeCell ref="A28:J28"/>
    <mergeCell ref="A29:J29"/>
    <mergeCell ref="A30:J30"/>
    <mergeCell ref="A31:J31"/>
    <mergeCell ref="A32:J32"/>
    <mergeCell ref="A11:A12"/>
    <mergeCell ref="A15:A19"/>
    <mergeCell ref="B18:B19"/>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IU35"/>
  <sheetViews>
    <sheetView topLeftCell="A4" workbookViewId="0">
      <selection activeCell="A28" sqref="$A28:$XFD70"/>
    </sheetView>
  </sheetViews>
  <sheetFormatPr defaultColWidth="10" defaultRowHeight="13.5"/>
  <cols>
    <col min="1" max="2" width="12.3333333333333" style="4" customWidth="1"/>
    <col min="3" max="3" width="44.2190476190476" style="4" customWidth="1"/>
    <col min="4" max="5" width="12.552380952381" style="4" customWidth="1"/>
    <col min="6" max="6" width="12.4380952380952" style="4" customWidth="1"/>
    <col min="7" max="7" width="15.3333333333333" style="4" customWidth="1"/>
    <col min="8" max="8" width="10" style="4"/>
    <col min="9" max="9" width="9.55238095238095" style="4" customWidth="1"/>
    <col min="10" max="10" width="25.2190476190476"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184</v>
      </c>
      <c r="B4" s="8"/>
      <c r="C4" s="9" t="s">
        <v>185</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v>35</v>
      </c>
      <c r="E7" s="21">
        <f>D7</f>
        <v>35</v>
      </c>
      <c r="F7" s="21">
        <v>26.78</v>
      </c>
      <c r="G7" s="15">
        <v>10</v>
      </c>
      <c r="H7" s="22">
        <f>F7/E7</f>
        <v>0.765142857142857</v>
      </c>
      <c r="I7" s="23">
        <f>H7*G7</f>
        <v>7.65142857142857</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v>35</v>
      </c>
      <c r="E8" s="21">
        <f>D8</f>
        <v>35</v>
      </c>
      <c r="F8" s="21">
        <v>26.78</v>
      </c>
      <c r="G8" s="15" t="s">
        <v>17</v>
      </c>
      <c r="H8" s="22">
        <f>F8/E8</f>
        <v>0.765142857142857</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1"/>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t="s">
        <v>17</v>
      </c>
      <c r="E10" s="27" t="s">
        <v>17</v>
      </c>
      <c r="F10" s="27" t="s">
        <v>17</v>
      </c>
      <c r="G10" s="15" t="s">
        <v>17</v>
      </c>
      <c r="H10" s="21"/>
      <c r="I10" s="23" t="s">
        <v>17</v>
      </c>
      <c r="J10" s="24"/>
    </row>
    <row r="11" ht="18" customHeight="1" spans="1:255">
      <c r="A11" s="28" t="s">
        <v>20</v>
      </c>
      <c r="B11" s="7" t="s">
        <v>21</v>
      </c>
      <c r="C11" s="29"/>
      <c r="D11" s="29"/>
      <c r="E11" s="8"/>
      <c r="F11" s="23" t="s">
        <v>22</v>
      </c>
      <c r="G11" s="30"/>
      <c r="H11" s="30"/>
      <c r="I11" s="30"/>
      <c r="J11" s="24"/>
    </row>
    <row r="12" ht="97.8" customHeight="1" spans="1:255">
      <c r="A12" s="31"/>
      <c r="B12" s="80" t="s">
        <v>186</v>
      </c>
      <c r="C12" s="81"/>
      <c r="D12" s="81"/>
      <c r="E12" s="82"/>
      <c r="F12" s="32" t="s">
        <v>187</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188</v>
      </c>
      <c r="D15" s="94" t="s">
        <v>37</v>
      </c>
      <c r="E15" s="84" t="s">
        <v>189</v>
      </c>
      <c r="F15" s="40" t="s">
        <v>190</v>
      </c>
      <c r="G15" s="84" t="s">
        <v>189</v>
      </c>
      <c r="H15" s="84">
        <v>10</v>
      </c>
      <c r="I15" s="84">
        <v>10</v>
      </c>
      <c r="J15" s="31"/>
    </row>
    <row r="16" ht="18" customHeight="1" spans="1:255">
      <c r="A16" s="42"/>
      <c r="B16" s="42"/>
      <c r="C16" s="56" t="s">
        <v>191</v>
      </c>
      <c r="D16" s="94" t="s">
        <v>37</v>
      </c>
      <c r="E16" s="84" t="s">
        <v>192</v>
      </c>
      <c r="F16" s="40" t="s">
        <v>123</v>
      </c>
      <c r="G16" s="84" t="s">
        <v>192</v>
      </c>
      <c r="H16" s="84">
        <v>10</v>
      </c>
      <c r="I16" s="84">
        <v>10</v>
      </c>
      <c r="J16" s="31"/>
    </row>
    <row r="17" ht="18" customHeight="1" spans="1:10">
      <c r="A17" s="42"/>
      <c r="B17" s="54"/>
      <c r="C17" s="56" t="s">
        <v>193</v>
      </c>
      <c r="D17" s="94" t="s">
        <v>37</v>
      </c>
      <c r="E17" s="84" t="s">
        <v>194</v>
      </c>
      <c r="F17" s="40" t="s">
        <v>195</v>
      </c>
      <c r="G17" s="84" t="s">
        <v>194</v>
      </c>
      <c r="H17" s="84">
        <v>5</v>
      </c>
      <c r="I17" s="84">
        <v>5</v>
      </c>
      <c r="J17" s="31"/>
    </row>
    <row r="18" ht="18" customHeight="1" spans="1:10">
      <c r="A18" s="42"/>
      <c r="B18" s="35" t="s">
        <v>53</v>
      </c>
      <c r="C18" s="56" t="s">
        <v>196</v>
      </c>
      <c r="D18" s="94" t="s">
        <v>55</v>
      </c>
      <c r="E18" s="85">
        <v>0.97</v>
      </c>
      <c r="F18" s="40" t="s">
        <v>56</v>
      </c>
      <c r="G18" s="85">
        <v>0.97</v>
      </c>
      <c r="H18" s="84">
        <v>5</v>
      </c>
      <c r="I18" s="84">
        <v>5</v>
      </c>
      <c r="J18" s="31"/>
    </row>
    <row r="19" ht="18" customHeight="1" spans="1:10">
      <c r="A19" s="42"/>
      <c r="B19" s="42"/>
      <c r="C19" s="56" t="s">
        <v>197</v>
      </c>
      <c r="D19" s="94" t="s">
        <v>55</v>
      </c>
      <c r="E19" s="85">
        <v>0.97</v>
      </c>
      <c r="F19" s="40" t="s">
        <v>56</v>
      </c>
      <c r="G19" s="85">
        <v>0.97</v>
      </c>
      <c r="H19" s="84">
        <v>5</v>
      </c>
      <c r="I19" s="84">
        <v>5</v>
      </c>
      <c r="J19" s="31"/>
    </row>
    <row r="20" ht="18" customHeight="1" spans="1:10">
      <c r="A20" s="42"/>
      <c r="B20" s="54"/>
      <c r="C20" s="56" t="s">
        <v>198</v>
      </c>
      <c r="D20" s="94" t="s">
        <v>55</v>
      </c>
      <c r="E20" s="85">
        <v>0.97</v>
      </c>
      <c r="F20" s="40" t="s">
        <v>56</v>
      </c>
      <c r="G20" s="85">
        <v>0.97</v>
      </c>
      <c r="H20" s="84">
        <v>5</v>
      </c>
      <c r="I20" s="84">
        <v>5</v>
      </c>
      <c r="J20" s="31"/>
    </row>
    <row r="21" ht="18" customHeight="1" spans="1:10">
      <c r="A21" s="42"/>
      <c r="B21" s="35" t="s">
        <v>63</v>
      </c>
      <c r="C21" s="56" t="s">
        <v>65</v>
      </c>
      <c r="D21" s="38" t="s">
        <v>66</v>
      </c>
      <c r="E21" s="84" t="s">
        <v>67</v>
      </c>
      <c r="F21" s="40" t="s">
        <v>68</v>
      </c>
      <c r="G21" s="84" t="s">
        <v>67</v>
      </c>
      <c r="H21" s="84">
        <v>5</v>
      </c>
      <c r="I21" s="84">
        <v>5</v>
      </c>
      <c r="J21" s="31"/>
    </row>
    <row r="22" ht="18" customHeight="1" spans="1:10">
      <c r="A22" s="54"/>
      <c r="B22" s="54"/>
      <c r="C22" s="56" t="s">
        <v>64</v>
      </c>
      <c r="D22" s="94" t="s">
        <v>55</v>
      </c>
      <c r="E22" s="85">
        <v>0.95</v>
      </c>
      <c r="F22" s="40" t="s">
        <v>56</v>
      </c>
      <c r="G22" s="86">
        <v>0.7651</v>
      </c>
      <c r="H22" s="84">
        <v>5</v>
      </c>
      <c r="I22" s="84">
        <v>4.03</v>
      </c>
      <c r="J22" s="31"/>
    </row>
    <row r="23" ht="27" customHeight="1" spans="1:10">
      <c r="A23" s="35" t="s">
        <v>69</v>
      </c>
      <c r="B23" s="35" t="s">
        <v>101</v>
      </c>
      <c r="C23" s="56" t="s">
        <v>199</v>
      </c>
      <c r="D23" s="38" t="s">
        <v>37</v>
      </c>
      <c r="E23" s="84" t="s">
        <v>200</v>
      </c>
      <c r="F23" s="40" t="s">
        <v>73</v>
      </c>
      <c r="G23" s="84" t="s">
        <v>200</v>
      </c>
      <c r="H23" s="84">
        <v>30</v>
      </c>
      <c r="I23" s="84">
        <v>30</v>
      </c>
      <c r="J23" s="31"/>
    </row>
    <row r="24" ht="30" customHeight="1" spans="1:10">
      <c r="A24" s="79" t="s">
        <v>74</v>
      </c>
      <c r="B24" s="45" t="s">
        <v>75</v>
      </c>
      <c r="C24" s="56" t="s">
        <v>201</v>
      </c>
      <c r="D24" s="38" t="s">
        <v>55</v>
      </c>
      <c r="E24" s="85">
        <v>0.95</v>
      </c>
      <c r="F24" s="44" t="s">
        <v>56</v>
      </c>
      <c r="G24" s="85">
        <v>0.95</v>
      </c>
      <c r="H24" s="84">
        <v>10</v>
      </c>
      <c r="I24" s="84">
        <v>10</v>
      </c>
      <c r="J24" s="64" t="s">
        <v>77</v>
      </c>
    </row>
    <row r="25" ht="54" customHeight="1" spans="1:10">
      <c r="A25" s="7" t="s">
        <v>78</v>
      </c>
      <c r="B25" s="29"/>
      <c r="C25" s="8"/>
      <c r="D25" s="7" t="s">
        <v>79</v>
      </c>
      <c r="E25" s="29"/>
      <c r="F25" s="29"/>
      <c r="G25" s="29"/>
      <c r="H25" s="29"/>
      <c r="I25" s="29"/>
      <c r="J25" s="8"/>
    </row>
    <row r="26" ht="25.5" customHeight="1" spans="1:10">
      <c r="A26" s="7" t="s">
        <v>80</v>
      </c>
      <c r="B26" s="29"/>
      <c r="C26" s="29"/>
      <c r="D26" s="29"/>
      <c r="E26" s="29"/>
      <c r="F26" s="29"/>
      <c r="G26" s="8"/>
      <c r="H26" s="15">
        <v>100</v>
      </c>
      <c r="I26" s="58">
        <f>I24+I22+I21+I15+I7+I20+I18+I17+I16+I23+I19</f>
        <v>96.6814285714286</v>
      </c>
      <c r="J26" s="47" t="s">
        <v>81</v>
      </c>
    </row>
    <row r="27" ht="25.5" customHeight="1" spans="1:10">
      <c r="A27" s="48"/>
      <c r="B27" s="48"/>
      <c r="C27" s="48"/>
      <c r="D27" s="48"/>
      <c r="E27" s="48"/>
      <c r="F27" s="48"/>
      <c r="G27" s="48"/>
      <c r="H27" s="48"/>
      <c r="I27" s="49"/>
      <c r="J27" s="50"/>
    </row>
    <row r="28" ht="16.95" customHeight="1" spans="1:10">
      <c r="A28" s="48"/>
      <c r="B28" s="48"/>
      <c r="C28" s="48"/>
      <c r="D28" s="48"/>
      <c r="E28" s="48"/>
      <c r="F28" s="48"/>
      <c r="G28" s="48"/>
      <c r="H28" s="48"/>
      <c r="I28" s="48"/>
      <c r="J28" s="50"/>
    </row>
    <row r="29" ht="28.95" customHeight="1" spans="1:10">
      <c r="A29" s="51" t="s">
        <v>82</v>
      </c>
      <c r="B29" s="48"/>
      <c r="C29" s="48"/>
      <c r="D29" s="48"/>
      <c r="E29" s="48"/>
      <c r="F29" s="48"/>
      <c r="G29" s="48"/>
      <c r="H29" s="48"/>
      <c r="I29" s="48"/>
      <c r="J29" s="50"/>
    </row>
    <row r="30" ht="27" customHeight="1" spans="1:10">
      <c r="A30" s="51" t="s">
        <v>83</v>
      </c>
      <c r="B30" s="51"/>
      <c r="C30" s="51"/>
      <c r="D30" s="51"/>
      <c r="E30" s="51"/>
      <c r="F30" s="51"/>
      <c r="G30" s="51"/>
      <c r="H30" s="51"/>
      <c r="I30" s="51"/>
      <c r="J30" s="51"/>
    </row>
    <row r="31" ht="19.05" customHeight="1" spans="1:10">
      <c r="A31" s="51" t="s">
        <v>84</v>
      </c>
      <c r="B31" s="51"/>
      <c r="C31" s="51"/>
      <c r="D31" s="51"/>
      <c r="E31" s="51"/>
      <c r="F31" s="51"/>
      <c r="G31" s="51"/>
      <c r="H31" s="51"/>
      <c r="I31" s="51"/>
      <c r="J31" s="51"/>
    </row>
    <row r="32" ht="18" customHeight="1" spans="1:10">
      <c r="A32" s="51" t="s">
        <v>85</v>
      </c>
      <c r="B32" s="51"/>
      <c r="C32" s="51"/>
      <c r="D32" s="51"/>
      <c r="E32" s="51"/>
      <c r="F32" s="51"/>
      <c r="G32" s="51"/>
      <c r="H32" s="51"/>
      <c r="I32" s="51"/>
      <c r="J32" s="51"/>
    </row>
    <row r="33" ht="18" customHeight="1" spans="1:10">
      <c r="A33" s="51" t="s">
        <v>86</v>
      </c>
      <c r="B33" s="51"/>
      <c r="C33" s="51"/>
      <c r="D33" s="51"/>
      <c r="E33" s="51"/>
      <c r="F33" s="51"/>
      <c r="G33" s="51"/>
      <c r="H33" s="51"/>
      <c r="I33" s="51"/>
      <c r="J33" s="51"/>
    </row>
    <row r="34" ht="18" customHeight="1" spans="1:10">
      <c r="A34" s="51" t="s">
        <v>87</v>
      </c>
      <c r="B34" s="51"/>
      <c r="C34" s="51"/>
      <c r="D34" s="51"/>
      <c r="E34" s="51"/>
      <c r="F34" s="51"/>
      <c r="G34" s="51"/>
      <c r="H34" s="51"/>
      <c r="I34" s="51"/>
      <c r="J34" s="51"/>
    </row>
    <row r="35" ht="24" customHeight="1" spans="1:10">
      <c r="A35" s="51" t="s">
        <v>88</v>
      </c>
      <c r="B35" s="51"/>
      <c r="C35" s="51"/>
      <c r="D35" s="51"/>
      <c r="E35" s="51"/>
      <c r="F35" s="51"/>
      <c r="G35" s="51"/>
      <c r="H35" s="51"/>
      <c r="I35" s="51"/>
      <c r="J35" s="51"/>
    </row>
  </sheetData>
  <mergeCells count="36">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5:C25"/>
    <mergeCell ref="D25:J25"/>
    <mergeCell ref="A26:G26"/>
    <mergeCell ref="A30:J30"/>
    <mergeCell ref="A31:J31"/>
    <mergeCell ref="A32:J32"/>
    <mergeCell ref="A33:J33"/>
    <mergeCell ref="A34:J34"/>
    <mergeCell ref="A35:J35"/>
    <mergeCell ref="A11:A12"/>
    <mergeCell ref="A15:A22"/>
    <mergeCell ref="B15:B17"/>
    <mergeCell ref="B18:B20"/>
    <mergeCell ref="B21:B22"/>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pageSetUpPr fitToPage="1"/>
  </sheetPr>
  <dimension ref="A1:IU35"/>
  <sheetViews>
    <sheetView tabSelected="1" workbookViewId="0">
      <selection activeCell="A2" sqref="A2:J2"/>
    </sheetView>
  </sheetViews>
  <sheetFormatPr defaultColWidth="10" defaultRowHeight="13.5"/>
  <cols>
    <col min="1" max="2" width="12.3333333333333" style="4" customWidth="1"/>
    <col min="3" max="3" width="44.2190476190476" style="4" customWidth="1"/>
    <col min="4" max="5" width="12.552380952381" style="4" customWidth="1"/>
    <col min="6" max="6" width="12.4380952380952" style="4" customWidth="1"/>
    <col min="7" max="7" width="15.3333333333333" style="4" customWidth="1"/>
    <col min="8" max="8" width="10" style="4"/>
    <col min="9" max="9" width="9.55238095238095" style="4" customWidth="1"/>
    <col min="10" max="10" width="25.2190476190476" style="4" customWidth="1"/>
    <col min="11" max="256" width="10" style="4"/>
    <col min="257" max="258" width="12.3333333333333" style="4" customWidth="1"/>
    <col min="259" max="259" width="44.2190476190476" style="4" customWidth="1"/>
    <col min="260" max="261" width="12.552380952381" style="4" customWidth="1"/>
    <col min="262" max="262" width="12.4380952380952" style="4" customWidth="1"/>
    <col min="263" max="263" width="15.3333333333333" style="4" customWidth="1"/>
    <col min="264" max="264" width="10" style="4"/>
    <col min="265" max="265" width="9.55238095238095" style="4" customWidth="1"/>
    <col min="266" max="266" width="25.2190476190476" style="4" customWidth="1"/>
    <col min="267" max="512" width="10" style="4"/>
    <col min="513" max="514" width="12.3333333333333" style="4" customWidth="1"/>
    <col min="515" max="515" width="44.2190476190476" style="4" customWidth="1"/>
    <col min="516" max="517" width="12.552380952381" style="4" customWidth="1"/>
    <col min="518" max="518" width="12.4380952380952" style="4" customWidth="1"/>
    <col min="519" max="519" width="15.3333333333333" style="4" customWidth="1"/>
    <col min="520" max="520" width="10" style="4"/>
    <col min="521" max="521" width="9.55238095238095" style="4" customWidth="1"/>
    <col min="522" max="522" width="25.2190476190476" style="4" customWidth="1"/>
    <col min="523" max="768" width="10" style="4"/>
    <col min="769" max="770" width="12.3333333333333" style="4" customWidth="1"/>
    <col min="771" max="771" width="44.2190476190476" style="4" customWidth="1"/>
    <col min="772" max="773" width="12.552380952381" style="4" customWidth="1"/>
    <col min="774" max="774" width="12.4380952380952" style="4" customWidth="1"/>
    <col min="775" max="775" width="15.3333333333333" style="4" customWidth="1"/>
    <col min="776" max="776" width="10" style="4"/>
    <col min="777" max="777" width="9.55238095238095" style="4" customWidth="1"/>
    <col min="778" max="778" width="25.2190476190476" style="4" customWidth="1"/>
    <col min="779" max="1024" width="10" style="4"/>
    <col min="1025" max="1026" width="12.3333333333333" style="4" customWidth="1"/>
    <col min="1027" max="1027" width="44.2190476190476" style="4" customWidth="1"/>
    <col min="1028" max="1029" width="12.552380952381" style="4" customWidth="1"/>
    <col min="1030" max="1030" width="12.4380952380952" style="4" customWidth="1"/>
    <col min="1031" max="1031" width="15.3333333333333" style="4" customWidth="1"/>
    <col min="1032" max="1032" width="10" style="4"/>
    <col min="1033" max="1033" width="9.55238095238095" style="4" customWidth="1"/>
    <col min="1034" max="1034" width="25.2190476190476" style="4" customWidth="1"/>
    <col min="1035" max="1280" width="10" style="4"/>
    <col min="1281" max="1282" width="12.3333333333333" style="4" customWidth="1"/>
    <col min="1283" max="1283" width="44.2190476190476" style="4" customWidth="1"/>
    <col min="1284" max="1285" width="12.552380952381" style="4" customWidth="1"/>
    <col min="1286" max="1286" width="12.4380952380952" style="4" customWidth="1"/>
    <col min="1287" max="1287" width="15.3333333333333" style="4" customWidth="1"/>
    <col min="1288" max="1288" width="10" style="4"/>
    <col min="1289" max="1289" width="9.55238095238095" style="4" customWidth="1"/>
    <col min="1290" max="1290" width="25.2190476190476" style="4" customWidth="1"/>
    <col min="1291" max="1536" width="10" style="4"/>
    <col min="1537" max="1538" width="12.3333333333333" style="4" customWidth="1"/>
    <col min="1539" max="1539" width="44.2190476190476" style="4" customWidth="1"/>
    <col min="1540" max="1541" width="12.552380952381" style="4" customWidth="1"/>
    <col min="1542" max="1542" width="12.4380952380952" style="4" customWidth="1"/>
    <col min="1543" max="1543" width="15.3333333333333" style="4" customWidth="1"/>
    <col min="1544" max="1544" width="10" style="4"/>
    <col min="1545" max="1545" width="9.55238095238095" style="4" customWidth="1"/>
    <col min="1546" max="1546" width="25.2190476190476" style="4" customWidth="1"/>
    <col min="1547" max="1792" width="10" style="4"/>
    <col min="1793" max="1794" width="12.3333333333333" style="4" customWidth="1"/>
    <col min="1795" max="1795" width="44.2190476190476" style="4" customWidth="1"/>
    <col min="1796" max="1797" width="12.552380952381" style="4" customWidth="1"/>
    <col min="1798" max="1798" width="12.4380952380952" style="4" customWidth="1"/>
    <col min="1799" max="1799" width="15.3333333333333" style="4" customWidth="1"/>
    <col min="1800" max="1800" width="10" style="4"/>
    <col min="1801" max="1801" width="9.55238095238095" style="4" customWidth="1"/>
    <col min="1802" max="1802" width="25.2190476190476" style="4" customWidth="1"/>
    <col min="1803" max="2048" width="10" style="4"/>
    <col min="2049" max="2050" width="12.3333333333333" style="4" customWidth="1"/>
    <col min="2051" max="2051" width="44.2190476190476" style="4" customWidth="1"/>
    <col min="2052" max="2053" width="12.552380952381" style="4" customWidth="1"/>
    <col min="2054" max="2054" width="12.4380952380952" style="4" customWidth="1"/>
    <col min="2055" max="2055" width="15.3333333333333" style="4" customWidth="1"/>
    <col min="2056" max="2056" width="10" style="4"/>
    <col min="2057" max="2057" width="9.55238095238095" style="4" customWidth="1"/>
    <col min="2058" max="2058" width="25.2190476190476" style="4" customWidth="1"/>
    <col min="2059" max="2304" width="10" style="4"/>
    <col min="2305" max="2306" width="12.3333333333333" style="4" customWidth="1"/>
    <col min="2307" max="2307" width="44.2190476190476" style="4" customWidth="1"/>
    <col min="2308" max="2309" width="12.552380952381" style="4" customWidth="1"/>
    <col min="2310" max="2310" width="12.4380952380952" style="4" customWidth="1"/>
    <col min="2311" max="2311" width="15.3333333333333" style="4" customWidth="1"/>
    <col min="2312" max="2312" width="10" style="4"/>
    <col min="2313" max="2313" width="9.55238095238095" style="4" customWidth="1"/>
    <col min="2314" max="2314" width="25.2190476190476" style="4" customWidth="1"/>
    <col min="2315" max="2560" width="10" style="4"/>
    <col min="2561" max="2562" width="12.3333333333333" style="4" customWidth="1"/>
    <col min="2563" max="2563" width="44.2190476190476" style="4" customWidth="1"/>
    <col min="2564" max="2565" width="12.552380952381" style="4" customWidth="1"/>
    <col min="2566" max="2566" width="12.4380952380952" style="4" customWidth="1"/>
    <col min="2567" max="2567" width="15.3333333333333" style="4" customWidth="1"/>
    <col min="2568" max="2568" width="10" style="4"/>
    <col min="2569" max="2569" width="9.55238095238095" style="4" customWidth="1"/>
    <col min="2570" max="2570" width="25.2190476190476" style="4" customWidth="1"/>
    <col min="2571" max="2816" width="10" style="4"/>
    <col min="2817" max="2818" width="12.3333333333333" style="4" customWidth="1"/>
    <col min="2819" max="2819" width="44.2190476190476" style="4" customWidth="1"/>
    <col min="2820" max="2821" width="12.552380952381" style="4" customWidth="1"/>
    <col min="2822" max="2822" width="12.4380952380952" style="4" customWidth="1"/>
    <col min="2823" max="2823" width="15.3333333333333" style="4" customWidth="1"/>
    <col min="2824" max="2824" width="10" style="4"/>
    <col min="2825" max="2825" width="9.55238095238095" style="4" customWidth="1"/>
    <col min="2826" max="2826" width="25.2190476190476" style="4" customWidth="1"/>
    <col min="2827" max="3072" width="10" style="4"/>
    <col min="3073" max="3074" width="12.3333333333333" style="4" customWidth="1"/>
    <col min="3075" max="3075" width="44.2190476190476" style="4" customWidth="1"/>
    <col min="3076" max="3077" width="12.552380952381" style="4" customWidth="1"/>
    <col min="3078" max="3078" width="12.4380952380952" style="4" customWidth="1"/>
    <col min="3079" max="3079" width="15.3333333333333" style="4" customWidth="1"/>
    <col min="3080" max="3080" width="10" style="4"/>
    <col min="3081" max="3081" width="9.55238095238095" style="4" customWidth="1"/>
    <col min="3082" max="3082" width="25.2190476190476" style="4" customWidth="1"/>
    <col min="3083" max="3328" width="10" style="4"/>
    <col min="3329" max="3330" width="12.3333333333333" style="4" customWidth="1"/>
    <col min="3331" max="3331" width="44.2190476190476" style="4" customWidth="1"/>
    <col min="3332" max="3333" width="12.552380952381" style="4" customWidth="1"/>
    <col min="3334" max="3334" width="12.4380952380952" style="4" customWidth="1"/>
    <col min="3335" max="3335" width="15.3333333333333" style="4" customWidth="1"/>
    <col min="3336" max="3336" width="10" style="4"/>
    <col min="3337" max="3337" width="9.55238095238095" style="4" customWidth="1"/>
    <col min="3338" max="3338" width="25.2190476190476" style="4" customWidth="1"/>
    <col min="3339" max="3584" width="10" style="4"/>
    <col min="3585" max="3586" width="12.3333333333333" style="4" customWidth="1"/>
    <col min="3587" max="3587" width="44.2190476190476" style="4" customWidth="1"/>
    <col min="3588" max="3589" width="12.552380952381" style="4" customWidth="1"/>
    <col min="3590" max="3590" width="12.4380952380952" style="4" customWidth="1"/>
    <col min="3591" max="3591" width="15.3333333333333" style="4" customWidth="1"/>
    <col min="3592" max="3592" width="10" style="4"/>
    <col min="3593" max="3593" width="9.55238095238095" style="4" customWidth="1"/>
    <col min="3594" max="3594" width="25.2190476190476" style="4" customWidth="1"/>
    <col min="3595" max="3840" width="10" style="4"/>
    <col min="3841" max="3842" width="12.3333333333333" style="4" customWidth="1"/>
    <col min="3843" max="3843" width="44.2190476190476" style="4" customWidth="1"/>
    <col min="3844" max="3845" width="12.552380952381" style="4" customWidth="1"/>
    <col min="3846" max="3846" width="12.4380952380952" style="4" customWidth="1"/>
    <col min="3847" max="3847" width="15.3333333333333" style="4" customWidth="1"/>
    <col min="3848" max="3848" width="10" style="4"/>
    <col min="3849" max="3849" width="9.55238095238095" style="4" customWidth="1"/>
    <col min="3850" max="3850" width="25.2190476190476" style="4" customWidth="1"/>
    <col min="3851" max="4096" width="10" style="4"/>
    <col min="4097" max="4098" width="12.3333333333333" style="4" customWidth="1"/>
    <col min="4099" max="4099" width="44.2190476190476" style="4" customWidth="1"/>
    <col min="4100" max="4101" width="12.552380952381" style="4" customWidth="1"/>
    <col min="4102" max="4102" width="12.4380952380952" style="4" customWidth="1"/>
    <col min="4103" max="4103" width="15.3333333333333" style="4" customWidth="1"/>
    <col min="4104" max="4104" width="10" style="4"/>
    <col min="4105" max="4105" width="9.55238095238095" style="4" customWidth="1"/>
    <col min="4106" max="4106" width="25.2190476190476" style="4" customWidth="1"/>
    <col min="4107" max="4352" width="10" style="4"/>
    <col min="4353" max="4354" width="12.3333333333333" style="4" customWidth="1"/>
    <col min="4355" max="4355" width="44.2190476190476" style="4" customWidth="1"/>
    <col min="4356" max="4357" width="12.552380952381" style="4" customWidth="1"/>
    <col min="4358" max="4358" width="12.4380952380952" style="4" customWidth="1"/>
    <col min="4359" max="4359" width="15.3333333333333" style="4" customWidth="1"/>
    <col min="4360" max="4360" width="10" style="4"/>
    <col min="4361" max="4361" width="9.55238095238095" style="4" customWidth="1"/>
    <col min="4362" max="4362" width="25.2190476190476" style="4" customWidth="1"/>
    <col min="4363" max="4608" width="10" style="4"/>
    <col min="4609" max="4610" width="12.3333333333333" style="4" customWidth="1"/>
    <col min="4611" max="4611" width="44.2190476190476" style="4" customWidth="1"/>
    <col min="4612" max="4613" width="12.552380952381" style="4" customWidth="1"/>
    <col min="4614" max="4614" width="12.4380952380952" style="4" customWidth="1"/>
    <col min="4615" max="4615" width="15.3333333333333" style="4" customWidth="1"/>
    <col min="4616" max="4616" width="10" style="4"/>
    <col min="4617" max="4617" width="9.55238095238095" style="4" customWidth="1"/>
    <col min="4618" max="4618" width="25.2190476190476" style="4" customWidth="1"/>
    <col min="4619" max="4864" width="10" style="4"/>
    <col min="4865" max="4866" width="12.3333333333333" style="4" customWidth="1"/>
    <col min="4867" max="4867" width="44.2190476190476" style="4" customWidth="1"/>
    <col min="4868" max="4869" width="12.552380952381" style="4" customWidth="1"/>
    <col min="4870" max="4870" width="12.4380952380952" style="4" customWidth="1"/>
    <col min="4871" max="4871" width="15.3333333333333" style="4" customWidth="1"/>
    <col min="4872" max="4872" width="10" style="4"/>
    <col min="4873" max="4873" width="9.55238095238095" style="4" customWidth="1"/>
    <col min="4874" max="4874" width="25.2190476190476" style="4" customWidth="1"/>
    <col min="4875" max="5120" width="10" style="4"/>
    <col min="5121" max="5122" width="12.3333333333333" style="4" customWidth="1"/>
    <col min="5123" max="5123" width="44.2190476190476" style="4" customWidth="1"/>
    <col min="5124" max="5125" width="12.552380952381" style="4" customWidth="1"/>
    <col min="5126" max="5126" width="12.4380952380952" style="4" customWidth="1"/>
    <col min="5127" max="5127" width="15.3333333333333" style="4" customWidth="1"/>
    <col min="5128" max="5128" width="10" style="4"/>
    <col min="5129" max="5129" width="9.55238095238095" style="4" customWidth="1"/>
    <col min="5130" max="5130" width="25.2190476190476" style="4" customWidth="1"/>
    <col min="5131" max="5376" width="10" style="4"/>
    <col min="5377" max="5378" width="12.3333333333333" style="4" customWidth="1"/>
    <col min="5379" max="5379" width="44.2190476190476" style="4" customWidth="1"/>
    <col min="5380" max="5381" width="12.552380952381" style="4" customWidth="1"/>
    <col min="5382" max="5382" width="12.4380952380952" style="4" customWidth="1"/>
    <col min="5383" max="5383" width="15.3333333333333" style="4" customWidth="1"/>
    <col min="5384" max="5384" width="10" style="4"/>
    <col min="5385" max="5385" width="9.55238095238095" style="4" customWidth="1"/>
    <col min="5386" max="5386" width="25.2190476190476" style="4" customWidth="1"/>
    <col min="5387" max="5632" width="10" style="4"/>
    <col min="5633" max="5634" width="12.3333333333333" style="4" customWidth="1"/>
    <col min="5635" max="5635" width="44.2190476190476" style="4" customWidth="1"/>
    <col min="5636" max="5637" width="12.552380952381" style="4" customWidth="1"/>
    <col min="5638" max="5638" width="12.4380952380952" style="4" customWidth="1"/>
    <col min="5639" max="5639" width="15.3333333333333" style="4" customWidth="1"/>
    <col min="5640" max="5640" width="10" style="4"/>
    <col min="5641" max="5641" width="9.55238095238095" style="4" customWidth="1"/>
    <col min="5642" max="5642" width="25.2190476190476" style="4" customWidth="1"/>
    <col min="5643" max="5888" width="10" style="4"/>
    <col min="5889" max="5890" width="12.3333333333333" style="4" customWidth="1"/>
    <col min="5891" max="5891" width="44.2190476190476" style="4" customWidth="1"/>
    <col min="5892" max="5893" width="12.552380952381" style="4" customWidth="1"/>
    <col min="5894" max="5894" width="12.4380952380952" style="4" customWidth="1"/>
    <col min="5895" max="5895" width="15.3333333333333" style="4" customWidth="1"/>
    <col min="5896" max="5896" width="10" style="4"/>
    <col min="5897" max="5897" width="9.55238095238095" style="4" customWidth="1"/>
    <col min="5898" max="5898" width="25.2190476190476" style="4" customWidth="1"/>
    <col min="5899" max="6144" width="10" style="4"/>
    <col min="6145" max="6146" width="12.3333333333333" style="4" customWidth="1"/>
    <col min="6147" max="6147" width="44.2190476190476" style="4" customWidth="1"/>
    <col min="6148" max="6149" width="12.552380952381" style="4" customWidth="1"/>
    <col min="6150" max="6150" width="12.4380952380952" style="4" customWidth="1"/>
    <col min="6151" max="6151" width="15.3333333333333" style="4" customWidth="1"/>
    <col min="6152" max="6152" width="10" style="4"/>
    <col min="6153" max="6153" width="9.55238095238095" style="4" customWidth="1"/>
    <col min="6154" max="6154" width="25.2190476190476" style="4" customWidth="1"/>
    <col min="6155" max="6400" width="10" style="4"/>
    <col min="6401" max="6402" width="12.3333333333333" style="4" customWidth="1"/>
    <col min="6403" max="6403" width="44.2190476190476" style="4" customWidth="1"/>
    <col min="6404" max="6405" width="12.552380952381" style="4" customWidth="1"/>
    <col min="6406" max="6406" width="12.4380952380952" style="4" customWidth="1"/>
    <col min="6407" max="6407" width="15.3333333333333" style="4" customWidth="1"/>
    <col min="6408" max="6408" width="10" style="4"/>
    <col min="6409" max="6409" width="9.55238095238095" style="4" customWidth="1"/>
    <col min="6410" max="6410" width="25.2190476190476" style="4" customWidth="1"/>
    <col min="6411" max="6656" width="10" style="4"/>
    <col min="6657" max="6658" width="12.3333333333333" style="4" customWidth="1"/>
    <col min="6659" max="6659" width="44.2190476190476" style="4" customWidth="1"/>
    <col min="6660" max="6661" width="12.552380952381" style="4" customWidth="1"/>
    <col min="6662" max="6662" width="12.4380952380952" style="4" customWidth="1"/>
    <col min="6663" max="6663" width="15.3333333333333" style="4" customWidth="1"/>
    <col min="6664" max="6664" width="10" style="4"/>
    <col min="6665" max="6665" width="9.55238095238095" style="4" customWidth="1"/>
    <col min="6666" max="6666" width="25.2190476190476" style="4" customWidth="1"/>
    <col min="6667" max="6912" width="10" style="4"/>
    <col min="6913" max="6914" width="12.3333333333333" style="4" customWidth="1"/>
    <col min="6915" max="6915" width="44.2190476190476" style="4" customWidth="1"/>
    <col min="6916" max="6917" width="12.552380952381" style="4" customWidth="1"/>
    <col min="6918" max="6918" width="12.4380952380952" style="4" customWidth="1"/>
    <col min="6919" max="6919" width="15.3333333333333" style="4" customWidth="1"/>
    <col min="6920" max="6920" width="10" style="4"/>
    <col min="6921" max="6921" width="9.55238095238095" style="4" customWidth="1"/>
    <col min="6922" max="6922" width="25.2190476190476" style="4" customWidth="1"/>
    <col min="6923" max="7168" width="10" style="4"/>
    <col min="7169" max="7170" width="12.3333333333333" style="4" customWidth="1"/>
    <col min="7171" max="7171" width="44.2190476190476" style="4" customWidth="1"/>
    <col min="7172" max="7173" width="12.552380952381" style="4" customWidth="1"/>
    <col min="7174" max="7174" width="12.4380952380952" style="4" customWidth="1"/>
    <col min="7175" max="7175" width="15.3333333333333" style="4" customWidth="1"/>
    <col min="7176" max="7176" width="10" style="4"/>
    <col min="7177" max="7177" width="9.55238095238095" style="4" customWidth="1"/>
    <col min="7178" max="7178" width="25.2190476190476" style="4" customWidth="1"/>
    <col min="7179" max="7424" width="10" style="4"/>
    <col min="7425" max="7426" width="12.3333333333333" style="4" customWidth="1"/>
    <col min="7427" max="7427" width="44.2190476190476" style="4" customWidth="1"/>
    <col min="7428" max="7429" width="12.552380952381" style="4" customWidth="1"/>
    <col min="7430" max="7430" width="12.4380952380952" style="4" customWidth="1"/>
    <col min="7431" max="7431" width="15.3333333333333" style="4" customWidth="1"/>
    <col min="7432" max="7432" width="10" style="4"/>
    <col min="7433" max="7433" width="9.55238095238095" style="4" customWidth="1"/>
    <col min="7434" max="7434" width="25.2190476190476" style="4" customWidth="1"/>
    <col min="7435" max="7680" width="10" style="4"/>
    <col min="7681" max="7682" width="12.3333333333333" style="4" customWidth="1"/>
    <col min="7683" max="7683" width="44.2190476190476" style="4" customWidth="1"/>
    <col min="7684" max="7685" width="12.552380952381" style="4" customWidth="1"/>
    <col min="7686" max="7686" width="12.4380952380952" style="4" customWidth="1"/>
    <col min="7687" max="7687" width="15.3333333333333" style="4" customWidth="1"/>
    <col min="7688" max="7688" width="10" style="4"/>
    <col min="7689" max="7689" width="9.55238095238095" style="4" customWidth="1"/>
    <col min="7690" max="7690" width="25.2190476190476" style="4" customWidth="1"/>
    <col min="7691" max="7936" width="10" style="4"/>
    <col min="7937" max="7938" width="12.3333333333333" style="4" customWidth="1"/>
    <col min="7939" max="7939" width="44.2190476190476" style="4" customWidth="1"/>
    <col min="7940" max="7941" width="12.552380952381" style="4" customWidth="1"/>
    <col min="7942" max="7942" width="12.4380952380952" style="4" customWidth="1"/>
    <col min="7943" max="7943" width="15.3333333333333" style="4" customWidth="1"/>
    <col min="7944" max="7944" width="10" style="4"/>
    <col min="7945" max="7945" width="9.55238095238095" style="4" customWidth="1"/>
    <col min="7946" max="7946" width="25.2190476190476" style="4" customWidth="1"/>
    <col min="7947" max="8192" width="10" style="4"/>
    <col min="8193" max="8194" width="12.3333333333333" style="4" customWidth="1"/>
    <col min="8195" max="8195" width="44.2190476190476" style="4" customWidth="1"/>
    <col min="8196" max="8197" width="12.552380952381" style="4" customWidth="1"/>
    <col min="8198" max="8198" width="12.4380952380952" style="4" customWidth="1"/>
    <col min="8199" max="8199" width="15.3333333333333" style="4" customWidth="1"/>
    <col min="8200" max="8200" width="10" style="4"/>
    <col min="8201" max="8201" width="9.55238095238095" style="4" customWidth="1"/>
    <col min="8202" max="8202" width="25.2190476190476" style="4" customWidth="1"/>
    <col min="8203" max="8448" width="10" style="4"/>
    <col min="8449" max="8450" width="12.3333333333333" style="4" customWidth="1"/>
    <col min="8451" max="8451" width="44.2190476190476" style="4" customWidth="1"/>
    <col min="8452" max="8453" width="12.552380952381" style="4" customWidth="1"/>
    <col min="8454" max="8454" width="12.4380952380952" style="4" customWidth="1"/>
    <col min="8455" max="8455" width="15.3333333333333" style="4" customWidth="1"/>
    <col min="8456" max="8456" width="10" style="4"/>
    <col min="8457" max="8457" width="9.55238095238095" style="4" customWidth="1"/>
    <col min="8458" max="8458" width="25.2190476190476" style="4" customWidth="1"/>
    <col min="8459" max="8704" width="10" style="4"/>
    <col min="8705" max="8706" width="12.3333333333333" style="4" customWidth="1"/>
    <col min="8707" max="8707" width="44.2190476190476" style="4" customWidth="1"/>
    <col min="8708" max="8709" width="12.552380952381" style="4" customWidth="1"/>
    <col min="8710" max="8710" width="12.4380952380952" style="4" customWidth="1"/>
    <col min="8711" max="8711" width="15.3333333333333" style="4" customWidth="1"/>
    <col min="8712" max="8712" width="10" style="4"/>
    <col min="8713" max="8713" width="9.55238095238095" style="4" customWidth="1"/>
    <col min="8714" max="8714" width="25.2190476190476" style="4" customWidth="1"/>
    <col min="8715" max="8960" width="10" style="4"/>
    <col min="8961" max="8962" width="12.3333333333333" style="4" customWidth="1"/>
    <col min="8963" max="8963" width="44.2190476190476" style="4" customWidth="1"/>
    <col min="8964" max="8965" width="12.552380952381" style="4" customWidth="1"/>
    <col min="8966" max="8966" width="12.4380952380952" style="4" customWidth="1"/>
    <col min="8967" max="8967" width="15.3333333333333" style="4" customWidth="1"/>
    <col min="8968" max="8968" width="10" style="4"/>
    <col min="8969" max="8969" width="9.55238095238095" style="4" customWidth="1"/>
    <col min="8970" max="8970" width="25.2190476190476" style="4" customWidth="1"/>
    <col min="8971" max="9216" width="10" style="4"/>
    <col min="9217" max="9218" width="12.3333333333333" style="4" customWidth="1"/>
    <col min="9219" max="9219" width="44.2190476190476" style="4" customWidth="1"/>
    <col min="9220" max="9221" width="12.552380952381" style="4" customWidth="1"/>
    <col min="9222" max="9222" width="12.4380952380952" style="4" customWidth="1"/>
    <col min="9223" max="9223" width="15.3333333333333" style="4" customWidth="1"/>
    <col min="9224" max="9224" width="10" style="4"/>
    <col min="9225" max="9225" width="9.55238095238095" style="4" customWidth="1"/>
    <col min="9226" max="9226" width="25.2190476190476" style="4" customWidth="1"/>
    <col min="9227" max="9472" width="10" style="4"/>
    <col min="9473" max="9474" width="12.3333333333333" style="4" customWidth="1"/>
    <col min="9475" max="9475" width="44.2190476190476" style="4" customWidth="1"/>
    <col min="9476" max="9477" width="12.552380952381" style="4" customWidth="1"/>
    <col min="9478" max="9478" width="12.4380952380952" style="4" customWidth="1"/>
    <col min="9479" max="9479" width="15.3333333333333" style="4" customWidth="1"/>
    <col min="9480" max="9480" width="10" style="4"/>
    <col min="9481" max="9481" width="9.55238095238095" style="4" customWidth="1"/>
    <col min="9482" max="9482" width="25.2190476190476" style="4" customWidth="1"/>
    <col min="9483" max="9728" width="10" style="4"/>
    <col min="9729" max="9730" width="12.3333333333333" style="4" customWidth="1"/>
    <col min="9731" max="9731" width="44.2190476190476" style="4" customWidth="1"/>
    <col min="9732" max="9733" width="12.552380952381" style="4" customWidth="1"/>
    <col min="9734" max="9734" width="12.4380952380952" style="4" customWidth="1"/>
    <col min="9735" max="9735" width="15.3333333333333" style="4" customWidth="1"/>
    <col min="9736" max="9736" width="10" style="4"/>
    <col min="9737" max="9737" width="9.55238095238095" style="4" customWidth="1"/>
    <col min="9738" max="9738" width="25.2190476190476" style="4" customWidth="1"/>
    <col min="9739" max="9984" width="10" style="4"/>
    <col min="9985" max="9986" width="12.3333333333333" style="4" customWidth="1"/>
    <col min="9987" max="9987" width="44.2190476190476" style="4" customWidth="1"/>
    <col min="9988" max="9989" width="12.552380952381" style="4" customWidth="1"/>
    <col min="9990" max="9990" width="12.4380952380952" style="4" customWidth="1"/>
    <col min="9991" max="9991" width="15.3333333333333" style="4" customWidth="1"/>
    <col min="9992" max="9992" width="10" style="4"/>
    <col min="9993" max="9993" width="9.55238095238095" style="4" customWidth="1"/>
    <col min="9994" max="9994" width="25.2190476190476" style="4" customWidth="1"/>
    <col min="9995" max="10240" width="10" style="4"/>
    <col min="10241" max="10242" width="12.3333333333333" style="4" customWidth="1"/>
    <col min="10243" max="10243" width="44.2190476190476" style="4" customWidth="1"/>
    <col min="10244" max="10245" width="12.552380952381" style="4" customWidth="1"/>
    <col min="10246" max="10246" width="12.4380952380952" style="4" customWidth="1"/>
    <col min="10247" max="10247" width="15.3333333333333" style="4" customWidth="1"/>
    <col min="10248" max="10248" width="10" style="4"/>
    <col min="10249" max="10249" width="9.55238095238095" style="4" customWidth="1"/>
    <col min="10250" max="10250" width="25.2190476190476" style="4" customWidth="1"/>
    <col min="10251" max="10496" width="10" style="4"/>
    <col min="10497" max="10498" width="12.3333333333333" style="4" customWidth="1"/>
    <col min="10499" max="10499" width="44.2190476190476" style="4" customWidth="1"/>
    <col min="10500" max="10501" width="12.552380952381" style="4" customWidth="1"/>
    <col min="10502" max="10502" width="12.4380952380952" style="4" customWidth="1"/>
    <col min="10503" max="10503" width="15.3333333333333" style="4" customWidth="1"/>
    <col min="10504" max="10504" width="10" style="4"/>
    <col min="10505" max="10505" width="9.55238095238095" style="4" customWidth="1"/>
    <col min="10506" max="10506" width="25.2190476190476" style="4" customWidth="1"/>
    <col min="10507" max="10752" width="10" style="4"/>
    <col min="10753" max="10754" width="12.3333333333333" style="4" customWidth="1"/>
    <col min="10755" max="10755" width="44.2190476190476" style="4" customWidth="1"/>
    <col min="10756" max="10757" width="12.552380952381" style="4" customWidth="1"/>
    <col min="10758" max="10758" width="12.4380952380952" style="4" customWidth="1"/>
    <col min="10759" max="10759" width="15.3333333333333" style="4" customWidth="1"/>
    <col min="10760" max="10760" width="10" style="4"/>
    <col min="10761" max="10761" width="9.55238095238095" style="4" customWidth="1"/>
    <col min="10762" max="10762" width="25.2190476190476" style="4" customWidth="1"/>
    <col min="10763" max="11008" width="10" style="4"/>
    <col min="11009" max="11010" width="12.3333333333333" style="4" customWidth="1"/>
    <col min="11011" max="11011" width="44.2190476190476" style="4" customWidth="1"/>
    <col min="11012" max="11013" width="12.552380952381" style="4" customWidth="1"/>
    <col min="11014" max="11014" width="12.4380952380952" style="4" customWidth="1"/>
    <col min="11015" max="11015" width="15.3333333333333" style="4" customWidth="1"/>
    <col min="11016" max="11016" width="10" style="4"/>
    <col min="11017" max="11017" width="9.55238095238095" style="4" customWidth="1"/>
    <col min="11018" max="11018" width="25.2190476190476" style="4" customWidth="1"/>
    <col min="11019" max="11264" width="10" style="4"/>
    <col min="11265" max="11266" width="12.3333333333333" style="4" customWidth="1"/>
    <col min="11267" max="11267" width="44.2190476190476" style="4" customWidth="1"/>
    <col min="11268" max="11269" width="12.552380952381" style="4" customWidth="1"/>
    <col min="11270" max="11270" width="12.4380952380952" style="4" customWidth="1"/>
    <col min="11271" max="11271" width="15.3333333333333" style="4" customWidth="1"/>
    <col min="11272" max="11272" width="10" style="4"/>
    <col min="11273" max="11273" width="9.55238095238095" style="4" customWidth="1"/>
    <col min="11274" max="11274" width="25.2190476190476" style="4" customWidth="1"/>
    <col min="11275" max="11520" width="10" style="4"/>
    <col min="11521" max="11522" width="12.3333333333333" style="4" customWidth="1"/>
    <col min="11523" max="11523" width="44.2190476190476" style="4" customWidth="1"/>
    <col min="11524" max="11525" width="12.552380952381" style="4" customWidth="1"/>
    <col min="11526" max="11526" width="12.4380952380952" style="4" customWidth="1"/>
    <col min="11527" max="11527" width="15.3333333333333" style="4" customWidth="1"/>
    <col min="11528" max="11528" width="10" style="4"/>
    <col min="11529" max="11529" width="9.55238095238095" style="4" customWidth="1"/>
    <col min="11530" max="11530" width="25.2190476190476" style="4" customWidth="1"/>
    <col min="11531" max="11776" width="10" style="4"/>
    <col min="11777" max="11778" width="12.3333333333333" style="4" customWidth="1"/>
    <col min="11779" max="11779" width="44.2190476190476" style="4" customWidth="1"/>
    <col min="11780" max="11781" width="12.552380952381" style="4" customWidth="1"/>
    <col min="11782" max="11782" width="12.4380952380952" style="4" customWidth="1"/>
    <col min="11783" max="11783" width="15.3333333333333" style="4" customWidth="1"/>
    <col min="11784" max="11784" width="10" style="4"/>
    <col min="11785" max="11785" width="9.55238095238095" style="4" customWidth="1"/>
    <col min="11786" max="11786" width="25.2190476190476" style="4" customWidth="1"/>
    <col min="11787" max="12032" width="10" style="4"/>
    <col min="12033" max="12034" width="12.3333333333333" style="4" customWidth="1"/>
    <col min="12035" max="12035" width="44.2190476190476" style="4" customWidth="1"/>
    <col min="12036" max="12037" width="12.552380952381" style="4" customWidth="1"/>
    <col min="12038" max="12038" width="12.4380952380952" style="4" customWidth="1"/>
    <col min="12039" max="12039" width="15.3333333333333" style="4" customWidth="1"/>
    <col min="12040" max="12040" width="10" style="4"/>
    <col min="12041" max="12041" width="9.55238095238095" style="4" customWidth="1"/>
    <col min="12042" max="12042" width="25.2190476190476" style="4" customWidth="1"/>
    <col min="12043" max="12288" width="10" style="4"/>
    <col min="12289" max="12290" width="12.3333333333333" style="4" customWidth="1"/>
    <col min="12291" max="12291" width="44.2190476190476" style="4" customWidth="1"/>
    <col min="12292" max="12293" width="12.552380952381" style="4" customWidth="1"/>
    <col min="12294" max="12294" width="12.4380952380952" style="4" customWidth="1"/>
    <col min="12295" max="12295" width="15.3333333333333" style="4" customWidth="1"/>
    <col min="12296" max="12296" width="10" style="4"/>
    <col min="12297" max="12297" width="9.55238095238095" style="4" customWidth="1"/>
    <col min="12298" max="12298" width="25.2190476190476" style="4" customWidth="1"/>
    <col min="12299" max="12544" width="10" style="4"/>
    <col min="12545" max="12546" width="12.3333333333333" style="4" customWidth="1"/>
    <col min="12547" max="12547" width="44.2190476190476" style="4" customWidth="1"/>
    <col min="12548" max="12549" width="12.552380952381" style="4" customWidth="1"/>
    <col min="12550" max="12550" width="12.4380952380952" style="4" customWidth="1"/>
    <col min="12551" max="12551" width="15.3333333333333" style="4" customWidth="1"/>
    <col min="12552" max="12552" width="10" style="4"/>
    <col min="12553" max="12553" width="9.55238095238095" style="4" customWidth="1"/>
    <col min="12554" max="12554" width="25.2190476190476" style="4" customWidth="1"/>
    <col min="12555" max="12800" width="10" style="4"/>
    <col min="12801" max="12802" width="12.3333333333333" style="4" customWidth="1"/>
    <col min="12803" max="12803" width="44.2190476190476" style="4" customWidth="1"/>
    <col min="12804" max="12805" width="12.552380952381" style="4" customWidth="1"/>
    <col min="12806" max="12806" width="12.4380952380952" style="4" customWidth="1"/>
    <col min="12807" max="12807" width="15.3333333333333" style="4" customWidth="1"/>
    <col min="12808" max="12808" width="10" style="4"/>
    <col min="12809" max="12809" width="9.55238095238095" style="4" customWidth="1"/>
    <col min="12810" max="12810" width="25.2190476190476" style="4" customWidth="1"/>
    <col min="12811" max="13056" width="10" style="4"/>
    <col min="13057" max="13058" width="12.3333333333333" style="4" customWidth="1"/>
    <col min="13059" max="13059" width="44.2190476190476" style="4" customWidth="1"/>
    <col min="13060" max="13061" width="12.552380952381" style="4" customWidth="1"/>
    <col min="13062" max="13062" width="12.4380952380952" style="4" customWidth="1"/>
    <col min="13063" max="13063" width="15.3333333333333" style="4" customWidth="1"/>
    <col min="13064" max="13064" width="10" style="4"/>
    <col min="13065" max="13065" width="9.55238095238095" style="4" customWidth="1"/>
    <col min="13066" max="13066" width="25.2190476190476" style="4" customWidth="1"/>
    <col min="13067" max="13312" width="10" style="4"/>
    <col min="13313" max="13314" width="12.3333333333333" style="4" customWidth="1"/>
    <col min="13315" max="13315" width="44.2190476190476" style="4" customWidth="1"/>
    <col min="13316" max="13317" width="12.552380952381" style="4" customWidth="1"/>
    <col min="13318" max="13318" width="12.4380952380952" style="4" customWidth="1"/>
    <col min="13319" max="13319" width="15.3333333333333" style="4" customWidth="1"/>
    <col min="13320" max="13320" width="10" style="4"/>
    <col min="13321" max="13321" width="9.55238095238095" style="4" customWidth="1"/>
    <col min="13322" max="13322" width="25.2190476190476" style="4" customWidth="1"/>
    <col min="13323" max="13568" width="10" style="4"/>
    <col min="13569" max="13570" width="12.3333333333333" style="4" customWidth="1"/>
    <col min="13571" max="13571" width="44.2190476190476" style="4" customWidth="1"/>
    <col min="13572" max="13573" width="12.552380952381" style="4" customWidth="1"/>
    <col min="13574" max="13574" width="12.4380952380952" style="4" customWidth="1"/>
    <col min="13575" max="13575" width="15.3333333333333" style="4" customWidth="1"/>
    <col min="13576" max="13576" width="10" style="4"/>
    <col min="13577" max="13577" width="9.55238095238095" style="4" customWidth="1"/>
    <col min="13578" max="13578" width="25.2190476190476" style="4" customWidth="1"/>
    <col min="13579" max="13824" width="10" style="4"/>
    <col min="13825" max="13826" width="12.3333333333333" style="4" customWidth="1"/>
    <col min="13827" max="13827" width="44.2190476190476" style="4" customWidth="1"/>
    <col min="13828" max="13829" width="12.552380952381" style="4" customWidth="1"/>
    <col min="13830" max="13830" width="12.4380952380952" style="4" customWidth="1"/>
    <col min="13831" max="13831" width="15.3333333333333" style="4" customWidth="1"/>
    <col min="13832" max="13832" width="10" style="4"/>
    <col min="13833" max="13833" width="9.55238095238095" style="4" customWidth="1"/>
    <col min="13834" max="13834" width="25.2190476190476" style="4" customWidth="1"/>
    <col min="13835" max="14080" width="10" style="4"/>
    <col min="14081" max="14082" width="12.3333333333333" style="4" customWidth="1"/>
    <col min="14083" max="14083" width="44.2190476190476" style="4" customWidth="1"/>
    <col min="14084" max="14085" width="12.552380952381" style="4" customWidth="1"/>
    <col min="14086" max="14086" width="12.4380952380952" style="4" customWidth="1"/>
    <col min="14087" max="14087" width="15.3333333333333" style="4" customWidth="1"/>
    <col min="14088" max="14088" width="10" style="4"/>
    <col min="14089" max="14089" width="9.55238095238095" style="4" customWidth="1"/>
    <col min="14090" max="14090" width="25.2190476190476" style="4" customWidth="1"/>
    <col min="14091" max="14336" width="10" style="4"/>
    <col min="14337" max="14338" width="12.3333333333333" style="4" customWidth="1"/>
    <col min="14339" max="14339" width="44.2190476190476" style="4" customWidth="1"/>
    <col min="14340" max="14341" width="12.552380952381" style="4" customWidth="1"/>
    <col min="14342" max="14342" width="12.4380952380952" style="4" customWidth="1"/>
    <col min="14343" max="14343" width="15.3333333333333" style="4" customWidth="1"/>
    <col min="14344" max="14344" width="10" style="4"/>
    <col min="14345" max="14345" width="9.55238095238095" style="4" customWidth="1"/>
    <col min="14346" max="14346" width="25.2190476190476" style="4" customWidth="1"/>
    <col min="14347" max="14592" width="10" style="4"/>
    <col min="14593" max="14594" width="12.3333333333333" style="4" customWidth="1"/>
    <col min="14595" max="14595" width="44.2190476190476" style="4" customWidth="1"/>
    <col min="14596" max="14597" width="12.552380952381" style="4" customWidth="1"/>
    <col min="14598" max="14598" width="12.4380952380952" style="4" customWidth="1"/>
    <col min="14599" max="14599" width="15.3333333333333" style="4" customWidth="1"/>
    <col min="14600" max="14600" width="10" style="4"/>
    <col min="14601" max="14601" width="9.55238095238095" style="4" customWidth="1"/>
    <col min="14602" max="14602" width="25.2190476190476" style="4" customWidth="1"/>
    <col min="14603" max="14848" width="10" style="4"/>
    <col min="14849" max="14850" width="12.3333333333333" style="4" customWidth="1"/>
    <col min="14851" max="14851" width="44.2190476190476" style="4" customWidth="1"/>
    <col min="14852" max="14853" width="12.552380952381" style="4" customWidth="1"/>
    <col min="14854" max="14854" width="12.4380952380952" style="4" customWidth="1"/>
    <col min="14855" max="14855" width="15.3333333333333" style="4" customWidth="1"/>
    <col min="14856" max="14856" width="10" style="4"/>
    <col min="14857" max="14857" width="9.55238095238095" style="4" customWidth="1"/>
    <col min="14858" max="14858" width="25.2190476190476" style="4" customWidth="1"/>
    <col min="14859" max="15104" width="10" style="4"/>
    <col min="15105" max="15106" width="12.3333333333333" style="4" customWidth="1"/>
    <col min="15107" max="15107" width="44.2190476190476" style="4" customWidth="1"/>
    <col min="15108" max="15109" width="12.552380952381" style="4" customWidth="1"/>
    <col min="15110" max="15110" width="12.4380952380952" style="4" customWidth="1"/>
    <col min="15111" max="15111" width="15.3333333333333" style="4" customWidth="1"/>
    <col min="15112" max="15112" width="10" style="4"/>
    <col min="15113" max="15113" width="9.55238095238095" style="4" customWidth="1"/>
    <col min="15114" max="15114" width="25.2190476190476" style="4" customWidth="1"/>
    <col min="15115" max="15360" width="10" style="4"/>
    <col min="15361" max="15362" width="12.3333333333333" style="4" customWidth="1"/>
    <col min="15363" max="15363" width="44.2190476190476" style="4" customWidth="1"/>
    <col min="15364" max="15365" width="12.552380952381" style="4" customWidth="1"/>
    <col min="15366" max="15366" width="12.4380952380952" style="4" customWidth="1"/>
    <col min="15367" max="15367" width="15.3333333333333" style="4" customWidth="1"/>
    <col min="15368" max="15368" width="10" style="4"/>
    <col min="15369" max="15369" width="9.55238095238095" style="4" customWidth="1"/>
    <col min="15370" max="15370" width="25.2190476190476" style="4" customWidth="1"/>
    <col min="15371" max="15616" width="10" style="4"/>
    <col min="15617" max="15618" width="12.3333333333333" style="4" customWidth="1"/>
    <col min="15619" max="15619" width="44.2190476190476" style="4" customWidth="1"/>
    <col min="15620" max="15621" width="12.552380952381" style="4" customWidth="1"/>
    <col min="15622" max="15622" width="12.4380952380952" style="4" customWidth="1"/>
    <col min="15623" max="15623" width="15.3333333333333" style="4" customWidth="1"/>
    <col min="15624" max="15624" width="10" style="4"/>
    <col min="15625" max="15625" width="9.55238095238095" style="4" customWidth="1"/>
    <col min="15626" max="15626" width="25.2190476190476" style="4" customWidth="1"/>
    <col min="15627" max="15872" width="10" style="4"/>
    <col min="15873" max="15874" width="12.3333333333333" style="4" customWidth="1"/>
    <col min="15875" max="15875" width="44.2190476190476" style="4" customWidth="1"/>
    <col min="15876" max="15877" width="12.552380952381" style="4" customWidth="1"/>
    <col min="15878" max="15878" width="12.4380952380952" style="4" customWidth="1"/>
    <col min="15879" max="15879" width="15.3333333333333" style="4" customWidth="1"/>
    <col min="15880" max="15880" width="10" style="4"/>
    <col min="15881" max="15881" width="9.55238095238095" style="4" customWidth="1"/>
    <col min="15882" max="15882" width="25.2190476190476" style="4" customWidth="1"/>
    <col min="15883" max="16128" width="10" style="4"/>
    <col min="16129" max="16130" width="12.3333333333333" style="4" customWidth="1"/>
    <col min="16131" max="16131" width="44.2190476190476" style="4" customWidth="1"/>
    <col min="16132" max="16133" width="12.552380952381" style="4" customWidth="1"/>
    <col min="16134" max="16134" width="12.4380952380952" style="4" customWidth="1"/>
    <col min="16135" max="16135" width="15.3333333333333" style="4" customWidth="1"/>
    <col min="16136" max="16136" width="10" style="4"/>
    <col min="16137" max="16137" width="9.55238095238095" style="4" customWidth="1"/>
    <col min="16138" max="16138" width="25.2190476190476" style="4" customWidth="1"/>
    <col min="16139" max="16384" width="10" style="4"/>
  </cols>
  <sheetData>
    <row r="1" spans="1:255">
      <c r="A1" s="4" t="s">
        <v>0</v>
      </c>
    </row>
    <row r="2" ht="25.95" customHeight="1" spans="1:255">
      <c r="A2" s="5" t="s">
        <v>1</v>
      </c>
      <c r="B2" s="5"/>
      <c r="C2" s="5"/>
      <c r="D2" s="5"/>
      <c r="E2" s="5"/>
      <c r="F2" s="5"/>
      <c r="G2" s="5"/>
      <c r="H2" s="5"/>
      <c r="I2" s="5"/>
      <c r="J2" s="5"/>
    </row>
    <row r="3" s="1" customFormat="1" ht="13.05" customHeight="1" spans="1:255">
      <c r="A3" s="5"/>
      <c r="B3" s="5"/>
      <c r="C3" s="5"/>
      <c r="D3" s="5"/>
      <c r="E3" s="5"/>
      <c r="F3" s="5"/>
      <c r="G3" s="5"/>
      <c r="H3" s="5"/>
      <c r="I3" s="5"/>
      <c r="J3" s="6" t="s">
        <v>2</v>
      </c>
    </row>
    <row r="4" s="2" customFormat="1" ht="18" customHeight="1" spans="1:255">
      <c r="A4" s="7" t="s">
        <v>202</v>
      </c>
      <c r="B4" s="8"/>
      <c r="C4" s="9" t="s">
        <v>203</v>
      </c>
      <c r="D4" s="10"/>
      <c r="E4" s="10"/>
      <c r="F4" s="10"/>
      <c r="G4" s="10"/>
      <c r="H4" s="10"/>
      <c r="I4" s="10"/>
      <c r="J4" s="1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5</v>
      </c>
      <c r="B5" s="8"/>
      <c r="C5" s="12" t="s">
        <v>6</v>
      </c>
      <c r="D5" s="13"/>
      <c r="E5" s="14"/>
      <c r="F5" s="15" t="s">
        <v>7</v>
      </c>
      <c r="G5" s="9" t="s">
        <v>6</v>
      </c>
      <c r="H5" s="10"/>
      <c r="I5" s="10"/>
      <c r="J5" s="1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5.95" customHeight="1" spans="1:255">
      <c r="A6" s="16" t="s">
        <v>8</v>
      </c>
      <c r="B6" s="17"/>
      <c r="C6" s="15"/>
      <c r="D6" s="15" t="s">
        <v>9</v>
      </c>
      <c r="E6" s="15" t="s">
        <v>10</v>
      </c>
      <c r="F6" s="15" t="s">
        <v>11</v>
      </c>
      <c r="G6" s="15" t="s">
        <v>12</v>
      </c>
      <c r="H6" s="15" t="s">
        <v>13</v>
      </c>
      <c r="I6" s="7" t="s">
        <v>14</v>
      </c>
      <c r="J6" s="8"/>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18"/>
      <c r="B7" s="19"/>
      <c r="C7" s="20" t="s">
        <v>15</v>
      </c>
      <c r="D7" s="21">
        <v>56.96</v>
      </c>
      <c r="E7" s="21">
        <f>D7</f>
        <v>56.96</v>
      </c>
      <c r="F7" s="21">
        <v>40.86</v>
      </c>
      <c r="G7" s="15">
        <v>10</v>
      </c>
      <c r="H7" s="22">
        <f>F7/E7</f>
        <v>0.717345505617977</v>
      </c>
      <c r="I7" s="23">
        <f>H7*G7</f>
        <v>7.17345505617978</v>
      </c>
      <c r="J7" s="2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18"/>
      <c r="B8" s="19"/>
      <c r="C8" s="20" t="s">
        <v>16</v>
      </c>
      <c r="D8" s="21">
        <v>56.96</v>
      </c>
      <c r="E8" s="21">
        <f>D8</f>
        <v>56.96</v>
      </c>
      <c r="F8" s="21">
        <v>40.86</v>
      </c>
      <c r="G8" s="15" t="s">
        <v>17</v>
      </c>
      <c r="H8" s="22">
        <f>F8/E8</f>
        <v>0.717345505617977</v>
      </c>
      <c r="I8" s="23" t="s">
        <v>17</v>
      </c>
      <c r="J8" s="2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18"/>
      <c r="B9" s="19"/>
      <c r="C9" s="20" t="s">
        <v>18</v>
      </c>
      <c r="D9" s="21"/>
      <c r="E9" s="21"/>
      <c r="F9" s="21"/>
      <c r="G9" s="15" t="s">
        <v>17</v>
      </c>
      <c r="H9" s="21"/>
      <c r="I9" s="23" t="s">
        <v>17</v>
      </c>
      <c r="J9" s="2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255">
      <c r="A10" s="25"/>
      <c r="B10" s="26"/>
      <c r="C10" s="20" t="s">
        <v>19</v>
      </c>
      <c r="D10" s="27" t="s">
        <v>17</v>
      </c>
      <c r="E10" s="27" t="s">
        <v>17</v>
      </c>
      <c r="F10" s="27" t="s">
        <v>17</v>
      </c>
      <c r="G10" s="15" t="s">
        <v>17</v>
      </c>
      <c r="H10" s="21"/>
      <c r="I10" s="23" t="s">
        <v>17</v>
      </c>
      <c r="J10" s="24"/>
    </row>
    <row r="11" ht="18" customHeight="1" spans="1:255">
      <c r="A11" s="28" t="s">
        <v>20</v>
      </c>
      <c r="B11" s="7" t="s">
        <v>21</v>
      </c>
      <c r="C11" s="29"/>
      <c r="D11" s="29"/>
      <c r="E11" s="8"/>
      <c r="F11" s="23" t="s">
        <v>22</v>
      </c>
      <c r="G11" s="30"/>
      <c r="H11" s="30"/>
      <c r="I11" s="30"/>
      <c r="J11" s="24"/>
    </row>
    <row r="12" ht="96" customHeight="1" spans="1:255">
      <c r="A12" s="31"/>
      <c r="B12" s="80" t="s">
        <v>204</v>
      </c>
      <c r="C12" s="81"/>
      <c r="D12" s="81"/>
      <c r="E12" s="82"/>
      <c r="F12" s="32" t="s">
        <v>205</v>
      </c>
      <c r="G12" s="33"/>
      <c r="H12" s="33"/>
      <c r="I12" s="33"/>
      <c r="J12" s="34"/>
    </row>
    <row r="13" ht="36" customHeight="1" spans="1:255">
      <c r="A13" s="7" t="s">
        <v>24</v>
      </c>
      <c r="B13" s="29"/>
      <c r="C13" s="8"/>
      <c r="D13" s="7" t="s">
        <v>25</v>
      </c>
      <c r="E13" s="29"/>
      <c r="F13" s="8"/>
      <c r="G13" s="28" t="s">
        <v>26</v>
      </c>
      <c r="H13" s="28" t="s">
        <v>12</v>
      </c>
      <c r="I13" s="28" t="s">
        <v>14</v>
      </c>
      <c r="J13" s="28" t="s">
        <v>27</v>
      </c>
    </row>
    <row r="14" ht="36" customHeight="1" spans="1:255">
      <c r="A14" s="7" t="s">
        <v>28</v>
      </c>
      <c r="B14" s="15" t="s">
        <v>29</v>
      </c>
      <c r="C14" s="15" t="s">
        <v>30</v>
      </c>
      <c r="D14" s="15" t="s">
        <v>31</v>
      </c>
      <c r="E14" s="15" t="s">
        <v>32</v>
      </c>
      <c r="F14" s="15" t="s">
        <v>33</v>
      </c>
      <c r="G14" s="31"/>
      <c r="H14" s="31"/>
      <c r="I14" s="31"/>
      <c r="J14" s="31"/>
    </row>
    <row r="15" ht="18" customHeight="1" spans="1:255">
      <c r="A15" s="35" t="s">
        <v>34</v>
      </c>
      <c r="B15" s="35" t="s">
        <v>35</v>
      </c>
      <c r="C15" s="56" t="s">
        <v>206</v>
      </c>
      <c r="D15" s="94" t="s">
        <v>37</v>
      </c>
      <c r="E15" s="84" t="s">
        <v>207</v>
      </c>
      <c r="F15" s="40" t="s">
        <v>208</v>
      </c>
      <c r="G15" s="84" t="s">
        <v>207</v>
      </c>
      <c r="H15" s="84">
        <v>10</v>
      </c>
      <c r="I15" s="84">
        <v>10</v>
      </c>
      <c r="J15" s="31"/>
    </row>
    <row r="16" ht="18" customHeight="1" spans="1:255">
      <c r="A16" s="42"/>
      <c r="B16" s="54"/>
      <c r="C16" s="56" t="s">
        <v>209</v>
      </c>
      <c r="D16" s="94" t="s">
        <v>37</v>
      </c>
      <c r="E16" s="84" t="s">
        <v>210</v>
      </c>
      <c r="F16" s="40" t="s">
        <v>211</v>
      </c>
      <c r="G16" s="84" t="s">
        <v>210</v>
      </c>
      <c r="H16" s="84">
        <v>5</v>
      </c>
      <c r="I16" s="84">
        <v>5</v>
      </c>
      <c r="J16" s="31"/>
    </row>
    <row r="17" ht="18" customHeight="1" spans="1:10">
      <c r="A17" s="42"/>
      <c r="B17" s="35" t="s">
        <v>53</v>
      </c>
      <c r="C17" s="56" t="s">
        <v>212</v>
      </c>
      <c r="D17" s="94" t="s">
        <v>37</v>
      </c>
      <c r="E17" s="85">
        <v>1</v>
      </c>
      <c r="F17" s="40" t="s">
        <v>56</v>
      </c>
      <c r="G17" s="85">
        <v>1</v>
      </c>
      <c r="H17" s="84">
        <v>5</v>
      </c>
      <c r="I17" s="84">
        <v>5</v>
      </c>
      <c r="J17" s="31"/>
    </row>
    <row r="18" ht="18" customHeight="1" spans="1:10">
      <c r="A18" s="42"/>
      <c r="B18" s="42"/>
      <c r="C18" s="56" t="s">
        <v>213</v>
      </c>
      <c r="D18" s="94" t="s">
        <v>37</v>
      </c>
      <c r="E18" s="85">
        <v>1</v>
      </c>
      <c r="F18" s="40" t="s">
        <v>56</v>
      </c>
      <c r="G18" s="85">
        <v>1</v>
      </c>
      <c r="H18" s="84">
        <v>5</v>
      </c>
      <c r="I18" s="84">
        <v>5</v>
      </c>
      <c r="J18" s="31"/>
    </row>
    <row r="19" ht="18" customHeight="1" spans="1:10">
      <c r="A19" s="42"/>
      <c r="B19" s="54"/>
      <c r="C19" s="56" t="s">
        <v>214</v>
      </c>
      <c r="D19" s="94" t="s">
        <v>55</v>
      </c>
      <c r="E19" s="85">
        <v>0.95</v>
      </c>
      <c r="F19" s="40" t="s">
        <v>56</v>
      </c>
      <c r="G19" s="85">
        <v>0.95</v>
      </c>
      <c r="H19" s="84">
        <v>5</v>
      </c>
      <c r="I19" s="84">
        <v>5</v>
      </c>
      <c r="J19" s="31"/>
    </row>
    <row r="20" ht="18" customHeight="1" spans="1:10">
      <c r="A20" s="42"/>
      <c r="B20" s="35" t="s">
        <v>59</v>
      </c>
      <c r="C20" s="56" t="s">
        <v>110</v>
      </c>
      <c r="D20" s="38" t="s">
        <v>37</v>
      </c>
      <c r="E20" s="84" t="s">
        <v>61</v>
      </c>
      <c r="F20" s="40" t="s">
        <v>62</v>
      </c>
      <c r="G20" s="84" t="s">
        <v>61</v>
      </c>
      <c r="H20" s="84">
        <v>10</v>
      </c>
      <c r="I20" s="84">
        <v>10</v>
      </c>
      <c r="J20" s="31"/>
    </row>
    <row r="21" ht="18" customHeight="1" spans="1:10">
      <c r="A21" s="42"/>
      <c r="B21" s="35" t="s">
        <v>63</v>
      </c>
      <c r="C21" s="56" t="s">
        <v>64</v>
      </c>
      <c r="D21" s="38" t="s">
        <v>55</v>
      </c>
      <c r="E21" s="85">
        <v>0.95</v>
      </c>
      <c r="F21" s="40" t="s">
        <v>56</v>
      </c>
      <c r="G21" s="86">
        <v>0.7173</v>
      </c>
      <c r="H21" s="84">
        <v>5</v>
      </c>
      <c r="I21" s="84">
        <v>3.78</v>
      </c>
      <c r="J21" s="31"/>
    </row>
    <row r="22" ht="18" customHeight="1" spans="1:10">
      <c r="A22" s="54"/>
      <c r="B22" s="54"/>
      <c r="C22" s="56" t="s">
        <v>65</v>
      </c>
      <c r="D22" s="38" t="s">
        <v>66</v>
      </c>
      <c r="E22" s="84" t="s">
        <v>67</v>
      </c>
      <c r="F22" s="40" t="s">
        <v>68</v>
      </c>
      <c r="G22" s="84" t="s">
        <v>67</v>
      </c>
      <c r="H22" s="84">
        <v>5</v>
      </c>
      <c r="I22" s="84">
        <v>5</v>
      </c>
      <c r="J22" s="31"/>
    </row>
    <row r="23" ht="28.8" customHeight="1" spans="1:10">
      <c r="A23" s="35" t="s">
        <v>69</v>
      </c>
      <c r="B23" s="36" t="s">
        <v>101</v>
      </c>
      <c r="C23" s="56" t="s">
        <v>215</v>
      </c>
      <c r="D23" s="38" t="s">
        <v>37</v>
      </c>
      <c r="E23" s="84" t="s">
        <v>153</v>
      </c>
      <c r="F23" s="40" t="s">
        <v>73</v>
      </c>
      <c r="G23" s="84" t="s">
        <v>153</v>
      </c>
      <c r="H23" s="84">
        <v>15</v>
      </c>
      <c r="I23" s="84">
        <v>15</v>
      </c>
      <c r="J23" s="31"/>
    </row>
    <row r="24" ht="30" customHeight="1" spans="1:10">
      <c r="A24" s="54"/>
      <c r="B24" s="36" t="s">
        <v>70</v>
      </c>
      <c r="C24" s="56" t="s">
        <v>216</v>
      </c>
      <c r="D24" s="38" t="s">
        <v>37</v>
      </c>
      <c r="E24" s="84" t="s">
        <v>217</v>
      </c>
      <c r="F24" s="40" t="s">
        <v>73</v>
      </c>
      <c r="G24" s="84" t="s">
        <v>217</v>
      </c>
      <c r="H24" s="84">
        <v>15</v>
      </c>
      <c r="I24" s="84">
        <v>15</v>
      </c>
      <c r="J24" s="31"/>
    </row>
    <row r="25" ht="30" customHeight="1" spans="1:10">
      <c r="A25" s="79" t="s">
        <v>74</v>
      </c>
      <c r="B25" s="45" t="s">
        <v>75</v>
      </c>
      <c r="C25" s="56" t="s">
        <v>137</v>
      </c>
      <c r="D25" s="38" t="s">
        <v>55</v>
      </c>
      <c r="E25" s="85">
        <v>0.95</v>
      </c>
      <c r="F25" s="44" t="s">
        <v>56</v>
      </c>
      <c r="G25" s="85">
        <v>0.95</v>
      </c>
      <c r="H25" s="84">
        <v>10</v>
      </c>
      <c r="I25" s="84">
        <v>10</v>
      </c>
      <c r="J25" s="64" t="s">
        <v>77</v>
      </c>
    </row>
    <row r="26" ht="54" customHeight="1" spans="1:10">
      <c r="A26" s="7" t="s">
        <v>78</v>
      </c>
      <c r="B26" s="29"/>
      <c r="C26" s="8"/>
      <c r="D26" s="7" t="s">
        <v>79</v>
      </c>
      <c r="E26" s="29"/>
      <c r="F26" s="29"/>
      <c r="G26" s="29"/>
      <c r="H26" s="29"/>
      <c r="I26" s="29"/>
      <c r="J26" s="8"/>
    </row>
    <row r="27" ht="25.5" customHeight="1" spans="1:10">
      <c r="A27" s="7" t="s">
        <v>80</v>
      </c>
      <c r="B27" s="29"/>
      <c r="C27" s="29"/>
      <c r="D27" s="29"/>
      <c r="E27" s="29"/>
      <c r="F27" s="29"/>
      <c r="G27" s="8"/>
      <c r="H27" s="15">
        <v>100</v>
      </c>
      <c r="I27" s="58">
        <f>I25+I24+I22+I21+I20+I15+I7+I19+I17+I16+I23+I18</f>
        <v>95.9534550561798</v>
      </c>
      <c r="J27" s="47" t="s">
        <v>81</v>
      </c>
    </row>
    <row r="28" ht="25.5" customHeight="1" spans="1:10">
      <c r="A28" s="48"/>
      <c r="B28" s="48"/>
      <c r="C28" s="48"/>
      <c r="D28" s="48"/>
      <c r="E28" s="48"/>
      <c r="F28" s="48"/>
      <c r="G28" s="48"/>
      <c r="H28" s="48"/>
      <c r="I28" s="49"/>
      <c r="J28" s="50"/>
    </row>
    <row r="29" ht="28.95" customHeight="1" spans="1:10">
      <c r="A29" s="51" t="s">
        <v>82</v>
      </c>
      <c r="B29" s="48"/>
      <c r="C29" s="48"/>
      <c r="D29" s="48"/>
      <c r="E29" s="48"/>
      <c r="F29" s="48"/>
      <c r="G29" s="48"/>
      <c r="H29" s="48"/>
      <c r="I29" s="48"/>
      <c r="J29" s="50"/>
    </row>
    <row r="30" ht="27" customHeight="1" spans="1:10">
      <c r="A30" s="51" t="s">
        <v>83</v>
      </c>
      <c r="B30" s="51"/>
      <c r="C30" s="51"/>
      <c r="D30" s="51"/>
      <c r="E30" s="51"/>
      <c r="F30" s="51"/>
      <c r="G30" s="51"/>
      <c r="H30" s="51"/>
      <c r="I30" s="51"/>
      <c r="J30" s="51"/>
    </row>
    <row r="31" ht="19.05" customHeight="1" spans="1:10">
      <c r="A31" s="51" t="s">
        <v>84</v>
      </c>
      <c r="B31" s="51"/>
      <c r="C31" s="51"/>
      <c r="D31" s="51"/>
      <c r="E31" s="51"/>
      <c r="F31" s="51"/>
      <c r="G31" s="51"/>
      <c r="H31" s="51"/>
      <c r="I31" s="51"/>
      <c r="J31" s="51"/>
    </row>
    <row r="32" ht="18" customHeight="1" spans="1:10">
      <c r="A32" s="51" t="s">
        <v>85</v>
      </c>
      <c r="B32" s="51"/>
      <c r="C32" s="51"/>
      <c r="D32" s="51"/>
      <c r="E32" s="51"/>
      <c r="F32" s="51"/>
      <c r="G32" s="51"/>
      <c r="H32" s="51"/>
      <c r="I32" s="51"/>
      <c r="J32" s="51"/>
    </row>
    <row r="33" ht="18" customHeight="1" spans="1:10">
      <c r="A33" s="51" t="s">
        <v>86</v>
      </c>
      <c r="B33" s="51"/>
      <c r="C33" s="51"/>
      <c r="D33" s="51"/>
      <c r="E33" s="51"/>
      <c r="F33" s="51"/>
      <c r="G33" s="51"/>
      <c r="H33" s="51"/>
      <c r="I33" s="51"/>
      <c r="J33" s="51"/>
    </row>
    <row r="34" ht="18" customHeight="1" spans="1:10">
      <c r="A34" s="51" t="s">
        <v>87</v>
      </c>
      <c r="B34" s="51"/>
      <c r="C34" s="51"/>
      <c r="D34" s="51"/>
      <c r="E34" s="51"/>
      <c r="F34" s="51"/>
      <c r="G34" s="51"/>
      <c r="H34" s="51"/>
      <c r="I34" s="51"/>
      <c r="J34" s="51"/>
    </row>
    <row r="35" ht="24" customHeight="1" spans="1:10">
      <c r="A35" s="51" t="s">
        <v>88</v>
      </c>
      <c r="B35" s="51"/>
      <c r="C35" s="51"/>
      <c r="D35" s="51"/>
      <c r="E35" s="51"/>
      <c r="F35" s="51"/>
      <c r="G35" s="51"/>
      <c r="H35" s="51"/>
      <c r="I35" s="51"/>
      <c r="J35" s="51"/>
    </row>
  </sheetData>
  <mergeCells count="37">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6:C26"/>
    <mergeCell ref="D26:J26"/>
    <mergeCell ref="A27:G27"/>
    <mergeCell ref="A30:J30"/>
    <mergeCell ref="A31:J31"/>
    <mergeCell ref="A32:J32"/>
    <mergeCell ref="A33:J33"/>
    <mergeCell ref="A34:J34"/>
    <mergeCell ref="A35:J35"/>
    <mergeCell ref="A11:A12"/>
    <mergeCell ref="A15:A22"/>
    <mergeCell ref="A23:A24"/>
    <mergeCell ref="B15:B16"/>
    <mergeCell ref="B17:B19"/>
    <mergeCell ref="B21:B22"/>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46</vt:i4>
      </vt:variant>
    </vt:vector>
  </HeadingPairs>
  <TitlesOfParts>
    <vt:vector size="46" baseType="lpstr">
      <vt:lpstr>附表14 项目支出绩效自评表2</vt:lpstr>
      <vt:lpstr>附表14 项目支出绩效自评表3</vt:lpstr>
      <vt:lpstr>附表14 项目支出绩效自评表4</vt:lpstr>
      <vt:lpstr>附表14 项目支出绩效自评表5</vt:lpstr>
      <vt:lpstr>附表14 项目支出绩效自评表6</vt:lpstr>
      <vt:lpstr>附表14 项目支出绩效自评表7</vt:lpstr>
      <vt:lpstr>附表14 项目支出绩效自评表8</vt:lpstr>
      <vt:lpstr>附表14 项目支出绩效自评表9</vt:lpstr>
      <vt:lpstr>附表14 项目支出绩效自评表10</vt:lpstr>
      <vt:lpstr>附表14 项目支出绩效自评表11</vt:lpstr>
      <vt:lpstr>附表14 项目支出绩效自评表12</vt:lpstr>
      <vt:lpstr>附表14 项目支出绩效自评表13</vt:lpstr>
      <vt:lpstr>附表14 项目支出绩效自评表14</vt:lpstr>
      <vt:lpstr>附表14 项目支出绩效自评表15</vt:lpstr>
      <vt:lpstr>附表14 项目支出绩效自评表16</vt:lpstr>
      <vt:lpstr>附表14 项目支出绩效自评表17</vt:lpstr>
      <vt:lpstr>附表14 项目支出绩效自评表18</vt:lpstr>
      <vt:lpstr>附表14 项目支出绩效自评表19</vt:lpstr>
      <vt:lpstr>附表14 项目支出绩效自评表20</vt:lpstr>
      <vt:lpstr>附表14 项目支出绩效自评表21</vt:lpstr>
      <vt:lpstr>附表14 项目支出绩效自评表22</vt:lpstr>
      <vt:lpstr>附表14 项目支出绩效自评表23</vt:lpstr>
      <vt:lpstr>附表14 项目支出绩效自评表24</vt:lpstr>
      <vt:lpstr>附表14 项目支出绩效自评表25</vt:lpstr>
      <vt:lpstr>附表14 项目支出绩效自评表26</vt:lpstr>
      <vt:lpstr>附表14 项目支出绩效自评表27</vt:lpstr>
      <vt:lpstr>附表14 项目支出绩效自评表28</vt:lpstr>
      <vt:lpstr>附表14 项目支出绩效自评表29</vt:lpstr>
      <vt:lpstr>附表14 项目支出绩效自评表30</vt:lpstr>
      <vt:lpstr>附表14 项目支出绩效自评表31</vt:lpstr>
      <vt:lpstr>附表14 项目支出绩效自评表32</vt:lpstr>
      <vt:lpstr>附表14 项目支出绩效自评表33</vt:lpstr>
      <vt:lpstr>附表14 项目支出绩效自评表34</vt:lpstr>
      <vt:lpstr>附表14 项目支出绩效自评表35</vt:lpstr>
      <vt:lpstr>附表14 项目支出绩效自评表36</vt:lpstr>
      <vt:lpstr>附表14 项目支出绩效自评表37</vt:lpstr>
      <vt:lpstr>附表14 项目支出绩效自评表38</vt:lpstr>
      <vt:lpstr>附表14 项目支出绩效自评表39</vt:lpstr>
      <vt:lpstr>附表14 项目支出绩效自评表40</vt:lpstr>
      <vt:lpstr>附表14 项目支出绩效自评表41</vt:lpstr>
      <vt:lpstr>附表14 项目支出绩效自评表42</vt:lpstr>
      <vt:lpstr>附表14 项目支出绩效自评表43</vt:lpstr>
      <vt:lpstr>附表14 项目支出绩效自评表44</vt:lpstr>
      <vt:lpstr>附表14 项目支出绩效自评表45</vt:lpstr>
      <vt:lpstr>附表14 项目支出绩效自评表46</vt:lpstr>
      <vt:lpstr>附表14 项目支出绩效自评表47</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学而知之</cp:lastModifiedBy>
  <dcterms:created xsi:type="dcterms:W3CDTF">2024-01-07T13:09:00Z</dcterms:created>
  <dcterms:modified xsi:type="dcterms:W3CDTF">2026-01-06T03:23:07Z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59DF34249A644399A998F4325BFAA12A_13</vt:lpwstr>
  </property>
  <property fmtid="{D5CDD505-2E9C-101B-9397-08002B2CF9AE}" pid="3" name="KSOProductBuildVer">
    <vt:lpwstr>2052-12.1.0.24034</vt:lpwstr>
  </property>
  <property fmtid="{D5CDD505-2E9C-101B-9397-08002B2CF9AE}" pid="4" name="CalculationRule">
    <vt:i4>0</vt:i4>
  </property>
</Properties>
</file>