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<sst xmlns="http://schemas.openxmlformats.org/spreadsheetml/2006/main" count="27" uniqueCount="23">
  <si>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五华区5月份高龄津贴发放信息汇总表</t>
  </si>
  <si>
    <t>制表：五华区民政局</t>
  </si>
  <si>
    <t>序号</t>
  </si>
  <si>
    <t>街道</t>
  </si>
  <si>
    <t>80-89岁</t>
  </si>
  <si>
    <t>标准/月/元</t>
  </si>
  <si>
    <t>金额（元）</t>
  </si>
  <si>
    <t>90-99岁</t>
  </si>
  <si>
    <t>100岁及以上</t>
  </si>
  <si>
    <t>总人数</t>
  </si>
  <si>
    <t>合计金额（元）</t>
  </si>
  <si>
    <t>备注</t>
  </si>
  <si>
    <t>西翥街道</t>
  </si>
  <si>
    <t>大观街道</t>
  </si>
  <si>
    <t>丰宁街道</t>
  </si>
  <si>
    <t>黑林铺街道</t>
  </si>
  <si>
    <t>红云街道</t>
  </si>
  <si>
    <t>护国街道</t>
  </si>
  <si>
    <t>华山街道</t>
  </si>
  <si>
    <t>莲华街道</t>
  </si>
  <si>
    <t>龙翔街道</t>
  </si>
  <si>
    <t>普吉街道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</si>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</sst>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L11" sqref="L11"/>
    </sheetView>
  </sheetViews>
  <sheetFormatPr defaultColWidth="9" defaultRowHeight="13.5"/>
  <cols>
    <col min="5" max="5" width="15" customWidth="1"/>
    <col min="8" max="8" width="12.25" customWidth="1"/>
    <col min="11" max="11" width="11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5</v>
      </c>
      <c r="H3" s="4" t="s">
        <v>6</v>
      </c>
      <c r="I3" s="13" t="s">
        <v>8</v>
      </c>
      <c r="J3" s="5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4">
        <v>1</v>
      </c>
      <c r="B4" s="6" t="s">
        <v>12</v>
      </c>
      <c r="C4" s="7">
        <v>845</v>
      </c>
      <c r="D4" s="7">
        <v>60</v>
      </c>
      <c r="E4" s="8">
        <f>SUM(C4*60)</f>
        <v>50700</v>
      </c>
      <c r="F4" s="7">
        <v>115</v>
      </c>
      <c r="G4" s="7">
        <v>120</v>
      </c>
      <c r="H4" s="8">
        <f>SUM(F4*120)</f>
        <v>13800</v>
      </c>
      <c r="I4" s="7">
        <v>2</v>
      </c>
      <c r="J4" s="7">
        <v>500</v>
      </c>
      <c r="K4" s="8">
        <v>1000</v>
      </c>
      <c r="L4" s="14">
        <f>SUM(C4+F4+I4)</f>
        <v>962</v>
      </c>
      <c r="M4" s="8">
        <f>SUM(E4+H4+K4)</f>
        <v>65500</v>
      </c>
      <c r="N4" s="7"/>
    </row>
    <row r="5" ht="22" customHeight="1" spans="1:14">
      <c r="A5" s="4">
        <v>2</v>
      </c>
      <c r="B5" s="6" t="s">
        <v>13</v>
      </c>
      <c r="C5" s="7">
        <v>2669</v>
      </c>
      <c r="D5" s="7">
        <v>60</v>
      </c>
      <c r="E5" s="8">
        <v>180180</v>
      </c>
      <c r="F5" s="7">
        <v>563</v>
      </c>
      <c r="G5" s="7">
        <v>120</v>
      </c>
      <c r="H5" s="8">
        <v>76740</v>
      </c>
      <c r="I5" s="15">
        <v>8</v>
      </c>
      <c r="J5" s="7">
        <v>500</v>
      </c>
      <c r="K5" s="8">
        <v>4000</v>
      </c>
      <c r="L5" s="14">
        <v>3240</v>
      </c>
      <c r="M5" s="8">
        <v>260920</v>
      </c>
      <c r="N5" s="7"/>
    </row>
    <row r="6" ht="22" customHeight="1" spans="1:14">
      <c r="A6" s="4">
        <v>3</v>
      </c>
      <c r="B6" s="6" t="s">
        <v>14</v>
      </c>
      <c r="C6" s="7">
        <v>2223</v>
      </c>
      <c r="D6" s="7">
        <v>60</v>
      </c>
      <c r="E6" s="8">
        <v>135840</v>
      </c>
      <c r="F6" s="7">
        <v>400</v>
      </c>
      <c r="G6" s="7">
        <v>120</v>
      </c>
      <c r="H6" s="8">
        <v>48960</v>
      </c>
      <c r="I6" s="7">
        <v>6</v>
      </c>
      <c r="J6" s="7">
        <v>500</v>
      </c>
      <c r="K6" s="8">
        <v>3000</v>
      </c>
      <c r="L6" s="14">
        <f t="shared" ref="L6:L11" si="0">C6+F6+I6</f>
        <v>2629</v>
      </c>
      <c r="M6" s="8">
        <f>E6+H6+K6</f>
        <v>187800</v>
      </c>
      <c r="N6" s="7"/>
    </row>
    <row r="7" ht="22" customHeight="1" spans="1:14">
      <c r="A7" s="4">
        <v>4</v>
      </c>
      <c r="B7" s="9" t="s">
        <v>15</v>
      </c>
      <c r="C7" s="7">
        <v>3279</v>
      </c>
      <c r="D7" s="7">
        <v>60</v>
      </c>
      <c r="E7" s="8">
        <v>199260</v>
      </c>
      <c r="F7" s="7">
        <v>338</v>
      </c>
      <c r="G7" s="7">
        <v>120</v>
      </c>
      <c r="H7" s="8">
        <v>41520</v>
      </c>
      <c r="I7" s="7">
        <v>8</v>
      </c>
      <c r="J7" s="7">
        <v>500</v>
      </c>
      <c r="K7" s="8">
        <v>4000</v>
      </c>
      <c r="L7" s="14">
        <f>SUM(C7,F7,I7)</f>
        <v>3625</v>
      </c>
      <c r="M7" s="8">
        <f>SUM(E7,H7,K7)</f>
        <v>244780</v>
      </c>
      <c r="N7" s="7"/>
    </row>
    <row r="8" ht="22" customHeight="1" spans="1:14">
      <c r="A8" s="4">
        <v>5</v>
      </c>
      <c r="B8" s="6" t="s">
        <v>16</v>
      </c>
      <c r="C8" s="7">
        <v>1971</v>
      </c>
      <c r="D8" s="7">
        <v>60</v>
      </c>
      <c r="E8" s="8">
        <v>120900</v>
      </c>
      <c r="F8" s="7">
        <v>240</v>
      </c>
      <c r="G8" s="7">
        <v>120</v>
      </c>
      <c r="H8" s="8">
        <v>28980</v>
      </c>
      <c r="I8" s="7">
        <v>2</v>
      </c>
      <c r="J8" s="7">
        <v>500</v>
      </c>
      <c r="K8" s="8">
        <v>1000</v>
      </c>
      <c r="L8" s="10">
        <v>2213</v>
      </c>
      <c r="M8" s="8">
        <v>150880</v>
      </c>
      <c r="N8" s="7"/>
    </row>
    <row r="9" ht="22" customHeight="1" spans="1:14">
      <c r="A9" s="4">
        <v>6</v>
      </c>
      <c r="B9" s="6" t="s">
        <v>17</v>
      </c>
      <c r="C9" s="7">
        <v>1550</v>
      </c>
      <c r="D9" s="7">
        <v>60</v>
      </c>
      <c r="E9" s="8">
        <v>102120</v>
      </c>
      <c r="F9" s="7">
        <v>288</v>
      </c>
      <c r="G9" s="7">
        <v>120</v>
      </c>
      <c r="H9" s="8">
        <v>36360</v>
      </c>
      <c r="I9" s="7">
        <v>4</v>
      </c>
      <c r="J9" s="7">
        <v>500</v>
      </c>
      <c r="K9" s="8">
        <f>I9*J9</f>
        <v>2000</v>
      </c>
      <c r="L9" s="7">
        <f t="shared" si="0"/>
        <v>1842</v>
      </c>
      <c r="M9" s="8">
        <f t="shared" ref="M9:M13" si="1">E9+H9+K9</f>
        <v>140480</v>
      </c>
      <c r="N9" s="7"/>
    </row>
    <row r="10" ht="22" customHeight="1" spans="1:14">
      <c r="A10" s="4">
        <v>7</v>
      </c>
      <c r="B10" s="6" t="s">
        <v>18</v>
      </c>
      <c r="C10" s="7">
        <v>2476</v>
      </c>
      <c r="D10" s="7">
        <v>60</v>
      </c>
      <c r="E10" s="8">
        <v>170580</v>
      </c>
      <c r="F10" s="7">
        <v>521</v>
      </c>
      <c r="G10" s="7">
        <v>120</v>
      </c>
      <c r="H10" s="8">
        <v>73200</v>
      </c>
      <c r="I10" s="7">
        <v>8</v>
      </c>
      <c r="J10" s="7">
        <v>500</v>
      </c>
      <c r="K10" s="8">
        <v>4000</v>
      </c>
      <c r="L10" s="7">
        <v>3005</v>
      </c>
      <c r="M10" s="8">
        <v>247780</v>
      </c>
      <c r="N10" s="7"/>
    </row>
    <row r="11" ht="22" customHeight="1" spans="1:14">
      <c r="A11" s="4">
        <v>8</v>
      </c>
      <c r="B11" s="6" t="s">
        <v>19</v>
      </c>
      <c r="C11" s="10">
        <v>2751</v>
      </c>
      <c r="D11" s="10">
        <v>60</v>
      </c>
      <c r="E11" s="8">
        <v>191160</v>
      </c>
      <c r="F11" s="10">
        <v>447</v>
      </c>
      <c r="G11" s="10">
        <v>120</v>
      </c>
      <c r="H11" s="8">
        <v>63000</v>
      </c>
      <c r="I11" s="10">
        <v>5</v>
      </c>
      <c r="J11" s="10">
        <v>500</v>
      </c>
      <c r="K11" s="8">
        <v>2500</v>
      </c>
      <c r="L11" s="10">
        <f t="shared" si="0"/>
        <v>3203</v>
      </c>
      <c r="M11" s="8">
        <f>K11+H11+E11</f>
        <v>256660</v>
      </c>
      <c r="N11" s="7"/>
    </row>
    <row r="12" ht="22" customHeight="1" spans="1:14">
      <c r="A12" s="4">
        <v>9</v>
      </c>
      <c r="B12" s="6" t="s">
        <v>20</v>
      </c>
      <c r="C12" s="7">
        <v>1944</v>
      </c>
      <c r="D12" s="7">
        <v>60</v>
      </c>
      <c r="E12" s="8">
        <v>121020</v>
      </c>
      <c r="F12" s="7">
        <v>335</v>
      </c>
      <c r="G12" s="7">
        <v>120</v>
      </c>
      <c r="H12" s="8">
        <v>40560</v>
      </c>
      <c r="I12" s="7">
        <v>4</v>
      </c>
      <c r="J12" s="7">
        <v>500</v>
      </c>
      <c r="K12" s="8">
        <v>2000</v>
      </c>
      <c r="L12" s="10">
        <v>2283</v>
      </c>
      <c r="M12" s="8">
        <f t="shared" si="1"/>
        <v>163580</v>
      </c>
      <c r="N12" s="7"/>
    </row>
    <row r="13" ht="22" customHeight="1" spans="1:14">
      <c r="A13" s="4">
        <v>10</v>
      </c>
      <c r="B13" s="6" t="s">
        <v>21</v>
      </c>
      <c r="C13" s="4">
        <v>1333</v>
      </c>
      <c r="D13" s="4">
        <v>60</v>
      </c>
      <c r="E13" s="8">
        <v>81060</v>
      </c>
      <c r="F13" s="4">
        <v>121</v>
      </c>
      <c r="G13" s="4">
        <v>120</v>
      </c>
      <c r="H13" s="8">
        <f>F13*120</f>
        <v>14520</v>
      </c>
      <c r="I13" s="4">
        <v>2</v>
      </c>
      <c r="J13" s="4">
        <v>500</v>
      </c>
      <c r="K13" s="8">
        <f>I13*500</f>
        <v>1000</v>
      </c>
      <c r="L13" s="4">
        <f>C13+F13+I13</f>
        <v>1456</v>
      </c>
      <c r="M13" s="8">
        <f t="shared" si="1"/>
        <v>96580</v>
      </c>
      <c r="N13" s="7"/>
    </row>
    <row r="14" ht="22" customHeight="1" spans="1:14">
      <c r="A14" s="11" t="s">
        <v>22</v>
      </c>
      <c r="B14" s="12"/>
      <c r="C14" s="7">
        <v>21041</v>
      </c>
      <c r="D14" s="7"/>
      <c r="E14" s="8">
        <v>1352820</v>
      </c>
      <c r="F14" s="7">
        <v>3368</v>
      </c>
      <c r="G14" s="7"/>
      <c r="H14" s="8">
        <v>437640</v>
      </c>
      <c r="I14" s="7">
        <v>49</v>
      </c>
      <c r="J14" s="7"/>
      <c r="K14" s="8">
        <v>24500</v>
      </c>
      <c r="L14" s="7">
        <v>24458</v>
      </c>
      <c r="M14" s="8">
        <v>1814960</v>
      </c>
      <c r="N14" s="7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2025-05-27T02:38:09Z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