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894" activeTab="2"/>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区对下转移支付预算表09-1" sheetId="13" r:id="rId13"/>
    <sheet name="区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'区对下转移支付预算表09-1'!$A:$A,'区对下转移支付预算表09-1'!$1:$1</definedName>
    <definedName name="_xlnm.Print_Titles" localSheetId="13">'区对下转移支付绩效目标表09-2'!$A:$A,'区对下转移支付绩效目标表09-2'!$1:$1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<sst xmlns="http://schemas.openxmlformats.org/spreadsheetml/2006/main" count="1471" uniqueCount="533">
  <si>
    <t>预算01-1表</t>
  </si>
  <si>
    <t>单位名称：昆明市五华区教育体育局机关</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</si>
  <si>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</si>
  <si>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</si>
  <si>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</si>
  <si>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</si>
  <si>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</si>
  <si>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</si>
  <si>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</si>
  <si>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</si>
  <si>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</si>
  <si>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</si>
  <si>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</si>
  <si>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</si>
  <si>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</si>
  <si>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</si>
  <si>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</si>
  <si>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</si>
  <si>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</si>
  <si>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</si>
  <si>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</si>
  <si>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</si>
  <si>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</si>
  <si>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</si>
  <si>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</si>
  <si>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</si>
  <si>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</si>
  <si>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</si>
  <si>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</si>
  <si>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</si>
  <si>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</si>
  <si>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</si>
  <si>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</si>
  <si>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</si>
  <si>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</si>
  <si>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</si>
  <si>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</si>
  <si>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</si>
  <si>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</si>
  <si>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</si>
  <si>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</si>
  <si>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</si>
  <si>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</si>
  <si>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</si>
  <si>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</si>
  <si>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</si>
  <si>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</si>
  <si>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</si>
  <si>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</si>
  <si>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</si>
  <si>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</si>
  <si>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</si>
  <si>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</si>
  <si>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</si>
  <si>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</si>
  <si>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</si>
  <si>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</si>
  <si>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</si>
  <si>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</si>
  <si>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</si>
  <si>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</si>
  <si>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</si>
  <si>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</si>
  <si>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</si>
  <si>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</si>
  <si>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</si>
  <si>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</si>
  <si>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</si>
  <si>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</si>
  <si>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</si>
  <si>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昆明市五华区教育体育局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</si>
  <si>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</si>
  <si>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</si>
  <si>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</si>
  <si>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</si>
  <si>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</si>
  <si>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</si>
  <si>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</si>
  <si>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</si>
  <si>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</si>
  <si>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</si>
  <si>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</si>
  <si>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</si>
  <si>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</si>
  <si>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</si>
  <si>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</si>
  <si>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</si>
  <si>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</si>
  <si>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</si>
  <si>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</si>
  <si>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</si>
  <si>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</si>
  <si>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</si>
  <si>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</si>
  <si>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</si>
  <si>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</si>
  <si>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</si>
  <si>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</si>
  <si>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</si>
  <si>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20501</t>
  </si>
  <si>
    <t>教育管理事务</t>
  </si>
  <si>
    <t>2050101</t>
  </si>
  <si>
    <t>行政运行</t>
  </si>
  <si>
    <t>2050102</t>
  </si>
  <si>
    <t>一般行政管理事务</t>
  </si>
  <si>
    <t>20509</t>
  </si>
  <si>
    <t>教育费附加安排的支出</t>
  </si>
  <si>
    <t>2050999</t>
  </si>
  <si>
    <t>其他教育费附加安排的支出</t>
  </si>
  <si>
    <t>20599</t>
  </si>
  <si>
    <t>其他教育支出</t>
  </si>
  <si>
    <t>2059999</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</si>
  <si>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</si>
  <si>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</si>
  <si>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</si>
  <si>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</si>
  <si>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</si>
  <si>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</si>
  <si>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</si>
  <si>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</si>
  <si>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</si>
  <si>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</si>
  <si>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</si>
  <si>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</si>
  <si>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</si>
  <si>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</si>
  <si>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</si>
  <si>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</si>
  <si>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2101199</t>
  </si>
  <si>
    <t>其他行政事业单位医疗支出</t>
  </si>
  <si>
    <t>221</t>
  </si>
  <si>
    <t>住房保障支出</t>
  </si>
  <si>
    <t>22102</t>
  </si>
  <si>
    <t>住房改革支出</t>
  </si>
  <si>
    <t>2210201</t>
  </si>
  <si>
    <t>住房公积金</t>
  </si>
  <si>
    <t>229</t>
  </si>
  <si>
    <t>22960</t>
  </si>
  <si>
    <t>彩票公益金安排的支出</t>
  </si>
  <si>
    <t>2296003</t>
  </si>
  <si>
    <t>用于体育事业的彩票公益金支出</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</si>
  <si>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</si>
  <si>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</si>
  <si>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</si>
  <si>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</si>
  <si>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</si>
  <si>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</si>
  <si>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</si>
  <si>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</si>
  <si>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</si>
  <si>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</si>
  <si>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</si>
  <si>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</si>
  <si>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</si>
  <si>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</si>
  <si>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</si>
  <si>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</si>
  <si>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</si>
  <si>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</si>
  <si>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</si>
  <si>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</si>
  <si>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</si>
  <si>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</si>
  <si>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</si>
  <si>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</si>
  <si>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</si>
  <si>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</si>
  <si>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</si>
  <si>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</si>
  <si>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</si>
  <si>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</si>
  <si>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</si>
  <si>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</si>
  <si>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</si>
  <si>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</si>
  <si>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</si>
  <si>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</si>
  <si>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</si>
  <si>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</si>
  <si>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</si>
  <si>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</si>
  <si>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</si>
  <si>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</si>
  <si>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</si>
  <si>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</si>
  <si>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</si>
  <si>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</si>
  <si>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备注：昆明市五华区教育体育局机关无一般公共预算“三公”经费，故此表无数据</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</si>
  <si>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</si>
  <si>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</si>
  <si>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</si>
  <si>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</si>
  <si>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</si>
  <si>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</si>
  <si>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</si>
  <si>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</si>
  <si>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</si>
  <si>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</si>
  <si>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</si>
  <si>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</si>
  <si>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</si>
  <si>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</si>
  <si>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</si>
  <si>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</si>
  <si>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</si>
  <si>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</si>
  <si>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</si>
  <si>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昆明市五华区教育局</t>
  </si>
  <si>
    <t>530102251100003712895</t>
  </si>
  <si>
    <t>公务交通补贴</t>
  </si>
  <si>
    <t>30239</t>
  </si>
  <si>
    <t>其他交通费用</t>
  </si>
  <si>
    <t>530102251100003712897</t>
  </si>
  <si>
    <t>其他公用经费支出</t>
  </si>
  <si>
    <t>30227</t>
  </si>
  <si>
    <t>委托业务费</t>
  </si>
  <si>
    <t>530102251100003774482</t>
  </si>
  <si>
    <t>工会经费</t>
  </si>
  <si>
    <t>30228</t>
  </si>
  <si>
    <t>530102251100003866603</t>
  </si>
  <si>
    <t>行政人员工资支出</t>
  </si>
  <si>
    <t>30101</t>
  </si>
  <si>
    <t>基本工资</t>
  </si>
  <si>
    <t>530102241100002312000</t>
  </si>
  <si>
    <t>30102</t>
  </si>
  <si>
    <t>津贴补贴</t>
  </si>
  <si>
    <t>530102251100003656481</t>
  </si>
  <si>
    <t>30103</t>
  </si>
  <si>
    <t>奖金</t>
  </si>
  <si>
    <t>530102251100003866580</t>
  </si>
  <si>
    <t>离退休及特殊人员福利费</t>
  </si>
  <si>
    <t>30229</t>
  </si>
  <si>
    <t>福利费</t>
  </si>
  <si>
    <t>530102251100003642461</t>
  </si>
  <si>
    <t>离退休人员支出</t>
  </si>
  <si>
    <t>30305</t>
  </si>
  <si>
    <t>生活补助</t>
  </si>
  <si>
    <t>530102251100003642476</t>
  </si>
  <si>
    <t>行政人员绩效奖励</t>
  </si>
  <si>
    <t>530102251100003865599</t>
  </si>
  <si>
    <t>530102251100003652675</t>
  </si>
  <si>
    <t>一般公用经费</t>
  </si>
  <si>
    <t>30201</t>
  </si>
  <si>
    <t>办公费</t>
  </si>
  <si>
    <t>530102251100003688494</t>
  </si>
  <si>
    <t>530102251100003866225</t>
  </si>
  <si>
    <t>30205</t>
  </si>
  <si>
    <t>水费</t>
  </si>
  <si>
    <t>530102241100002313586</t>
  </si>
  <si>
    <t>30207</t>
  </si>
  <si>
    <t>邮电费</t>
  </si>
  <si>
    <t>530102251100003656788</t>
  </si>
  <si>
    <t>30211</t>
  </si>
  <si>
    <t>差旅费</t>
  </si>
  <si>
    <t>530102251100003867248</t>
  </si>
  <si>
    <t>530102241100002324253</t>
  </si>
  <si>
    <t>530102251100003669871</t>
  </si>
  <si>
    <t>30299</t>
  </si>
  <si>
    <t>其他商品和服务支出</t>
  </si>
  <si>
    <t>530102251100003867755</t>
  </si>
  <si>
    <t>31002</t>
  </si>
  <si>
    <t>办公设备购置</t>
  </si>
  <si>
    <t>530102251100003707424</t>
  </si>
  <si>
    <t>社会保障缴费</t>
  </si>
  <si>
    <t>30108</t>
  </si>
  <si>
    <t>机关事业单位基本养老保险缴费</t>
  </si>
  <si>
    <t>530102251100003866573</t>
  </si>
  <si>
    <t>30109</t>
  </si>
  <si>
    <t>职业年金缴费</t>
  </si>
  <si>
    <t>530102251100003691240</t>
  </si>
  <si>
    <t>30110</t>
  </si>
  <si>
    <t>职工基本医疗保险缴费</t>
  </si>
  <si>
    <t>530102251100003866291</t>
  </si>
  <si>
    <t>30112</t>
  </si>
  <si>
    <t>其他社会保障缴费</t>
  </si>
  <si>
    <t>530102241100002310962</t>
  </si>
  <si>
    <t>30113</t>
  </si>
  <si>
    <t>预算05-1表</t>
  </si>
  <si>
    <t>项目分类</t>
  </si>
  <si>
    <t>项目单位</t>
  </si>
  <si>
    <t>经济科目编码</t>
  </si>
  <si>
    <t>经济科目名称</t>
  </si>
  <si>
    <t>本年拨款</t>
  </si>
  <si>
    <t>其中：本次下达</t>
  </si>
  <si>
    <t>313 事业发展类</t>
  </si>
  <si>
    <t>党建工作经费</t>
  </si>
  <si>
    <t>其他对个人和家庭的补助</t>
  </si>
  <si>
    <t>奖励金</t>
  </si>
  <si>
    <t>教育教学工作经费</t>
  </si>
  <si>
    <t>劳务费</t>
  </si>
  <si>
    <t>培训费</t>
  </si>
  <si>
    <t>体育工作经费</t>
  </si>
  <si>
    <t>114 对个人和家庭的补助</t>
  </si>
  <si>
    <t>五华区基础教育学校书记、校长职级资金</t>
  </si>
  <si>
    <t>216 其他公用支出</t>
  </si>
  <si>
    <t>残疾人就业保障经费</t>
  </si>
  <si>
    <t>见习人员工作经费</t>
  </si>
  <si>
    <t>党建经费</t>
  </si>
  <si>
    <t>预算05-2表</t>
  </si>
  <si>
    <t>项目年度绩效目标</t>
  </si>
  <si>
    <t>一级指标</t>
  </si>
  <si>
    <t>二级指标</t>
  </si>
  <si>
    <t>三级指标</t>
  </si>
  <si>
    <t>指标性质</t>
  </si>
  <si>
    <t>指标值</t>
  </si>
  <si>
    <t>度量单位</t>
  </si>
  <si>
    <t>指标属性</t>
  </si>
  <si>
    <t>指标内容</t>
  </si>
  <si>
    <t>做好本部门人员、公用经费保障，按规定落实干部职工各项待遇，落实2024年度校长绩效考核待遇。</t>
  </si>
  <si>
    <t>产出指标</t>
  </si>
  <si>
    <t>时效指标</t>
  </si>
  <si>
    <t>项目完成时间</t>
  </si>
  <si>
    <t>=</t>
  </si>
  <si>
    <t>2025年12月31日前</t>
  </si>
  <si>
    <t>项</t>
  </si>
  <si>
    <t>定量指标</t>
  </si>
  <si>
    <t>效益指标</t>
  </si>
  <si>
    <t>社会效益</t>
  </si>
  <si>
    <t>补助对象政策知晓度</t>
  </si>
  <si>
    <t>100</t>
  </si>
  <si>
    <t>%</t>
  </si>
  <si>
    <t>满意度指标</t>
  </si>
  <si>
    <t>服务对象满意度</t>
  </si>
  <si>
    <t>&gt;=</t>
  </si>
  <si>
    <t>90</t>
  </si>
  <si>
    <t>根据文件开展党建</t>
  </si>
  <si>
    <t>质量指标</t>
  </si>
  <si>
    <t>开展党建工作</t>
  </si>
  <si>
    <t>根据实际情况开展党建工作</t>
  </si>
  <si>
    <t>可持续影响</t>
  </si>
  <si>
    <t>开展党建工作，发挥党员先锋作用</t>
  </si>
  <si>
    <t>充分发挥党员先锋作用</t>
  </si>
  <si>
    <t>根据文件要求，拨付见习人员工作经费</t>
  </si>
  <si>
    <t>数量指标</t>
  </si>
  <si>
    <t>2025年1月-12月</t>
  </si>
  <si>
    <t>年</t>
  </si>
  <si>
    <t>根据文件完成拨付见习人员工作经费</t>
  </si>
  <si>
    <t>补助对象政策</t>
  </si>
  <si>
    <t>&gt;</t>
  </si>
  <si>
    <t>按文件要求拨付见习人员经费</t>
  </si>
  <si>
    <t>按文件要求，拨付见习人员工作经费</t>
  </si>
  <si>
    <t>做好本部门人员、公用经费保障，按规定落实干部职工各项待遇，支持部门正常履职。支持残疾人就业保障政策。</t>
  </si>
  <si>
    <t>工资福利发放事业人数</t>
  </si>
  <si>
    <t>125</t>
  </si>
  <si>
    <t>人</t>
  </si>
  <si>
    <t>反映部门（单位）实际发放事业编制人员数量。工资福利包括：事业人员工资、社会保险、住房公积金、职业年金等。</t>
  </si>
  <si>
    <t>供养离（退）休人员数</t>
  </si>
  <si>
    <t>119</t>
  </si>
  <si>
    <t>反映财政供养部门（单位）离（退）休人员数量。</t>
  </si>
  <si>
    <t>部门运转</t>
  </si>
  <si>
    <t>正常运转</t>
  </si>
  <si>
    <t>是/否</t>
  </si>
  <si>
    <t>定性指标</t>
  </si>
  <si>
    <t>反映部门（单位）运转情况。</t>
  </si>
  <si>
    <t>单位人员满意度</t>
  </si>
  <si>
    <t>反映部门（单位）人员对工资福利发放的满意程度。</t>
  </si>
  <si>
    <t>社会公众满意度</t>
  </si>
  <si>
    <t>反映社会公众对部门（单位）履职情况的满意程度。</t>
  </si>
  <si>
    <t xml:space="preserve">预计在2025年继续推进校园党建，做好系统内维稳和重点人员工作，开展党员关怀工作≥1次；教育扶贫工作≥1次；保障微信公众号运行1年；完成全年的党报党刊的征订，进一步增强党员的组织凝聚力和学习能力，巩固脱贫攻坚成果助力乡村振兴，管控好有关重点人员，切实增强教育体育系统宣传力度，营造良好社会口碑。
</t>
  </si>
  <si>
    <t>微信公众号运行</t>
  </si>
  <si>
    <t>党员关怀工作</t>
  </si>
  <si>
    <t>次</t>
  </si>
  <si>
    <t>慰问困难党员</t>
  </si>
  <si>
    <t>教育扶贫工作</t>
  </si>
  <si>
    <t>清廉学校建设方案</t>
  </si>
  <si>
    <t>党报党刊征订</t>
  </si>
  <si>
    <t>党支部规范化创建达标率</t>
  </si>
  <si>
    <t>完成时限</t>
  </si>
  <si>
    <t>&lt;=</t>
  </si>
  <si>
    <t>个月</t>
  </si>
  <si>
    <t>反映项目完成时间</t>
  </si>
  <si>
    <t>成本指标</t>
  </si>
  <si>
    <t>经济成本指标</t>
  </si>
  <si>
    <t>元</t>
  </si>
  <si>
    <t>反映项目支出是否超出预算标准</t>
  </si>
  <si>
    <t>基层党组织建设成效</t>
  </si>
  <si>
    <t>显著提升</t>
  </si>
  <si>
    <t>五华区基层党组织建设成效</t>
  </si>
  <si>
    <t>促进规范办学</t>
  </si>
  <si>
    <t>长期</t>
  </si>
  <si>
    <t>促进党在学校办学中的引领，持续规范办学</t>
  </si>
  <si>
    <t>服务对象对部门工作的满意度</t>
  </si>
  <si>
    <t>通过组织开展五华区中小学生首善杯系列竞赛≥2次；组队参加省市比赛≥2次；全民健身系列活动次数≥10次；社会体育指导员培训≥120人；健身气功站点联赛及健身气功通讯≥2次。达到以赛促练，丰富学生课外活动，促进和提高青少年竞技运动水平，培养和输送优秀体育后备人才，学生体质健康优良率逐年提高，引领广大人民群众开展喜闻乐见，内容丰富，形式多样的体育赛事活动，充分发挥体育在促进人的全面发展和经济社会全面进步中重要作用，全面推进经济、社会和谐，稳定发展，不断提高人民健康水平。</t>
  </si>
  <si>
    <t>组队参加省市比赛次数</t>
  </si>
  <si>
    <t>组队参加省市比赛</t>
  </si>
  <si>
    <t>全民健身系列活动次数</t>
  </si>
  <si>
    <t>反映项目金额</t>
  </si>
  <si>
    <t>首善杯学生运动会次数</t>
  </si>
  <si>
    <t>反映首善杯学生运动会举办次数</t>
  </si>
  <si>
    <t>社会体育指导员培训</t>
  </si>
  <si>
    <t>反映社会体育指导员培训</t>
  </si>
  <si>
    <t>全民健身基础设施建设</t>
  </si>
  <si>
    <t>个</t>
  </si>
  <si>
    <t>反映全民健身基础设施建设</t>
  </si>
  <si>
    <t>健身气功站点联赛及健身气功通讯</t>
  </si>
  <si>
    <t>反映健身气功站点联赛及健身气功通讯</t>
  </si>
  <si>
    <t>赛事（活动）举办安全保障率</t>
  </si>
  <si>
    <t>反映赛事（活动）举办安全保障率</t>
  </si>
  <si>
    <t>培训合格率</t>
  </si>
  <si>
    <t>反映培训合格率</t>
  </si>
  <si>
    <t>健身点建设验收合格率</t>
  </si>
  <si>
    <t>反映健身点建设验收合格率</t>
  </si>
  <si>
    <t>完成年限</t>
  </si>
  <si>
    <t>月</t>
  </si>
  <si>
    <t>项目按时完成率</t>
  </si>
  <si>
    <t>反映项目按时完成率</t>
  </si>
  <si>
    <t>预算批复数</t>
  </si>
  <si>
    <t>万元</t>
  </si>
  <si>
    <t>反映经济成本指标</t>
  </si>
  <si>
    <t>辖区青少年体育竞赛与训练水平</t>
  </si>
  <si>
    <t>逐步提高</t>
  </si>
  <si>
    <t>是</t>
  </si>
  <si>
    <t>反映辖区青少年体育竞赛与训练水平</t>
  </si>
  <si>
    <t>青少年健康成长</t>
  </si>
  <si>
    <t>促进</t>
  </si>
  <si>
    <t>反映促进青少年健康成长</t>
  </si>
  <si>
    <t>学生健康水平</t>
  </si>
  <si>
    <t>反映学生体质健康水平</t>
  </si>
  <si>
    <t>参与人员满意度</t>
  </si>
  <si>
    <t xml:space="preserve">通过开展全区各公民办学校评选三好生、共青团先进和少先队≤2500人；科大讯飞服务区属公办学校15所；提供小学、初中课后服务学校补助，公办学校77名保安人员补助；全区在职教师培训人数≥5000人次。进一步发挥学校育人主阵地作用，通过主题实践活动推动理想信念教育、社会主义核心价值观教育、中华优秀传统文化教育、生态文明教育和心理健康教育。充分发挥课堂教学主渠道作用，将德育工作融入渗透到教育教学全过程。构建党团队一体化发展建设体系，推进思政课程建设，强化思政教育功能。开展节日纪念日活动、仪式教育活动、团队活动、主题实践、劳动实践等，促进学生形成良好的思想品德和行为习惯。以培养学生良好思想品德和健全人格为根本，以促进学生形成良好行为习惯为重点，坚持学校教育与家庭教育、社会教育相结合，不断完善学校德育工作长效机制，提高中小学德育工作水平，进一步增强德育工作实效。确保适龄儿童享受义务教育阶段公费学位，在公办学校学位供给不足的情况下，五华区教育体育局积极协调社会力量办学提供学位支持，向部分民办学校购买公费学位。通过对优秀单位予以表扬，以激发全区教职员工的职业荣誉感和神圣使命感，鼓励广大教师和教育工作者投身教育事业，大力弘扬我区尊师重教的良好风尚。规范和引导民办中小学和幼儿园依法办学，建设优秀教师队伍，提高民办学校办学水平，扩大民办教育优质资源，促进全区教育事业优质、均衡发展
</t>
  </si>
  <si>
    <t>小学招生工作完成率</t>
  </si>
  <si>
    <t>反映五华区教育体育局工作人员及各学校招生工作人员在网上预登记、信息确认及发放入学通知书期间在学校及随迁子女窗口设立咨询服务点进行接待等工作的完成情况。</t>
  </si>
  <si>
    <t>考核评审工作完成率</t>
  </si>
  <si>
    <t>反映五华区教育体育局组织开展学科带头人骨干教师评选、昆明市教坛新秀推荐评选（中小幼）、云南省万人计划、昆明市名师名长工作室、五华区名师名长工作室评审考核、春城教学名师、名班主任评审等完成情况</t>
  </si>
  <si>
    <t>科大讯飞服务区属公办学校数量</t>
  </si>
  <si>
    <t>所</t>
  </si>
  <si>
    <t>反映服务区属公办学校数量</t>
  </si>
  <si>
    <t>区级教师培训完成率</t>
  </si>
  <si>
    <t>反映五华区教育体育局开展青年教师研修培训及考核、全员短期集中培训、中小学幼儿园教师技能提升培训、学科教学领军人物高级研修班、学科教学领军人物研修班等区级培训的完成情况</t>
  </si>
  <si>
    <t>七个节日一个生日人数</t>
  </si>
  <si>
    <t>反映七个节日一个生日</t>
  </si>
  <si>
    <t>慰问先进集体（校园）</t>
  </si>
  <si>
    <t>学校安保人员配备人次</t>
  </si>
  <si>
    <t>反映补助公办学校保安人员人数</t>
  </si>
  <si>
    <t>信息化设备运维完成率</t>
  </si>
  <si>
    <t>反映部门对各类信息化设备及信息化应用环境进行日常维护、故障维修的完成情况</t>
  </si>
  <si>
    <t>德育主题活动开展次数</t>
  </si>
  <si>
    <t>反映五华区教育体育局组织辖区各校园开展德育活动和宣传评比竞赛活动的情况。</t>
  </si>
  <si>
    <t>营养改善计划支持学校数量</t>
  </si>
  <si>
    <t>反映五华区按照教育部等七部门关于印发《农村义务教育学生营养改善计划实施办法》的通知（教财〔2022〕2号）及昆明市教育体育局等六部门关于贯彻落实《农村义务教育学生营养改善计划实施办法》（昆教体办发〔2023〕44号）落实西翥学区农村义务教育学生营养改善要求的情况。</t>
  </si>
  <si>
    <t>学生防溺水实操课培训人次</t>
  </si>
  <si>
    <t>人次</t>
  </si>
  <si>
    <t>反映五华区按照《教育部办公厅等五部门关于做好预防中小学生溺水工作的通知》要求组织开展学生防溺水培训的情况。</t>
  </si>
  <si>
    <t>开展艺术节活动次数</t>
  </si>
  <si>
    <t>反映五华区教育体育局组织全区各类中小学校、幼儿园和中等职业学生开展艺术节活动</t>
  </si>
  <si>
    <t>学前公用经费兑付教办幼儿园数量</t>
  </si>
  <si>
    <t>招办考试完成量</t>
  </si>
  <si>
    <t>类</t>
  </si>
  <si>
    <t>反映部门组织开展各类招办考试的完成情况，包括全国普通高考艺术统考、全国普通高考英语口语考试、中小幼教师资格证国考、全国自学考试、“专升本”考试、高中学业水平考试、初中学业水平考试、全国普通高校招生考试、全国自学考试、高校教师资格证考试、中小幼教师资格证国考、全国成人高校招生考试、全国硕士研究生招生考试等</t>
  </si>
  <si>
    <t>心理健康及家庭教育家长培训</t>
  </si>
  <si>
    <t>反映部门组织开展心理健康及家庭教育家长培训的完成情况。</t>
  </si>
  <si>
    <t>购买公费学位数</t>
  </si>
  <si>
    <t>反映五华区教育体育局积极协调社会力量办学提供学位支持，向部分民办学校购买公费学位的情况</t>
  </si>
  <si>
    <t>在职在编教师日常培训人数</t>
  </si>
  <si>
    <t>课后服务兑付中学数量</t>
  </si>
  <si>
    <t>反映对自愿申请参与课后服务的15所区属公办初中学校补助兑付情况。</t>
  </si>
  <si>
    <t>全区各公民办学校评选三好生、优秀学生干部</t>
  </si>
  <si>
    <t>反映全区各公民办学校评选三好生、共青团先进和少先队先进</t>
  </si>
  <si>
    <t>课后服务兑付小学数量</t>
  </si>
  <si>
    <t>反映对自愿申请参与课后服务的35所区属公办小学补助兑付情况。</t>
  </si>
  <si>
    <t>提高中小学德育工作水平</t>
  </si>
  <si>
    <t>反映提高中小学德育工作水平</t>
  </si>
  <si>
    <t>项目完成时限</t>
  </si>
  <si>
    <t>反映项目完成时限</t>
  </si>
  <si>
    <t>年初预算批复数</t>
  </si>
  <si>
    <t>教育教学工作成本</t>
  </si>
  <si>
    <t>学生社会责任感</t>
  </si>
  <si>
    <t>践行社会主义核心价值观，提高学生的社会责任感、创新精神和实践能力，增强团队组织的凝聚力，提升广大青少年团队组织荣誉感和主人翁意识</t>
  </si>
  <si>
    <t>五华区师资质量</t>
  </si>
  <si>
    <t>是否</t>
  </si>
  <si>
    <t>反映项目实施提升师资力量的成效</t>
  </si>
  <si>
    <t>五华区学校正常运转</t>
  </si>
  <si>
    <t>有效保障</t>
  </si>
  <si>
    <t>反映项目实施对学校正常运转情况的影响</t>
  </si>
  <si>
    <t>五华区教育综合实力</t>
  </si>
  <si>
    <t>有效提升</t>
  </si>
  <si>
    <t>反映项目实施对学校增强综合实力的影响程度</t>
  </si>
  <si>
    <t>显著提高</t>
  </si>
  <si>
    <t>反映项目实施后对学生健康水平的影响情况</t>
  </si>
  <si>
    <t>德育工作活力</t>
  </si>
  <si>
    <t>树立学生中间的先进典型集体和个人，激发德育工作活力</t>
  </si>
  <si>
    <t>青少年身心健康</t>
  </si>
  <si>
    <t>反映促进青少年身心健康和谐发展</t>
  </si>
  <si>
    <t>各学校满意度</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</si>
  <si>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</si>
  <si>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</si>
  <si>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</si>
  <si>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</si>
  <si>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</si>
  <si>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</si>
  <si>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</si>
  <si>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</si>
  <si>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</si>
  <si>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</si>
  <si>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</si>
  <si>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</si>
  <si>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</si>
  <si>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</si>
  <si>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</si>
  <si>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采购复印纸</t>
  </si>
  <si>
    <t>复印纸</t>
  </si>
  <si>
    <t>箱</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</si>
  <si>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</si>
  <si>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</si>
  <si>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</si>
  <si>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</si>
  <si>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</si>
  <si>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</si>
  <si>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</si>
  <si>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</si>
  <si>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备注：昆明市五华区教育体育局机关无部门政府购买服务预算支出，故此表无数据。</t>
  </si>
  <si>
    <t>预算09-1表</t>
  </si>
  <si>
    <t>单位名称（项目）</t>
  </si>
  <si>
    <t>地区</t>
  </si>
  <si>
    <t>备注：昆明市五华区教育体育局机关无区对下转移支付预算支出，故此表无数据。</t>
  </si>
  <si>
    <t>预算09-2表</t>
  </si>
  <si>
    <t>备注：昆明市五华区教育体育局机关无区对下转移支付绩效目标，故此表无数据。</t>
  </si>
  <si>
    <t xml:space="preserve">预算10表
</t>
  </si>
  <si>
    <t>资产类别</t>
  </si>
  <si>
    <t>资产分类代码.名称</t>
  </si>
  <si>
    <t>资产名称</t>
  </si>
  <si>
    <t>计量单位</t>
  </si>
  <si>
    <t>财政部门批复数（元）</t>
  </si>
  <si>
    <t>单价</t>
  </si>
  <si>
    <t>金额</t>
  </si>
  <si>
    <t>备注：昆明市五华区教育体育局无新增资产配置，故此表无数据。</t>
  </si>
  <si>
    <t>预算11表</t>
  </si>
  <si>
    <t>上级补助</t>
  </si>
  <si>
    <t>备注：昆明市五华区教育体育局机关无上级转移支付补助项目支出，故此表无数据。</t>
  </si>
  <si>
    <t>预算12表</t>
  </si>
  <si>
    <t>项目级次</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</si>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</sst>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9">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1.25"/>
      <color rgb="FF000000"/>
      <name val="宋体"/>
      <charset val="134"/>
    </font>
    <font>
      <sz val="10"/>
      <color rgb="FFFFFFFF"/>
      <name val="宋体"/>
      <charset val="134"/>
    </font>
    <font>
      <b/>
      <sz val="21"/>
      <color rgb="FF000000"/>
      <name val="宋体"/>
      <charset val="134"/>
    </font>
    <font>
      <sz val="10"/>
      <color theme="1"/>
      <name val="宋体"/>
      <charset val="134"/>
    </font>
    <font>
      <sz val="12"/>
      <color rgb="FF000000"/>
      <name val="宋体"/>
      <charset val="134"/>
    </font>
    <font>
      <sz val="10"/>
      <color theme="1"/>
      <name val="宋体"/>
      <charset val="134"/>
      <scheme val="minor"/>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auto="1"/>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rgb="FF000000"/>
      </left>
      <right style="thin">
        <color auto="1"/>
      </right>
      <top style="thin">
        <color auto="1"/>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19"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20" applyNumberFormat="0" applyFill="0" applyAlignment="0" applyProtection="0">
      <alignment vertical="center"/>
    </xf>
    <xf numFmtId="0" fontId="25" fillId="0" borderId="20" applyNumberFormat="0" applyFill="0" applyAlignment="0" applyProtection="0">
      <alignment vertical="center"/>
    </xf>
    <xf numFmtId="0" fontId="26" fillId="0" borderId="21" applyNumberFormat="0" applyFill="0" applyAlignment="0" applyProtection="0">
      <alignment vertical="center"/>
    </xf>
    <xf numFmtId="0" fontId="26" fillId="0" borderId="0" applyNumberFormat="0" applyFill="0" applyBorder="0" applyAlignment="0" applyProtection="0">
      <alignment vertical="center"/>
    </xf>
    <xf numFmtId="0" fontId="27" fillId="4" borderId="22" applyNumberFormat="0" applyAlignment="0" applyProtection="0">
      <alignment vertical="center"/>
    </xf>
    <xf numFmtId="0" fontId="28" fillId="5" borderId="23" applyNumberFormat="0" applyAlignment="0" applyProtection="0">
      <alignment vertical="center"/>
    </xf>
    <xf numFmtId="0" fontId="29" fillId="5" borderId="22" applyNumberFormat="0" applyAlignment="0" applyProtection="0">
      <alignment vertical="center"/>
    </xf>
    <xf numFmtId="0" fontId="30" fillId="6" borderId="24" applyNumberFormat="0" applyAlignment="0" applyProtection="0">
      <alignment vertical="center"/>
    </xf>
    <xf numFmtId="0" fontId="31" fillId="0" borderId="25" applyNumberFormat="0" applyFill="0" applyAlignment="0" applyProtection="0">
      <alignment vertical="center"/>
    </xf>
    <xf numFmtId="0" fontId="32" fillId="0" borderId="26"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176" fontId="38" fillId="0" borderId="7">
      <alignment horizontal="right" vertical="center"/>
    </xf>
    <xf numFmtId="177" fontId="38" fillId="0" borderId="7">
      <alignment horizontal="right" vertical="center"/>
    </xf>
    <xf numFmtId="10" fontId="38" fillId="0" borderId="7">
      <alignment horizontal="right" vertical="center"/>
    </xf>
    <xf numFmtId="178" fontId="38" fillId="0" borderId="7">
      <alignment horizontal="right" vertical="center"/>
    </xf>
    <xf numFmtId="49" fontId="38" fillId="0" borderId="7">
      <alignment horizontal="left" vertical="center" wrapText="1"/>
    </xf>
    <xf numFmtId="178" fontId="38" fillId="0" borderId="7">
      <alignment horizontal="right" vertical="center"/>
    </xf>
    <xf numFmtId="179" fontId="38" fillId="0" borderId="7">
      <alignment horizontal="right" vertical="center"/>
    </xf>
    <xf numFmtId="180" fontId="38" fillId="0" borderId="7">
      <alignment horizontal="right" vertical="center"/>
    </xf>
    <xf numFmtId="0" fontId="38" fillId="0" borderId="0">
      <alignment vertical="top"/>
      <protection locked="0"/>
    </xf>
  </cellStyleXfs>
  <cellXfs count="229">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43" fontId="1" fillId="0" borderId="7" xfId="0" applyNumberFormat="1" applyFont="1" applyBorder="1" applyAlignment="1">
      <alignment horizontal="center" vertical="center"/>
    </xf>
    <xf numFmtId="0" fontId="2" fillId="0" borderId="7" xfId="0" applyFont="1" applyBorder="1" applyAlignment="1" applyProtection="1">
      <alignment horizontal="center" vertical="center"/>
      <protection locked="0"/>
    </xf>
    <xf numFmtId="43" fontId="1" fillId="0" borderId="7" xfId="0" applyNumberFormat="1" applyFont="1" applyBorder="1" applyAlignment="1" applyProtection="1">
      <alignment horizontal="right" vertical="center" wrapText="1"/>
      <protection locked="0"/>
    </xf>
    <xf numFmtId="43" fontId="1" fillId="0" borderId="7" xfId="0" applyNumberFormat="1"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0" fontId="2" fillId="2" borderId="7" xfId="0" applyFont="1" applyFill="1" applyBorder="1" applyAlignment="1" applyProtection="1">
      <alignment horizontal="left" vertical="center" wrapText="1"/>
      <protection locked="0"/>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4" fontId="2" fillId="0" borderId="7" xfId="0" applyNumberFormat="1" applyFont="1" applyBorder="1" applyAlignment="1" applyProtection="1">
      <alignment horizontal="righ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4" fillId="0" borderId="4" xfId="0" applyFont="1" applyBorder="1" applyAlignment="1" applyProtection="1">
      <alignment horizontal="center" vertical="center"/>
      <protection locked="0"/>
    </xf>
    <xf numFmtId="0" fontId="4" fillId="0" borderId="8" xfId="0" applyFont="1" applyBorder="1" applyAlignment="1">
      <alignment horizontal="center" vertical="center" wrapText="1"/>
    </xf>
    <xf numFmtId="0" fontId="1" fillId="0" borderId="6" xfId="0" applyFont="1" applyBorder="1" applyAlignment="1" applyProtection="1">
      <alignment horizontal="center" vertical="center"/>
      <protection locked="0"/>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1" fillId="0" borderId="0" xfId="0" applyFont="1" applyBorder="1" applyAlignment="1">
      <alignment wrapText="1"/>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180" fontId="5" fillId="0" borderId="6" xfId="56" applyNumberFormat="1" applyFont="1" applyBorder="1" applyAlignment="1">
      <alignment horizontal="center" vertical="center"/>
    </xf>
    <xf numFmtId="180" fontId="5" fillId="0" borderId="11" xfId="56" applyNumberFormat="1" applyFont="1" applyBorder="1" applyAlignment="1">
      <alignment horizontal="center" vertical="center"/>
    </xf>
    <xf numFmtId="180" fontId="5" fillId="0" borderId="11" xfId="0" applyNumberFormat="1" applyFont="1" applyBorder="1" applyAlignment="1">
      <alignment horizontal="center" vertical="center"/>
    </xf>
    <xf numFmtId="49" fontId="9" fillId="0" borderId="7" xfId="53" applyFont="1">
      <alignment horizontal="left" vertical="center" wrapText="1"/>
    </xf>
    <xf numFmtId="43" fontId="5" fillId="0" borderId="7" xfId="56" applyNumberFormat="1" applyFont="1" applyBorder="1" applyAlignment="1">
      <alignment horizontal="center"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lignment horizontal="right"/>
    </xf>
    <xf numFmtId="0" fontId="10" fillId="0" borderId="0" xfId="0" applyFont="1" applyBorder="1" applyAlignment="1" applyProtection="1">
      <alignment horizontal="right"/>
      <protection locked="0"/>
    </xf>
    <xf numFmtId="49" fontId="10" fillId="0" borderId="0" xfId="0" applyNumberFormat="1" applyFont="1" applyBorder="1" applyProtection="1">
      <protection locked="0"/>
    </xf>
    <xf numFmtId="0" fontId="1" fillId="0" borderId="0" xfId="0" applyFont="1" applyBorder="1" applyAlignment="1">
      <alignment horizontal="right"/>
    </xf>
    <xf numFmtId="0" fontId="11"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11"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49" fontId="1" fillId="0" borderId="7" xfId="0" applyNumberFormat="1"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4"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left" vertical="center" wrapText="1"/>
      <protection locked="0"/>
    </xf>
    <xf numFmtId="43" fontId="12" fillId="0" borderId="7" xfId="0" applyNumberFormat="1"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178" fontId="12" fillId="0" borderId="7" xfId="0" applyNumberFormat="1" applyFont="1" applyBorder="1" applyAlignment="1">
      <alignment horizontal="right" vertical="center"/>
    </xf>
    <xf numFmtId="0" fontId="1" fillId="0" borderId="7" xfId="0" applyFont="1" applyBorder="1" applyAlignment="1">
      <alignment horizontal="center" vertical="center" wrapText="1"/>
    </xf>
    <xf numFmtId="49" fontId="13" fillId="0" borderId="7" xfId="0" applyNumberFormat="1" applyFont="1" applyFill="1" applyBorder="1" applyAlignment="1">
      <alignment horizontal="left" vertical="center" wrapText="1"/>
    </xf>
    <xf numFmtId="0" fontId="13" fillId="0" borderId="7" xfId="0" applyNumberFormat="1" applyFont="1" applyFill="1" applyBorder="1" applyAlignment="1">
      <alignment horizontal="left" vertical="center" wrapText="1"/>
    </xf>
    <xf numFmtId="0" fontId="1" fillId="0" borderId="0" xfId="0" applyFont="1" applyBorder="1" applyAlignment="1">
      <alignment vertical="top"/>
    </xf>
    <xf numFmtId="0" fontId="1" fillId="0" borderId="7" xfId="0" applyNumberFormat="1"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43" fontId="1" fillId="0" borderId="7" xfId="0" applyNumberFormat="1" applyFont="1" applyBorder="1" applyAlignment="1" applyProtection="1">
      <alignment horizontal="center" vertical="center"/>
      <protection locked="0"/>
    </xf>
    <xf numFmtId="0" fontId="2" fillId="0" borderId="0" xfId="0" applyFont="1" applyBorder="1" applyAlignment="1">
      <alignment horizontal="right" vertical="center"/>
    </xf>
    <xf numFmtId="43" fontId="0" fillId="0" borderId="0" xfId="0" applyNumberFormat="1" applyFont="1" applyBorder="1"/>
    <xf numFmtId="0" fontId="0" fillId="0" borderId="0" xfId="0" applyFont="1" applyBorder="1" applyAlignment="1">
      <alignment wrapText="1"/>
    </xf>
    <xf numFmtId="0" fontId="0" fillId="0" borderId="0" xfId="0" applyFont="1" applyBorder="1" applyAlignment="1">
      <alignment horizontal="center" vertical="center" wrapText="1"/>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49" fontId="1" fillId="0" borderId="0" xfId="0" applyNumberFormat="1" applyFont="1" applyBorder="1" applyAlignment="1" applyProtection="1">
      <alignment wrapText="1"/>
      <protection locked="0"/>
    </xf>
    <xf numFmtId="0" fontId="4" fillId="0" borderId="0" xfId="0" applyFont="1" applyBorder="1" applyAlignment="1" applyProtection="1">
      <alignment horizontal="left" vertical="center"/>
      <protection locked="0"/>
    </xf>
    <xf numFmtId="0" fontId="4" fillId="0" borderId="0" xfId="0" applyFont="1" applyBorder="1" applyAlignment="1" applyProtection="1">
      <alignment horizontal="left" vertical="center" wrapText="1"/>
      <protection locked="0"/>
    </xf>
    <xf numFmtId="0" fontId="4" fillId="0" borderId="6" xfId="0" applyFont="1" applyBorder="1" applyAlignment="1" applyProtection="1">
      <alignment horizontal="center" vertical="center"/>
      <protection locked="0"/>
    </xf>
    <xf numFmtId="0" fontId="4" fillId="0" borderId="6" xfId="0" applyFont="1" applyBorder="1" applyAlignment="1" applyProtection="1">
      <alignment horizontal="center" vertical="center" wrapText="1"/>
      <protection locked="0"/>
    </xf>
    <xf numFmtId="0" fontId="14" fillId="0" borderId="0" xfId="0" applyNumberFormat="1" applyFont="1" applyBorder="1" applyAlignment="1">
      <alignment horizontal="center"/>
    </xf>
    <xf numFmtId="0" fontId="1" fillId="0" borderId="7" xfId="0" applyNumberFormat="1" applyFont="1" applyBorder="1" applyAlignment="1" applyProtection="1">
      <alignment horizontal="center" vertical="center"/>
      <protection locked="0"/>
    </xf>
    <xf numFmtId="0" fontId="2" fillId="0" borderId="3"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5"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xf>
    <xf numFmtId="43" fontId="2" fillId="0" borderId="7" xfId="0" applyNumberFormat="1" applyFont="1" applyBorder="1" applyAlignment="1">
      <alignment horizontal="center" vertical="center"/>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6" fillId="0" borderId="7" xfId="0" applyFont="1" applyBorder="1" applyAlignment="1" applyProtection="1">
      <alignment horizontal="center" vertical="center" wrapText="1"/>
      <protection locked="0"/>
    </xf>
    <xf numFmtId="0" fontId="16"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4" fontId="2" fillId="0" borderId="7" xfId="0" applyNumberFormat="1" applyFont="1" applyFill="1" applyBorder="1" applyAlignment="1" applyProtection="1">
      <alignment horizontal="right" vertical="center"/>
      <protection locked="0"/>
    </xf>
    <xf numFmtId="43" fontId="14" fillId="0" borderId="14" xfId="0" applyNumberFormat="1" applyFont="1" applyBorder="1"/>
    <xf numFmtId="43" fontId="12" fillId="0" borderId="15" xfId="0" applyNumberFormat="1" applyFont="1" applyBorder="1" applyAlignment="1">
      <alignment horizontal="right" vertical="center"/>
    </xf>
    <xf numFmtId="43" fontId="5" fillId="0" borderId="15" xfId="0" applyNumberFormat="1" applyFont="1" applyBorder="1" applyAlignment="1">
      <alignment horizontal="right" vertical="center"/>
    </xf>
    <xf numFmtId="0" fontId="17" fillId="0" borderId="7" xfId="0" applyFont="1" applyBorder="1" applyAlignment="1">
      <alignment horizontal="center" vertical="center"/>
    </xf>
    <xf numFmtId="43" fontId="2" fillId="0" borderId="15" xfId="0" applyNumberFormat="1" applyFont="1" applyFill="1" applyBorder="1" applyAlignment="1" applyProtection="1">
      <alignment horizontal="right" vertical="center"/>
      <protection locked="0"/>
    </xf>
    <xf numFmtId="43" fontId="2" fillId="0" borderId="15" xfId="0" applyNumberFormat="1" applyFont="1" applyFill="1" applyBorder="1" applyAlignment="1">
      <alignment horizontal="right" vertical="center"/>
    </xf>
    <xf numFmtId="43" fontId="2" fillId="0" borderId="16" xfId="0" applyNumberFormat="1" applyFont="1" applyFill="1" applyBorder="1" applyAlignment="1">
      <alignment horizontal="right" vertical="center"/>
    </xf>
    <xf numFmtId="0" fontId="17" fillId="0" borderId="7" xfId="0" applyFont="1" applyBorder="1" applyAlignment="1" applyProtection="1">
      <alignment horizontal="center" vertical="center" wrapText="1"/>
      <protection locked="0"/>
    </xf>
    <xf numFmtId="178" fontId="18" fillId="0" borderId="7" xfId="0" applyNumberFormat="1" applyFont="1" applyBorder="1" applyAlignment="1">
      <alignment horizontal="right" vertical="center"/>
    </xf>
    <xf numFmtId="0" fontId="16" fillId="2" borderId="1" xfId="0" applyFont="1" applyFill="1" applyBorder="1" applyAlignment="1">
      <alignment horizontal="center" vertical="center"/>
    </xf>
    <xf numFmtId="0" fontId="16" fillId="0" borderId="2"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2" borderId="6" xfId="0" applyFont="1" applyFill="1" applyBorder="1" applyAlignment="1" applyProtection="1">
      <alignment horizontal="center" vertical="center" wrapText="1"/>
      <protection locked="0"/>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43" fontId="2" fillId="2" borderId="7" xfId="0" applyNumberFormat="1" applyFont="1" applyFill="1" applyBorder="1" applyAlignment="1">
      <alignment horizontal="center" vertical="center" wrapText="1"/>
    </xf>
    <xf numFmtId="43" fontId="2" fillId="2" borderId="7" xfId="0" applyNumberFormat="1" applyFont="1" applyFill="1" applyBorder="1" applyAlignment="1" applyProtection="1">
      <alignment horizontal="center" vertical="center" wrapText="1"/>
      <protection locked="0"/>
    </xf>
    <xf numFmtId="43" fontId="0" fillId="0" borderId="17" xfId="0" applyNumberFormat="1" applyFont="1" applyBorder="1"/>
    <xf numFmtId="43" fontId="0" fillId="0" borderId="18" xfId="0" applyNumberFormat="1" applyFont="1" applyBorder="1"/>
    <xf numFmtId="0" fontId="2" fillId="2" borderId="2" xfId="0" applyFont="1" applyFill="1" applyBorder="1" applyAlignment="1">
      <alignment horizontal="center" vertical="center" wrapText="1"/>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xf numFmtId="4" fontId="2" fillId="0" borderId="7" xfId="0" applyNumberFormat="1" applyFont="1" applyFill="1" applyBorder="1" applyAlignment="1">
      <alignment horizontal="right" vertical="center"/>
    </xf>
    <xf numFmtId="4" fontId="17" fillId="0" borderId="7" xfId="0" applyNumberFormat="1" applyFont="1" applyFill="1" applyBorder="1" applyAlignment="1">
      <alignment horizontal="righ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7" activePane="bottomLeft" state="frozen"/>
      <selection/>
      <selection pane="bottomLeft" activeCell="B10" sqref="B10"/>
    </sheetView>
  </sheetViews>
  <sheetFormatPr defaultColWidth="8.575" defaultRowHeight="12.75" customHeight="1" outlineLevelCol="3"/>
  <cols>
    <col min="1" max="4" width="41" customWidth="1"/>
    <col min="5" max="5" width="9.375"/>
  </cols>
  <sheetData>
    <row r="1" customHeight="1" spans="1:4">
      <c r="A1" s="1"/>
      <c r="B1" s="1"/>
      <c r="C1" s="1"/>
      <c r="D1" s="1"/>
    </row>
    <row r="2" ht="15" customHeight="1" spans="1:4">
      <c r="A2" s="48"/>
      <c r="B2" s="48"/>
      <c r="C2" s="48"/>
      <c r="D2" s="66" t="s">
        <v>0</v>
      </c>
    </row>
    <row r="3" ht="41.25" customHeight="1" spans="1:1">
      <c r="A3" s="43" t="str">
        <f>"2025"&amp;"年部门财务收支预算总表"</f>
        <v>2025年部门财务收支预算总表</v>
      </c>
    </row>
    <row r="4" ht="17.25" customHeight="1" spans="1:4">
      <c r="A4" s="46" t="s">
        <v>1</v>
      </c>
      <c r="B4" s="183"/>
      <c r="D4" s="155" t="s">
        <v>2</v>
      </c>
    </row>
    <row r="5" ht="23.25" customHeight="1" spans="1:4">
      <c r="A5" s="184" t="s">
        <v>3</v>
      </c>
      <c r="B5" s="185"/>
      <c r="C5" s="184" t="s">
        <v>4</v>
      </c>
      <c r="D5" s="185"/>
    </row>
    <row r="6" ht="24" customHeight="1" spans="1:4">
      <c r="A6" s="184" t="s">
        <v>5</v>
      </c>
      <c r="B6" s="184" t="s">
        <v>6</v>
      </c>
      <c r="C6" s="184" t="s">
        <v>7</v>
      </c>
      <c r="D6" s="184" t="s">
        <v>6</v>
      </c>
    </row>
    <row r="7" ht="17.25" customHeight="1" spans="1:4">
      <c r="A7" s="186" t="s">
        <v>8</v>
      </c>
      <c r="B7" s="187">
        <v>65580216</v>
      </c>
      <c r="C7" s="186" t="s">
        <v>9</v>
      </c>
      <c r="D7" s="83"/>
    </row>
    <row r="8" ht="17.25" customHeight="1" spans="1:4">
      <c r="A8" s="186" t="s">
        <v>10</v>
      </c>
      <c r="B8" s="187">
        <v>2000000</v>
      </c>
      <c r="C8" s="186" t="s">
        <v>11</v>
      </c>
      <c r="D8" s="83"/>
    </row>
    <row r="9" ht="17.25" customHeight="1" spans="1:4">
      <c r="A9" s="186" t="s">
        <v>12</v>
      </c>
      <c r="B9" s="187"/>
      <c r="C9" s="226" t="s">
        <v>13</v>
      </c>
      <c r="D9" s="83"/>
    </row>
    <row r="10" ht="17.25" customHeight="1" spans="1:4">
      <c r="A10" s="186" t="s">
        <v>14</v>
      </c>
      <c r="B10" s="187">
        <v>15500000</v>
      </c>
      <c r="C10" s="226" t="s">
        <v>15</v>
      </c>
      <c r="D10" s="83"/>
    </row>
    <row r="11" ht="17.25" customHeight="1" spans="1:4">
      <c r="A11" s="186" t="s">
        <v>16</v>
      </c>
      <c r="B11" s="83"/>
      <c r="C11" s="226" t="s">
        <v>17</v>
      </c>
      <c r="D11" s="187">
        <v>77606205</v>
      </c>
    </row>
    <row r="12" ht="17.25" customHeight="1" spans="1:4">
      <c r="A12" s="186" t="s">
        <v>18</v>
      </c>
      <c r="B12" s="83"/>
      <c r="C12" s="226" t="s">
        <v>19</v>
      </c>
      <c r="D12" s="187"/>
    </row>
    <row r="13" ht="17.25" customHeight="1" spans="1:4">
      <c r="A13" s="186" t="s">
        <v>20</v>
      </c>
      <c r="B13" s="83"/>
      <c r="C13" s="33" t="s">
        <v>21</v>
      </c>
      <c r="D13" s="187"/>
    </row>
    <row r="14" ht="17.25" customHeight="1" spans="1:4">
      <c r="A14" s="186" t="s">
        <v>22</v>
      </c>
      <c r="B14" s="83"/>
      <c r="C14" s="33" t="s">
        <v>23</v>
      </c>
      <c r="D14" s="187">
        <v>2140188</v>
      </c>
    </row>
    <row r="15" ht="17.25" customHeight="1" spans="1:4">
      <c r="A15" s="186" t="s">
        <v>24</v>
      </c>
      <c r="B15" s="83"/>
      <c r="C15" s="33" t="s">
        <v>25</v>
      </c>
      <c r="D15" s="187">
        <v>730583</v>
      </c>
    </row>
    <row r="16" ht="17.25" customHeight="1" spans="1:4">
      <c r="A16" s="186" t="s">
        <v>26</v>
      </c>
      <c r="B16" s="83"/>
      <c r="C16" s="33" t="s">
        <v>27</v>
      </c>
      <c r="D16" s="187"/>
    </row>
    <row r="17" ht="17.25" customHeight="1" spans="1:4">
      <c r="A17" s="180"/>
      <c r="B17" s="83"/>
      <c r="C17" s="33" t="s">
        <v>28</v>
      </c>
      <c r="D17" s="227"/>
    </row>
    <row r="18" ht="17.25" customHeight="1" spans="1:4">
      <c r="A18" s="191"/>
      <c r="B18" s="83"/>
      <c r="C18" s="33" t="s">
        <v>29</v>
      </c>
      <c r="D18" s="227"/>
    </row>
    <row r="19" ht="17.25" customHeight="1" spans="1:4">
      <c r="A19" s="191"/>
      <c r="B19" s="83"/>
      <c r="C19" s="33" t="s">
        <v>30</v>
      </c>
      <c r="D19" s="227"/>
    </row>
    <row r="20" ht="17.25" customHeight="1" spans="1:4">
      <c r="A20" s="191"/>
      <c r="B20" s="83"/>
      <c r="C20" s="33" t="s">
        <v>31</v>
      </c>
      <c r="D20" s="227"/>
    </row>
    <row r="21" ht="17.25" customHeight="1" spans="1:4">
      <c r="A21" s="191"/>
      <c r="B21" s="83"/>
      <c r="C21" s="33" t="s">
        <v>32</v>
      </c>
      <c r="D21" s="227"/>
    </row>
    <row r="22" ht="17.25" customHeight="1" spans="1:4">
      <c r="A22" s="191"/>
      <c r="B22" s="83"/>
      <c r="C22" s="33" t="s">
        <v>33</v>
      </c>
      <c r="D22" s="227"/>
    </row>
    <row r="23" ht="17.25" customHeight="1" spans="1:4">
      <c r="A23" s="191"/>
      <c r="B23" s="83"/>
      <c r="C23" s="33" t="s">
        <v>34</v>
      </c>
      <c r="D23" s="227"/>
    </row>
    <row r="24" ht="17.25" customHeight="1" spans="1:4">
      <c r="A24" s="191"/>
      <c r="B24" s="83"/>
      <c r="C24" s="33" t="s">
        <v>35</v>
      </c>
      <c r="D24" s="227"/>
    </row>
    <row r="25" ht="17.25" customHeight="1" spans="1:4">
      <c r="A25" s="191"/>
      <c r="B25" s="83"/>
      <c r="C25" s="33" t="s">
        <v>36</v>
      </c>
      <c r="D25" s="227">
        <v>603240</v>
      </c>
    </row>
    <row r="26" ht="17.25" customHeight="1" spans="1:4">
      <c r="A26" s="191"/>
      <c r="B26" s="83"/>
      <c r="C26" s="33" t="s">
        <v>37</v>
      </c>
      <c r="D26" s="227"/>
    </row>
    <row r="27" ht="17.25" customHeight="1" spans="1:4">
      <c r="A27" s="191"/>
      <c r="B27" s="83"/>
      <c r="C27" s="180" t="s">
        <v>38</v>
      </c>
      <c r="D27" s="227"/>
    </row>
    <row r="28" ht="17.25" customHeight="1" spans="1:4">
      <c r="A28" s="191"/>
      <c r="B28" s="83"/>
      <c r="C28" s="33" t="s">
        <v>39</v>
      </c>
      <c r="D28" s="227"/>
    </row>
    <row r="29" ht="16.5" customHeight="1" spans="1:4">
      <c r="A29" s="191"/>
      <c r="B29" s="83"/>
      <c r="C29" s="33" t="s">
        <v>40</v>
      </c>
      <c r="D29" s="227"/>
    </row>
    <row r="30" ht="16.5" customHeight="1" spans="1:4">
      <c r="A30" s="191"/>
      <c r="B30" s="83"/>
      <c r="C30" s="180" t="s">
        <v>41</v>
      </c>
      <c r="D30" s="227">
        <v>2000000</v>
      </c>
    </row>
    <row r="31" ht="17.25" customHeight="1" spans="1:4">
      <c r="A31" s="191"/>
      <c r="B31" s="83"/>
      <c r="C31" s="180" t="s">
        <v>42</v>
      </c>
      <c r="D31" s="83"/>
    </row>
    <row r="32" ht="17.25" customHeight="1" spans="1:4">
      <c r="A32" s="191"/>
      <c r="B32" s="83"/>
      <c r="C32" s="33" t="s">
        <v>43</v>
      </c>
      <c r="D32" s="83"/>
    </row>
    <row r="33" ht="16.5" customHeight="1" spans="1:4">
      <c r="A33" s="191" t="s">
        <v>44</v>
      </c>
      <c r="B33" s="228">
        <v>83080216</v>
      </c>
      <c r="C33" s="191" t="s">
        <v>45</v>
      </c>
      <c r="D33" s="228">
        <v>83080216</v>
      </c>
    </row>
    <row r="34" ht="16.5" customHeight="1" spans="1:4">
      <c r="A34" s="180" t="s">
        <v>46</v>
      </c>
      <c r="B34" s="83"/>
      <c r="C34" s="180" t="s">
        <v>47</v>
      </c>
      <c r="D34" s="83"/>
    </row>
    <row r="35" ht="16.5" customHeight="1" spans="1:4">
      <c r="A35" s="33" t="s">
        <v>48</v>
      </c>
      <c r="B35" s="83"/>
      <c r="C35" s="33" t="s">
        <v>48</v>
      </c>
      <c r="D35" s="83"/>
    </row>
    <row r="36" ht="16.5" customHeight="1" spans="1:4">
      <c r="A36" s="33" t="s">
        <v>49</v>
      </c>
      <c r="B36" s="83"/>
      <c r="C36" s="33" t="s">
        <v>50</v>
      </c>
      <c r="D36" s="83"/>
    </row>
    <row r="37" ht="16.5" customHeight="1" spans="1:4">
      <c r="A37" s="195" t="s">
        <v>51</v>
      </c>
      <c r="B37" s="228">
        <v>83080216</v>
      </c>
      <c r="C37" s="195" t="s">
        <v>52</v>
      </c>
      <c r="D37" s="228">
        <v>83080216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4" sqref="A4:C4"/>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25">
        <v>1</v>
      </c>
      <c r="B2" s="126">
        <v>0</v>
      </c>
      <c r="C2" s="125">
        <v>1</v>
      </c>
      <c r="D2" s="127"/>
      <c r="E2" s="127"/>
      <c r="F2" s="124" t="s">
        <v>484</v>
      </c>
    </row>
    <row r="3" ht="42" customHeight="1" spans="1:6">
      <c r="A3" s="128" t="str">
        <f>"2025"&amp;"年部门政府性基金预算支出预算表"</f>
        <v>2025年部门政府性基金预算支出预算表</v>
      </c>
      <c r="B3" s="128" t="s">
        <v>485</v>
      </c>
      <c r="C3" s="129"/>
      <c r="D3" s="130"/>
      <c r="E3" s="130"/>
      <c r="F3" s="130"/>
    </row>
    <row r="4" ht="13.5" customHeight="1" spans="1:6">
      <c r="A4" s="5" t="s">
        <v>1</v>
      </c>
      <c r="B4" s="5" t="s">
        <v>486</v>
      </c>
      <c r="C4" s="125"/>
      <c r="D4" s="127"/>
      <c r="E4" s="127"/>
      <c r="F4" s="124" t="s">
        <v>2</v>
      </c>
    </row>
    <row r="5" ht="19.5" customHeight="1" spans="1:6">
      <c r="A5" s="131" t="s">
        <v>190</v>
      </c>
      <c r="B5" s="132" t="s">
        <v>72</v>
      </c>
      <c r="C5" s="131" t="s">
        <v>73</v>
      </c>
      <c r="D5" s="11" t="s">
        <v>487</v>
      </c>
      <c r="E5" s="12"/>
      <c r="F5" s="13"/>
    </row>
    <row r="6" ht="18.75" customHeight="1" spans="1:6">
      <c r="A6" s="133"/>
      <c r="B6" s="134"/>
      <c r="C6" s="133"/>
      <c r="D6" s="16" t="s">
        <v>56</v>
      </c>
      <c r="E6" s="11" t="s">
        <v>75</v>
      </c>
      <c r="F6" s="16" t="s">
        <v>76</v>
      </c>
    </row>
    <row r="7" ht="18.75" customHeight="1" spans="1:6">
      <c r="A7" s="70">
        <v>1</v>
      </c>
      <c r="B7" s="135" t="s">
        <v>83</v>
      </c>
      <c r="C7" s="70">
        <v>3</v>
      </c>
      <c r="D7" s="136">
        <v>4</v>
      </c>
      <c r="E7" s="136">
        <v>5</v>
      </c>
      <c r="F7" s="136">
        <v>6</v>
      </c>
    </row>
    <row r="8" ht="21" customHeight="1" spans="1:6">
      <c r="A8" s="70" t="s">
        <v>70</v>
      </c>
      <c r="B8" s="137" t="s">
        <v>136</v>
      </c>
      <c r="C8" s="138" t="s">
        <v>81</v>
      </c>
      <c r="D8" s="21">
        <v>2000000</v>
      </c>
      <c r="E8" s="21"/>
      <c r="F8" s="21">
        <v>2000000</v>
      </c>
    </row>
    <row r="9" ht="21" customHeight="1" spans="1:6">
      <c r="A9" s="139" t="s">
        <v>70</v>
      </c>
      <c r="B9" s="140" t="s">
        <v>137</v>
      </c>
      <c r="C9" s="140" t="s">
        <v>138</v>
      </c>
      <c r="D9" s="141">
        <v>2000000</v>
      </c>
      <c r="E9" s="141"/>
      <c r="F9" s="141">
        <v>2000000</v>
      </c>
    </row>
    <row r="10" ht="21" customHeight="1" spans="1:6">
      <c r="A10" s="139" t="s">
        <v>70</v>
      </c>
      <c r="B10" s="140" t="s">
        <v>139</v>
      </c>
      <c r="C10" s="140" t="s">
        <v>140</v>
      </c>
      <c r="D10" s="141">
        <v>2000000</v>
      </c>
      <c r="E10" s="141"/>
      <c r="F10" s="141">
        <v>2000000</v>
      </c>
    </row>
    <row r="11" ht="18.75" customHeight="1" spans="1:6">
      <c r="A11" s="142" t="s">
        <v>179</v>
      </c>
      <c r="B11" s="142" t="s">
        <v>179</v>
      </c>
      <c r="C11" s="143" t="s">
        <v>179</v>
      </c>
      <c r="D11" s="144">
        <v>2000000</v>
      </c>
      <c r="E11" s="144"/>
      <c r="F11" s="144">
        <v>2000000</v>
      </c>
    </row>
  </sheetData>
  <mergeCells count="7">
    <mergeCell ref="A3:F3"/>
    <mergeCell ref="A4:C4"/>
    <mergeCell ref="D5:F5"/>
    <mergeCell ref="A11:C11"/>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pane ySplit="1" topLeftCell="A2" activePane="bottomLeft" state="frozen"/>
      <selection/>
      <selection pane="bottomLeft" activeCell="A10" sqref="$A10:$XFD10"/>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5"/>
      <c r="C2" s="85"/>
      <c r="R2" s="3"/>
      <c r="S2" s="3" t="s">
        <v>488</v>
      </c>
    </row>
    <row r="3" ht="41.25" customHeight="1" spans="1:19">
      <c r="A3" s="75" t="str">
        <f>"2025"&amp;"年部门政府采购预算表"</f>
        <v>2025年部门政府采购预算表</v>
      </c>
      <c r="B3" s="68"/>
      <c r="C3" s="68"/>
      <c r="D3" s="4"/>
      <c r="E3" s="4"/>
      <c r="F3" s="4"/>
      <c r="G3" s="4"/>
      <c r="H3" s="4"/>
      <c r="I3" s="4"/>
      <c r="J3" s="4"/>
      <c r="K3" s="4"/>
      <c r="L3" s="4"/>
      <c r="M3" s="68"/>
      <c r="N3" s="4"/>
      <c r="O3" s="4"/>
      <c r="P3" s="68"/>
      <c r="Q3" s="4"/>
      <c r="R3" s="68"/>
      <c r="S3" s="68"/>
    </row>
    <row r="4" ht="18.75" customHeight="1" spans="1:19">
      <c r="A4" s="113" t="s">
        <v>1</v>
      </c>
      <c r="B4" s="87"/>
      <c r="C4" s="87"/>
      <c r="D4" s="7"/>
      <c r="E4" s="7"/>
      <c r="F4" s="7"/>
      <c r="G4" s="7"/>
      <c r="H4" s="7"/>
      <c r="I4" s="7"/>
      <c r="J4" s="7"/>
      <c r="K4" s="7"/>
      <c r="L4" s="7"/>
      <c r="R4" s="8"/>
      <c r="S4" s="124" t="s">
        <v>2</v>
      </c>
    </row>
    <row r="5" ht="15.75" customHeight="1" spans="1:19">
      <c r="A5" s="10" t="s">
        <v>189</v>
      </c>
      <c r="B5" s="88" t="s">
        <v>190</v>
      </c>
      <c r="C5" s="88" t="s">
        <v>489</v>
      </c>
      <c r="D5" s="89" t="s">
        <v>490</v>
      </c>
      <c r="E5" s="89" t="s">
        <v>491</v>
      </c>
      <c r="F5" s="89" t="s">
        <v>492</v>
      </c>
      <c r="G5" s="89" t="s">
        <v>493</v>
      </c>
      <c r="H5" s="89" t="s">
        <v>494</v>
      </c>
      <c r="I5" s="102" t="s">
        <v>197</v>
      </c>
      <c r="J5" s="102"/>
      <c r="K5" s="102"/>
      <c r="L5" s="102"/>
      <c r="M5" s="103"/>
      <c r="N5" s="102"/>
      <c r="O5" s="102"/>
      <c r="P5" s="110"/>
      <c r="Q5" s="102"/>
      <c r="R5" s="103"/>
      <c r="S5" s="79"/>
    </row>
    <row r="6" ht="17.25" customHeight="1" spans="1:19">
      <c r="A6" s="15"/>
      <c r="B6" s="90"/>
      <c r="C6" s="90"/>
      <c r="D6" s="91"/>
      <c r="E6" s="91"/>
      <c r="F6" s="91"/>
      <c r="G6" s="91"/>
      <c r="H6" s="91"/>
      <c r="I6" s="91" t="s">
        <v>56</v>
      </c>
      <c r="J6" s="91" t="s">
        <v>59</v>
      </c>
      <c r="K6" s="91" t="s">
        <v>495</v>
      </c>
      <c r="L6" s="91" t="s">
        <v>496</v>
      </c>
      <c r="M6" s="104" t="s">
        <v>497</v>
      </c>
      <c r="N6" s="105" t="s">
        <v>498</v>
      </c>
      <c r="O6" s="105"/>
      <c r="P6" s="111"/>
      <c r="Q6" s="105"/>
      <c r="R6" s="112"/>
      <c r="S6" s="92"/>
    </row>
    <row r="7" ht="54" customHeight="1" spans="1:19">
      <c r="A7" s="18"/>
      <c r="B7" s="92"/>
      <c r="C7" s="92"/>
      <c r="D7" s="93"/>
      <c r="E7" s="93"/>
      <c r="F7" s="93"/>
      <c r="G7" s="93"/>
      <c r="H7" s="93"/>
      <c r="I7" s="93"/>
      <c r="J7" s="93" t="s">
        <v>58</v>
      </c>
      <c r="K7" s="93"/>
      <c r="L7" s="93"/>
      <c r="M7" s="106"/>
      <c r="N7" s="93" t="s">
        <v>58</v>
      </c>
      <c r="O7" s="93" t="s">
        <v>65</v>
      </c>
      <c r="P7" s="92" t="s">
        <v>66</v>
      </c>
      <c r="Q7" s="93" t="s">
        <v>67</v>
      </c>
      <c r="R7" s="106" t="s">
        <v>68</v>
      </c>
      <c r="S7" s="92" t="s">
        <v>69</v>
      </c>
    </row>
    <row r="8" ht="18" customHeight="1" spans="1:19">
      <c r="A8" s="114">
        <v>1</v>
      </c>
      <c r="B8" s="114" t="s">
        <v>83</v>
      </c>
      <c r="C8" s="115">
        <v>3</v>
      </c>
      <c r="D8" s="115">
        <v>4</v>
      </c>
      <c r="E8" s="114">
        <v>5</v>
      </c>
      <c r="F8" s="114">
        <v>6</v>
      </c>
      <c r="G8" s="114">
        <v>7</v>
      </c>
      <c r="H8" s="114">
        <v>8</v>
      </c>
      <c r="I8" s="114">
        <v>9</v>
      </c>
      <c r="J8" s="114">
        <v>10</v>
      </c>
      <c r="K8" s="114">
        <v>11</v>
      </c>
      <c r="L8" s="114">
        <v>12</v>
      </c>
      <c r="M8" s="114">
        <v>13</v>
      </c>
      <c r="N8" s="114">
        <v>14</v>
      </c>
      <c r="O8" s="114">
        <v>15</v>
      </c>
      <c r="P8" s="114">
        <v>16</v>
      </c>
      <c r="Q8" s="114">
        <v>17</v>
      </c>
      <c r="R8" s="114">
        <v>18</v>
      </c>
      <c r="S8" s="114">
        <v>19</v>
      </c>
    </row>
    <row r="9" ht="18" customHeight="1" spans="1:19">
      <c r="A9" s="116" t="s">
        <v>70</v>
      </c>
      <c r="B9" s="117" t="s">
        <v>70</v>
      </c>
      <c r="C9" s="118" t="s">
        <v>241</v>
      </c>
      <c r="D9" s="119" t="s">
        <v>499</v>
      </c>
      <c r="E9" s="117" t="s">
        <v>500</v>
      </c>
      <c r="F9" s="117" t="s">
        <v>501</v>
      </c>
      <c r="G9" s="117">
        <v>266</v>
      </c>
      <c r="H9" s="120">
        <v>39900</v>
      </c>
      <c r="I9" s="120">
        <v>39900</v>
      </c>
      <c r="J9" s="120">
        <v>39900</v>
      </c>
      <c r="K9" s="114"/>
      <c r="L9" s="114"/>
      <c r="M9" s="114"/>
      <c r="N9" s="114"/>
      <c r="O9" s="114"/>
      <c r="P9" s="114"/>
      <c r="Q9" s="114"/>
      <c r="R9" s="114"/>
      <c r="S9" s="114"/>
    </row>
    <row r="10" ht="21" customHeight="1" spans="1:19">
      <c r="A10" s="97" t="s">
        <v>179</v>
      </c>
      <c r="B10" s="98"/>
      <c r="C10" s="98"/>
      <c r="D10" s="99"/>
      <c r="E10" s="99"/>
      <c r="F10" s="99"/>
      <c r="G10" s="121"/>
      <c r="H10" s="83">
        <v>39900</v>
      </c>
      <c r="I10" s="83">
        <v>39900</v>
      </c>
      <c r="J10" s="83">
        <v>39900</v>
      </c>
      <c r="K10" s="83"/>
      <c r="L10" s="83"/>
      <c r="M10" s="83"/>
      <c r="N10" s="83"/>
      <c r="O10" s="83"/>
      <c r="P10" s="83"/>
      <c r="Q10" s="83"/>
      <c r="R10" s="83"/>
      <c r="S10" s="83"/>
    </row>
    <row r="11" ht="21" customHeight="1" spans="1:19">
      <c r="A11" s="113" t="s">
        <v>502</v>
      </c>
      <c r="B11" s="5"/>
      <c r="C11" s="5"/>
      <c r="D11" s="113"/>
      <c r="E11" s="113"/>
      <c r="F11" s="113"/>
      <c r="G11" s="122"/>
      <c r="H11" s="123"/>
      <c r="I11" s="123"/>
      <c r="J11" s="123"/>
      <c r="K11" s="123"/>
      <c r="L11" s="123"/>
      <c r="M11" s="123"/>
      <c r="N11" s="123"/>
      <c r="O11" s="123"/>
      <c r="P11" s="123"/>
      <c r="Q11" s="123"/>
      <c r="R11" s="123"/>
      <c r="S11" s="123"/>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A11" sqref="A11"/>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84"/>
      <c r="B2" s="85"/>
      <c r="C2" s="85"/>
      <c r="D2" s="85"/>
      <c r="E2" s="85"/>
      <c r="F2" s="85"/>
      <c r="G2" s="85"/>
      <c r="H2" s="84"/>
      <c r="I2" s="84"/>
      <c r="J2" s="84"/>
      <c r="K2" s="84"/>
      <c r="L2" s="84"/>
      <c r="M2" s="84"/>
      <c r="N2" s="100"/>
      <c r="O2" s="84"/>
      <c r="P2" s="84"/>
      <c r="Q2" s="85"/>
      <c r="R2" s="84"/>
      <c r="S2" s="108"/>
      <c r="T2" s="108" t="s">
        <v>503</v>
      </c>
    </row>
    <row r="3" ht="41.25" customHeight="1" spans="1:20">
      <c r="A3" s="75" t="str">
        <f>"2025"&amp;"年部门政府购买服务预算表"</f>
        <v>2025年部门政府购买服务预算表</v>
      </c>
      <c r="B3" s="68"/>
      <c r="C3" s="68"/>
      <c r="D3" s="68"/>
      <c r="E3" s="68"/>
      <c r="F3" s="68"/>
      <c r="G3" s="68"/>
      <c r="H3" s="86"/>
      <c r="I3" s="86"/>
      <c r="J3" s="86"/>
      <c r="K3" s="86"/>
      <c r="L3" s="86"/>
      <c r="M3" s="86"/>
      <c r="N3" s="101"/>
      <c r="O3" s="86"/>
      <c r="P3" s="86"/>
      <c r="Q3" s="68"/>
      <c r="R3" s="86"/>
      <c r="S3" s="101"/>
      <c r="T3" s="68"/>
    </row>
    <row r="4" ht="22.5" customHeight="1" spans="1:20">
      <c r="A4" s="76" t="s">
        <v>1</v>
      </c>
      <c r="B4" s="87"/>
      <c r="C4" s="87"/>
      <c r="D4" s="87"/>
      <c r="E4" s="87"/>
      <c r="F4" s="87"/>
      <c r="G4" s="87"/>
      <c r="H4" s="77"/>
      <c r="I4" s="77"/>
      <c r="J4" s="77"/>
      <c r="K4" s="77"/>
      <c r="L4" s="77"/>
      <c r="M4" s="77"/>
      <c r="N4" s="100"/>
      <c r="O4" s="84"/>
      <c r="P4" s="84"/>
      <c r="Q4" s="85"/>
      <c r="R4" s="84"/>
      <c r="S4" s="109"/>
      <c r="T4" s="108" t="s">
        <v>2</v>
      </c>
    </row>
    <row r="5" ht="24" customHeight="1" spans="1:20">
      <c r="A5" s="10" t="s">
        <v>189</v>
      </c>
      <c r="B5" s="88" t="s">
        <v>190</v>
      </c>
      <c r="C5" s="88" t="s">
        <v>489</v>
      </c>
      <c r="D5" s="88" t="s">
        <v>504</v>
      </c>
      <c r="E5" s="88" t="s">
        <v>505</v>
      </c>
      <c r="F5" s="88" t="s">
        <v>506</v>
      </c>
      <c r="G5" s="88" t="s">
        <v>507</v>
      </c>
      <c r="H5" s="89" t="s">
        <v>508</v>
      </c>
      <c r="I5" s="89" t="s">
        <v>509</v>
      </c>
      <c r="J5" s="102" t="s">
        <v>197</v>
      </c>
      <c r="K5" s="102"/>
      <c r="L5" s="102"/>
      <c r="M5" s="102"/>
      <c r="N5" s="103"/>
      <c r="O5" s="102"/>
      <c r="P5" s="102"/>
      <c r="Q5" s="110"/>
      <c r="R5" s="102"/>
      <c r="S5" s="103"/>
      <c r="T5" s="79"/>
    </row>
    <row r="6" ht="24" customHeight="1" spans="1:20">
      <c r="A6" s="15"/>
      <c r="B6" s="90"/>
      <c r="C6" s="90"/>
      <c r="D6" s="90"/>
      <c r="E6" s="90"/>
      <c r="F6" s="90"/>
      <c r="G6" s="90"/>
      <c r="H6" s="91"/>
      <c r="I6" s="91"/>
      <c r="J6" s="91" t="s">
        <v>56</v>
      </c>
      <c r="K6" s="91" t="s">
        <v>59</v>
      </c>
      <c r="L6" s="91" t="s">
        <v>495</v>
      </c>
      <c r="M6" s="91" t="s">
        <v>496</v>
      </c>
      <c r="N6" s="104" t="s">
        <v>497</v>
      </c>
      <c r="O6" s="105" t="s">
        <v>498</v>
      </c>
      <c r="P6" s="105"/>
      <c r="Q6" s="111"/>
      <c r="R6" s="105"/>
      <c r="S6" s="112"/>
      <c r="T6" s="92"/>
    </row>
    <row r="7" ht="54" customHeight="1" spans="1:20">
      <c r="A7" s="18"/>
      <c r="B7" s="92"/>
      <c r="C7" s="92"/>
      <c r="D7" s="92"/>
      <c r="E7" s="92"/>
      <c r="F7" s="92"/>
      <c r="G7" s="92"/>
      <c r="H7" s="93"/>
      <c r="I7" s="93"/>
      <c r="J7" s="93"/>
      <c r="K7" s="93" t="s">
        <v>58</v>
      </c>
      <c r="L7" s="93"/>
      <c r="M7" s="93"/>
      <c r="N7" s="106"/>
      <c r="O7" s="93" t="s">
        <v>58</v>
      </c>
      <c r="P7" s="93" t="s">
        <v>65</v>
      </c>
      <c r="Q7" s="92" t="s">
        <v>66</v>
      </c>
      <c r="R7" s="93" t="s">
        <v>67</v>
      </c>
      <c r="S7" s="106" t="s">
        <v>68</v>
      </c>
      <c r="T7" s="92" t="s">
        <v>69</v>
      </c>
    </row>
    <row r="8" ht="17.25" customHeight="1" spans="1:20">
      <c r="A8" s="19">
        <v>1</v>
      </c>
      <c r="B8" s="92">
        <v>2</v>
      </c>
      <c r="C8" s="19">
        <v>3</v>
      </c>
      <c r="D8" s="19">
        <v>4</v>
      </c>
      <c r="E8" s="92">
        <v>5</v>
      </c>
      <c r="F8" s="19">
        <v>6</v>
      </c>
      <c r="G8" s="19">
        <v>7</v>
      </c>
      <c r="H8" s="92">
        <v>8</v>
      </c>
      <c r="I8" s="19">
        <v>9</v>
      </c>
      <c r="J8" s="19">
        <v>10</v>
      </c>
      <c r="K8" s="92">
        <v>11</v>
      </c>
      <c r="L8" s="19">
        <v>12</v>
      </c>
      <c r="M8" s="19">
        <v>13</v>
      </c>
      <c r="N8" s="92">
        <v>14</v>
      </c>
      <c r="O8" s="19">
        <v>15</v>
      </c>
      <c r="P8" s="19">
        <v>16</v>
      </c>
      <c r="Q8" s="92">
        <v>17</v>
      </c>
      <c r="R8" s="19">
        <v>18</v>
      </c>
      <c r="S8" s="19">
        <v>19</v>
      </c>
      <c r="T8" s="19">
        <v>20</v>
      </c>
    </row>
    <row r="9" ht="21" customHeight="1" spans="1:20">
      <c r="A9" s="94"/>
      <c r="B9" s="95"/>
      <c r="C9" s="95"/>
      <c r="D9" s="95"/>
      <c r="E9" s="95"/>
      <c r="F9" s="95"/>
      <c r="G9" s="95"/>
      <c r="H9" s="96"/>
      <c r="I9" s="96"/>
      <c r="J9" s="83"/>
      <c r="K9" s="83"/>
      <c r="L9" s="83"/>
      <c r="M9" s="83"/>
      <c r="N9" s="83"/>
      <c r="O9" s="83"/>
      <c r="P9" s="83"/>
      <c r="Q9" s="83"/>
      <c r="R9" s="83"/>
      <c r="S9" s="83"/>
      <c r="T9" s="83"/>
    </row>
    <row r="10" ht="21" customHeight="1" spans="1:20">
      <c r="A10" s="97" t="s">
        <v>179</v>
      </c>
      <c r="B10" s="98"/>
      <c r="C10" s="98"/>
      <c r="D10" s="98"/>
      <c r="E10" s="98"/>
      <c r="F10" s="98"/>
      <c r="G10" s="98"/>
      <c r="H10" s="99"/>
      <c r="I10" s="107"/>
      <c r="J10" s="83"/>
      <c r="K10" s="83"/>
      <c r="L10" s="83"/>
      <c r="M10" s="83"/>
      <c r="N10" s="83"/>
      <c r="O10" s="83"/>
      <c r="P10" s="83"/>
      <c r="Q10" s="83"/>
      <c r="R10" s="83"/>
      <c r="S10" s="83"/>
      <c r="T10" s="83"/>
    </row>
    <row r="11" customHeight="1" spans="1:1">
      <c r="A11" t="s">
        <v>510</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A10" sqref="A10"/>
    </sheetView>
  </sheetViews>
  <sheetFormatPr defaultColWidth="9.14166666666667" defaultRowHeight="14.25" customHeight="1" outlineLevelCol="4"/>
  <cols>
    <col min="1" max="1" width="37.7083333333333" customWidth="1"/>
    <col min="2" max="5" width="20" customWidth="1"/>
  </cols>
  <sheetData>
    <row r="1" customHeight="1" spans="1:5">
      <c r="A1" s="1"/>
      <c r="B1" s="1"/>
      <c r="C1" s="1"/>
      <c r="D1" s="1"/>
      <c r="E1" s="1"/>
    </row>
    <row r="2" ht="17.25" customHeight="1" spans="4:5">
      <c r="D2" s="74"/>
      <c r="E2" s="3" t="s">
        <v>511</v>
      </c>
    </row>
    <row r="3" ht="41.25" customHeight="1" spans="1:5">
      <c r="A3" s="75" t="str">
        <f>"2025"&amp;"年区对下转移支付预算表"</f>
        <v>2025年区对下转移支付预算表</v>
      </c>
      <c r="B3" s="4"/>
      <c r="C3" s="4"/>
      <c r="D3" s="4"/>
      <c r="E3" s="68"/>
    </row>
    <row r="4" ht="18" customHeight="1" spans="1:5">
      <c r="A4" s="76" t="s">
        <v>1</v>
      </c>
      <c r="B4" s="77"/>
      <c r="C4" s="77"/>
      <c r="D4" s="78"/>
      <c r="E4" s="8" t="s">
        <v>2</v>
      </c>
    </row>
    <row r="5" ht="19.5" customHeight="1" spans="1:5">
      <c r="A5" s="28" t="s">
        <v>512</v>
      </c>
      <c r="B5" s="11" t="s">
        <v>197</v>
      </c>
      <c r="C5" s="12"/>
      <c r="D5" s="12"/>
      <c r="E5" s="79"/>
    </row>
    <row r="6" ht="40.5" customHeight="1" spans="1:5">
      <c r="A6" s="19"/>
      <c r="B6" s="29" t="s">
        <v>56</v>
      </c>
      <c r="C6" s="10" t="s">
        <v>59</v>
      </c>
      <c r="D6" s="80" t="s">
        <v>495</v>
      </c>
      <c r="E6" s="81" t="s">
        <v>513</v>
      </c>
    </row>
    <row r="7" ht="19.5" customHeight="1" spans="1:5">
      <c r="A7" s="20">
        <v>1</v>
      </c>
      <c r="B7" s="20">
        <v>2</v>
      </c>
      <c r="C7" s="20">
        <v>3</v>
      </c>
      <c r="D7" s="82">
        <v>4</v>
      </c>
      <c r="E7" s="38">
        <v>5</v>
      </c>
    </row>
    <row r="8" ht="19.5" customHeight="1" spans="1:5">
      <c r="A8" s="30"/>
      <c r="B8" s="83"/>
      <c r="C8" s="83"/>
      <c r="D8" s="83"/>
      <c r="E8" s="83"/>
    </row>
    <row r="9" ht="19.5" customHeight="1" spans="1:5">
      <c r="A9" s="71"/>
      <c r="B9" s="83"/>
      <c r="C9" s="83"/>
      <c r="D9" s="83"/>
      <c r="E9" s="83"/>
    </row>
    <row r="10" customHeight="1" spans="1:1">
      <c r="A10" t="s">
        <v>514</v>
      </c>
    </row>
  </sheetData>
  <mergeCells count="4">
    <mergeCell ref="A3:E3"/>
    <mergeCell ref="A4:D4"/>
    <mergeCell ref="B5:D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4" sqref="A4:H4"/>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515</v>
      </c>
    </row>
    <row r="3" ht="41.25" customHeight="1" spans="1:10">
      <c r="A3" s="67" t="str">
        <f>"2025"&amp;"年市对下转移支付绩效目标表"</f>
        <v>2025年市对下转移支付绩效目标表</v>
      </c>
      <c r="B3" s="4"/>
      <c r="C3" s="4"/>
      <c r="D3" s="4"/>
      <c r="E3" s="4"/>
      <c r="F3" s="68"/>
      <c r="G3" s="4"/>
      <c r="H3" s="68"/>
      <c r="I3" s="68"/>
      <c r="J3" s="4"/>
    </row>
    <row r="4" ht="17.25" customHeight="1" spans="1:1">
      <c r="A4" s="5" t="s">
        <v>1</v>
      </c>
    </row>
    <row r="5" ht="44.25" customHeight="1" spans="1:10">
      <c r="A5" s="69" t="s">
        <v>512</v>
      </c>
      <c r="B5" s="69" t="s">
        <v>299</v>
      </c>
      <c r="C5" s="69" t="s">
        <v>300</v>
      </c>
      <c r="D5" s="69" t="s">
        <v>301</v>
      </c>
      <c r="E5" s="69" t="s">
        <v>302</v>
      </c>
      <c r="F5" s="70" t="s">
        <v>303</v>
      </c>
      <c r="G5" s="69" t="s">
        <v>304</v>
      </c>
      <c r="H5" s="70" t="s">
        <v>305</v>
      </c>
      <c r="I5" s="70" t="s">
        <v>306</v>
      </c>
      <c r="J5" s="69" t="s">
        <v>307</v>
      </c>
    </row>
    <row r="6" ht="14.25" customHeight="1" spans="1:10">
      <c r="A6" s="69">
        <v>1</v>
      </c>
      <c r="B6" s="69">
        <v>2</v>
      </c>
      <c r="C6" s="69">
        <v>3</v>
      </c>
      <c r="D6" s="69">
        <v>4</v>
      </c>
      <c r="E6" s="69">
        <v>5</v>
      </c>
      <c r="F6" s="70">
        <v>6</v>
      </c>
      <c r="G6" s="69">
        <v>7</v>
      </c>
      <c r="H6" s="70">
        <v>8</v>
      </c>
      <c r="I6" s="70">
        <v>9</v>
      </c>
      <c r="J6" s="69">
        <v>10</v>
      </c>
    </row>
    <row r="7" ht="42" customHeight="1" spans="1:10">
      <c r="A7" s="30"/>
      <c r="B7" s="71"/>
      <c r="C7" s="71"/>
      <c r="D7" s="71"/>
      <c r="E7" s="72"/>
      <c r="F7" s="73"/>
      <c r="G7" s="72"/>
      <c r="H7" s="73"/>
      <c r="I7" s="73"/>
      <c r="J7" s="72"/>
    </row>
    <row r="8" ht="42" customHeight="1" spans="1:10">
      <c r="A8" s="30"/>
      <c r="B8" s="31"/>
      <c r="C8" s="31"/>
      <c r="D8" s="31"/>
      <c r="E8" s="30"/>
      <c r="F8" s="31"/>
      <c r="G8" s="30"/>
      <c r="H8" s="31"/>
      <c r="I8" s="31"/>
      <c r="J8" s="30"/>
    </row>
    <row r="9" customHeight="1" spans="1:1">
      <c r="A9" t="s">
        <v>516</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A4" sqref="A4:C4"/>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40" t="s">
        <v>517</v>
      </c>
      <c r="B2" s="41"/>
      <c r="C2" s="41"/>
      <c r="D2" s="42"/>
      <c r="E2" s="42"/>
      <c r="F2" s="42"/>
      <c r="G2" s="41"/>
      <c r="H2" s="41"/>
      <c r="I2" s="42"/>
    </row>
    <row r="3" ht="41.25" customHeight="1" spans="1:9">
      <c r="A3" s="43" t="str">
        <f>"2025"&amp;"年新增资产配置预算表"</f>
        <v>2025年新增资产配置预算表</v>
      </c>
      <c r="B3" s="44"/>
      <c r="C3" s="44"/>
      <c r="D3" s="45"/>
      <c r="E3" s="45"/>
      <c r="F3" s="45"/>
      <c r="G3" s="44"/>
      <c r="H3" s="44"/>
      <c r="I3" s="45"/>
    </row>
    <row r="4" customHeight="1" spans="1:9">
      <c r="A4" s="46" t="s">
        <v>1</v>
      </c>
      <c r="B4" s="47"/>
      <c r="C4" s="47"/>
      <c r="D4" s="48"/>
      <c r="F4" s="45"/>
      <c r="G4" s="44"/>
      <c r="H4" s="44"/>
      <c r="I4" s="66" t="s">
        <v>2</v>
      </c>
    </row>
    <row r="5" ht="28.5" customHeight="1" spans="1:9">
      <c r="A5" s="49" t="s">
        <v>189</v>
      </c>
      <c r="B5" s="50" t="s">
        <v>190</v>
      </c>
      <c r="C5" s="51" t="s">
        <v>518</v>
      </c>
      <c r="D5" s="49" t="s">
        <v>519</v>
      </c>
      <c r="E5" s="49" t="s">
        <v>520</v>
      </c>
      <c r="F5" s="49" t="s">
        <v>521</v>
      </c>
      <c r="G5" s="50" t="s">
        <v>522</v>
      </c>
      <c r="H5" s="38"/>
      <c r="I5" s="49"/>
    </row>
    <row r="6" ht="21" customHeight="1" spans="1:9">
      <c r="A6" s="51"/>
      <c r="B6" s="52"/>
      <c r="C6" s="52"/>
      <c r="D6" s="53"/>
      <c r="E6" s="52"/>
      <c r="F6" s="52"/>
      <c r="G6" s="50" t="s">
        <v>493</v>
      </c>
      <c r="H6" s="50" t="s">
        <v>523</v>
      </c>
      <c r="I6" s="50" t="s">
        <v>524</v>
      </c>
    </row>
    <row r="7" ht="17.25" customHeight="1" spans="1:9">
      <c r="A7" s="54" t="s">
        <v>82</v>
      </c>
      <c r="B7" s="55"/>
      <c r="C7" s="56" t="s">
        <v>83</v>
      </c>
      <c r="D7" s="54" t="s">
        <v>84</v>
      </c>
      <c r="E7" s="57" t="s">
        <v>85</v>
      </c>
      <c r="F7" s="54" t="s">
        <v>86</v>
      </c>
      <c r="G7" s="56" t="s">
        <v>87</v>
      </c>
      <c r="H7" s="58" t="s">
        <v>88</v>
      </c>
      <c r="I7" s="57" t="s">
        <v>89</v>
      </c>
    </row>
    <row r="8" ht="19.5" customHeight="1" spans="1:9">
      <c r="A8" s="59"/>
      <c r="B8" s="33"/>
      <c r="C8" s="33"/>
      <c r="D8" s="30"/>
      <c r="E8" s="31"/>
      <c r="F8" s="58"/>
      <c r="G8" s="60"/>
      <c r="H8" s="61"/>
      <c r="I8" s="61"/>
    </row>
    <row r="9" ht="19.5" customHeight="1" spans="1:9">
      <c r="A9" s="62" t="s">
        <v>56</v>
      </c>
      <c r="B9" s="63"/>
      <c r="C9" s="63"/>
      <c r="D9" s="64"/>
      <c r="E9" s="65"/>
      <c r="F9" s="65"/>
      <c r="G9" s="60"/>
      <c r="H9" s="61"/>
      <c r="I9" s="61"/>
    </row>
    <row r="10" customHeight="1" spans="1:1">
      <c r="A10" t="s">
        <v>525</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C28" sqref="C28"/>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526</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
        <v>1</v>
      </c>
      <c r="B4" s="6"/>
      <c r="C4" s="6"/>
      <c r="D4" s="6"/>
      <c r="E4" s="6"/>
      <c r="F4" s="6"/>
      <c r="G4" s="6"/>
      <c r="H4" s="7"/>
      <c r="I4" s="7"/>
      <c r="J4" s="7"/>
      <c r="K4" s="8" t="s">
        <v>2</v>
      </c>
    </row>
    <row r="5" ht="21.75" customHeight="1" spans="1:11">
      <c r="A5" s="9" t="s">
        <v>278</v>
      </c>
      <c r="B5" s="9" t="s">
        <v>192</v>
      </c>
      <c r="C5" s="9" t="s">
        <v>279</v>
      </c>
      <c r="D5" s="10" t="s">
        <v>193</v>
      </c>
      <c r="E5" s="10" t="s">
        <v>194</v>
      </c>
      <c r="F5" s="10" t="s">
        <v>280</v>
      </c>
      <c r="G5" s="10" t="s">
        <v>281</v>
      </c>
      <c r="H5" s="28" t="s">
        <v>56</v>
      </c>
      <c r="I5" s="11" t="s">
        <v>527</v>
      </c>
      <c r="J5" s="12"/>
      <c r="K5" s="13"/>
    </row>
    <row r="6" ht="21.75" customHeight="1" spans="1:11">
      <c r="A6" s="14"/>
      <c r="B6" s="14"/>
      <c r="C6" s="14"/>
      <c r="D6" s="15"/>
      <c r="E6" s="15"/>
      <c r="F6" s="15"/>
      <c r="G6" s="15"/>
      <c r="H6" s="29"/>
      <c r="I6" s="10" t="s">
        <v>59</v>
      </c>
      <c r="J6" s="10" t="s">
        <v>60</v>
      </c>
      <c r="K6" s="10" t="s">
        <v>61</v>
      </c>
    </row>
    <row r="7" ht="40.5" customHeight="1" spans="1:11">
      <c r="A7" s="17"/>
      <c r="B7" s="17"/>
      <c r="C7" s="17"/>
      <c r="D7" s="18"/>
      <c r="E7" s="18"/>
      <c r="F7" s="18"/>
      <c r="G7" s="18"/>
      <c r="H7" s="19"/>
      <c r="I7" s="18" t="s">
        <v>58</v>
      </c>
      <c r="J7" s="18"/>
      <c r="K7" s="18"/>
    </row>
    <row r="8" ht="15" customHeight="1" spans="1:11">
      <c r="A8" s="20">
        <v>1</v>
      </c>
      <c r="B8" s="20">
        <v>2</v>
      </c>
      <c r="C8" s="20">
        <v>3</v>
      </c>
      <c r="D8" s="20">
        <v>4</v>
      </c>
      <c r="E8" s="20">
        <v>5</v>
      </c>
      <c r="F8" s="20">
        <v>6</v>
      </c>
      <c r="G8" s="20">
        <v>7</v>
      </c>
      <c r="H8" s="20">
        <v>8</v>
      </c>
      <c r="I8" s="20">
        <v>9</v>
      </c>
      <c r="J8" s="38">
        <v>10</v>
      </c>
      <c r="K8" s="38">
        <v>11</v>
      </c>
    </row>
    <row r="9" ht="18.75" customHeight="1" spans="1:11">
      <c r="A9" s="30"/>
      <c r="B9" s="31"/>
      <c r="C9" s="30"/>
      <c r="D9" s="30"/>
      <c r="E9" s="30"/>
      <c r="F9" s="30"/>
      <c r="G9" s="30"/>
      <c r="H9" s="32"/>
      <c r="I9" s="39"/>
      <c r="J9" s="39"/>
      <c r="K9" s="32"/>
    </row>
    <row r="10" ht="18.75" customHeight="1" spans="1:11">
      <c r="A10" s="33"/>
      <c r="B10" s="31"/>
      <c r="C10" s="31"/>
      <c r="D10" s="31"/>
      <c r="E10" s="31"/>
      <c r="F10" s="31"/>
      <c r="G10" s="31"/>
      <c r="H10" s="34"/>
      <c r="I10" s="34"/>
      <c r="J10" s="34"/>
      <c r="K10" s="32"/>
    </row>
    <row r="11" ht="18.75" customHeight="1" spans="1:11">
      <c r="A11" s="35" t="s">
        <v>179</v>
      </c>
      <c r="B11" s="36"/>
      <c r="C11" s="36"/>
      <c r="D11" s="36"/>
      <c r="E11" s="36"/>
      <c r="F11" s="36"/>
      <c r="G11" s="37"/>
      <c r="H11" s="34"/>
      <c r="I11" s="34"/>
      <c r="J11" s="34"/>
      <c r="K11" s="32"/>
    </row>
    <row r="12" customHeight="1" spans="1:1">
      <c r="A12" t="s">
        <v>528</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2"/>
  <sheetViews>
    <sheetView showZeros="0" workbookViewId="0">
      <pane ySplit="1" topLeftCell="A2" activePane="bottomLeft" state="frozen"/>
      <selection/>
      <selection pane="bottomLeft" activeCell="F20" sqref="F20"/>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1"/>
      <c r="B1" s="1"/>
      <c r="C1" s="1"/>
      <c r="D1" s="1"/>
      <c r="E1" s="1"/>
      <c r="F1" s="1"/>
      <c r="G1" s="1"/>
    </row>
    <row r="2" ht="13.5" customHeight="1" spans="4:7">
      <c r="D2" s="2"/>
      <c r="G2" s="3" t="s">
        <v>529</v>
      </c>
    </row>
    <row r="3" ht="41.25" customHeight="1" spans="1:7">
      <c r="A3" s="4" t="str">
        <f>"2025"&amp;"年部门项目中期规划预算表"</f>
        <v>2025年部门项目中期规划预算表</v>
      </c>
      <c r="B3" s="4"/>
      <c r="C3" s="4"/>
      <c r="D3" s="4"/>
      <c r="E3" s="4"/>
      <c r="F3" s="4"/>
      <c r="G3" s="4"/>
    </row>
    <row r="4" ht="13.5" customHeight="1" spans="1:7">
      <c r="A4" s="5" t="s">
        <v>1</v>
      </c>
      <c r="B4" s="6"/>
      <c r="C4" s="6"/>
      <c r="D4" s="6"/>
      <c r="E4" s="7"/>
      <c r="F4" s="7"/>
      <c r="G4" s="8" t="s">
        <v>2</v>
      </c>
    </row>
    <row r="5" ht="21.75" customHeight="1" spans="1:7">
      <c r="A5" s="9" t="s">
        <v>279</v>
      </c>
      <c r="B5" s="9" t="s">
        <v>278</v>
      </c>
      <c r="C5" s="9" t="s">
        <v>192</v>
      </c>
      <c r="D5" s="10" t="s">
        <v>530</v>
      </c>
      <c r="E5" s="11" t="s">
        <v>59</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58</v>
      </c>
      <c r="G7" s="18"/>
    </row>
    <row r="8" ht="15" customHeight="1" spans="1:7">
      <c r="A8" s="20">
        <v>1</v>
      </c>
      <c r="B8" s="20">
        <v>2</v>
      </c>
      <c r="C8" s="20">
        <v>3</v>
      </c>
      <c r="D8" s="20">
        <v>4</v>
      </c>
      <c r="E8" s="20">
        <v>5</v>
      </c>
      <c r="F8" s="20">
        <v>6</v>
      </c>
      <c r="G8" s="20">
        <v>7</v>
      </c>
    </row>
    <row r="9" ht="15" customHeight="1" spans="1:7">
      <c r="A9" s="20" t="s">
        <v>70</v>
      </c>
      <c r="B9" s="20" t="s">
        <v>284</v>
      </c>
      <c r="C9" s="20" t="s">
        <v>285</v>
      </c>
      <c r="D9" s="20" t="s">
        <v>531</v>
      </c>
      <c r="E9" s="21">
        <v>100000</v>
      </c>
      <c r="F9" s="21">
        <v>100000</v>
      </c>
      <c r="G9" s="21">
        <v>100000</v>
      </c>
    </row>
    <row r="10" ht="15" customHeight="1" spans="1:7">
      <c r="A10" s="20" t="s">
        <v>70</v>
      </c>
      <c r="B10" s="20" t="s">
        <v>284</v>
      </c>
      <c r="C10" s="20" t="s">
        <v>285</v>
      </c>
      <c r="D10" s="20" t="s">
        <v>531</v>
      </c>
      <c r="E10" s="21">
        <v>50000</v>
      </c>
      <c r="F10" s="21">
        <v>50000</v>
      </c>
      <c r="G10" s="21">
        <v>50000</v>
      </c>
    </row>
    <row r="11" ht="15" customHeight="1" spans="1:7">
      <c r="A11" s="20" t="s">
        <v>70</v>
      </c>
      <c r="B11" s="20" t="s">
        <v>284</v>
      </c>
      <c r="C11" s="20" t="s">
        <v>285</v>
      </c>
      <c r="D11" s="20" t="s">
        <v>531</v>
      </c>
      <c r="E11" s="21">
        <v>1250000</v>
      </c>
      <c r="F11" s="21">
        <v>1250000</v>
      </c>
      <c r="G11" s="21">
        <v>1250000</v>
      </c>
    </row>
    <row r="12" ht="15" customHeight="1" spans="1:7">
      <c r="A12" s="20" t="s">
        <v>70</v>
      </c>
      <c r="B12" s="20" t="s">
        <v>284</v>
      </c>
      <c r="C12" s="20" t="s">
        <v>285</v>
      </c>
      <c r="D12" s="20" t="s">
        <v>531</v>
      </c>
      <c r="E12" s="21">
        <v>200000</v>
      </c>
      <c r="F12" s="21">
        <v>200000</v>
      </c>
      <c r="G12" s="21">
        <v>200000</v>
      </c>
    </row>
    <row r="13" ht="15" customHeight="1" spans="1:7">
      <c r="A13" s="20" t="s">
        <v>70</v>
      </c>
      <c r="B13" s="20" t="s">
        <v>284</v>
      </c>
      <c r="C13" s="20" t="s">
        <v>288</v>
      </c>
      <c r="D13" s="20" t="s">
        <v>531</v>
      </c>
      <c r="E13" s="21">
        <v>5000000</v>
      </c>
      <c r="F13" s="21">
        <v>5000000</v>
      </c>
      <c r="G13" s="21">
        <v>5000000</v>
      </c>
    </row>
    <row r="14" ht="15" customHeight="1" spans="1:7">
      <c r="A14" s="20" t="s">
        <v>70</v>
      </c>
      <c r="B14" s="20" t="s">
        <v>284</v>
      </c>
      <c r="C14" s="20" t="s">
        <v>288</v>
      </c>
      <c r="D14" s="20" t="s">
        <v>531</v>
      </c>
      <c r="E14" s="21">
        <v>34400000</v>
      </c>
      <c r="F14" s="21">
        <v>34400000</v>
      </c>
      <c r="G14" s="21">
        <v>34400000</v>
      </c>
    </row>
    <row r="15" ht="15" customHeight="1" spans="1:7">
      <c r="A15" s="20" t="s">
        <v>70</v>
      </c>
      <c r="B15" s="20" t="s">
        <v>284</v>
      </c>
      <c r="C15" s="20" t="s">
        <v>288</v>
      </c>
      <c r="D15" s="20" t="s">
        <v>531</v>
      </c>
      <c r="E15" s="21">
        <v>10000</v>
      </c>
      <c r="F15" s="21">
        <v>10000</v>
      </c>
      <c r="G15" s="21">
        <v>10000</v>
      </c>
    </row>
    <row r="16" ht="15" customHeight="1" spans="1:7">
      <c r="A16" s="20" t="s">
        <v>70</v>
      </c>
      <c r="B16" s="20" t="s">
        <v>284</v>
      </c>
      <c r="C16" s="20" t="s">
        <v>288</v>
      </c>
      <c r="D16" s="20" t="s">
        <v>531</v>
      </c>
      <c r="E16" s="21">
        <v>990000</v>
      </c>
      <c r="F16" s="21">
        <v>990000</v>
      </c>
      <c r="G16" s="21">
        <v>990000</v>
      </c>
    </row>
    <row r="17" ht="15" customHeight="1" spans="1:7">
      <c r="A17" s="20" t="s">
        <v>70</v>
      </c>
      <c r="B17" s="20" t="s">
        <v>284</v>
      </c>
      <c r="C17" s="20" t="s">
        <v>288</v>
      </c>
      <c r="D17" s="20" t="s">
        <v>531</v>
      </c>
      <c r="E17" s="21">
        <v>8000000</v>
      </c>
      <c r="F17" s="21">
        <v>8000000</v>
      </c>
      <c r="G17" s="21">
        <v>8000000</v>
      </c>
    </row>
    <row r="18" ht="17.25" customHeight="1" spans="1:7">
      <c r="A18" s="20" t="s">
        <v>70</v>
      </c>
      <c r="B18" s="22" t="s">
        <v>292</v>
      </c>
      <c r="C18" s="22" t="s">
        <v>293</v>
      </c>
      <c r="D18" s="20" t="s">
        <v>531</v>
      </c>
      <c r="E18" s="23">
        <v>1270000</v>
      </c>
      <c r="F18" s="23">
        <v>1270000</v>
      </c>
      <c r="G18" s="24">
        <v>1270000</v>
      </c>
    </row>
    <row r="19" ht="17.25" customHeight="1" spans="1:7">
      <c r="A19" s="20" t="s">
        <v>70</v>
      </c>
      <c r="B19" s="22" t="s">
        <v>294</v>
      </c>
      <c r="C19" s="22" t="s">
        <v>295</v>
      </c>
      <c r="D19" s="20" t="s">
        <v>531</v>
      </c>
      <c r="E19" s="23">
        <v>66000</v>
      </c>
      <c r="F19" s="23">
        <v>66000</v>
      </c>
      <c r="G19" s="24">
        <v>66000</v>
      </c>
    </row>
    <row r="20" ht="17.25" customHeight="1" spans="1:7">
      <c r="A20" s="20" t="s">
        <v>70</v>
      </c>
      <c r="B20" s="22" t="s">
        <v>292</v>
      </c>
      <c r="C20" s="22" t="s">
        <v>296</v>
      </c>
      <c r="D20" s="20" t="s">
        <v>531</v>
      </c>
      <c r="E20" s="23">
        <v>3175200</v>
      </c>
      <c r="F20" s="23">
        <v>3175200</v>
      </c>
      <c r="G20" s="24">
        <v>3175200</v>
      </c>
    </row>
    <row r="21" ht="17.25" customHeight="1" spans="1:7">
      <c r="A21" s="20" t="s">
        <v>70</v>
      </c>
      <c r="B21" s="22" t="s">
        <v>294</v>
      </c>
      <c r="C21" s="22" t="s">
        <v>297</v>
      </c>
      <c r="D21" s="20" t="s">
        <v>531</v>
      </c>
      <c r="E21" s="23">
        <v>614200</v>
      </c>
      <c r="F21" s="23">
        <v>614200</v>
      </c>
      <c r="G21" s="24">
        <v>614200</v>
      </c>
    </row>
    <row r="22" ht="18.75" customHeight="1" spans="1:7">
      <c r="A22" s="25" t="s">
        <v>56</v>
      </c>
      <c r="B22" s="26" t="s">
        <v>532</v>
      </c>
      <c r="C22" s="26"/>
      <c r="D22" s="27"/>
      <c r="E22" s="23">
        <f>SUM(E9:E21)</f>
        <v>55125400</v>
      </c>
      <c r="F22" s="23">
        <f>SUM(F9:F21)</f>
        <v>55125400</v>
      </c>
      <c r="G22" s="23">
        <f>SUM(G9:G21)</f>
        <v>55125400</v>
      </c>
    </row>
  </sheetData>
  <mergeCells count="11">
    <mergeCell ref="A3:G3"/>
    <mergeCell ref="A4:D4"/>
    <mergeCell ref="E5:G5"/>
    <mergeCell ref="A22:D22"/>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3" activePane="bottomLeft" state="frozen"/>
      <selection/>
      <selection pane="bottomLeft" activeCell="C25" sqref="C25"/>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6" t="s">
        <v>53</v>
      </c>
    </row>
    <row r="3" ht="41.25" customHeight="1" spans="1:1">
      <c r="A3" s="43" t="str">
        <f>"2025"&amp;"年部门收入预算表"</f>
        <v>2025年部门收入预算表</v>
      </c>
    </row>
    <row r="4" ht="17.25" customHeight="1" spans="1:19">
      <c r="A4" s="46" t="s">
        <v>1</v>
      </c>
      <c r="S4" s="48" t="s">
        <v>2</v>
      </c>
    </row>
    <row r="5" ht="21.75" customHeight="1" spans="1:19">
      <c r="A5" s="213" t="s">
        <v>54</v>
      </c>
      <c r="B5" s="214" t="s">
        <v>55</v>
      </c>
      <c r="C5" s="214" t="s">
        <v>56</v>
      </c>
      <c r="D5" s="215" t="s">
        <v>57</v>
      </c>
      <c r="E5" s="215"/>
      <c r="F5" s="215"/>
      <c r="G5" s="215"/>
      <c r="H5" s="215"/>
      <c r="I5" s="142"/>
      <c r="J5" s="215"/>
      <c r="K5" s="215"/>
      <c r="L5" s="215"/>
      <c r="M5" s="215"/>
      <c r="N5" s="221"/>
      <c r="O5" s="215" t="s">
        <v>46</v>
      </c>
      <c r="P5" s="215"/>
      <c r="Q5" s="215"/>
      <c r="R5" s="215"/>
      <c r="S5" s="221"/>
    </row>
    <row r="6" ht="27" customHeight="1" spans="1:19">
      <c r="A6" s="216"/>
      <c r="B6" s="217"/>
      <c r="C6" s="217"/>
      <c r="D6" s="217" t="s">
        <v>58</v>
      </c>
      <c r="E6" s="217" t="s">
        <v>59</v>
      </c>
      <c r="F6" s="217" t="s">
        <v>60</v>
      </c>
      <c r="G6" s="217" t="s">
        <v>61</v>
      </c>
      <c r="H6" s="217" t="s">
        <v>62</v>
      </c>
      <c r="I6" s="222" t="s">
        <v>63</v>
      </c>
      <c r="J6" s="223"/>
      <c r="K6" s="223"/>
      <c r="L6" s="223"/>
      <c r="M6" s="223"/>
      <c r="N6" s="224"/>
      <c r="O6" s="217" t="s">
        <v>58</v>
      </c>
      <c r="P6" s="217" t="s">
        <v>59</v>
      </c>
      <c r="Q6" s="217" t="s">
        <v>60</v>
      </c>
      <c r="R6" s="217" t="s">
        <v>61</v>
      </c>
      <c r="S6" s="217" t="s">
        <v>64</v>
      </c>
    </row>
    <row r="7" ht="30" customHeight="1" spans="1:19">
      <c r="A7" s="218"/>
      <c r="B7" s="107"/>
      <c r="C7" s="121"/>
      <c r="D7" s="121"/>
      <c r="E7" s="121"/>
      <c r="F7" s="121"/>
      <c r="G7" s="121"/>
      <c r="H7" s="121"/>
      <c r="I7" s="73" t="s">
        <v>58</v>
      </c>
      <c r="J7" s="224" t="s">
        <v>65</v>
      </c>
      <c r="K7" s="224" t="s">
        <v>66</v>
      </c>
      <c r="L7" s="224" t="s">
        <v>67</v>
      </c>
      <c r="M7" s="224" t="s">
        <v>68</v>
      </c>
      <c r="N7" s="224" t="s">
        <v>69</v>
      </c>
      <c r="O7" s="225"/>
      <c r="P7" s="225"/>
      <c r="Q7" s="225"/>
      <c r="R7" s="225"/>
      <c r="S7" s="121"/>
    </row>
    <row r="8" ht="15" customHeight="1" spans="1:19">
      <c r="A8" s="219">
        <v>1</v>
      </c>
      <c r="B8" s="219">
        <v>2</v>
      </c>
      <c r="C8" s="219">
        <v>3</v>
      </c>
      <c r="D8" s="219">
        <v>4</v>
      </c>
      <c r="E8" s="219">
        <v>5</v>
      </c>
      <c r="F8" s="219">
        <v>6</v>
      </c>
      <c r="G8" s="219">
        <v>7</v>
      </c>
      <c r="H8" s="219">
        <v>8</v>
      </c>
      <c r="I8" s="73">
        <v>9</v>
      </c>
      <c r="J8" s="219">
        <v>10</v>
      </c>
      <c r="K8" s="219">
        <v>11</v>
      </c>
      <c r="L8" s="219">
        <v>12</v>
      </c>
      <c r="M8" s="219">
        <v>13</v>
      </c>
      <c r="N8" s="219">
        <v>14</v>
      </c>
      <c r="O8" s="219">
        <v>15</v>
      </c>
      <c r="P8" s="219">
        <v>16</v>
      </c>
      <c r="Q8" s="219">
        <v>17</v>
      </c>
      <c r="R8" s="219">
        <v>18</v>
      </c>
      <c r="S8" s="219">
        <v>19</v>
      </c>
    </row>
    <row r="9" ht="18" customHeight="1" spans="1:19">
      <c r="A9" s="31">
        <v>105001</v>
      </c>
      <c r="B9" s="31" t="s">
        <v>70</v>
      </c>
      <c r="C9" s="83">
        <v>83080216</v>
      </c>
      <c r="D9" s="83">
        <v>83080216</v>
      </c>
      <c r="E9" s="83">
        <v>65580216</v>
      </c>
      <c r="F9" s="83">
        <v>2000000</v>
      </c>
      <c r="G9" s="83">
        <v>0</v>
      </c>
      <c r="H9" s="83">
        <v>15500000</v>
      </c>
      <c r="I9" s="83"/>
      <c r="J9" s="83"/>
      <c r="K9" s="83"/>
      <c r="L9" s="83"/>
      <c r="M9" s="83"/>
      <c r="N9" s="83"/>
      <c r="O9" s="83"/>
      <c r="P9" s="83"/>
      <c r="Q9" s="83"/>
      <c r="R9" s="83"/>
      <c r="S9" s="83"/>
    </row>
    <row r="10" ht="18" customHeight="1" spans="1:19">
      <c r="A10" s="51" t="s">
        <v>56</v>
      </c>
      <c r="B10" s="220"/>
      <c r="C10" s="83">
        <v>83080216</v>
      </c>
      <c r="D10" s="83">
        <v>83080216</v>
      </c>
      <c r="E10" s="83">
        <v>65580216</v>
      </c>
      <c r="F10" s="83">
        <v>2000000</v>
      </c>
      <c r="G10" s="83">
        <v>0</v>
      </c>
      <c r="H10" s="83">
        <v>15500000</v>
      </c>
      <c r="I10" s="83"/>
      <c r="J10" s="83"/>
      <c r="K10" s="83"/>
      <c r="L10" s="83"/>
      <c r="M10" s="83"/>
      <c r="N10" s="83"/>
      <c r="O10" s="83"/>
      <c r="P10" s="83"/>
      <c r="Q10" s="83"/>
      <c r="R10" s="83"/>
      <c r="S10" s="83"/>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1"/>
  <sheetViews>
    <sheetView showGridLines="0" showZeros="0" tabSelected="1" workbookViewId="0">
      <pane ySplit="1" topLeftCell="A6" activePane="bottomLeft" state="frozen"/>
      <selection/>
      <selection pane="bottomLeft" activeCell="E31" sqref="E31:I31"/>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48" t="s">
        <v>71</v>
      </c>
    </row>
    <row r="3" ht="41.25" customHeight="1" spans="1:1">
      <c r="A3" s="43" t="str">
        <f>"2025"&amp;"年部门支出预算表"</f>
        <v>2025年部门支出预算表</v>
      </c>
    </row>
    <row r="4" ht="17.25" customHeight="1" spans="1:15">
      <c r="A4" s="46" t="s">
        <v>1</v>
      </c>
      <c r="O4" s="48" t="s">
        <v>2</v>
      </c>
    </row>
    <row r="5" ht="27" customHeight="1" spans="1:15">
      <c r="A5" s="197" t="s">
        <v>72</v>
      </c>
      <c r="B5" s="197" t="s">
        <v>73</v>
      </c>
      <c r="C5" s="197" t="s">
        <v>56</v>
      </c>
      <c r="D5" s="198" t="s">
        <v>59</v>
      </c>
      <c r="E5" s="199"/>
      <c r="F5" s="200"/>
      <c r="G5" s="201" t="s">
        <v>60</v>
      </c>
      <c r="H5" s="201" t="s">
        <v>61</v>
      </c>
      <c r="I5" s="201" t="s">
        <v>74</v>
      </c>
      <c r="J5" s="198" t="s">
        <v>63</v>
      </c>
      <c r="K5" s="199"/>
      <c r="L5" s="199"/>
      <c r="M5" s="199"/>
      <c r="N5" s="210"/>
      <c r="O5" s="211"/>
    </row>
    <row r="6" ht="42" customHeight="1" spans="1:15">
      <c r="A6" s="202"/>
      <c r="B6" s="202"/>
      <c r="C6" s="203"/>
      <c r="D6" s="204" t="s">
        <v>58</v>
      </c>
      <c r="E6" s="204" t="s">
        <v>75</v>
      </c>
      <c r="F6" s="204" t="s">
        <v>76</v>
      </c>
      <c r="G6" s="203"/>
      <c r="H6" s="203"/>
      <c r="I6" s="212"/>
      <c r="J6" s="204" t="s">
        <v>58</v>
      </c>
      <c r="K6" s="184" t="s">
        <v>77</v>
      </c>
      <c r="L6" s="184" t="s">
        <v>78</v>
      </c>
      <c r="M6" s="184" t="s">
        <v>79</v>
      </c>
      <c r="N6" s="184" t="s">
        <v>80</v>
      </c>
      <c r="O6" s="184" t="s">
        <v>81</v>
      </c>
    </row>
    <row r="7" ht="18" customHeight="1" spans="1:15">
      <c r="A7" s="54" t="s">
        <v>82</v>
      </c>
      <c r="B7" s="54" t="s">
        <v>83</v>
      </c>
      <c r="C7" s="54" t="s">
        <v>84</v>
      </c>
      <c r="D7" s="58" t="s">
        <v>85</v>
      </c>
      <c r="E7" s="58" t="s">
        <v>86</v>
      </c>
      <c r="F7" s="58" t="s">
        <v>87</v>
      </c>
      <c r="G7" s="58" t="s">
        <v>88</v>
      </c>
      <c r="H7" s="58" t="s">
        <v>89</v>
      </c>
      <c r="I7" s="58" t="s">
        <v>90</v>
      </c>
      <c r="J7" s="58" t="s">
        <v>91</v>
      </c>
      <c r="K7" s="58" t="s">
        <v>92</v>
      </c>
      <c r="L7" s="58" t="s">
        <v>93</v>
      </c>
      <c r="M7" s="58" t="s">
        <v>94</v>
      </c>
      <c r="N7" s="54" t="s">
        <v>95</v>
      </c>
      <c r="O7" s="58" t="s">
        <v>96</v>
      </c>
    </row>
    <row r="8" ht="18" customHeight="1" spans="1:15">
      <c r="A8" s="59" t="s">
        <v>97</v>
      </c>
      <c r="B8" s="59" t="s">
        <v>98</v>
      </c>
      <c r="C8" s="205">
        <v>77606205</v>
      </c>
      <c r="D8" s="206">
        <f>E8+F8</f>
        <v>62106205</v>
      </c>
      <c r="E8" s="206">
        <v>6980805</v>
      </c>
      <c r="F8" s="206">
        <f>F10+F11+F13+F15</f>
        <v>55125400</v>
      </c>
      <c r="G8" s="206"/>
      <c r="H8" s="58"/>
      <c r="I8" s="58"/>
      <c r="J8" s="58"/>
      <c r="K8" s="58"/>
      <c r="L8" s="58"/>
      <c r="M8" s="58"/>
      <c r="N8" s="54"/>
      <c r="O8" s="58"/>
    </row>
    <row r="9" ht="18" customHeight="1" spans="1:15">
      <c r="A9" s="59" t="s">
        <v>99</v>
      </c>
      <c r="B9" s="59" t="s">
        <v>100</v>
      </c>
      <c r="C9" s="205">
        <v>11161005</v>
      </c>
      <c r="D9" s="206">
        <f t="shared" ref="D9:D30" si="0">E9+F9</f>
        <v>11161005</v>
      </c>
      <c r="E9" s="206">
        <v>5480805</v>
      </c>
      <c r="F9" s="206">
        <v>5680200</v>
      </c>
      <c r="G9" s="206"/>
      <c r="H9" s="58"/>
      <c r="I9" s="58"/>
      <c r="J9" s="58"/>
      <c r="K9" s="58"/>
      <c r="L9" s="58"/>
      <c r="M9" s="58"/>
      <c r="N9" s="54"/>
      <c r="O9" s="58"/>
    </row>
    <row r="10" ht="18" customHeight="1" spans="1:15">
      <c r="A10" s="59" t="s">
        <v>101</v>
      </c>
      <c r="B10" s="59" t="s">
        <v>102</v>
      </c>
      <c r="C10" s="205">
        <v>6161005</v>
      </c>
      <c r="D10" s="206">
        <f t="shared" si="0"/>
        <v>6161005</v>
      </c>
      <c r="E10" s="206">
        <v>5480805</v>
      </c>
      <c r="F10" s="206">
        <v>680200</v>
      </c>
      <c r="G10" s="206"/>
      <c r="H10" s="58"/>
      <c r="I10" s="58"/>
      <c r="J10" s="58"/>
      <c r="K10" s="58"/>
      <c r="L10" s="58"/>
      <c r="M10" s="58"/>
      <c r="N10" s="54"/>
      <c r="O10" s="58"/>
    </row>
    <row r="11" ht="18" customHeight="1" spans="1:15">
      <c r="A11" s="59" t="s">
        <v>103</v>
      </c>
      <c r="B11" s="59" t="s">
        <v>104</v>
      </c>
      <c r="C11" s="205">
        <v>5000000</v>
      </c>
      <c r="D11" s="206">
        <f t="shared" si="0"/>
        <v>5000000</v>
      </c>
      <c r="E11" s="206"/>
      <c r="F11" s="206">
        <v>5000000</v>
      </c>
      <c r="G11" s="206"/>
      <c r="H11" s="58"/>
      <c r="I11" s="58"/>
      <c r="J11" s="58"/>
      <c r="K11" s="58"/>
      <c r="L11" s="58"/>
      <c r="M11" s="58"/>
      <c r="N11" s="54"/>
      <c r="O11" s="58"/>
    </row>
    <row r="12" ht="18" customHeight="1" spans="1:15">
      <c r="A12" s="59" t="s">
        <v>105</v>
      </c>
      <c r="B12" s="59" t="s">
        <v>106</v>
      </c>
      <c r="C12" s="205">
        <v>62000000</v>
      </c>
      <c r="D12" s="206">
        <f t="shared" si="0"/>
        <v>46500000</v>
      </c>
      <c r="E12" s="206">
        <v>1500000</v>
      </c>
      <c r="F12" s="206">
        <v>45000000</v>
      </c>
      <c r="G12" s="206"/>
      <c r="H12" s="58"/>
      <c r="I12" s="58"/>
      <c r="J12" s="58"/>
      <c r="K12" s="58"/>
      <c r="L12" s="58"/>
      <c r="M12" s="58"/>
      <c r="N12" s="54"/>
      <c r="O12" s="58"/>
    </row>
    <row r="13" ht="18" customHeight="1" spans="1:15">
      <c r="A13" s="59" t="s">
        <v>107</v>
      </c>
      <c r="B13" s="59" t="s">
        <v>108</v>
      </c>
      <c r="C13" s="205">
        <v>62000000</v>
      </c>
      <c r="D13" s="206">
        <f t="shared" si="0"/>
        <v>46500000</v>
      </c>
      <c r="E13" s="206">
        <v>1500000</v>
      </c>
      <c r="F13" s="206">
        <v>45000000</v>
      </c>
      <c r="G13" s="206"/>
      <c r="H13" s="58"/>
      <c r="I13" s="206">
        <v>15500000</v>
      </c>
      <c r="J13" s="58"/>
      <c r="K13" s="58"/>
      <c r="L13" s="58"/>
      <c r="M13" s="58"/>
      <c r="N13" s="54"/>
      <c r="O13" s="58"/>
    </row>
    <row r="14" ht="18" customHeight="1" spans="1:15">
      <c r="A14" s="59" t="s">
        <v>109</v>
      </c>
      <c r="B14" s="59" t="s">
        <v>110</v>
      </c>
      <c r="C14" s="205">
        <v>4445200</v>
      </c>
      <c r="D14" s="206">
        <f t="shared" si="0"/>
        <v>4445200</v>
      </c>
      <c r="E14" s="206"/>
      <c r="F14" s="206">
        <v>4445200</v>
      </c>
      <c r="G14" s="206"/>
      <c r="H14" s="58"/>
      <c r="I14" s="58"/>
      <c r="J14" s="58"/>
      <c r="K14" s="58"/>
      <c r="L14" s="58"/>
      <c r="M14" s="58"/>
      <c r="N14" s="54"/>
      <c r="O14" s="58"/>
    </row>
    <row r="15" ht="18" customHeight="1" spans="1:15">
      <c r="A15" s="59" t="s">
        <v>111</v>
      </c>
      <c r="B15" s="59" t="s">
        <v>110</v>
      </c>
      <c r="C15" s="205">
        <v>4445200</v>
      </c>
      <c r="D15" s="206">
        <f t="shared" si="0"/>
        <v>4445200</v>
      </c>
      <c r="E15" s="206"/>
      <c r="F15" s="206">
        <v>4445200</v>
      </c>
      <c r="G15" s="206"/>
      <c r="H15" s="58"/>
      <c r="I15" s="58"/>
      <c r="J15" s="58"/>
      <c r="K15" s="58"/>
      <c r="L15" s="58"/>
      <c r="M15" s="58"/>
      <c r="N15" s="54"/>
      <c r="O15" s="58"/>
    </row>
    <row r="16" ht="18" customHeight="1" spans="1:15">
      <c r="A16" s="59" t="s">
        <v>112</v>
      </c>
      <c r="B16" s="59" t="s">
        <v>113</v>
      </c>
      <c r="C16" s="205">
        <v>2140188</v>
      </c>
      <c r="D16" s="206">
        <f t="shared" si="0"/>
        <v>2140188</v>
      </c>
      <c r="E16" s="206">
        <v>2140188</v>
      </c>
      <c r="F16" s="206"/>
      <c r="G16" s="206"/>
      <c r="H16" s="58"/>
      <c r="I16" s="58"/>
      <c r="J16" s="58"/>
      <c r="K16" s="58"/>
      <c r="L16" s="58"/>
      <c r="M16" s="58"/>
      <c r="N16" s="54"/>
      <c r="O16" s="58"/>
    </row>
    <row r="17" ht="18" customHeight="1" spans="1:15">
      <c r="A17" s="59" t="s">
        <v>114</v>
      </c>
      <c r="B17" s="59" t="s">
        <v>115</v>
      </c>
      <c r="C17" s="205">
        <v>2140188</v>
      </c>
      <c r="D17" s="206">
        <f t="shared" si="0"/>
        <v>2140188</v>
      </c>
      <c r="E17" s="206">
        <v>2140188</v>
      </c>
      <c r="F17" s="206"/>
      <c r="G17" s="206"/>
      <c r="H17" s="58"/>
      <c r="I17" s="58"/>
      <c r="J17" s="58"/>
      <c r="K17" s="58"/>
      <c r="L17" s="58"/>
      <c r="M17" s="58"/>
      <c r="N17" s="54"/>
      <c r="O17" s="58"/>
    </row>
    <row r="18" ht="18" customHeight="1" spans="1:15">
      <c r="A18" s="59" t="s">
        <v>116</v>
      </c>
      <c r="B18" s="59" t="s">
        <v>117</v>
      </c>
      <c r="C18" s="205">
        <v>1296000</v>
      </c>
      <c r="D18" s="206">
        <f t="shared" si="0"/>
        <v>1296000</v>
      </c>
      <c r="E18" s="206">
        <v>1296000</v>
      </c>
      <c r="F18" s="206"/>
      <c r="G18" s="206"/>
      <c r="H18" s="58"/>
      <c r="I18" s="58"/>
      <c r="J18" s="58"/>
      <c r="K18" s="58"/>
      <c r="L18" s="58"/>
      <c r="M18" s="58"/>
      <c r="N18" s="54"/>
      <c r="O18" s="58"/>
    </row>
    <row r="19" ht="18" customHeight="1" spans="1:15">
      <c r="A19" s="59" t="s">
        <v>118</v>
      </c>
      <c r="B19" s="59" t="s">
        <v>119</v>
      </c>
      <c r="C19" s="205">
        <v>644188</v>
      </c>
      <c r="D19" s="206">
        <f t="shared" si="0"/>
        <v>644188</v>
      </c>
      <c r="E19" s="206">
        <v>644188</v>
      </c>
      <c r="F19" s="206"/>
      <c r="G19" s="206"/>
      <c r="H19" s="58"/>
      <c r="I19" s="58"/>
      <c r="J19" s="58"/>
      <c r="K19" s="58"/>
      <c r="L19" s="58"/>
      <c r="M19" s="58"/>
      <c r="N19" s="54"/>
      <c r="O19" s="58"/>
    </row>
    <row r="20" ht="18" customHeight="1" spans="1:15">
      <c r="A20" s="59" t="s">
        <v>120</v>
      </c>
      <c r="B20" s="59" t="s">
        <v>121</v>
      </c>
      <c r="C20" s="205">
        <v>200000</v>
      </c>
      <c r="D20" s="206">
        <f t="shared" si="0"/>
        <v>200000</v>
      </c>
      <c r="E20" s="206">
        <v>200000</v>
      </c>
      <c r="F20" s="206"/>
      <c r="G20" s="206"/>
      <c r="H20" s="58"/>
      <c r="I20" s="58"/>
      <c r="J20" s="58"/>
      <c r="K20" s="58"/>
      <c r="L20" s="58"/>
      <c r="M20" s="58"/>
      <c r="N20" s="54"/>
      <c r="O20" s="58"/>
    </row>
    <row r="21" ht="18" customHeight="1" spans="1:15">
      <c r="A21" s="59" t="s">
        <v>122</v>
      </c>
      <c r="B21" s="59" t="s">
        <v>123</v>
      </c>
      <c r="C21" s="205">
        <v>730583</v>
      </c>
      <c r="D21" s="206">
        <f t="shared" si="0"/>
        <v>730583</v>
      </c>
      <c r="E21" s="206">
        <v>730583</v>
      </c>
      <c r="F21" s="206"/>
      <c r="G21" s="206"/>
      <c r="H21" s="58"/>
      <c r="I21" s="58"/>
      <c r="J21" s="58"/>
      <c r="K21" s="58"/>
      <c r="L21" s="58"/>
      <c r="M21" s="58"/>
      <c r="N21" s="54"/>
      <c r="O21" s="58"/>
    </row>
    <row r="22" ht="18" customHeight="1" spans="1:15">
      <c r="A22" s="59" t="s">
        <v>124</v>
      </c>
      <c r="B22" s="59" t="s">
        <v>125</v>
      </c>
      <c r="C22" s="205">
        <v>730583</v>
      </c>
      <c r="D22" s="206">
        <f t="shared" si="0"/>
        <v>730583</v>
      </c>
      <c r="E22" s="206">
        <v>730583</v>
      </c>
      <c r="F22" s="206"/>
      <c r="G22" s="206"/>
      <c r="H22" s="58"/>
      <c r="I22" s="58"/>
      <c r="J22" s="58"/>
      <c r="K22" s="58"/>
      <c r="L22" s="58"/>
      <c r="M22" s="58"/>
      <c r="N22" s="54"/>
      <c r="O22" s="58"/>
    </row>
    <row r="23" ht="18" customHeight="1" spans="1:15">
      <c r="A23" s="59" t="s">
        <v>126</v>
      </c>
      <c r="B23" s="59" t="s">
        <v>127</v>
      </c>
      <c r="C23" s="205">
        <v>723336</v>
      </c>
      <c r="D23" s="206">
        <f t="shared" si="0"/>
        <v>723336</v>
      </c>
      <c r="E23" s="206">
        <v>723336</v>
      </c>
      <c r="F23" s="206"/>
      <c r="G23" s="206"/>
      <c r="H23" s="58"/>
      <c r="I23" s="58"/>
      <c r="J23" s="58"/>
      <c r="K23" s="58"/>
      <c r="L23" s="58"/>
      <c r="M23" s="58"/>
      <c r="N23" s="54"/>
      <c r="O23" s="58"/>
    </row>
    <row r="24" ht="18" customHeight="1" spans="1:15">
      <c r="A24" s="59" t="s">
        <v>128</v>
      </c>
      <c r="B24" s="59" t="s">
        <v>129</v>
      </c>
      <c r="C24" s="205">
        <v>7247</v>
      </c>
      <c r="D24" s="206">
        <f t="shared" si="0"/>
        <v>7247</v>
      </c>
      <c r="E24" s="206">
        <v>7247</v>
      </c>
      <c r="F24" s="206"/>
      <c r="G24" s="206"/>
      <c r="H24" s="58"/>
      <c r="I24" s="58"/>
      <c r="J24" s="58"/>
      <c r="K24" s="58"/>
      <c r="L24" s="58"/>
      <c r="M24" s="58"/>
      <c r="N24" s="54"/>
      <c r="O24" s="58"/>
    </row>
    <row r="25" ht="18" customHeight="1" spans="1:15">
      <c r="A25" s="59" t="s">
        <v>130</v>
      </c>
      <c r="B25" s="59" t="s">
        <v>131</v>
      </c>
      <c r="C25" s="205">
        <v>603240</v>
      </c>
      <c r="D25" s="206">
        <f t="shared" si="0"/>
        <v>603240</v>
      </c>
      <c r="E25" s="206">
        <v>603240</v>
      </c>
      <c r="F25" s="206"/>
      <c r="G25" s="206"/>
      <c r="H25" s="58"/>
      <c r="I25" s="58"/>
      <c r="J25" s="58"/>
      <c r="K25" s="58"/>
      <c r="L25" s="58"/>
      <c r="M25" s="58"/>
      <c r="N25" s="54"/>
      <c r="O25" s="58"/>
    </row>
    <row r="26" ht="18" customHeight="1" spans="1:15">
      <c r="A26" s="59" t="s">
        <v>132</v>
      </c>
      <c r="B26" s="59" t="s">
        <v>133</v>
      </c>
      <c r="C26" s="205">
        <v>603240</v>
      </c>
      <c r="D26" s="206">
        <f t="shared" si="0"/>
        <v>603240</v>
      </c>
      <c r="E26" s="206">
        <v>603240</v>
      </c>
      <c r="F26" s="206"/>
      <c r="G26" s="206"/>
      <c r="H26" s="58"/>
      <c r="I26" s="58"/>
      <c r="J26" s="58"/>
      <c r="K26" s="58"/>
      <c r="L26" s="58"/>
      <c r="M26" s="58"/>
      <c r="N26" s="54"/>
      <c r="O26" s="58"/>
    </row>
    <row r="27" ht="18" customHeight="1" spans="1:15">
      <c r="A27" s="59" t="s">
        <v>134</v>
      </c>
      <c r="B27" s="59" t="s">
        <v>135</v>
      </c>
      <c r="C27" s="205">
        <v>603240</v>
      </c>
      <c r="D27" s="206">
        <f t="shared" si="0"/>
        <v>603240</v>
      </c>
      <c r="E27" s="206">
        <v>603240</v>
      </c>
      <c r="F27" s="206"/>
      <c r="G27" s="206"/>
      <c r="H27" s="58"/>
      <c r="I27" s="58"/>
      <c r="J27" s="58"/>
      <c r="K27" s="58"/>
      <c r="L27" s="58"/>
      <c r="M27" s="58"/>
      <c r="N27" s="54"/>
      <c r="O27" s="58"/>
    </row>
    <row r="28" ht="18" customHeight="1" spans="1:15">
      <c r="A28" s="59" t="s">
        <v>136</v>
      </c>
      <c r="B28" s="59" t="s">
        <v>81</v>
      </c>
      <c r="C28" s="205">
        <v>2000000</v>
      </c>
      <c r="D28" s="206">
        <f t="shared" si="0"/>
        <v>0</v>
      </c>
      <c r="E28" s="206"/>
      <c r="F28" s="206"/>
      <c r="G28" s="205">
        <v>2000000</v>
      </c>
      <c r="H28" s="58"/>
      <c r="I28" s="58"/>
      <c r="J28" s="58"/>
      <c r="K28" s="58"/>
      <c r="L28" s="58"/>
      <c r="M28" s="58"/>
      <c r="N28" s="54"/>
      <c r="O28" s="58"/>
    </row>
    <row r="29" ht="18" customHeight="1" spans="1:15">
      <c r="A29" s="59" t="s">
        <v>137</v>
      </c>
      <c r="B29" s="59" t="s">
        <v>138</v>
      </c>
      <c r="C29" s="205">
        <v>2000000</v>
      </c>
      <c r="D29" s="206">
        <f t="shared" si="0"/>
        <v>0</v>
      </c>
      <c r="E29" s="206"/>
      <c r="F29" s="207"/>
      <c r="G29" s="205">
        <v>2000000</v>
      </c>
      <c r="H29" s="58"/>
      <c r="I29" s="58"/>
      <c r="J29" s="58"/>
      <c r="K29" s="58"/>
      <c r="L29" s="58"/>
      <c r="M29" s="58"/>
      <c r="N29" s="54"/>
      <c r="O29" s="58"/>
    </row>
    <row r="30" ht="18" customHeight="1" spans="1:15">
      <c r="A30" s="59" t="s">
        <v>139</v>
      </c>
      <c r="B30" s="59" t="s">
        <v>140</v>
      </c>
      <c r="C30" s="205">
        <v>2000000</v>
      </c>
      <c r="D30" s="206">
        <f t="shared" si="0"/>
        <v>0</v>
      </c>
      <c r="E30" s="206"/>
      <c r="F30" s="208"/>
      <c r="G30" s="205">
        <v>2000000</v>
      </c>
      <c r="H30" s="58"/>
      <c r="I30" s="58"/>
      <c r="J30" s="58"/>
      <c r="K30" s="58"/>
      <c r="L30" s="58"/>
      <c r="M30" s="58"/>
      <c r="N30" s="54"/>
      <c r="O30" s="58"/>
    </row>
    <row r="31" ht="21" customHeight="1" spans="1:15">
      <c r="A31" s="209" t="s">
        <v>56</v>
      </c>
      <c r="B31" s="37"/>
      <c r="C31" s="83">
        <f t="shared" ref="C31:H31" si="1">C8+C16+C21+C25+C28</f>
        <v>83080216</v>
      </c>
      <c r="D31" s="83">
        <f t="shared" si="1"/>
        <v>65580216</v>
      </c>
      <c r="E31" s="83">
        <f t="shared" si="1"/>
        <v>10454816</v>
      </c>
      <c r="F31" s="83">
        <f t="shared" si="1"/>
        <v>55125400</v>
      </c>
      <c r="G31" s="83">
        <f t="shared" si="1"/>
        <v>2000000</v>
      </c>
      <c r="H31" s="83">
        <f t="shared" si="1"/>
        <v>0</v>
      </c>
      <c r="I31" s="83">
        <f>SUM(I8:I30)</f>
        <v>15500000</v>
      </c>
      <c r="J31" s="83"/>
      <c r="K31" s="83"/>
      <c r="L31" s="83"/>
      <c r="M31" s="83"/>
      <c r="N31" s="83"/>
      <c r="O31" s="83"/>
    </row>
  </sheetData>
  <mergeCells count="12">
    <mergeCell ref="A2:O2"/>
    <mergeCell ref="A3:O3"/>
    <mergeCell ref="A4:B4"/>
    <mergeCell ref="D5:F5"/>
    <mergeCell ref="J5:O5"/>
    <mergeCell ref="A31:B31"/>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4" activePane="bottomLeft" state="frozen"/>
      <selection/>
      <selection pane="bottomLeft" activeCell="B7" sqref="B7"/>
    </sheetView>
  </sheetViews>
  <sheetFormatPr defaultColWidth="8.575" defaultRowHeight="12.75" customHeight="1" outlineLevelCol="3"/>
  <cols>
    <col min="1" max="4" width="35.575" customWidth="1"/>
  </cols>
  <sheetData>
    <row r="1" customHeight="1" spans="1:4">
      <c r="A1" s="1"/>
      <c r="B1" s="1"/>
      <c r="C1" s="1"/>
      <c r="D1" s="1"/>
    </row>
    <row r="2" ht="15" customHeight="1" spans="1:4">
      <c r="A2" s="44"/>
      <c r="B2" s="48"/>
      <c r="C2" s="48"/>
      <c r="D2" s="48" t="s">
        <v>141</v>
      </c>
    </row>
    <row r="3" ht="41.25" customHeight="1" spans="1:1">
      <c r="A3" s="43" t="str">
        <f>"2025"&amp;"年部门财政拨款收支预算总表"</f>
        <v>2025年部门财政拨款收支预算总表</v>
      </c>
    </row>
    <row r="4" ht="17.25" customHeight="1" spans="1:4">
      <c r="A4" s="46" t="s">
        <v>1</v>
      </c>
      <c r="B4" s="183"/>
      <c r="D4" s="48" t="s">
        <v>2</v>
      </c>
    </row>
    <row r="5" ht="17.25" customHeight="1" spans="1:4">
      <c r="A5" s="184" t="s">
        <v>3</v>
      </c>
      <c r="B5" s="185"/>
      <c r="C5" s="184" t="s">
        <v>4</v>
      </c>
      <c r="D5" s="185"/>
    </row>
    <row r="6" ht="18.75" customHeight="1" spans="1:4">
      <c r="A6" s="184" t="s">
        <v>5</v>
      </c>
      <c r="B6" s="184" t="s">
        <v>6</v>
      </c>
      <c r="C6" s="184" t="s">
        <v>7</v>
      </c>
      <c r="D6" s="184" t="s">
        <v>6</v>
      </c>
    </row>
    <row r="7" ht="16.5" customHeight="1" spans="1:4">
      <c r="A7" s="186" t="s">
        <v>142</v>
      </c>
      <c r="B7" s="83">
        <v>67580216</v>
      </c>
      <c r="C7" s="186" t="s">
        <v>143</v>
      </c>
      <c r="D7" s="83">
        <v>67580216</v>
      </c>
    </row>
    <row r="8" ht="16.5" customHeight="1" spans="1:4">
      <c r="A8" s="186" t="s">
        <v>144</v>
      </c>
      <c r="B8" s="187">
        <v>65580216</v>
      </c>
      <c r="C8" s="186" t="s">
        <v>145</v>
      </c>
      <c r="D8" s="83"/>
    </row>
    <row r="9" ht="16.5" customHeight="1" spans="1:4">
      <c r="A9" s="186" t="s">
        <v>146</v>
      </c>
      <c r="B9" s="187">
        <v>2000000</v>
      </c>
      <c r="C9" s="186" t="s">
        <v>147</v>
      </c>
      <c r="D9" s="83"/>
    </row>
    <row r="10" ht="16.5" customHeight="1" spans="1:4">
      <c r="A10" s="186" t="s">
        <v>148</v>
      </c>
      <c r="B10" s="83"/>
      <c r="C10" s="186" t="s">
        <v>149</v>
      </c>
      <c r="D10" s="83"/>
    </row>
    <row r="11" ht="16.5" customHeight="1" spans="1:4">
      <c r="A11" s="186" t="s">
        <v>150</v>
      </c>
      <c r="B11" s="83"/>
      <c r="C11" s="186" t="s">
        <v>151</v>
      </c>
      <c r="D11" s="83"/>
    </row>
    <row r="12" ht="16.5" customHeight="1" spans="1:4">
      <c r="A12" s="186" t="s">
        <v>144</v>
      </c>
      <c r="B12" s="83"/>
      <c r="C12" s="186" t="s">
        <v>152</v>
      </c>
      <c r="D12" s="188">
        <v>62106205</v>
      </c>
    </row>
    <row r="13" ht="16.5" customHeight="1" spans="1:4">
      <c r="A13" s="180" t="s">
        <v>146</v>
      </c>
      <c r="B13" s="83"/>
      <c r="C13" s="71" t="s">
        <v>153</v>
      </c>
      <c r="D13" s="189"/>
    </row>
    <row r="14" ht="16.5" customHeight="1" spans="1:4">
      <c r="A14" s="180" t="s">
        <v>148</v>
      </c>
      <c r="B14" s="83"/>
      <c r="C14" s="71" t="s">
        <v>154</v>
      </c>
      <c r="D14" s="190"/>
    </row>
    <row r="15" ht="16.5" customHeight="1" spans="1:4">
      <c r="A15" s="191"/>
      <c r="B15" s="83"/>
      <c r="C15" s="71" t="s">
        <v>155</v>
      </c>
      <c r="D15" s="192">
        <v>2140188</v>
      </c>
    </row>
    <row r="16" ht="16.5" customHeight="1" spans="1:4">
      <c r="A16" s="191"/>
      <c r="B16" s="83"/>
      <c r="C16" s="71" t="s">
        <v>156</v>
      </c>
      <c r="D16" s="192">
        <v>730583</v>
      </c>
    </row>
    <row r="17" ht="16.5" customHeight="1" spans="1:4">
      <c r="A17" s="191"/>
      <c r="B17" s="83"/>
      <c r="C17" s="71" t="s">
        <v>157</v>
      </c>
      <c r="D17" s="192"/>
    </row>
    <row r="18" ht="16.5" customHeight="1" spans="1:4">
      <c r="A18" s="191"/>
      <c r="B18" s="83"/>
      <c r="C18" s="71" t="s">
        <v>158</v>
      </c>
      <c r="D18" s="193"/>
    </row>
    <row r="19" ht="16.5" customHeight="1" spans="1:4">
      <c r="A19" s="191"/>
      <c r="B19" s="83"/>
      <c r="C19" s="71" t="s">
        <v>159</v>
      </c>
      <c r="D19" s="193"/>
    </row>
    <row r="20" ht="16.5" customHeight="1" spans="1:4">
      <c r="A20" s="191"/>
      <c r="B20" s="83"/>
      <c r="C20" s="71" t="s">
        <v>160</v>
      </c>
      <c r="D20" s="193"/>
    </row>
    <row r="21" ht="16.5" customHeight="1" spans="1:4">
      <c r="A21" s="191"/>
      <c r="B21" s="83"/>
      <c r="C21" s="71" t="s">
        <v>161</v>
      </c>
      <c r="D21" s="193"/>
    </row>
    <row r="22" ht="16.5" customHeight="1" spans="1:4">
      <c r="A22" s="191"/>
      <c r="B22" s="83"/>
      <c r="C22" s="71" t="s">
        <v>162</v>
      </c>
      <c r="D22" s="193"/>
    </row>
    <row r="23" ht="16.5" customHeight="1" spans="1:4">
      <c r="A23" s="191"/>
      <c r="B23" s="83"/>
      <c r="C23" s="71" t="s">
        <v>163</v>
      </c>
      <c r="D23" s="193"/>
    </row>
    <row r="24" ht="16.5" customHeight="1" spans="1:4">
      <c r="A24" s="191"/>
      <c r="B24" s="83"/>
      <c r="C24" s="71" t="s">
        <v>164</v>
      </c>
      <c r="D24" s="193"/>
    </row>
    <row r="25" ht="16.5" customHeight="1" spans="1:4">
      <c r="A25" s="191"/>
      <c r="B25" s="83"/>
      <c r="C25" s="71" t="s">
        <v>165</v>
      </c>
      <c r="D25" s="193"/>
    </row>
    <row r="26" ht="16.5" customHeight="1" spans="1:4">
      <c r="A26" s="191"/>
      <c r="B26" s="83"/>
      <c r="C26" s="71" t="s">
        <v>166</v>
      </c>
      <c r="D26" s="193">
        <v>603240</v>
      </c>
    </row>
    <row r="27" ht="16.5" customHeight="1" spans="1:4">
      <c r="A27" s="191"/>
      <c r="B27" s="83"/>
      <c r="C27" s="71" t="s">
        <v>167</v>
      </c>
      <c r="D27" s="193"/>
    </row>
    <row r="28" ht="16.5" customHeight="1" spans="1:4">
      <c r="A28" s="191"/>
      <c r="B28" s="83"/>
      <c r="C28" s="71" t="s">
        <v>168</v>
      </c>
      <c r="D28" s="193"/>
    </row>
    <row r="29" ht="16.5" customHeight="1" spans="1:4">
      <c r="A29" s="191"/>
      <c r="B29" s="83"/>
      <c r="C29" s="71" t="s">
        <v>169</v>
      </c>
      <c r="D29" s="193"/>
    </row>
    <row r="30" ht="16.5" customHeight="1" spans="1:4">
      <c r="A30" s="191"/>
      <c r="B30" s="83"/>
      <c r="C30" s="71" t="s">
        <v>170</v>
      </c>
      <c r="D30" s="193"/>
    </row>
    <row r="31" ht="16.5" customHeight="1" spans="1:4">
      <c r="A31" s="191"/>
      <c r="B31" s="83"/>
      <c r="C31" s="71" t="s">
        <v>171</v>
      </c>
      <c r="D31" s="194">
        <v>2000000</v>
      </c>
    </row>
    <row r="32" ht="16.5" customHeight="1" spans="1:4">
      <c r="A32" s="191"/>
      <c r="B32" s="83"/>
      <c r="C32" s="180" t="s">
        <v>172</v>
      </c>
      <c r="D32" s="83"/>
    </row>
    <row r="33" ht="16.5" customHeight="1" spans="1:4">
      <c r="A33" s="191"/>
      <c r="B33" s="83"/>
      <c r="C33" s="180" t="s">
        <v>173</v>
      </c>
      <c r="D33" s="83"/>
    </row>
    <row r="34" ht="16.5" customHeight="1" spans="1:4">
      <c r="A34" s="191"/>
      <c r="B34" s="83"/>
      <c r="C34" s="30" t="s">
        <v>174</v>
      </c>
      <c r="D34" s="83"/>
    </row>
    <row r="35" ht="15" customHeight="1" spans="1:4">
      <c r="A35" s="195" t="s">
        <v>51</v>
      </c>
      <c r="B35" s="196">
        <f>B8+B9</f>
        <v>67580216</v>
      </c>
      <c r="C35" s="195" t="s">
        <v>52</v>
      </c>
      <c r="D35" s="196">
        <f>SUM(D12:D34)</f>
        <v>67580216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1"/>
  <sheetViews>
    <sheetView showZeros="0" workbookViewId="0">
      <pane ySplit="1" topLeftCell="A2" activePane="bottomLeft" state="frozen"/>
      <selection/>
      <selection pane="bottomLeft" activeCell="C18" sqref="C18"/>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48"/>
      <c r="F2" s="74"/>
      <c r="G2" s="155" t="s">
        <v>175</v>
      </c>
    </row>
    <row r="3" ht="41.25" customHeight="1" spans="1:7">
      <c r="A3" s="130" t="str">
        <f>"2025"&amp;"年一般公共预算支出预算表（按功能科目分类）"</f>
        <v>2025年一般公共预算支出预算表（按功能科目分类）</v>
      </c>
      <c r="B3" s="130"/>
      <c r="C3" s="130"/>
      <c r="D3" s="130"/>
      <c r="E3" s="130"/>
      <c r="F3" s="130"/>
      <c r="G3" s="130"/>
    </row>
    <row r="4" ht="18" customHeight="1" spans="1:7">
      <c r="A4" s="5" t="s">
        <v>1</v>
      </c>
      <c r="F4" s="127"/>
      <c r="G4" s="155" t="s">
        <v>2</v>
      </c>
    </row>
    <row r="5" ht="20.25" customHeight="1" spans="1:7">
      <c r="A5" s="177" t="s">
        <v>176</v>
      </c>
      <c r="B5" s="178"/>
      <c r="C5" s="131" t="s">
        <v>56</v>
      </c>
      <c r="D5" s="169" t="s">
        <v>75</v>
      </c>
      <c r="E5" s="12"/>
      <c r="F5" s="13"/>
      <c r="G5" s="151" t="s">
        <v>76</v>
      </c>
    </row>
    <row r="6" ht="20.25" customHeight="1" spans="1:7">
      <c r="A6" s="179" t="s">
        <v>72</v>
      </c>
      <c r="B6" s="179" t="s">
        <v>73</v>
      </c>
      <c r="C6" s="19"/>
      <c r="D6" s="136" t="s">
        <v>58</v>
      </c>
      <c r="E6" s="136" t="s">
        <v>177</v>
      </c>
      <c r="F6" s="136" t="s">
        <v>178</v>
      </c>
      <c r="G6" s="153"/>
    </row>
    <row r="7" ht="15" customHeight="1" spans="1:7">
      <c r="A7" s="62" t="s">
        <v>82</v>
      </c>
      <c r="B7" s="62" t="s">
        <v>83</v>
      </c>
      <c r="C7" s="62" t="s">
        <v>84</v>
      </c>
      <c r="D7" s="62" t="s">
        <v>85</v>
      </c>
      <c r="E7" s="62" t="s">
        <v>86</v>
      </c>
      <c r="F7" s="62" t="s">
        <v>87</v>
      </c>
      <c r="G7" s="62" t="s">
        <v>88</v>
      </c>
    </row>
    <row r="8" ht="15" customHeight="1" spans="1:7">
      <c r="A8" s="180" t="s">
        <v>97</v>
      </c>
      <c r="B8" s="180" t="s">
        <v>98</v>
      </c>
      <c r="C8" s="181">
        <v>77606205</v>
      </c>
      <c r="D8" s="181">
        <v>6980805</v>
      </c>
      <c r="E8" s="181">
        <v>4875354</v>
      </c>
      <c r="F8" s="181">
        <v>2105451</v>
      </c>
      <c r="G8" s="181">
        <v>70625400</v>
      </c>
    </row>
    <row r="9" ht="15" customHeight="1" spans="1:7">
      <c r="A9" s="180" t="s">
        <v>99</v>
      </c>
      <c r="B9" s="180" t="s">
        <v>100</v>
      </c>
      <c r="C9" s="181">
        <v>11161005</v>
      </c>
      <c r="D9" s="181">
        <v>5480805</v>
      </c>
      <c r="E9" s="181">
        <v>4875354</v>
      </c>
      <c r="F9" s="181">
        <v>605451</v>
      </c>
      <c r="G9" s="181">
        <v>5680200</v>
      </c>
    </row>
    <row r="10" ht="15" customHeight="1" spans="1:7">
      <c r="A10" s="180" t="s">
        <v>101</v>
      </c>
      <c r="B10" s="180" t="s">
        <v>102</v>
      </c>
      <c r="C10" s="181">
        <v>6161005</v>
      </c>
      <c r="D10" s="181">
        <v>5480805</v>
      </c>
      <c r="E10" s="181">
        <v>4875354</v>
      </c>
      <c r="F10" s="181">
        <v>605451</v>
      </c>
      <c r="G10" s="181">
        <v>680200</v>
      </c>
    </row>
    <row r="11" ht="15" customHeight="1" spans="1:7">
      <c r="A11" s="180" t="s">
        <v>103</v>
      </c>
      <c r="B11" s="180" t="s">
        <v>104</v>
      </c>
      <c r="C11" s="181">
        <v>5000000</v>
      </c>
      <c r="D11" s="181"/>
      <c r="E11" s="181"/>
      <c r="F11" s="181"/>
      <c r="G11" s="181">
        <v>5000000</v>
      </c>
    </row>
    <row r="12" ht="15" customHeight="1" spans="1:7">
      <c r="A12" s="180" t="s">
        <v>105</v>
      </c>
      <c r="B12" s="180" t="s">
        <v>106</v>
      </c>
      <c r="C12" s="181">
        <v>62000000</v>
      </c>
      <c r="D12" s="181">
        <v>1500000</v>
      </c>
      <c r="E12" s="181"/>
      <c r="F12" s="181">
        <v>1500000</v>
      </c>
      <c r="G12" s="181">
        <v>60500000</v>
      </c>
    </row>
    <row r="13" ht="15" customHeight="1" spans="1:7">
      <c r="A13" s="180" t="s">
        <v>107</v>
      </c>
      <c r="B13" s="180" t="s">
        <v>108</v>
      </c>
      <c r="C13" s="181">
        <v>62000000</v>
      </c>
      <c r="D13" s="181">
        <v>1500000</v>
      </c>
      <c r="E13" s="181"/>
      <c r="F13" s="181">
        <v>1500000</v>
      </c>
      <c r="G13" s="181">
        <v>60500000</v>
      </c>
    </row>
    <row r="14" ht="15" customHeight="1" spans="1:7">
      <c r="A14" s="180" t="s">
        <v>109</v>
      </c>
      <c r="B14" s="180" t="s">
        <v>110</v>
      </c>
      <c r="C14" s="181">
        <v>4445200</v>
      </c>
      <c r="D14" s="181"/>
      <c r="E14" s="181"/>
      <c r="F14" s="181"/>
      <c r="G14" s="181">
        <v>4445200</v>
      </c>
    </row>
    <row r="15" ht="15" customHeight="1" spans="1:7">
      <c r="A15" s="180" t="s">
        <v>111</v>
      </c>
      <c r="B15" s="180" t="s">
        <v>110</v>
      </c>
      <c r="C15" s="181">
        <v>4445200</v>
      </c>
      <c r="D15" s="181"/>
      <c r="E15" s="181"/>
      <c r="F15" s="181"/>
      <c r="G15" s="181">
        <v>4445200</v>
      </c>
    </row>
    <row r="16" ht="15" customHeight="1" spans="1:7">
      <c r="A16" s="180" t="s">
        <v>112</v>
      </c>
      <c r="B16" s="180" t="s">
        <v>113</v>
      </c>
      <c r="C16" s="181">
        <v>2140188</v>
      </c>
      <c r="D16" s="181">
        <v>2140188</v>
      </c>
      <c r="E16" s="181">
        <v>1978188</v>
      </c>
      <c r="F16" s="181">
        <v>162000</v>
      </c>
      <c r="G16" s="181"/>
    </row>
    <row r="17" ht="15" customHeight="1" spans="1:7">
      <c r="A17" s="180" t="s">
        <v>114</v>
      </c>
      <c r="B17" s="180" t="s">
        <v>115</v>
      </c>
      <c r="C17" s="181">
        <v>2140188</v>
      </c>
      <c r="D17" s="181">
        <v>2140188</v>
      </c>
      <c r="E17" s="181">
        <v>1978188</v>
      </c>
      <c r="F17" s="181">
        <v>162000</v>
      </c>
      <c r="G17" s="181"/>
    </row>
    <row r="18" ht="15" customHeight="1" spans="1:7">
      <c r="A18" s="180" t="s">
        <v>116</v>
      </c>
      <c r="B18" s="180" t="s">
        <v>117</v>
      </c>
      <c r="C18" s="181">
        <v>1296000</v>
      </c>
      <c r="D18" s="181">
        <v>1296000</v>
      </c>
      <c r="E18" s="181">
        <v>1134000</v>
      </c>
      <c r="F18" s="181">
        <v>162000</v>
      </c>
      <c r="G18" s="181"/>
    </row>
    <row r="19" ht="15" customHeight="1" spans="1:7">
      <c r="A19" s="180" t="s">
        <v>118</v>
      </c>
      <c r="B19" s="180" t="s">
        <v>119</v>
      </c>
      <c r="C19" s="181">
        <v>644188</v>
      </c>
      <c r="D19" s="181">
        <v>644188</v>
      </c>
      <c r="E19" s="181">
        <v>644188</v>
      </c>
      <c r="F19" s="181"/>
      <c r="G19" s="181"/>
    </row>
    <row r="20" ht="15" customHeight="1" spans="1:7">
      <c r="A20" s="180" t="s">
        <v>120</v>
      </c>
      <c r="B20" s="180" t="s">
        <v>121</v>
      </c>
      <c r="C20" s="181">
        <v>200000</v>
      </c>
      <c r="D20" s="181">
        <v>200000</v>
      </c>
      <c r="E20" s="181">
        <v>200000</v>
      </c>
      <c r="F20" s="181"/>
      <c r="G20" s="181"/>
    </row>
    <row r="21" ht="15" customHeight="1" spans="1:7">
      <c r="A21" s="180" t="s">
        <v>122</v>
      </c>
      <c r="B21" s="180" t="s">
        <v>123</v>
      </c>
      <c r="C21" s="181">
        <v>730583</v>
      </c>
      <c r="D21" s="181">
        <v>730583</v>
      </c>
      <c r="E21" s="181">
        <v>730583</v>
      </c>
      <c r="F21" s="181"/>
      <c r="G21" s="181"/>
    </row>
    <row r="22" ht="15" customHeight="1" spans="1:7">
      <c r="A22" s="180" t="s">
        <v>124</v>
      </c>
      <c r="B22" s="180" t="s">
        <v>125</v>
      </c>
      <c r="C22" s="181">
        <v>730583</v>
      </c>
      <c r="D22" s="181">
        <v>730583</v>
      </c>
      <c r="E22" s="181">
        <v>730583</v>
      </c>
      <c r="F22" s="181"/>
      <c r="G22" s="181"/>
    </row>
    <row r="23" ht="15" customHeight="1" spans="1:7">
      <c r="A23" s="180" t="s">
        <v>126</v>
      </c>
      <c r="B23" s="180" t="s">
        <v>127</v>
      </c>
      <c r="C23" s="181">
        <v>723336</v>
      </c>
      <c r="D23" s="181">
        <v>723336</v>
      </c>
      <c r="E23" s="181">
        <v>723336</v>
      </c>
      <c r="F23" s="181"/>
      <c r="G23" s="181"/>
    </row>
    <row r="24" ht="15" customHeight="1" spans="1:7">
      <c r="A24" s="180" t="s">
        <v>128</v>
      </c>
      <c r="B24" s="180" t="s">
        <v>129</v>
      </c>
      <c r="C24" s="181">
        <v>7247</v>
      </c>
      <c r="D24" s="181">
        <v>7247</v>
      </c>
      <c r="E24" s="181">
        <v>7247</v>
      </c>
      <c r="F24" s="181"/>
      <c r="G24" s="181"/>
    </row>
    <row r="25" ht="15" customHeight="1" spans="1:7">
      <c r="A25" s="180" t="s">
        <v>130</v>
      </c>
      <c r="B25" s="180" t="s">
        <v>131</v>
      </c>
      <c r="C25" s="181">
        <v>603240</v>
      </c>
      <c r="D25" s="181">
        <v>603240</v>
      </c>
      <c r="E25" s="181">
        <v>603240</v>
      </c>
      <c r="F25" s="181"/>
      <c r="G25" s="181"/>
    </row>
    <row r="26" ht="15" customHeight="1" spans="1:7">
      <c r="A26" s="180" t="s">
        <v>132</v>
      </c>
      <c r="B26" s="180" t="s">
        <v>133</v>
      </c>
      <c r="C26" s="181">
        <v>603240</v>
      </c>
      <c r="D26" s="181">
        <v>603240</v>
      </c>
      <c r="E26" s="181">
        <v>603240</v>
      </c>
      <c r="F26" s="181"/>
      <c r="G26" s="181"/>
    </row>
    <row r="27" ht="15" customHeight="1" spans="1:7">
      <c r="A27" s="180" t="s">
        <v>134</v>
      </c>
      <c r="B27" s="180" t="s">
        <v>135</v>
      </c>
      <c r="C27" s="181">
        <v>603240</v>
      </c>
      <c r="D27" s="181">
        <v>603240</v>
      </c>
      <c r="E27" s="181">
        <v>603240</v>
      </c>
      <c r="F27" s="181"/>
      <c r="G27" s="181"/>
    </row>
    <row r="28" ht="15" customHeight="1" spans="1:7">
      <c r="A28" s="180" t="s">
        <v>136</v>
      </c>
      <c r="B28" s="180" t="s">
        <v>81</v>
      </c>
      <c r="C28" s="181">
        <v>2000000</v>
      </c>
      <c r="D28" s="181"/>
      <c r="E28" s="181"/>
      <c r="F28" s="181"/>
      <c r="G28" s="181">
        <v>2000000</v>
      </c>
    </row>
    <row r="29" ht="15" customHeight="1" spans="1:7">
      <c r="A29" s="180" t="s">
        <v>137</v>
      </c>
      <c r="B29" s="180" t="s">
        <v>138</v>
      </c>
      <c r="C29" s="181">
        <v>2000000</v>
      </c>
      <c r="D29" s="181"/>
      <c r="E29" s="181"/>
      <c r="F29" s="181"/>
      <c r="G29" s="181">
        <v>2000000</v>
      </c>
    </row>
    <row r="30" ht="15" customHeight="1" spans="1:7">
      <c r="A30" s="180" t="s">
        <v>139</v>
      </c>
      <c r="B30" s="180" t="s">
        <v>140</v>
      </c>
      <c r="C30" s="181">
        <v>2000000</v>
      </c>
      <c r="D30" s="181"/>
      <c r="E30" s="181"/>
      <c r="F30" s="181"/>
      <c r="G30" s="181">
        <v>2000000</v>
      </c>
    </row>
    <row r="31" ht="18" customHeight="1" spans="1:7">
      <c r="A31" s="82" t="s">
        <v>179</v>
      </c>
      <c r="B31" s="182" t="s">
        <v>179</v>
      </c>
      <c r="C31" s="83">
        <f>C8+C16+C21+C25+C28</f>
        <v>83080216</v>
      </c>
      <c r="D31" s="83">
        <f>D8+D16+D21+D25+D28</f>
        <v>10454816</v>
      </c>
      <c r="E31" s="83">
        <f>E8+E16+E21+E25+E28</f>
        <v>8187365</v>
      </c>
      <c r="F31" s="83">
        <f>F8+F16+F21+F25+F28</f>
        <v>2267451</v>
      </c>
      <c r="G31" s="83">
        <f>G8+G16+G21+G25+G28</f>
        <v>72625400</v>
      </c>
    </row>
  </sheetData>
  <mergeCells count="6">
    <mergeCell ref="A3:G3"/>
    <mergeCell ref="A5:B5"/>
    <mergeCell ref="D5:F5"/>
    <mergeCell ref="A31:B31"/>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B18" sqref="B18"/>
    </sheetView>
  </sheetViews>
  <sheetFormatPr defaultColWidth="10.425" defaultRowHeight="14.25" customHeight="1" outlineLevelCol="5"/>
  <cols>
    <col min="1" max="6" width="28.1416666666667" customWidth="1"/>
  </cols>
  <sheetData>
    <row r="1" customHeight="1" spans="1:6">
      <c r="A1" s="1"/>
      <c r="B1" s="1"/>
      <c r="C1" s="1"/>
      <c r="D1" s="1"/>
      <c r="E1" s="1"/>
      <c r="F1" s="1"/>
    </row>
    <row r="2" customHeight="1" spans="1:6">
      <c r="A2" s="45"/>
      <c r="B2" s="45"/>
      <c r="C2" s="45"/>
      <c r="D2" s="45"/>
      <c r="E2" s="44"/>
      <c r="F2" s="173" t="s">
        <v>180</v>
      </c>
    </row>
    <row r="3" ht="41.25" customHeight="1" spans="1:6">
      <c r="A3" s="174" t="str">
        <f>"2025"&amp;"年一般公共预算“三公”经费支出预算表"</f>
        <v>2025年一般公共预算“三公”经费支出预算表</v>
      </c>
      <c r="B3" s="45"/>
      <c r="C3" s="45"/>
      <c r="D3" s="45"/>
      <c r="E3" s="44"/>
      <c r="F3" s="45"/>
    </row>
    <row r="4" customHeight="1" spans="1:6">
      <c r="A4" s="113" t="s">
        <v>1</v>
      </c>
      <c r="B4" s="175"/>
      <c r="D4" s="45"/>
      <c r="E4" s="44"/>
      <c r="F4" s="66" t="s">
        <v>2</v>
      </c>
    </row>
    <row r="5" ht="27" customHeight="1" spans="1:6">
      <c r="A5" s="49" t="s">
        <v>181</v>
      </c>
      <c r="B5" s="49" t="s">
        <v>182</v>
      </c>
      <c r="C5" s="51" t="s">
        <v>183</v>
      </c>
      <c r="D5" s="49"/>
      <c r="E5" s="50"/>
      <c r="F5" s="49" t="s">
        <v>184</v>
      </c>
    </row>
    <row r="6" ht="28.5" customHeight="1" spans="1:6">
      <c r="A6" s="176"/>
      <c r="B6" s="53"/>
      <c r="C6" s="50" t="s">
        <v>58</v>
      </c>
      <c r="D6" s="50" t="s">
        <v>185</v>
      </c>
      <c r="E6" s="50" t="s">
        <v>186</v>
      </c>
      <c r="F6" s="52"/>
    </row>
    <row r="7" ht="17.25" customHeight="1" spans="1:6">
      <c r="A7" s="58" t="s">
        <v>82</v>
      </c>
      <c r="B7" s="58" t="s">
        <v>83</v>
      </c>
      <c r="C7" s="58" t="s">
        <v>84</v>
      </c>
      <c r="D7" s="58" t="s">
        <v>85</v>
      </c>
      <c r="E7" s="58" t="s">
        <v>86</v>
      </c>
      <c r="F7" s="58" t="s">
        <v>87</v>
      </c>
    </row>
    <row r="8" ht="17.25" customHeight="1" spans="1:6">
      <c r="A8" s="83"/>
      <c r="B8" s="83"/>
      <c r="C8" s="83"/>
      <c r="D8" s="83"/>
      <c r="E8" s="83"/>
      <c r="F8" s="83"/>
    </row>
    <row r="9" customHeight="1" spans="1:1">
      <c r="A9" t="s">
        <v>187</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4"/>
  <sheetViews>
    <sheetView showZeros="0" topLeftCell="C1" workbookViewId="0">
      <pane ySplit="1" topLeftCell="A2" activePane="bottomLeft" state="frozen"/>
      <selection/>
      <selection pane="bottomLeft" activeCell="J9" sqref="J9"/>
    </sheetView>
  </sheetViews>
  <sheetFormatPr defaultColWidth="9.14166666666667" defaultRowHeight="14.25" customHeight="1"/>
  <cols>
    <col min="1" max="2" width="32.85" customWidth="1"/>
    <col min="3" max="3" width="25" customWidth="1"/>
    <col min="4" max="4" width="31.2833333333333" customWidth="1"/>
    <col min="5" max="5" width="10.1416666666667" customWidth="1"/>
    <col min="6" max="6" width="30.625" customWidth="1"/>
    <col min="7" max="7" width="10.2833333333333" customWidth="1"/>
    <col min="8" max="8" width="23" style="157" customWidth="1"/>
    <col min="9" max="24" width="18.7083333333333" customWidth="1"/>
  </cols>
  <sheetData>
    <row r="1" customHeight="1" spans="1:24">
      <c r="A1" s="1"/>
      <c r="B1" s="1"/>
      <c r="C1" s="1"/>
      <c r="D1" s="1"/>
      <c r="E1" s="1"/>
      <c r="F1" s="1"/>
      <c r="G1" s="1"/>
      <c r="H1" s="158"/>
      <c r="I1" s="1"/>
      <c r="J1" s="1"/>
      <c r="K1" s="1"/>
      <c r="L1" s="1"/>
      <c r="M1" s="1"/>
      <c r="N1" s="1"/>
      <c r="O1" s="1"/>
      <c r="P1" s="1"/>
      <c r="Q1" s="1"/>
      <c r="R1" s="1"/>
      <c r="S1" s="1"/>
      <c r="T1" s="1"/>
      <c r="U1" s="1"/>
      <c r="V1" s="1"/>
      <c r="W1" s="1"/>
      <c r="X1" s="1"/>
    </row>
    <row r="2" ht="13.5" customHeight="1" spans="2:24">
      <c r="B2" s="148"/>
      <c r="C2" s="159"/>
      <c r="E2" s="160"/>
      <c r="F2" s="160"/>
      <c r="G2" s="160"/>
      <c r="H2" s="161"/>
      <c r="I2" s="85"/>
      <c r="J2" s="85"/>
      <c r="K2" s="85"/>
      <c r="L2" s="85"/>
      <c r="M2" s="85"/>
      <c r="N2" s="85"/>
      <c r="R2" s="85"/>
      <c r="V2" s="159"/>
      <c r="X2" s="3" t="s">
        <v>188</v>
      </c>
    </row>
    <row r="3" ht="45.75" customHeight="1" spans="1:24">
      <c r="A3" s="68" t="str">
        <f>"2025"&amp;"年部门基本支出预算表"</f>
        <v>2025年部门基本支出预算表</v>
      </c>
      <c r="B3" s="4"/>
      <c r="C3" s="68"/>
      <c r="D3" s="68"/>
      <c r="E3" s="68"/>
      <c r="F3" s="68"/>
      <c r="G3" s="68"/>
      <c r="H3" s="101"/>
      <c r="I3" s="68"/>
      <c r="J3" s="68"/>
      <c r="K3" s="68"/>
      <c r="L3" s="68"/>
      <c r="M3" s="68"/>
      <c r="N3" s="68"/>
      <c r="O3" s="4"/>
      <c r="P3" s="4"/>
      <c r="Q3" s="4"/>
      <c r="R3" s="68"/>
      <c r="S3" s="68"/>
      <c r="T3" s="68"/>
      <c r="U3" s="68"/>
      <c r="V3" s="68"/>
      <c r="W3" s="68"/>
      <c r="X3" s="68"/>
    </row>
    <row r="4" ht="18.75" customHeight="1" spans="1:24">
      <c r="A4" s="5" t="s">
        <v>1</v>
      </c>
      <c r="B4" s="6"/>
      <c r="C4" s="162"/>
      <c r="D4" s="162"/>
      <c r="E4" s="162"/>
      <c r="F4" s="162"/>
      <c r="G4" s="162"/>
      <c r="H4" s="163"/>
      <c r="I4" s="87"/>
      <c r="J4" s="87"/>
      <c r="K4" s="87"/>
      <c r="L4" s="87"/>
      <c r="M4" s="87"/>
      <c r="N4" s="87"/>
      <c r="O4" s="7"/>
      <c r="P4" s="7"/>
      <c r="Q4" s="7"/>
      <c r="R4" s="87"/>
      <c r="V4" s="159"/>
      <c r="X4" s="3" t="s">
        <v>2</v>
      </c>
    </row>
    <row r="5" ht="18" customHeight="1" spans="1:24">
      <c r="A5" s="9" t="s">
        <v>189</v>
      </c>
      <c r="B5" s="9" t="s">
        <v>190</v>
      </c>
      <c r="C5" s="9" t="s">
        <v>191</v>
      </c>
      <c r="D5" s="9" t="s">
        <v>192</v>
      </c>
      <c r="E5" s="9" t="s">
        <v>193</v>
      </c>
      <c r="F5" s="9" t="s">
        <v>194</v>
      </c>
      <c r="G5" s="9" t="s">
        <v>195</v>
      </c>
      <c r="H5" s="9" t="s">
        <v>196</v>
      </c>
      <c r="I5" s="169" t="s">
        <v>197</v>
      </c>
      <c r="J5" s="110" t="s">
        <v>197</v>
      </c>
      <c r="K5" s="110"/>
      <c r="L5" s="110"/>
      <c r="M5" s="110"/>
      <c r="N5" s="110"/>
      <c r="O5" s="12"/>
      <c r="P5" s="12"/>
      <c r="Q5" s="12"/>
      <c r="R5" s="103" t="s">
        <v>62</v>
      </c>
      <c r="S5" s="110" t="s">
        <v>63</v>
      </c>
      <c r="T5" s="110"/>
      <c r="U5" s="110"/>
      <c r="V5" s="110"/>
      <c r="W5" s="110"/>
      <c r="X5" s="79"/>
    </row>
    <row r="6" ht="18" customHeight="1" spans="1:24">
      <c r="A6" s="14"/>
      <c r="B6" s="29"/>
      <c r="C6" s="133"/>
      <c r="D6" s="14"/>
      <c r="E6" s="14"/>
      <c r="F6" s="14"/>
      <c r="G6" s="14"/>
      <c r="H6" s="14"/>
      <c r="I6" s="131" t="s">
        <v>198</v>
      </c>
      <c r="J6" s="169" t="s">
        <v>59</v>
      </c>
      <c r="K6" s="110"/>
      <c r="L6" s="110"/>
      <c r="M6" s="110"/>
      <c r="N6" s="79"/>
      <c r="O6" s="11" t="s">
        <v>199</v>
      </c>
      <c r="P6" s="12"/>
      <c r="Q6" s="13"/>
      <c r="R6" s="9" t="s">
        <v>62</v>
      </c>
      <c r="S6" s="169" t="s">
        <v>63</v>
      </c>
      <c r="T6" s="103" t="s">
        <v>65</v>
      </c>
      <c r="U6" s="110" t="s">
        <v>63</v>
      </c>
      <c r="V6" s="103" t="s">
        <v>67</v>
      </c>
      <c r="W6" s="103" t="s">
        <v>68</v>
      </c>
      <c r="X6" s="172" t="s">
        <v>69</v>
      </c>
    </row>
    <row r="7" ht="19.5" customHeight="1" spans="1:24">
      <c r="A7" s="29"/>
      <c r="B7" s="29"/>
      <c r="C7" s="29"/>
      <c r="D7" s="29"/>
      <c r="E7" s="29"/>
      <c r="F7" s="29"/>
      <c r="G7" s="29"/>
      <c r="H7" s="15"/>
      <c r="I7" s="29"/>
      <c r="J7" s="170" t="s">
        <v>200</v>
      </c>
      <c r="K7" s="9" t="s">
        <v>201</v>
      </c>
      <c r="L7" s="9" t="s">
        <v>202</v>
      </c>
      <c r="M7" s="9" t="s">
        <v>203</v>
      </c>
      <c r="N7" s="9" t="s">
        <v>204</v>
      </c>
      <c r="O7" s="9" t="s">
        <v>59</v>
      </c>
      <c r="P7" s="9" t="s">
        <v>60</v>
      </c>
      <c r="Q7" s="9" t="s">
        <v>61</v>
      </c>
      <c r="R7" s="29"/>
      <c r="S7" s="9" t="s">
        <v>58</v>
      </c>
      <c r="T7" s="9" t="s">
        <v>65</v>
      </c>
      <c r="U7" s="9" t="s">
        <v>205</v>
      </c>
      <c r="V7" s="9" t="s">
        <v>67</v>
      </c>
      <c r="W7" s="9" t="s">
        <v>68</v>
      </c>
      <c r="X7" s="9" t="s">
        <v>69</v>
      </c>
    </row>
    <row r="8" ht="37.5" customHeight="1" spans="1:24">
      <c r="A8" s="164"/>
      <c r="B8" s="19"/>
      <c r="C8" s="164"/>
      <c r="D8" s="164"/>
      <c r="E8" s="164"/>
      <c r="F8" s="164"/>
      <c r="G8" s="164"/>
      <c r="H8" s="165"/>
      <c r="I8" s="164"/>
      <c r="J8" s="171" t="s">
        <v>58</v>
      </c>
      <c r="K8" s="17" t="s">
        <v>206</v>
      </c>
      <c r="L8" s="17" t="s">
        <v>202</v>
      </c>
      <c r="M8" s="17" t="s">
        <v>203</v>
      </c>
      <c r="N8" s="17" t="s">
        <v>204</v>
      </c>
      <c r="O8" s="17" t="s">
        <v>202</v>
      </c>
      <c r="P8" s="17" t="s">
        <v>203</v>
      </c>
      <c r="Q8" s="17" t="s">
        <v>204</v>
      </c>
      <c r="R8" s="17" t="s">
        <v>62</v>
      </c>
      <c r="S8" s="17" t="s">
        <v>58</v>
      </c>
      <c r="T8" s="17" t="s">
        <v>65</v>
      </c>
      <c r="U8" s="17" t="s">
        <v>205</v>
      </c>
      <c r="V8" s="17" t="s">
        <v>67</v>
      </c>
      <c r="W8" s="17" t="s">
        <v>68</v>
      </c>
      <c r="X8" s="17" t="s">
        <v>69</v>
      </c>
    </row>
    <row r="9" customHeight="1" spans="1:24">
      <c r="A9" s="38">
        <v>1</v>
      </c>
      <c r="B9" s="38">
        <v>2</v>
      </c>
      <c r="C9" s="38">
        <v>3</v>
      </c>
      <c r="D9" s="38">
        <v>4</v>
      </c>
      <c r="E9" s="38">
        <v>5</v>
      </c>
      <c r="F9" s="38">
        <v>6</v>
      </c>
      <c r="G9" s="38">
        <v>7</v>
      </c>
      <c r="H9" s="49">
        <v>8</v>
      </c>
      <c r="I9" s="38">
        <v>9</v>
      </c>
      <c r="J9" s="38">
        <v>10</v>
      </c>
      <c r="K9" s="38">
        <v>11</v>
      </c>
      <c r="L9" s="38">
        <v>12</v>
      </c>
      <c r="M9" s="38">
        <v>13</v>
      </c>
      <c r="N9" s="38">
        <v>14</v>
      </c>
      <c r="O9" s="38">
        <v>15</v>
      </c>
      <c r="P9" s="38">
        <v>16</v>
      </c>
      <c r="Q9" s="38">
        <v>17</v>
      </c>
      <c r="R9" s="38">
        <v>18</v>
      </c>
      <c r="S9" s="38">
        <v>19</v>
      </c>
      <c r="T9" s="38">
        <v>20</v>
      </c>
      <c r="U9" s="38">
        <v>21</v>
      </c>
      <c r="V9" s="38">
        <v>22</v>
      </c>
      <c r="W9" s="38">
        <v>23</v>
      </c>
      <c r="X9" s="38">
        <v>24</v>
      </c>
    </row>
    <row r="10" customHeight="1" spans="1:24">
      <c r="A10" s="38" t="s">
        <v>207</v>
      </c>
      <c r="B10" s="38" t="s">
        <v>70</v>
      </c>
      <c r="C10" s="38" t="s">
        <v>208</v>
      </c>
      <c r="D10" s="38" t="s">
        <v>209</v>
      </c>
      <c r="E10" s="166">
        <v>2050101</v>
      </c>
      <c r="F10" s="38" t="s">
        <v>102</v>
      </c>
      <c r="G10" s="38" t="s">
        <v>210</v>
      </c>
      <c r="H10" s="49" t="s">
        <v>211</v>
      </c>
      <c r="I10" s="154">
        <v>307800</v>
      </c>
      <c r="J10" s="154">
        <v>307800</v>
      </c>
      <c r="K10" s="154"/>
      <c r="L10" s="154"/>
      <c r="M10" s="154">
        <v>307800</v>
      </c>
      <c r="N10" s="38"/>
      <c r="O10" s="38"/>
      <c r="P10" s="38"/>
      <c r="Q10" s="38"/>
      <c r="R10" s="38"/>
      <c r="S10" s="38"/>
      <c r="T10" s="38"/>
      <c r="U10" s="38"/>
      <c r="V10" s="38"/>
      <c r="W10" s="38"/>
      <c r="X10" s="38"/>
    </row>
    <row r="11" customHeight="1" spans="1:24">
      <c r="A11" s="38" t="s">
        <v>207</v>
      </c>
      <c r="B11" s="38" t="s">
        <v>70</v>
      </c>
      <c r="C11" s="38" t="s">
        <v>212</v>
      </c>
      <c r="D11" s="38" t="s">
        <v>213</v>
      </c>
      <c r="E11" s="167">
        <v>2050999</v>
      </c>
      <c r="F11" s="38" t="s">
        <v>108</v>
      </c>
      <c r="G11" s="38" t="s">
        <v>214</v>
      </c>
      <c r="H11" s="49" t="s">
        <v>215</v>
      </c>
      <c r="I11" s="154">
        <v>1500000</v>
      </c>
      <c r="J11" s="154">
        <v>1500000</v>
      </c>
      <c r="K11" s="154"/>
      <c r="L11" s="154"/>
      <c r="M11" s="154">
        <v>1500000</v>
      </c>
      <c r="N11" s="38"/>
      <c r="O11" s="38"/>
      <c r="P11" s="38"/>
      <c r="Q11" s="38"/>
      <c r="R11" s="38"/>
      <c r="S11" s="38"/>
      <c r="T11" s="38"/>
      <c r="U11" s="38"/>
      <c r="V11" s="38"/>
      <c r="W11" s="38"/>
      <c r="X11" s="38"/>
    </row>
    <row r="12" customHeight="1" spans="1:24">
      <c r="A12" s="38" t="s">
        <v>207</v>
      </c>
      <c r="B12" s="38" t="s">
        <v>70</v>
      </c>
      <c r="C12" s="38" t="s">
        <v>216</v>
      </c>
      <c r="D12" s="38" t="s">
        <v>217</v>
      </c>
      <c r="E12" s="167">
        <v>2050101</v>
      </c>
      <c r="F12" s="38" t="s">
        <v>102</v>
      </c>
      <c r="G12" s="38" t="s">
        <v>218</v>
      </c>
      <c r="H12" s="49" t="s">
        <v>217</v>
      </c>
      <c r="I12" s="154">
        <v>25740</v>
      </c>
      <c r="J12" s="154">
        <v>25740</v>
      </c>
      <c r="K12" s="154"/>
      <c r="L12" s="154"/>
      <c r="M12" s="154">
        <v>25740</v>
      </c>
      <c r="N12" s="38"/>
      <c r="O12" s="38"/>
      <c r="P12" s="38"/>
      <c r="Q12" s="38"/>
      <c r="R12" s="38"/>
      <c r="S12" s="38"/>
      <c r="T12" s="38"/>
      <c r="U12" s="38"/>
      <c r="V12" s="38"/>
      <c r="W12" s="38"/>
      <c r="X12" s="38"/>
    </row>
    <row r="13" customHeight="1" spans="1:24">
      <c r="A13" s="38" t="s">
        <v>207</v>
      </c>
      <c r="B13" s="38" t="s">
        <v>70</v>
      </c>
      <c r="C13" s="38" t="s">
        <v>219</v>
      </c>
      <c r="D13" s="38" t="s">
        <v>220</v>
      </c>
      <c r="E13" s="167">
        <v>2050101</v>
      </c>
      <c r="F13" s="38" t="s">
        <v>102</v>
      </c>
      <c r="G13" s="38" t="s">
        <v>221</v>
      </c>
      <c r="H13" s="49" t="s">
        <v>222</v>
      </c>
      <c r="I13" s="154">
        <v>1299528</v>
      </c>
      <c r="J13" s="154">
        <v>1299528</v>
      </c>
      <c r="K13" s="154"/>
      <c r="L13" s="154"/>
      <c r="M13" s="154">
        <v>1299528</v>
      </c>
      <c r="N13" s="38"/>
      <c r="O13" s="38"/>
      <c r="P13" s="38"/>
      <c r="Q13" s="38"/>
      <c r="R13" s="38"/>
      <c r="S13" s="38"/>
      <c r="T13" s="38"/>
      <c r="U13" s="38"/>
      <c r="V13" s="38"/>
      <c r="W13" s="38"/>
      <c r="X13" s="38"/>
    </row>
    <row r="14" customHeight="1" spans="1:24">
      <c r="A14" s="38" t="s">
        <v>207</v>
      </c>
      <c r="B14" s="38" t="s">
        <v>70</v>
      </c>
      <c r="C14" s="38" t="s">
        <v>223</v>
      </c>
      <c r="D14" s="38" t="s">
        <v>220</v>
      </c>
      <c r="E14" s="167">
        <v>2050101</v>
      </c>
      <c r="F14" s="38" t="s">
        <v>102</v>
      </c>
      <c r="G14" s="38" t="s">
        <v>224</v>
      </c>
      <c r="H14" s="49" t="s">
        <v>225</v>
      </c>
      <c r="I14" s="154">
        <v>1993812</v>
      </c>
      <c r="J14" s="154">
        <v>1993812</v>
      </c>
      <c r="K14" s="154"/>
      <c r="L14" s="154"/>
      <c r="M14" s="154">
        <v>1993812</v>
      </c>
      <c r="N14" s="38"/>
      <c r="O14" s="38"/>
      <c r="P14" s="38"/>
      <c r="Q14" s="38"/>
      <c r="R14" s="38"/>
      <c r="S14" s="38"/>
      <c r="T14" s="38"/>
      <c r="U14" s="38"/>
      <c r="V14" s="38"/>
      <c r="W14" s="38"/>
      <c r="X14" s="38"/>
    </row>
    <row r="15" customHeight="1" spans="1:24">
      <c r="A15" s="38" t="s">
        <v>207</v>
      </c>
      <c r="B15" s="38" t="s">
        <v>70</v>
      </c>
      <c r="C15" s="38" t="s">
        <v>226</v>
      </c>
      <c r="D15" s="38" t="s">
        <v>220</v>
      </c>
      <c r="E15" s="167">
        <v>2050101</v>
      </c>
      <c r="F15" s="38" t="s">
        <v>102</v>
      </c>
      <c r="G15" s="38" t="s">
        <v>227</v>
      </c>
      <c r="H15" s="49" t="s">
        <v>228</v>
      </c>
      <c r="I15" s="154">
        <v>108294</v>
      </c>
      <c r="J15" s="154">
        <v>108294</v>
      </c>
      <c r="K15" s="154"/>
      <c r="L15" s="154"/>
      <c r="M15" s="154">
        <v>108294</v>
      </c>
      <c r="N15" s="38"/>
      <c r="O15" s="38"/>
      <c r="P15" s="38"/>
      <c r="Q15" s="38"/>
      <c r="R15" s="38"/>
      <c r="S15" s="38"/>
      <c r="T15" s="38"/>
      <c r="U15" s="38"/>
      <c r="V15" s="38"/>
      <c r="W15" s="38"/>
      <c r="X15" s="38"/>
    </row>
    <row r="16" customHeight="1" spans="1:24">
      <c r="A16" s="38" t="s">
        <v>207</v>
      </c>
      <c r="B16" s="38" t="s">
        <v>70</v>
      </c>
      <c r="C16" s="38" t="s">
        <v>229</v>
      </c>
      <c r="D16" s="38" t="s">
        <v>230</v>
      </c>
      <c r="E16" s="167">
        <v>2080501</v>
      </c>
      <c r="F16" s="38" t="s">
        <v>117</v>
      </c>
      <c r="G16" s="38" t="s">
        <v>231</v>
      </c>
      <c r="H16" s="49" t="s">
        <v>232</v>
      </c>
      <c r="I16" s="154">
        <v>135000</v>
      </c>
      <c r="J16" s="154">
        <v>135000</v>
      </c>
      <c r="K16" s="154"/>
      <c r="L16" s="154"/>
      <c r="M16" s="154">
        <v>135000</v>
      </c>
      <c r="N16" s="38"/>
      <c r="O16" s="38"/>
      <c r="P16" s="38"/>
      <c r="Q16" s="38"/>
      <c r="R16" s="38"/>
      <c r="S16" s="38"/>
      <c r="T16" s="38"/>
      <c r="U16" s="38"/>
      <c r="V16" s="38"/>
      <c r="W16" s="38"/>
      <c r="X16" s="38"/>
    </row>
    <row r="17" customHeight="1" spans="1:24">
      <c r="A17" s="38" t="s">
        <v>207</v>
      </c>
      <c r="B17" s="38" t="s">
        <v>70</v>
      </c>
      <c r="C17" s="38" t="s">
        <v>233</v>
      </c>
      <c r="D17" s="38" t="s">
        <v>234</v>
      </c>
      <c r="E17" s="167">
        <v>2080501</v>
      </c>
      <c r="F17" s="38" t="s">
        <v>117</v>
      </c>
      <c r="G17" s="38" t="s">
        <v>235</v>
      </c>
      <c r="H17" s="49" t="s">
        <v>236</v>
      </c>
      <c r="I17" s="154">
        <v>1134000</v>
      </c>
      <c r="J17" s="154">
        <v>1134000</v>
      </c>
      <c r="K17" s="154"/>
      <c r="L17" s="154"/>
      <c r="M17" s="154">
        <v>1134000</v>
      </c>
      <c r="N17" s="38"/>
      <c r="O17" s="38"/>
      <c r="P17" s="38"/>
      <c r="Q17" s="38"/>
      <c r="R17" s="38"/>
      <c r="S17" s="38"/>
      <c r="T17" s="38"/>
      <c r="U17" s="38"/>
      <c r="V17" s="38"/>
      <c r="W17" s="38"/>
      <c r="X17" s="38"/>
    </row>
    <row r="18" customHeight="1" spans="1:24">
      <c r="A18" s="38" t="s">
        <v>207</v>
      </c>
      <c r="B18" s="38" t="s">
        <v>70</v>
      </c>
      <c r="C18" s="38" t="s">
        <v>237</v>
      </c>
      <c r="D18" s="38" t="s">
        <v>238</v>
      </c>
      <c r="E18" s="167">
        <v>2050101</v>
      </c>
      <c r="F18" s="38" t="s">
        <v>102</v>
      </c>
      <c r="G18" s="38" t="s">
        <v>227</v>
      </c>
      <c r="H18" s="49" t="s">
        <v>228</v>
      </c>
      <c r="I18" s="154">
        <v>813720</v>
      </c>
      <c r="J18" s="154">
        <v>813720</v>
      </c>
      <c r="K18" s="154"/>
      <c r="L18" s="154"/>
      <c r="M18" s="154">
        <v>813720</v>
      </c>
      <c r="N18" s="38"/>
      <c r="O18" s="38"/>
      <c r="P18" s="38"/>
      <c r="Q18" s="38"/>
      <c r="R18" s="38"/>
      <c r="S18" s="38"/>
      <c r="T18" s="38"/>
      <c r="U18" s="38"/>
      <c r="V18" s="38"/>
      <c r="W18" s="38"/>
      <c r="X18" s="38"/>
    </row>
    <row r="19" customHeight="1" spans="1:24">
      <c r="A19" s="38" t="s">
        <v>207</v>
      </c>
      <c r="B19" s="38" t="s">
        <v>70</v>
      </c>
      <c r="C19" s="38" t="s">
        <v>239</v>
      </c>
      <c r="D19" s="38" t="s">
        <v>238</v>
      </c>
      <c r="E19" s="167">
        <v>2050101</v>
      </c>
      <c r="F19" s="38" t="s">
        <v>102</v>
      </c>
      <c r="G19" s="38" t="s">
        <v>227</v>
      </c>
      <c r="H19" s="49" t="s">
        <v>228</v>
      </c>
      <c r="I19" s="154">
        <v>660000</v>
      </c>
      <c r="J19" s="154">
        <v>660000</v>
      </c>
      <c r="K19" s="154"/>
      <c r="L19" s="154"/>
      <c r="M19" s="154">
        <v>660000</v>
      </c>
      <c r="N19" s="38"/>
      <c r="O19" s="38"/>
      <c r="P19" s="38"/>
      <c r="Q19" s="38"/>
      <c r="R19" s="38"/>
      <c r="S19" s="38"/>
      <c r="T19" s="38"/>
      <c r="U19" s="38"/>
      <c r="V19" s="38"/>
      <c r="W19" s="38"/>
      <c r="X19" s="38"/>
    </row>
    <row r="20" customHeight="1" spans="1:24">
      <c r="A20" s="38" t="s">
        <v>207</v>
      </c>
      <c r="B20" s="38" t="s">
        <v>70</v>
      </c>
      <c r="C20" s="38" t="s">
        <v>240</v>
      </c>
      <c r="D20" s="38" t="s">
        <v>241</v>
      </c>
      <c r="E20" s="167">
        <v>2050101</v>
      </c>
      <c r="F20" s="38" t="s">
        <v>102</v>
      </c>
      <c r="G20" s="38" t="s">
        <v>242</v>
      </c>
      <c r="H20" s="49" t="s">
        <v>243</v>
      </c>
      <c r="I20" s="154">
        <v>39900</v>
      </c>
      <c r="J20" s="154">
        <v>39900</v>
      </c>
      <c r="K20" s="154"/>
      <c r="L20" s="154"/>
      <c r="M20" s="154">
        <v>39900</v>
      </c>
      <c r="N20" s="38"/>
      <c r="O20" s="38"/>
      <c r="P20" s="38"/>
      <c r="Q20" s="38"/>
      <c r="R20" s="38"/>
      <c r="S20" s="38"/>
      <c r="T20" s="38"/>
      <c r="U20" s="38"/>
      <c r="V20" s="38"/>
      <c r="W20" s="38"/>
      <c r="X20" s="38"/>
    </row>
    <row r="21" customHeight="1" spans="1:24">
      <c r="A21" s="38" t="s">
        <v>207</v>
      </c>
      <c r="B21" s="38" t="s">
        <v>70</v>
      </c>
      <c r="C21" s="38" t="s">
        <v>244</v>
      </c>
      <c r="D21" s="38" t="s">
        <v>241</v>
      </c>
      <c r="E21" s="167">
        <v>2050101</v>
      </c>
      <c r="F21" s="38" t="s">
        <v>102</v>
      </c>
      <c r="G21" s="38" t="s">
        <v>242</v>
      </c>
      <c r="H21" s="49" t="s">
        <v>243</v>
      </c>
      <c r="I21" s="154">
        <v>45000</v>
      </c>
      <c r="J21" s="154">
        <v>45000</v>
      </c>
      <c r="K21" s="154"/>
      <c r="L21" s="154"/>
      <c r="M21" s="154">
        <v>45000</v>
      </c>
      <c r="N21" s="38"/>
      <c r="O21" s="38"/>
      <c r="P21" s="38"/>
      <c r="Q21" s="38"/>
      <c r="R21" s="38"/>
      <c r="S21" s="38"/>
      <c r="T21" s="38"/>
      <c r="U21" s="38"/>
      <c r="V21" s="38"/>
      <c r="W21" s="38"/>
      <c r="X21" s="38"/>
    </row>
    <row r="22" customHeight="1" spans="1:24">
      <c r="A22" s="38" t="s">
        <v>207</v>
      </c>
      <c r="B22" s="38" t="s">
        <v>70</v>
      </c>
      <c r="C22" s="38" t="s">
        <v>245</v>
      </c>
      <c r="D22" s="38" t="s">
        <v>241</v>
      </c>
      <c r="E22" s="167">
        <v>2050101</v>
      </c>
      <c r="F22" s="38" t="s">
        <v>102</v>
      </c>
      <c r="G22" s="38" t="s">
        <v>246</v>
      </c>
      <c r="H22" s="49" t="s">
        <v>247</v>
      </c>
      <c r="I22" s="154">
        <v>20000</v>
      </c>
      <c r="J22" s="154">
        <v>20000</v>
      </c>
      <c r="K22" s="154"/>
      <c r="L22" s="154"/>
      <c r="M22" s="154">
        <v>20000</v>
      </c>
      <c r="N22" s="38"/>
      <c r="O22" s="38"/>
      <c r="P22" s="38"/>
      <c r="Q22" s="38"/>
      <c r="R22" s="38"/>
      <c r="S22" s="38"/>
      <c r="T22" s="38"/>
      <c r="U22" s="38"/>
      <c r="V22" s="38"/>
      <c r="W22" s="38"/>
      <c r="X22" s="38"/>
    </row>
    <row r="23" customHeight="1" spans="1:24">
      <c r="A23" s="38" t="s">
        <v>207</v>
      </c>
      <c r="B23" s="38" t="s">
        <v>70</v>
      </c>
      <c r="C23" s="38" t="s">
        <v>248</v>
      </c>
      <c r="D23" s="38" t="s">
        <v>241</v>
      </c>
      <c r="E23" s="167">
        <v>2050101</v>
      </c>
      <c r="F23" s="38" t="s">
        <v>102</v>
      </c>
      <c r="G23" s="38" t="s">
        <v>249</v>
      </c>
      <c r="H23" s="49" t="s">
        <v>250</v>
      </c>
      <c r="I23" s="154">
        <v>28000</v>
      </c>
      <c r="J23" s="154">
        <v>28000</v>
      </c>
      <c r="K23" s="154"/>
      <c r="L23" s="154"/>
      <c r="M23" s="154">
        <v>28000</v>
      </c>
      <c r="N23" s="38"/>
      <c r="O23" s="38"/>
      <c r="P23" s="38"/>
      <c r="Q23" s="38"/>
      <c r="R23" s="38"/>
      <c r="S23" s="38"/>
      <c r="T23" s="38"/>
      <c r="U23" s="38"/>
      <c r="V23" s="38"/>
      <c r="W23" s="38"/>
      <c r="X23" s="38"/>
    </row>
    <row r="24" customHeight="1" spans="1:24">
      <c r="A24" s="38" t="s">
        <v>207</v>
      </c>
      <c r="B24" s="38" t="s">
        <v>70</v>
      </c>
      <c r="C24" s="38" t="s">
        <v>251</v>
      </c>
      <c r="D24" s="38" t="s">
        <v>241</v>
      </c>
      <c r="E24" s="167">
        <v>2050101</v>
      </c>
      <c r="F24" s="38" t="s">
        <v>102</v>
      </c>
      <c r="G24" s="38" t="s">
        <v>252</v>
      </c>
      <c r="H24" s="49" t="s">
        <v>253</v>
      </c>
      <c r="I24" s="154">
        <v>4231</v>
      </c>
      <c r="J24" s="154">
        <v>4231</v>
      </c>
      <c r="K24" s="154"/>
      <c r="L24" s="154"/>
      <c r="M24" s="154">
        <v>4231</v>
      </c>
      <c r="N24" s="38"/>
      <c r="O24" s="38"/>
      <c r="P24" s="38"/>
      <c r="Q24" s="38"/>
      <c r="R24" s="38"/>
      <c r="S24" s="38"/>
      <c r="T24" s="38"/>
      <c r="U24" s="38"/>
      <c r="V24" s="38"/>
      <c r="W24" s="38"/>
      <c r="X24" s="38"/>
    </row>
    <row r="25" customHeight="1" spans="1:24">
      <c r="A25" s="38" t="s">
        <v>207</v>
      </c>
      <c r="B25" s="38" t="s">
        <v>70</v>
      </c>
      <c r="C25" s="38" t="s">
        <v>254</v>
      </c>
      <c r="D25" s="38" t="s">
        <v>241</v>
      </c>
      <c r="E25" s="167">
        <v>2050101</v>
      </c>
      <c r="F25" s="38" t="s">
        <v>102</v>
      </c>
      <c r="G25" s="38" t="s">
        <v>231</v>
      </c>
      <c r="H25" s="49" t="s">
        <v>232</v>
      </c>
      <c r="I25" s="154">
        <v>99000</v>
      </c>
      <c r="J25" s="154">
        <v>99000</v>
      </c>
      <c r="K25" s="154"/>
      <c r="L25" s="154"/>
      <c r="M25" s="154">
        <v>99000</v>
      </c>
      <c r="N25" s="38"/>
      <c r="O25" s="38"/>
      <c r="P25" s="38"/>
      <c r="Q25" s="38"/>
      <c r="R25" s="38"/>
      <c r="S25" s="38"/>
      <c r="T25" s="38"/>
      <c r="U25" s="38"/>
      <c r="V25" s="38"/>
      <c r="W25" s="38"/>
      <c r="X25" s="38"/>
    </row>
    <row r="26" customHeight="1" spans="1:24">
      <c r="A26" s="38" t="s">
        <v>207</v>
      </c>
      <c r="B26" s="38" t="s">
        <v>70</v>
      </c>
      <c r="C26" s="38" t="s">
        <v>255</v>
      </c>
      <c r="D26" s="38" t="s">
        <v>241</v>
      </c>
      <c r="E26" s="167">
        <v>2050101</v>
      </c>
      <c r="F26" s="38" t="s">
        <v>102</v>
      </c>
      <c r="G26" s="38" t="s">
        <v>210</v>
      </c>
      <c r="H26" s="49" t="s">
        <v>211</v>
      </c>
      <c r="I26" s="154">
        <v>30780</v>
      </c>
      <c r="J26" s="154">
        <v>30780</v>
      </c>
      <c r="K26" s="154"/>
      <c r="L26" s="154"/>
      <c r="M26" s="154">
        <v>30780</v>
      </c>
      <c r="N26" s="38"/>
      <c r="O26" s="38"/>
      <c r="P26" s="38"/>
      <c r="Q26" s="38"/>
      <c r="R26" s="38"/>
      <c r="S26" s="38"/>
      <c r="T26" s="38"/>
      <c r="U26" s="38"/>
      <c r="V26" s="38"/>
      <c r="W26" s="38"/>
      <c r="X26" s="38"/>
    </row>
    <row r="27" customHeight="1" spans="1:24">
      <c r="A27" s="38" t="s">
        <v>207</v>
      </c>
      <c r="B27" s="38" t="s">
        <v>70</v>
      </c>
      <c r="C27" s="38" t="s">
        <v>256</v>
      </c>
      <c r="D27" s="38" t="s">
        <v>241</v>
      </c>
      <c r="E27" s="167">
        <v>2080501</v>
      </c>
      <c r="F27" s="38" t="s">
        <v>117</v>
      </c>
      <c r="G27" s="38" t="s">
        <v>257</v>
      </c>
      <c r="H27" s="49" t="s">
        <v>258</v>
      </c>
      <c r="I27" s="154">
        <v>27000</v>
      </c>
      <c r="J27" s="154">
        <v>27000</v>
      </c>
      <c r="K27" s="154"/>
      <c r="L27" s="154"/>
      <c r="M27" s="154">
        <v>27000</v>
      </c>
      <c r="N27" s="38"/>
      <c r="O27" s="38"/>
      <c r="P27" s="38"/>
      <c r="Q27" s="38"/>
      <c r="R27" s="38"/>
      <c r="S27" s="38"/>
      <c r="T27" s="38"/>
      <c r="U27" s="38"/>
      <c r="V27" s="38"/>
      <c r="W27" s="38"/>
      <c r="X27" s="38"/>
    </row>
    <row r="28" customHeight="1" spans="1:24">
      <c r="A28" s="38" t="s">
        <v>207</v>
      </c>
      <c r="B28" s="38" t="s">
        <v>70</v>
      </c>
      <c r="C28" s="38" t="s">
        <v>259</v>
      </c>
      <c r="D28" s="38" t="s">
        <v>241</v>
      </c>
      <c r="E28" s="167">
        <v>2050101</v>
      </c>
      <c r="F28" s="38" t="s">
        <v>102</v>
      </c>
      <c r="G28" s="38" t="s">
        <v>260</v>
      </c>
      <c r="H28" s="49" t="s">
        <v>261</v>
      </c>
      <c r="I28" s="154">
        <v>5000</v>
      </c>
      <c r="J28" s="154">
        <v>5000</v>
      </c>
      <c r="K28" s="154"/>
      <c r="L28" s="154"/>
      <c r="M28" s="154">
        <v>5000</v>
      </c>
      <c r="N28" s="38"/>
      <c r="O28" s="38"/>
      <c r="P28" s="38"/>
      <c r="Q28" s="38"/>
      <c r="R28" s="38"/>
      <c r="S28" s="38"/>
      <c r="T28" s="38"/>
      <c r="U28" s="38"/>
      <c r="V28" s="38"/>
      <c r="W28" s="38"/>
      <c r="X28" s="38"/>
    </row>
    <row r="29" customHeight="1" spans="1:24">
      <c r="A29" s="38" t="s">
        <v>207</v>
      </c>
      <c r="B29" s="38" t="s">
        <v>70</v>
      </c>
      <c r="C29" s="38" t="s">
        <v>262</v>
      </c>
      <c r="D29" s="38" t="s">
        <v>263</v>
      </c>
      <c r="E29" s="167">
        <v>2080505</v>
      </c>
      <c r="F29" s="38" t="s">
        <v>119</v>
      </c>
      <c r="G29" s="38" t="s">
        <v>264</v>
      </c>
      <c r="H29" s="49" t="s">
        <v>265</v>
      </c>
      <c r="I29" s="154">
        <v>644188</v>
      </c>
      <c r="J29" s="154">
        <v>644188</v>
      </c>
      <c r="K29" s="154"/>
      <c r="L29" s="154"/>
      <c r="M29" s="154">
        <v>644188</v>
      </c>
      <c r="N29" s="38"/>
      <c r="O29" s="38"/>
      <c r="P29" s="38"/>
      <c r="Q29" s="38"/>
      <c r="R29" s="38"/>
      <c r="S29" s="38"/>
      <c r="T29" s="38"/>
      <c r="U29" s="38"/>
      <c r="V29" s="38"/>
      <c r="W29" s="38"/>
      <c r="X29" s="38"/>
    </row>
    <row r="30" customHeight="1" spans="1:24">
      <c r="A30" s="38" t="s">
        <v>207</v>
      </c>
      <c r="B30" s="38" t="s">
        <v>70</v>
      </c>
      <c r="C30" s="38" t="s">
        <v>266</v>
      </c>
      <c r="D30" s="38" t="s">
        <v>263</v>
      </c>
      <c r="E30" s="167">
        <v>2080506</v>
      </c>
      <c r="F30" s="38" t="s">
        <v>121</v>
      </c>
      <c r="G30" s="38" t="s">
        <v>267</v>
      </c>
      <c r="H30" s="49" t="s">
        <v>268</v>
      </c>
      <c r="I30" s="154">
        <v>200000</v>
      </c>
      <c r="J30" s="154">
        <v>200000</v>
      </c>
      <c r="K30" s="154"/>
      <c r="L30" s="154"/>
      <c r="M30" s="154">
        <v>200000</v>
      </c>
      <c r="N30" s="38"/>
      <c r="O30" s="38"/>
      <c r="P30" s="38"/>
      <c r="Q30" s="38"/>
      <c r="R30" s="38"/>
      <c r="S30" s="38"/>
      <c r="T30" s="38"/>
      <c r="U30" s="38"/>
      <c r="V30" s="38"/>
      <c r="W30" s="38"/>
      <c r="X30" s="38"/>
    </row>
    <row r="31" customHeight="1" spans="1:24">
      <c r="A31" s="38" t="s">
        <v>207</v>
      </c>
      <c r="B31" s="38" t="s">
        <v>70</v>
      </c>
      <c r="C31" s="38" t="s">
        <v>269</v>
      </c>
      <c r="D31" s="38" t="s">
        <v>263</v>
      </c>
      <c r="E31" s="167">
        <v>2101101</v>
      </c>
      <c r="F31" s="38" t="s">
        <v>127</v>
      </c>
      <c r="G31" s="38" t="s">
        <v>270</v>
      </c>
      <c r="H31" s="49" t="s">
        <v>271</v>
      </c>
      <c r="I31" s="154">
        <v>723336</v>
      </c>
      <c r="J31" s="154">
        <v>723336</v>
      </c>
      <c r="K31" s="154"/>
      <c r="L31" s="154"/>
      <c r="M31" s="154">
        <v>723336</v>
      </c>
      <c r="N31" s="38"/>
      <c r="O31" s="38"/>
      <c r="P31" s="38"/>
      <c r="Q31" s="38"/>
      <c r="R31" s="38"/>
      <c r="S31" s="38"/>
      <c r="T31" s="38"/>
      <c r="U31" s="38"/>
      <c r="V31" s="38"/>
      <c r="W31" s="38"/>
      <c r="X31" s="38"/>
    </row>
    <row r="32" customHeight="1" spans="1:24">
      <c r="A32" s="38" t="s">
        <v>207</v>
      </c>
      <c r="B32" s="38" t="s">
        <v>70</v>
      </c>
      <c r="C32" s="38" t="s">
        <v>272</v>
      </c>
      <c r="D32" s="38" t="s">
        <v>263</v>
      </c>
      <c r="E32" s="167">
        <v>2101199</v>
      </c>
      <c r="F32" s="38" t="s">
        <v>129</v>
      </c>
      <c r="G32" s="38" t="s">
        <v>273</v>
      </c>
      <c r="H32" s="49" t="s">
        <v>274</v>
      </c>
      <c r="I32" s="154">
        <v>7247</v>
      </c>
      <c r="J32" s="154">
        <v>7247</v>
      </c>
      <c r="K32" s="154"/>
      <c r="L32" s="154"/>
      <c r="M32" s="154">
        <v>7247</v>
      </c>
      <c r="N32" s="38"/>
      <c r="O32" s="38"/>
      <c r="P32" s="38"/>
      <c r="Q32" s="38"/>
      <c r="R32" s="38"/>
      <c r="S32" s="38"/>
      <c r="T32" s="38"/>
      <c r="U32" s="38"/>
      <c r="V32" s="38"/>
      <c r="W32" s="38"/>
      <c r="X32" s="38"/>
    </row>
    <row r="33" customHeight="1" spans="1:24">
      <c r="A33" s="38" t="s">
        <v>207</v>
      </c>
      <c r="B33" s="38" t="s">
        <v>70</v>
      </c>
      <c r="C33" s="38" t="s">
        <v>275</v>
      </c>
      <c r="D33" s="38" t="s">
        <v>135</v>
      </c>
      <c r="E33" s="167">
        <v>2210201</v>
      </c>
      <c r="F33" s="38" t="s">
        <v>135</v>
      </c>
      <c r="G33" s="38" t="s">
        <v>276</v>
      </c>
      <c r="H33" s="49" t="s">
        <v>135</v>
      </c>
      <c r="I33" s="154">
        <v>603240</v>
      </c>
      <c r="J33" s="154">
        <v>603240</v>
      </c>
      <c r="K33" s="154"/>
      <c r="L33" s="154"/>
      <c r="M33" s="154">
        <v>603240</v>
      </c>
      <c r="N33" s="38"/>
      <c r="O33" s="38"/>
      <c r="P33" s="38"/>
      <c r="Q33" s="38"/>
      <c r="R33" s="38"/>
      <c r="S33" s="38"/>
      <c r="T33" s="38"/>
      <c r="U33" s="38"/>
      <c r="V33" s="38"/>
      <c r="W33" s="38"/>
      <c r="X33" s="38"/>
    </row>
    <row r="34" ht="17.25" customHeight="1" spans="1:24">
      <c r="A34" s="35" t="s">
        <v>179</v>
      </c>
      <c r="B34" s="36"/>
      <c r="C34" s="168"/>
      <c r="D34" s="168"/>
      <c r="E34" s="168"/>
      <c r="F34" s="168"/>
      <c r="G34" s="168"/>
      <c r="H34" s="27"/>
      <c r="I34" s="83">
        <f t="shared" ref="I34:M34" si="0">SUM(I10:I33)</f>
        <v>10454816</v>
      </c>
      <c r="J34" s="83">
        <f t="shared" si="0"/>
        <v>10454816</v>
      </c>
      <c r="K34" s="83">
        <f t="shared" si="0"/>
        <v>0</v>
      </c>
      <c r="L34" s="83">
        <f t="shared" si="0"/>
        <v>0</v>
      </c>
      <c r="M34" s="83">
        <f t="shared" si="0"/>
        <v>10454816</v>
      </c>
      <c r="N34" s="83"/>
      <c r="O34" s="83"/>
      <c r="P34" s="83"/>
      <c r="Q34" s="83"/>
      <c r="R34" s="83"/>
      <c r="S34" s="83"/>
      <c r="T34" s="83"/>
      <c r="U34" s="83"/>
      <c r="V34" s="83"/>
      <c r="W34" s="83"/>
      <c r="X34" s="83"/>
    </row>
  </sheetData>
  <mergeCells count="31">
    <mergeCell ref="A3:X3"/>
    <mergeCell ref="A4:H4"/>
    <mergeCell ref="I5:X5"/>
    <mergeCell ref="J6:N6"/>
    <mergeCell ref="O6:Q6"/>
    <mergeCell ref="S6:X6"/>
    <mergeCell ref="A34:H34"/>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ignoredErrors>
    <ignoredError sqref="I34:L34" formulaRange="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5"/>
  <sheetViews>
    <sheetView showZeros="0" topLeftCell="B1" workbookViewId="0">
      <pane ySplit="1" topLeftCell="A3" activePane="bottomLeft" state="frozen"/>
      <selection/>
      <selection pane="bottomLeft" activeCell="I14" sqref="I14:I19"/>
    </sheetView>
  </sheetViews>
  <sheetFormatPr defaultColWidth="9.14166666666667" defaultRowHeight="14.25" customHeight="1"/>
  <cols>
    <col min="1" max="1" width="15.875" customWidth="1"/>
    <col min="2" max="2" width="28.375" customWidth="1"/>
    <col min="3" max="3" width="32.85" customWidth="1"/>
    <col min="4" max="4" width="23.85" customWidth="1"/>
    <col min="5" max="5" width="11.1416666666667" customWidth="1"/>
    <col min="6" max="6" width="26.375" customWidth="1"/>
    <col min="7" max="7" width="9.85" customWidth="1"/>
    <col min="8" max="8" width="22"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48"/>
      <c r="E2" s="2"/>
      <c r="F2" s="2"/>
      <c r="G2" s="2"/>
      <c r="H2" s="2"/>
      <c r="U2" s="148"/>
      <c r="W2" s="155" t="s">
        <v>277</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
        <v>1</v>
      </c>
      <c r="B4" s="6"/>
      <c r="C4" s="6"/>
      <c r="D4" s="6"/>
      <c r="E4" s="6"/>
      <c r="F4" s="6"/>
      <c r="G4" s="6"/>
      <c r="H4" s="6"/>
      <c r="I4" s="7"/>
      <c r="J4" s="7"/>
      <c r="K4" s="7"/>
      <c r="L4" s="7"/>
      <c r="M4" s="7"/>
      <c r="N4" s="7"/>
      <c r="O4" s="7"/>
      <c r="P4" s="7"/>
      <c r="Q4" s="7"/>
      <c r="U4" s="148"/>
      <c r="W4" s="124" t="s">
        <v>2</v>
      </c>
    </row>
    <row r="5" ht="21.75" customHeight="1" spans="1:23">
      <c r="A5" s="9" t="s">
        <v>278</v>
      </c>
      <c r="B5" s="10" t="s">
        <v>191</v>
      </c>
      <c r="C5" s="9" t="s">
        <v>192</v>
      </c>
      <c r="D5" s="9" t="s">
        <v>279</v>
      </c>
      <c r="E5" s="10" t="s">
        <v>193</v>
      </c>
      <c r="F5" s="10" t="s">
        <v>194</v>
      </c>
      <c r="G5" s="10" t="s">
        <v>280</v>
      </c>
      <c r="H5" s="10" t="s">
        <v>281</v>
      </c>
      <c r="I5" s="28" t="s">
        <v>56</v>
      </c>
      <c r="J5" s="11" t="s">
        <v>282</v>
      </c>
      <c r="K5" s="12"/>
      <c r="L5" s="12"/>
      <c r="M5" s="13"/>
      <c r="N5" s="11" t="s">
        <v>199</v>
      </c>
      <c r="O5" s="12"/>
      <c r="P5" s="13"/>
      <c r="Q5" s="10" t="s">
        <v>62</v>
      </c>
      <c r="R5" s="11" t="s">
        <v>63</v>
      </c>
      <c r="S5" s="12"/>
      <c r="T5" s="12"/>
      <c r="U5" s="12"/>
      <c r="V5" s="12"/>
      <c r="W5" s="13"/>
    </row>
    <row r="6" ht="21.75" customHeight="1" spans="1:23">
      <c r="A6" s="14"/>
      <c r="B6" s="29"/>
      <c r="C6" s="14"/>
      <c r="D6" s="14"/>
      <c r="E6" s="15"/>
      <c r="F6" s="15"/>
      <c r="G6" s="15"/>
      <c r="H6" s="15"/>
      <c r="I6" s="29"/>
      <c r="J6" s="150" t="s">
        <v>59</v>
      </c>
      <c r="K6" s="151"/>
      <c r="L6" s="10" t="s">
        <v>60</v>
      </c>
      <c r="M6" s="10" t="s">
        <v>61</v>
      </c>
      <c r="N6" s="10" t="s">
        <v>59</v>
      </c>
      <c r="O6" s="10" t="s">
        <v>60</v>
      </c>
      <c r="P6" s="10" t="s">
        <v>61</v>
      </c>
      <c r="Q6" s="15"/>
      <c r="R6" s="10" t="s">
        <v>58</v>
      </c>
      <c r="S6" s="10" t="s">
        <v>65</v>
      </c>
      <c r="T6" s="10" t="s">
        <v>205</v>
      </c>
      <c r="U6" s="10" t="s">
        <v>67</v>
      </c>
      <c r="V6" s="10" t="s">
        <v>68</v>
      </c>
      <c r="W6" s="10" t="s">
        <v>69</v>
      </c>
    </row>
    <row r="7" ht="21" customHeight="1" spans="1:23">
      <c r="A7" s="29"/>
      <c r="B7" s="29"/>
      <c r="C7" s="29"/>
      <c r="D7" s="29"/>
      <c r="E7" s="29"/>
      <c r="F7" s="29"/>
      <c r="G7" s="29"/>
      <c r="H7" s="29"/>
      <c r="I7" s="29"/>
      <c r="J7" s="152" t="s">
        <v>58</v>
      </c>
      <c r="K7" s="153"/>
      <c r="L7" s="29"/>
      <c r="M7" s="29"/>
      <c r="N7" s="29"/>
      <c r="O7" s="29"/>
      <c r="P7" s="29"/>
      <c r="Q7" s="29"/>
      <c r="R7" s="29"/>
      <c r="S7" s="29"/>
      <c r="T7" s="29"/>
      <c r="U7" s="29"/>
      <c r="V7" s="29"/>
      <c r="W7" s="29"/>
    </row>
    <row r="8" ht="39.75" customHeight="1" spans="1:23">
      <c r="A8" s="17"/>
      <c r="B8" s="19"/>
      <c r="C8" s="17"/>
      <c r="D8" s="17"/>
      <c r="E8" s="18"/>
      <c r="F8" s="18"/>
      <c r="G8" s="18"/>
      <c r="H8" s="18"/>
      <c r="I8" s="19"/>
      <c r="J8" s="69" t="s">
        <v>58</v>
      </c>
      <c r="K8" s="69" t="s">
        <v>283</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8">
        <v>12</v>
      </c>
      <c r="M9" s="38">
        <v>13</v>
      </c>
      <c r="N9" s="38">
        <v>14</v>
      </c>
      <c r="O9" s="38">
        <v>15</v>
      </c>
      <c r="P9" s="38">
        <v>16</v>
      </c>
      <c r="Q9" s="38">
        <v>17</v>
      </c>
      <c r="R9" s="38">
        <v>18</v>
      </c>
      <c r="S9" s="38">
        <v>19</v>
      </c>
      <c r="T9" s="38">
        <v>20</v>
      </c>
      <c r="U9" s="20">
        <v>21</v>
      </c>
      <c r="V9" s="38">
        <v>22</v>
      </c>
      <c r="W9" s="20">
        <v>23</v>
      </c>
    </row>
    <row r="10" ht="22" customHeight="1" spans="1:23">
      <c r="A10" s="145" t="s">
        <v>284</v>
      </c>
      <c r="B10" s="20" t="s">
        <v>212</v>
      </c>
      <c r="C10" s="20" t="s">
        <v>285</v>
      </c>
      <c r="D10" s="20" t="s">
        <v>70</v>
      </c>
      <c r="E10" s="149">
        <v>2050999</v>
      </c>
      <c r="F10" s="20" t="s">
        <v>108</v>
      </c>
      <c r="G10" s="149">
        <v>30201</v>
      </c>
      <c r="H10" s="20" t="s">
        <v>243</v>
      </c>
      <c r="I10" s="21">
        <f>J10+L10+Q10</f>
        <v>100000</v>
      </c>
      <c r="J10" s="21">
        <v>100000</v>
      </c>
      <c r="K10" s="21">
        <v>100000</v>
      </c>
      <c r="L10" s="154"/>
      <c r="M10" s="154"/>
      <c r="N10" s="154"/>
      <c r="O10" s="154"/>
      <c r="P10" s="154"/>
      <c r="Q10" s="154"/>
      <c r="R10" s="38"/>
      <c r="S10" s="38"/>
      <c r="T10" s="38"/>
      <c r="U10" s="20"/>
      <c r="V10" s="38"/>
      <c r="W10" s="20"/>
    </row>
    <row r="11" ht="22" customHeight="1" spans="1:23">
      <c r="A11" s="145" t="s">
        <v>284</v>
      </c>
      <c r="B11" s="20" t="s">
        <v>216</v>
      </c>
      <c r="C11" s="20" t="s">
        <v>285</v>
      </c>
      <c r="D11" s="20" t="s">
        <v>70</v>
      </c>
      <c r="E11" s="149">
        <v>2050999</v>
      </c>
      <c r="F11" s="20" t="s">
        <v>108</v>
      </c>
      <c r="G11" s="149">
        <v>30399</v>
      </c>
      <c r="H11" s="20" t="s">
        <v>286</v>
      </c>
      <c r="I11" s="21">
        <f t="shared" ref="I11:I24" si="0">J11+L11+Q11</f>
        <v>50000</v>
      </c>
      <c r="J11" s="21">
        <v>50000</v>
      </c>
      <c r="K11" s="21">
        <v>50000</v>
      </c>
      <c r="L11" s="154"/>
      <c r="M11" s="154"/>
      <c r="N11" s="154"/>
      <c r="O11" s="154"/>
      <c r="P11" s="154"/>
      <c r="Q11" s="154"/>
      <c r="R11" s="38"/>
      <c r="S11" s="38"/>
      <c r="T11" s="38"/>
      <c r="U11" s="20"/>
      <c r="V11" s="38"/>
      <c r="W11" s="20"/>
    </row>
    <row r="12" ht="22" customHeight="1" spans="1:23">
      <c r="A12" s="145" t="s">
        <v>284</v>
      </c>
      <c r="B12" s="20" t="s">
        <v>219</v>
      </c>
      <c r="C12" s="20" t="s">
        <v>285</v>
      </c>
      <c r="D12" s="20" t="s">
        <v>70</v>
      </c>
      <c r="E12" s="149">
        <v>2050999</v>
      </c>
      <c r="F12" s="20" t="s">
        <v>108</v>
      </c>
      <c r="G12" s="149">
        <v>30309</v>
      </c>
      <c r="H12" s="20" t="s">
        <v>287</v>
      </c>
      <c r="I12" s="21">
        <f t="shared" si="0"/>
        <v>1250000</v>
      </c>
      <c r="J12" s="21">
        <v>1250000</v>
      </c>
      <c r="K12" s="21">
        <v>1250000</v>
      </c>
      <c r="L12" s="154"/>
      <c r="M12" s="154"/>
      <c r="N12" s="154"/>
      <c r="O12" s="154"/>
      <c r="P12" s="154"/>
      <c r="Q12" s="154"/>
      <c r="R12" s="38"/>
      <c r="S12" s="38"/>
      <c r="T12" s="38"/>
      <c r="U12" s="20"/>
      <c r="V12" s="38"/>
      <c r="W12" s="20"/>
    </row>
    <row r="13" ht="22" customHeight="1" spans="1:23">
      <c r="A13" s="145" t="s">
        <v>284</v>
      </c>
      <c r="B13" s="20" t="s">
        <v>223</v>
      </c>
      <c r="C13" s="20" t="s">
        <v>285</v>
      </c>
      <c r="D13" s="20" t="s">
        <v>70</v>
      </c>
      <c r="E13" s="149">
        <v>2050999</v>
      </c>
      <c r="F13" s="20" t="s">
        <v>108</v>
      </c>
      <c r="G13" s="149">
        <v>30227</v>
      </c>
      <c r="H13" s="20" t="s">
        <v>215</v>
      </c>
      <c r="I13" s="21">
        <f t="shared" si="0"/>
        <v>200000</v>
      </c>
      <c r="J13" s="21">
        <v>200000</v>
      </c>
      <c r="K13" s="21">
        <v>200000</v>
      </c>
      <c r="L13" s="154"/>
      <c r="M13" s="154"/>
      <c r="N13" s="154"/>
      <c r="O13" s="154"/>
      <c r="P13" s="154"/>
      <c r="Q13" s="154"/>
      <c r="R13" s="38"/>
      <c r="S13" s="38"/>
      <c r="T13" s="38"/>
      <c r="U13" s="20"/>
      <c r="V13" s="38"/>
      <c r="W13" s="20"/>
    </row>
    <row r="14" ht="22" customHeight="1" spans="1:23">
      <c r="A14" s="145" t="s">
        <v>284</v>
      </c>
      <c r="B14" s="20" t="s">
        <v>226</v>
      </c>
      <c r="C14" s="20" t="s">
        <v>288</v>
      </c>
      <c r="D14" s="20" t="s">
        <v>70</v>
      </c>
      <c r="E14" s="149">
        <v>2050999</v>
      </c>
      <c r="F14" s="20" t="s">
        <v>108</v>
      </c>
      <c r="G14" s="149">
        <v>30226</v>
      </c>
      <c r="H14" s="20" t="s">
        <v>289</v>
      </c>
      <c r="I14" s="21">
        <f t="shared" si="0"/>
        <v>15500000</v>
      </c>
      <c r="J14" s="21"/>
      <c r="K14" s="21"/>
      <c r="L14" s="154"/>
      <c r="M14" s="154"/>
      <c r="N14" s="154"/>
      <c r="O14" s="154"/>
      <c r="P14" s="154"/>
      <c r="Q14" s="154">
        <v>15500000</v>
      </c>
      <c r="R14" s="38"/>
      <c r="S14" s="38"/>
      <c r="T14" s="38"/>
      <c r="U14" s="20"/>
      <c r="V14" s="38"/>
      <c r="W14" s="20"/>
    </row>
    <row r="15" ht="22" customHeight="1" spans="1:23">
      <c r="A15" s="145" t="s">
        <v>284</v>
      </c>
      <c r="B15" s="20" t="s">
        <v>229</v>
      </c>
      <c r="C15" s="20" t="s">
        <v>288</v>
      </c>
      <c r="D15" s="20" t="s">
        <v>70</v>
      </c>
      <c r="E15" s="149">
        <v>2050102</v>
      </c>
      <c r="F15" s="20" t="s">
        <v>104</v>
      </c>
      <c r="G15" s="149">
        <v>30227</v>
      </c>
      <c r="H15" s="20" t="s">
        <v>215</v>
      </c>
      <c r="I15" s="21">
        <f t="shared" si="0"/>
        <v>5000000</v>
      </c>
      <c r="J15" s="21">
        <v>5000000</v>
      </c>
      <c r="K15" s="21">
        <v>5000000</v>
      </c>
      <c r="L15" s="154"/>
      <c r="M15" s="154"/>
      <c r="N15" s="154"/>
      <c r="O15" s="154"/>
      <c r="P15" s="154"/>
      <c r="Q15" s="156"/>
      <c r="R15" s="38"/>
      <c r="S15" s="38"/>
      <c r="T15" s="38"/>
      <c r="U15" s="20"/>
      <c r="V15" s="38"/>
      <c r="W15" s="20"/>
    </row>
    <row r="16" ht="22" customHeight="1" spans="1:23">
      <c r="A16" s="145" t="s">
        <v>284</v>
      </c>
      <c r="B16" s="20" t="s">
        <v>233</v>
      </c>
      <c r="C16" s="20" t="s">
        <v>288</v>
      </c>
      <c r="D16" s="20" t="s">
        <v>70</v>
      </c>
      <c r="E16" s="149">
        <v>2050999</v>
      </c>
      <c r="F16" s="20" t="s">
        <v>108</v>
      </c>
      <c r="G16" s="149">
        <v>30227</v>
      </c>
      <c r="H16" s="20" t="s">
        <v>215</v>
      </c>
      <c r="I16" s="21">
        <f t="shared" si="0"/>
        <v>34400000</v>
      </c>
      <c r="J16" s="21">
        <v>34400000</v>
      </c>
      <c r="K16" s="21">
        <v>34400000</v>
      </c>
      <c r="L16" s="154"/>
      <c r="M16" s="154"/>
      <c r="N16" s="154"/>
      <c r="O16" s="154"/>
      <c r="P16" s="154"/>
      <c r="Q16" s="154"/>
      <c r="R16" s="38"/>
      <c r="S16" s="38"/>
      <c r="T16" s="38"/>
      <c r="U16" s="20"/>
      <c r="V16" s="38"/>
      <c r="W16" s="20"/>
    </row>
    <row r="17" ht="22" customHeight="1" spans="1:23">
      <c r="A17" s="145" t="s">
        <v>284</v>
      </c>
      <c r="B17" s="20" t="s">
        <v>237</v>
      </c>
      <c r="C17" s="20" t="s">
        <v>288</v>
      </c>
      <c r="D17" s="20" t="s">
        <v>70</v>
      </c>
      <c r="E17" s="149">
        <v>2050999</v>
      </c>
      <c r="F17" s="20" t="s">
        <v>108</v>
      </c>
      <c r="G17" s="149">
        <v>30201</v>
      </c>
      <c r="H17" s="20" t="s">
        <v>243</v>
      </c>
      <c r="I17" s="21">
        <f t="shared" si="0"/>
        <v>10000</v>
      </c>
      <c r="J17" s="21">
        <v>10000</v>
      </c>
      <c r="K17" s="21">
        <v>10000</v>
      </c>
      <c r="L17" s="154"/>
      <c r="M17" s="154"/>
      <c r="N17" s="154"/>
      <c r="O17" s="154"/>
      <c r="P17" s="154"/>
      <c r="Q17" s="154"/>
      <c r="R17" s="38"/>
      <c r="S17" s="38"/>
      <c r="T17" s="38"/>
      <c r="U17" s="20"/>
      <c r="V17" s="38"/>
      <c r="W17" s="20"/>
    </row>
    <row r="18" ht="22" customHeight="1" spans="1:23">
      <c r="A18" s="145" t="s">
        <v>284</v>
      </c>
      <c r="B18" s="20" t="s">
        <v>239</v>
      </c>
      <c r="C18" s="20" t="s">
        <v>288</v>
      </c>
      <c r="D18" s="20" t="s">
        <v>70</v>
      </c>
      <c r="E18" s="149">
        <v>2050999</v>
      </c>
      <c r="F18" s="20" t="s">
        <v>108</v>
      </c>
      <c r="G18" s="149">
        <v>30399</v>
      </c>
      <c r="H18" s="20" t="s">
        <v>286</v>
      </c>
      <c r="I18" s="21">
        <f t="shared" si="0"/>
        <v>990000</v>
      </c>
      <c r="J18" s="21">
        <v>990000</v>
      </c>
      <c r="K18" s="21">
        <v>990000</v>
      </c>
      <c r="L18" s="154"/>
      <c r="M18" s="154"/>
      <c r="N18" s="154"/>
      <c r="O18" s="154"/>
      <c r="P18" s="154"/>
      <c r="Q18" s="154"/>
      <c r="R18" s="38"/>
      <c r="S18" s="38"/>
      <c r="T18" s="38"/>
      <c r="U18" s="20"/>
      <c r="V18" s="38"/>
      <c r="W18" s="20"/>
    </row>
    <row r="19" ht="22" customHeight="1" spans="1:23">
      <c r="A19" s="145" t="s">
        <v>284</v>
      </c>
      <c r="B19" s="20" t="s">
        <v>240</v>
      </c>
      <c r="C19" s="20" t="s">
        <v>288</v>
      </c>
      <c r="D19" s="20" t="s">
        <v>70</v>
      </c>
      <c r="E19" s="149">
        <v>2050999</v>
      </c>
      <c r="F19" s="20" t="s">
        <v>108</v>
      </c>
      <c r="G19" s="149">
        <v>30216</v>
      </c>
      <c r="H19" s="20" t="s">
        <v>290</v>
      </c>
      <c r="I19" s="21">
        <f t="shared" si="0"/>
        <v>8000000</v>
      </c>
      <c r="J19" s="21">
        <v>8000000</v>
      </c>
      <c r="K19" s="21">
        <v>8000000</v>
      </c>
      <c r="L19" s="154"/>
      <c r="M19" s="154"/>
      <c r="N19" s="154"/>
      <c r="O19" s="154"/>
      <c r="P19" s="154"/>
      <c r="Q19" s="154"/>
      <c r="R19" s="38"/>
      <c r="S19" s="38"/>
      <c r="T19" s="38"/>
      <c r="U19" s="20"/>
      <c r="V19" s="38"/>
      <c r="W19" s="20"/>
    </row>
    <row r="20" ht="22" customHeight="1" spans="1:23">
      <c r="A20" s="145" t="s">
        <v>284</v>
      </c>
      <c r="B20" s="20" t="s">
        <v>244</v>
      </c>
      <c r="C20" s="20" t="s">
        <v>291</v>
      </c>
      <c r="D20" s="20" t="s">
        <v>70</v>
      </c>
      <c r="E20" s="149">
        <v>2296003</v>
      </c>
      <c r="F20" s="20" t="s">
        <v>140</v>
      </c>
      <c r="G20" s="149">
        <v>30227</v>
      </c>
      <c r="H20" s="20" t="s">
        <v>215</v>
      </c>
      <c r="I20" s="21">
        <f t="shared" si="0"/>
        <v>2000000</v>
      </c>
      <c r="J20" s="21"/>
      <c r="K20" s="21"/>
      <c r="L20" s="154">
        <v>2000000</v>
      </c>
      <c r="M20" s="154"/>
      <c r="N20" s="154"/>
      <c r="O20" s="154"/>
      <c r="P20" s="154"/>
      <c r="Q20" s="154"/>
      <c r="R20" s="38"/>
      <c r="S20" s="38"/>
      <c r="T20" s="38"/>
      <c r="U20" s="20"/>
      <c r="V20" s="38"/>
      <c r="W20" s="20"/>
    </row>
    <row r="21" ht="30" customHeight="1" spans="1:23">
      <c r="A21" s="145" t="s">
        <v>292</v>
      </c>
      <c r="B21" s="20" t="s">
        <v>245</v>
      </c>
      <c r="C21" s="20" t="s">
        <v>293</v>
      </c>
      <c r="D21" s="20" t="s">
        <v>70</v>
      </c>
      <c r="E21" s="149">
        <v>2059999</v>
      </c>
      <c r="F21" s="20" t="s">
        <v>110</v>
      </c>
      <c r="G21" s="149">
        <v>30309</v>
      </c>
      <c r="H21" s="20" t="s">
        <v>287</v>
      </c>
      <c r="I21" s="21">
        <f t="shared" si="0"/>
        <v>1270000</v>
      </c>
      <c r="J21" s="21">
        <v>1270000</v>
      </c>
      <c r="K21" s="21">
        <v>1270000</v>
      </c>
      <c r="L21" s="154"/>
      <c r="M21" s="154"/>
      <c r="N21" s="154"/>
      <c r="O21" s="154"/>
      <c r="P21" s="154"/>
      <c r="Q21" s="154"/>
      <c r="R21" s="38"/>
      <c r="S21" s="38"/>
      <c r="T21" s="38"/>
      <c r="U21" s="20"/>
      <c r="V21" s="38"/>
      <c r="W21" s="20"/>
    </row>
    <row r="22" ht="22" customHeight="1" spans="1:23">
      <c r="A22" s="145" t="s">
        <v>294</v>
      </c>
      <c r="B22" s="20" t="s">
        <v>248</v>
      </c>
      <c r="C22" s="20" t="s">
        <v>295</v>
      </c>
      <c r="D22" s="20" t="s">
        <v>70</v>
      </c>
      <c r="E22" s="149">
        <v>2050101</v>
      </c>
      <c r="F22" s="20" t="s">
        <v>102</v>
      </c>
      <c r="G22" s="149">
        <v>30299</v>
      </c>
      <c r="H22" s="20" t="s">
        <v>258</v>
      </c>
      <c r="I22" s="21">
        <f t="shared" si="0"/>
        <v>66000</v>
      </c>
      <c r="J22" s="21">
        <v>66000</v>
      </c>
      <c r="K22" s="21">
        <v>66000</v>
      </c>
      <c r="L22" s="154"/>
      <c r="M22" s="154"/>
      <c r="N22" s="154"/>
      <c r="O22" s="154"/>
      <c r="P22" s="154"/>
      <c r="Q22" s="154"/>
      <c r="R22" s="38"/>
      <c r="S22" s="38"/>
      <c r="T22" s="38"/>
      <c r="U22" s="20"/>
      <c r="V22" s="38"/>
      <c r="W22" s="20"/>
    </row>
    <row r="23" ht="29" customHeight="1" spans="1:23">
      <c r="A23" s="145" t="s">
        <v>292</v>
      </c>
      <c r="B23" s="20" t="s">
        <v>251</v>
      </c>
      <c r="C23" s="20" t="s">
        <v>296</v>
      </c>
      <c r="D23" s="20" t="s">
        <v>70</v>
      </c>
      <c r="E23" s="149">
        <v>2059999</v>
      </c>
      <c r="F23" s="20" t="s">
        <v>110</v>
      </c>
      <c r="G23" s="149">
        <v>30399</v>
      </c>
      <c r="H23" s="20" t="s">
        <v>286</v>
      </c>
      <c r="I23" s="21">
        <f t="shared" si="0"/>
        <v>3175200</v>
      </c>
      <c r="J23" s="21">
        <v>3175200</v>
      </c>
      <c r="K23" s="21">
        <v>3175200</v>
      </c>
      <c r="L23" s="154"/>
      <c r="M23" s="154"/>
      <c r="N23" s="154"/>
      <c r="O23" s="154"/>
      <c r="P23" s="154"/>
      <c r="Q23" s="154"/>
      <c r="R23" s="38"/>
      <c r="S23" s="38"/>
      <c r="T23" s="38"/>
      <c r="U23" s="20"/>
      <c r="V23" s="38"/>
      <c r="W23" s="20"/>
    </row>
    <row r="24" ht="22" customHeight="1" spans="1:23">
      <c r="A24" s="145" t="s">
        <v>294</v>
      </c>
      <c r="B24" s="20" t="s">
        <v>254</v>
      </c>
      <c r="C24" s="20" t="s">
        <v>297</v>
      </c>
      <c r="D24" s="20" t="s">
        <v>70</v>
      </c>
      <c r="E24" s="149">
        <v>2050101</v>
      </c>
      <c r="F24" s="20" t="s">
        <v>102</v>
      </c>
      <c r="G24" s="149">
        <v>30201</v>
      </c>
      <c r="H24" s="20" t="s">
        <v>243</v>
      </c>
      <c r="I24" s="21">
        <f t="shared" si="0"/>
        <v>614200</v>
      </c>
      <c r="J24" s="21">
        <v>614200</v>
      </c>
      <c r="K24" s="21">
        <v>614200</v>
      </c>
      <c r="L24" s="154"/>
      <c r="M24" s="154"/>
      <c r="N24" s="154"/>
      <c r="O24" s="154"/>
      <c r="P24" s="154"/>
      <c r="Q24" s="154"/>
      <c r="R24" s="38"/>
      <c r="S24" s="38"/>
      <c r="T24" s="38"/>
      <c r="U24" s="20"/>
      <c r="V24" s="38"/>
      <c r="W24" s="20"/>
    </row>
    <row r="25" ht="18.75" customHeight="1" spans="1:23">
      <c r="A25" s="35" t="s">
        <v>179</v>
      </c>
      <c r="B25" s="36"/>
      <c r="C25" s="36"/>
      <c r="D25" s="36"/>
      <c r="E25" s="36"/>
      <c r="F25" s="36"/>
      <c r="G25" s="36"/>
      <c r="H25" s="37"/>
      <c r="I25" s="83">
        <f>SUM(I10:I24)</f>
        <v>72625400</v>
      </c>
      <c r="J25" s="83">
        <f t="shared" ref="J25:Q25" si="1">SUM(J10:J24)</f>
        <v>55125400</v>
      </c>
      <c r="K25" s="83">
        <f t="shared" si="1"/>
        <v>55125400</v>
      </c>
      <c r="L25" s="83">
        <f t="shared" si="1"/>
        <v>2000000</v>
      </c>
      <c r="M25" s="83">
        <f t="shared" si="1"/>
        <v>0</v>
      </c>
      <c r="N25" s="83">
        <f t="shared" si="1"/>
        <v>0</v>
      </c>
      <c r="O25" s="83">
        <f t="shared" si="1"/>
        <v>0</v>
      </c>
      <c r="P25" s="83">
        <f t="shared" si="1"/>
        <v>0</v>
      </c>
      <c r="Q25" s="83">
        <f t="shared" si="1"/>
        <v>15500000</v>
      </c>
      <c r="R25" s="83"/>
      <c r="S25" s="83"/>
      <c r="T25" s="83"/>
      <c r="U25" s="83"/>
      <c r="V25" s="83"/>
      <c r="W25" s="83"/>
    </row>
  </sheetData>
  <mergeCells count="28">
    <mergeCell ref="A3:W3"/>
    <mergeCell ref="A4:H4"/>
    <mergeCell ref="J5:M5"/>
    <mergeCell ref="N5:P5"/>
    <mergeCell ref="R5:W5"/>
    <mergeCell ref="A25:H25"/>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78"/>
  <sheetViews>
    <sheetView showZeros="0" workbookViewId="0">
      <pane ySplit="1" topLeftCell="A20" activePane="bottomLeft" state="frozen"/>
      <selection/>
      <selection pane="bottomLeft" activeCell="K21" sqref="K2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8" customHeight="1" spans="10:10">
      <c r="J2" s="3" t="s">
        <v>298</v>
      </c>
    </row>
    <row r="3" ht="39.75" customHeight="1" spans="1:10">
      <c r="A3" s="67" t="str">
        <f>"2025"&amp;"年部门项目支出绩效目标表"</f>
        <v>2025年部门项目支出绩效目标表</v>
      </c>
      <c r="B3" s="4"/>
      <c r="C3" s="4"/>
      <c r="D3" s="4"/>
      <c r="E3" s="4"/>
      <c r="F3" s="68"/>
      <c r="G3" s="4"/>
      <c r="H3" s="68"/>
      <c r="I3" s="68"/>
      <c r="J3" s="4"/>
    </row>
    <row r="4" ht="17.25" customHeight="1" spans="1:1">
      <c r="A4" s="5" t="s">
        <v>1</v>
      </c>
    </row>
    <row r="5" ht="44.25" customHeight="1" spans="1:10">
      <c r="A5" s="69" t="s">
        <v>192</v>
      </c>
      <c r="B5" s="69" t="s">
        <v>299</v>
      </c>
      <c r="C5" s="69" t="s">
        <v>300</v>
      </c>
      <c r="D5" s="69" t="s">
        <v>301</v>
      </c>
      <c r="E5" s="69" t="s">
        <v>302</v>
      </c>
      <c r="F5" s="70" t="s">
        <v>303</v>
      </c>
      <c r="G5" s="69" t="s">
        <v>304</v>
      </c>
      <c r="H5" s="70" t="s">
        <v>305</v>
      </c>
      <c r="I5" s="70" t="s">
        <v>306</v>
      </c>
      <c r="J5" s="69" t="s">
        <v>307</v>
      </c>
    </row>
    <row r="6" ht="18.75" customHeight="1" spans="1:10">
      <c r="A6" s="145">
        <v>1</v>
      </c>
      <c r="B6" s="145">
        <v>2</v>
      </c>
      <c r="C6" s="145">
        <v>3</v>
      </c>
      <c r="D6" s="145">
        <v>4</v>
      </c>
      <c r="E6" s="145">
        <v>5</v>
      </c>
      <c r="F6" s="38">
        <v>6</v>
      </c>
      <c r="G6" s="145">
        <v>7</v>
      </c>
      <c r="H6" s="38">
        <v>8</v>
      </c>
      <c r="I6" s="38">
        <v>9</v>
      </c>
      <c r="J6" s="145">
        <v>10</v>
      </c>
    </row>
    <row r="7" ht="42" customHeight="1" spans="1:10">
      <c r="A7" s="146" t="s">
        <v>70</v>
      </c>
      <c r="B7" s="146"/>
      <c r="C7" s="146"/>
      <c r="D7" s="146"/>
      <c r="E7" s="146"/>
      <c r="F7" s="146"/>
      <c r="G7" s="146"/>
      <c r="H7" s="146"/>
      <c r="I7" s="146"/>
      <c r="J7" s="146"/>
    </row>
    <row r="8" ht="42" customHeight="1" spans="1:10">
      <c r="A8" s="146" t="s">
        <v>293</v>
      </c>
      <c r="B8" s="146" t="s">
        <v>308</v>
      </c>
      <c r="C8" s="146" t="s">
        <v>309</v>
      </c>
      <c r="D8" s="146" t="s">
        <v>310</v>
      </c>
      <c r="E8" s="146" t="s">
        <v>311</v>
      </c>
      <c r="F8" s="146" t="s">
        <v>312</v>
      </c>
      <c r="G8" s="146" t="s">
        <v>313</v>
      </c>
      <c r="H8" s="146" t="s">
        <v>314</v>
      </c>
      <c r="I8" s="146" t="s">
        <v>315</v>
      </c>
      <c r="J8" s="146" t="s">
        <v>311</v>
      </c>
    </row>
    <row r="9" ht="114" customHeight="1" spans="1:10">
      <c r="A9" s="146"/>
      <c r="B9" s="146" t="s">
        <v>308</v>
      </c>
      <c r="C9" s="146" t="s">
        <v>316</v>
      </c>
      <c r="D9" s="146" t="s">
        <v>317</v>
      </c>
      <c r="E9" s="146" t="s">
        <v>318</v>
      </c>
      <c r="F9" s="146" t="s">
        <v>312</v>
      </c>
      <c r="G9" s="146" t="s">
        <v>319</v>
      </c>
      <c r="H9" s="146" t="s">
        <v>320</v>
      </c>
      <c r="I9" s="146" t="s">
        <v>315</v>
      </c>
      <c r="J9" s="146" t="s">
        <v>318</v>
      </c>
    </row>
    <row r="10" ht="114" customHeight="1" spans="1:10">
      <c r="A10" s="146"/>
      <c r="B10" s="146" t="s">
        <v>308</v>
      </c>
      <c r="C10" s="146" t="s">
        <v>321</v>
      </c>
      <c r="D10" s="146" t="s">
        <v>322</v>
      </c>
      <c r="E10" s="146" t="s">
        <v>322</v>
      </c>
      <c r="F10" s="146" t="s">
        <v>323</v>
      </c>
      <c r="G10" s="146" t="s">
        <v>324</v>
      </c>
      <c r="H10" s="146" t="s">
        <v>320</v>
      </c>
      <c r="I10" s="146" t="s">
        <v>315</v>
      </c>
      <c r="J10" s="146" t="s">
        <v>322</v>
      </c>
    </row>
    <row r="11" ht="114" customHeight="1" spans="1:10">
      <c r="A11" s="146" t="s">
        <v>297</v>
      </c>
      <c r="B11" s="146" t="s">
        <v>325</v>
      </c>
      <c r="C11" s="146" t="s">
        <v>309</v>
      </c>
      <c r="D11" s="146" t="s">
        <v>326</v>
      </c>
      <c r="E11" s="146" t="s">
        <v>327</v>
      </c>
      <c r="F11" s="146" t="s">
        <v>312</v>
      </c>
      <c r="G11" s="146" t="s">
        <v>319</v>
      </c>
      <c r="H11" s="146" t="s">
        <v>320</v>
      </c>
      <c r="I11" s="146" t="s">
        <v>315</v>
      </c>
      <c r="J11" s="146" t="s">
        <v>328</v>
      </c>
    </row>
    <row r="12" ht="114" customHeight="1" spans="1:10">
      <c r="A12" s="146"/>
      <c r="B12" s="146" t="s">
        <v>325</v>
      </c>
      <c r="C12" s="146" t="s">
        <v>316</v>
      </c>
      <c r="D12" s="146" t="s">
        <v>329</v>
      </c>
      <c r="E12" s="146" t="s">
        <v>330</v>
      </c>
      <c r="F12" s="146" t="s">
        <v>312</v>
      </c>
      <c r="G12" s="146" t="s">
        <v>319</v>
      </c>
      <c r="H12" s="146" t="s">
        <v>320</v>
      </c>
      <c r="I12" s="146" t="s">
        <v>315</v>
      </c>
      <c r="J12" s="146" t="s">
        <v>330</v>
      </c>
    </row>
    <row r="13" ht="114" customHeight="1" spans="1:10">
      <c r="A13" s="146"/>
      <c r="B13" s="146" t="s">
        <v>325</v>
      </c>
      <c r="C13" s="146" t="s">
        <v>321</v>
      </c>
      <c r="D13" s="146" t="s">
        <v>322</v>
      </c>
      <c r="E13" s="146" t="s">
        <v>331</v>
      </c>
      <c r="F13" s="146" t="s">
        <v>312</v>
      </c>
      <c r="G13" s="146" t="s">
        <v>319</v>
      </c>
      <c r="H13" s="146" t="s">
        <v>320</v>
      </c>
      <c r="I13" s="146" t="s">
        <v>315</v>
      </c>
      <c r="J13" s="146" t="s">
        <v>331</v>
      </c>
    </row>
    <row r="14" ht="114" customHeight="1" spans="1:10">
      <c r="A14" s="146" t="s">
        <v>296</v>
      </c>
      <c r="B14" s="146" t="s">
        <v>332</v>
      </c>
      <c r="C14" s="146" t="s">
        <v>309</v>
      </c>
      <c r="D14" s="146" t="s">
        <v>333</v>
      </c>
      <c r="E14" s="146" t="s">
        <v>311</v>
      </c>
      <c r="F14" s="146" t="s">
        <v>312</v>
      </c>
      <c r="G14" s="146" t="s">
        <v>334</v>
      </c>
      <c r="H14" s="146" t="s">
        <v>335</v>
      </c>
      <c r="I14" s="146" t="s">
        <v>315</v>
      </c>
      <c r="J14" s="146" t="s">
        <v>336</v>
      </c>
    </row>
    <row r="15" ht="114" customHeight="1" spans="1:10">
      <c r="A15" s="146"/>
      <c r="B15" s="146" t="s">
        <v>332</v>
      </c>
      <c r="C15" s="146" t="s">
        <v>316</v>
      </c>
      <c r="D15" s="146" t="s">
        <v>317</v>
      </c>
      <c r="E15" s="146" t="s">
        <v>337</v>
      </c>
      <c r="F15" s="146" t="s">
        <v>338</v>
      </c>
      <c r="G15" s="146" t="s">
        <v>324</v>
      </c>
      <c r="H15" s="146" t="s">
        <v>320</v>
      </c>
      <c r="I15" s="146" t="s">
        <v>315</v>
      </c>
      <c r="J15" s="146" t="s">
        <v>339</v>
      </c>
    </row>
    <row r="16" ht="114" customHeight="1" spans="1:10">
      <c r="A16" s="146"/>
      <c r="B16" s="146" t="s">
        <v>332</v>
      </c>
      <c r="C16" s="146" t="s">
        <v>321</v>
      </c>
      <c r="D16" s="146" t="s">
        <v>322</v>
      </c>
      <c r="E16" s="146" t="s">
        <v>322</v>
      </c>
      <c r="F16" s="146" t="s">
        <v>323</v>
      </c>
      <c r="G16" s="146" t="s">
        <v>324</v>
      </c>
      <c r="H16" s="146" t="s">
        <v>320</v>
      </c>
      <c r="I16" s="146" t="s">
        <v>315</v>
      </c>
      <c r="J16" s="146" t="s">
        <v>340</v>
      </c>
    </row>
    <row r="17" ht="114" customHeight="1" spans="1:10">
      <c r="A17" s="146" t="s">
        <v>295</v>
      </c>
      <c r="B17" s="146" t="s">
        <v>341</v>
      </c>
      <c r="C17" s="146" t="s">
        <v>309</v>
      </c>
      <c r="D17" s="146" t="s">
        <v>333</v>
      </c>
      <c r="E17" s="146" t="s">
        <v>342</v>
      </c>
      <c r="F17" s="146" t="s">
        <v>312</v>
      </c>
      <c r="G17" s="146" t="s">
        <v>343</v>
      </c>
      <c r="H17" s="146" t="s">
        <v>344</v>
      </c>
      <c r="I17" s="146" t="s">
        <v>315</v>
      </c>
      <c r="J17" s="146" t="s">
        <v>345</v>
      </c>
    </row>
    <row r="18" ht="114" customHeight="1" spans="1:10">
      <c r="A18" s="146"/>
      <c r="B18" s="146" t="s">
        <v>341</v>
      </c>
      <c r="C18" s="146" t="s">
        <v>309</v>
      </c>
      <c r="D18" s="146" t="s">
        <v>333</v>
      </c>
      <c r="E18" s="146" t="s">
        <v>346</v>
      </c>
      <c r="F18" s="146" t="s">
        <v>312</v>
      </c>
      <c r="G18" s="146" t="s">
        <v>347</v>
      </c>
      <c r="H18" s="146" t="s">
        <v>344</v>
      </c>
      <c r="I18" s="146" t="s">
        <v>315</v>
      </c>
      <c r="J18" s="146" t="s">
        <v>348</v>
      </c>
    </row>
    <row r="19" ht="114" customHeight="1" spans="1:10">
      <c r="A19" s="146"/>
      <c r="B19" s="146" t="s">
        <v>341</v>
      </c>
      <c r="C19" s="146" t="s">
        <v>316</v>
      </c>
      <c r="D19" s="146" t="s">
        <v>317</v>
      </c>
      <c r="E19" s="146" t="s">
        <v>349</v>
      </c>
      <c r="F19" s="146" t="s">
        <v>312</v>
      </c>
      <c r="G19" s="146" t="s">
        <v>350</v>
      </c>
      <c r="H19" s="146" t="s">
        <v>351</v>
      </c>
      <c r="I19" s="146" t="s">
        <v>352</v>
      </c>
      <c r="J19" s="146" t="s">
        <v>353</v>
      </c>
    </row>
    <row r="20" ht="114" customHeight="1" spans="1:10">
      <c r="A20" s="146"/>
      <c r="B20" s="146" t="s">
        <v>341</v>
      </c>
      <c r="C20" s="146" t="s">
        <v>321</v>
      </c>
      <c r="D20" s="146" t="s">
        <v>322</v>
      </c>
      <c r="E20" s="146" t="s">
        <v>354</v>
      </c>
      <c r="F20" s="146" t="s">
        <v>323</v>
      </c>
      <c r="G20" s="146" t="s">
        <v>324</v>
      </c>
      <c r="H20" s="146" t="s">
        <v>320</v>
      </c>
      <c r="I20" s="146" t="s">
        <v>315</v>
      </c>
      <c r="J20" s="146" t="s">
        <v>355</v>
      </c>
    </row>
    <row r="21" ht="114" customHeight="1" spans="1:10">
      <c r="A21" s="146"/>
      <c r="B21" s="146" t="s">
        <v>341</v>
      </c>
      <c r="C21" s="146" t="s">
        <v>321</v>
      </c>
      <c r="D21" s="146" t="s">
        <v>322</v>
      </c>
      <c r="E21" s="146" t="s">
        <v>356</v>
      </c>
      <c r="F21" s="146" t="s">
        <v>323</v>
      </c>
      <c r="G21" s="146" t="s">
        <v>324</v>
      </c>
      <c r="H21" s="146" t="s">
        <v>320</v>
      </c>
      <c r="I21" s="146" t="s">
        <v>315</v>
      </c>
      <c r="J21" s="146" t="s">
        <v>357</v>
      </c>
    </row>
    <row r="22" ht="114" customHeight="1" spans="1:10">
      <c r="A22" s="146" t="s">
        <v>285</v>
      </c>
      <c r="B22" s="146" t="s">
        <v>358</v>
      </c>
      <c r="C22" s="146" t="s">
        <v>309</v>
      </c>
      <c r="D22" s="146" t="s">
        <v>333</v>
      </c>
      <c r="E22" s="146" t="s">
        <v>359</v>
      </c>
      <c r="F22" s="146" t="s">
        <v>312</v>
      </c>
      <c r="G22" s="147">
        <v>1</v>
      </c>
      <c r="H22" s="146" t="s">
        <v>335</v>
      </c>
      <c r="I22" s="146" t="s">
        <v>315</v>
      </c>
      <c r="J22" s="146" t="s">
        <v>359</v>
      </c>
    </row>
    <row r="23" ht="114" customHeight="1" spans="1:10">
      <c r="A23" s="146"/>
      <c r="B23" s="146" t="s">
        <v>358</v>
      </c>
      <c r="C23" s="146" t="s">
        <v>309</v>
      </c>
      <c r="D23" s="146" t="s">
        <v>333</v>
      </c>
      <c r="E23" s="146" t="s">
        <v>360</v>
      </c>
      <c r="F23" s="146" t="s">
        <v>323</v>
      </c>
      <c r="G23" s="147">
        <v>1</v>
      </c>
      <c r="H23" s="146" t="s">
        <v>361</v>
      </c>
      <c r="I23" s="146" t="s">
        <v>315</v>
      </c>
      <c r="J23" s="146" t="s">
        <v>362</v>
      </c>
    </row>
    <row r="24" ht="114" customHeight="1" spans="1:10">
      <c r="A24" s="146"/>
      <c r="B24" s="146" t="s">
        <v>358</v>
      </c>
      <c r="C24" s="146" t="s">
        <v>309</v>
      </c>
      <c r="D24" s="146" t="s">
        <v>333</v>
      </c>
      <c r="E24" s="146" t="s">
        <v>363</v>
      </c>
      <c r="F24" s="146" t="s">
        <v>323</v>
      </c>
      <c r="G24" s="147">
        <v>1</v>
      </c>
      <c r="H24" s="146" t="s">
        <v>361</v>
      </c>
      <c r="I24" s="146" t="s">
        <v>315</v>
      </c>
      <c r="J24" s="146" t="s">
        <v>364</v>
      </c>
    </row>
    <row r="25" ht="114" customHeight="1" spans="1:10">
      <c r="A25" s="146"/>
      <c r="B25" s="146" t="s">
        <v>358</v>
      </c>
      <c r="C25" s="146" t="s">
        <v>309</v>
      </c>
      <c r="D25" s="146" t="s">
        <v>333</v>
      </c>
      <c r="E25" s="146" t="s">
        <v>365</v>
      </c>
      <c r="F25" s="146" t="s">
        <v>323</v>
      </c>
      <c r="G25" s="147">
        <v>1</v>
      </c>
      <c r="H25" s="146" t="s">
        <v>335</v>
      </c>
      <c r="I25" s="146" t="s">
        <v>315</v>
      </c>
      <c r="J25" s="146" t="s">
        <v>365</v>
      </c>
    </row>
    <row r="26" ht="114" customHeight="1" spans="1:10">
      <c r="A26" s="146"/>
      <c r="B26" s="146" t="s">
        <v>358</v>
      </c>
      <c r="C26" s="146" t="s">
        <v>309</v>
      </c>
      <c r="D26" s="146" t="s">
        <v>326</v>
      </c>
      <c r="E26" s="146" t="s">
        <v>366</v>
      </c>
      <c r="F26" s="146" t="s">
        <v>323</v>
      </c>
      <c r="G26" s="147">
        <v>95</v>
      </c>
      <c r="H26" s="146" t="s">
        <v>320</v>
      </c>
      <c r="I26" s="146" t="s">
        <v>315</v>
      </c>
      <c r="J26" s="146" t="s">
        <v>366</v>
      </c>
    </row>
    <row r="27" ht="114" customHeight="1" spans="1:10">
      <c r="A27" s="146"/>
      <c r="B27" s="146" t="s">
        <v>358</v>
      </c>
      <c r="C27" s="146" t="s">
        <v>309</v>
      </c>
      <c r="D27" s="146" t="s">
        <v>310</v>
      </c>
      <c r="E27" s="146" t="s">
        <v>367</v>
      </c>
      <c r="F27" s="146" t="s">
        <v>368</v>
      </c>
      <c r="G27" s="147">
        <v>12</v>
      </c>
      <c r="H27" s="146" t="s">
        <v>369</v>
      </c>
      <c r="I27" s="146" t="s">
        <v>315</v>
      </c>
      <c r="J27" s="146" t="s">
        <v>370</v>
      </c>
    </row>
    <row r="28" ht="114" customHeight="1" spans="1:10">
      <c r="A28" s="146"/>
      <c r="B28" s="146" t="s">
        <v>358</v>
      </c>
      <c r="C28" s="146" t="s">
        <v>309</v>
      </c>
      <c r="D28" s="146" t="s">
        <v>371</v>
      </c>
      <c r="E28" s="146" t="s">
        <v>372</v>
      </c>
      <c r="F28" s="146" t="s">
        <v>368</v>
      </c>
      <c r="G28" s="147">
        <v>1600000</v>
      </c>
      <c r="H28" s="146" t="s">
        <v>373</v>
      </c>
      <c r="I28" s="146" t="s">
        <v>352</v>
      </c>
      <c r="J28" s="146" t="s">
        <v>374</v>
      </c>
    </row>
    <row r="29" ht="114" customHeight="1" spans="1:10">
      <c r="A29" s="146"/>
      <c r="B29" s="146" t="s">
        <v>358</v>
      </c>
      <c r="C29" s="146" t="s">
        <v>316</v>
      </c>
      <c r="D29" s="146" t="s">
        <v>317</v>
      </c>
      <c r="E29" s="146" t="s">
        <v>375</v>
      </c>
      <c r="F29" s="146" t="s">
        <v>312</v>
      </c>
      <c r="G29" s="146" t="s">
        <v>376</v>
      </c>
      <c r="H29" s="146" t="s">
        <v>351</v>
      </c>
      <c r="I29" s="146" t="s">
        <v>315</v>
      </c>
      <c r="J29" s="146" t="s">
        <v>377</v>
      </c>
    </row>
    <row r="30" ht="114" customHeight="1" spans="1:10">
      <c r="A30" s="146"/>
      <c r="B30" s="146" t="s">
        <v>358</v>
      </c>
      <c r="C30" s="146" t="s">
        <v>316</v>
      </c>
      <c r="D30" s="146" t="s">
        <v>329</v>
      </c>
      <c r="E30" s="146" t="s">
        <v>378</v>
      </c>
      <c r="F30" s="146" t="s">
        <v>312</v>
      </c>
      <c r="G30" s="146" t="s">
        <v>379</v>
      </c>
      <c r="H30" s="146" t="s">
        <v>314</v>
      </c>
      <c r="I30" s="146" t="s">
        <v>352</v>
      </c>
      <c r="J30" s="146" t="s">
        <v>380</v>
      </c>
    </row>
    <row r="31" ht="114" customHeight="1" spans="1:10">
      <c r="A31" s="146"/>
      <c r="B31" s="146" t="s">
        <v>358</v>
      </c>
      <c r="C31" s="146" t="s">
        <v>321</v>
      </c>
      <c r="D31" s="146" t="s">
        <v>322</v>
      </c>
      <c r="E31" s="146" t="s">
        <v>381</v>
      </c>
      <c r="F31" s="146" t="s">
        <v>323</v>
      </c>
      <c r="G31" s="147">
        <v>90</v>
      </c>
      <c r="H31" s="146" t="s">
        <v>320</v>
      </c>
      <c r="I31" s="146" t="s">
        <v>315</v>
      </c>
      <c r="J31" s="146" t="s">
        <v>381</v>
      </c>
    </row>
    <row r="32" ht="114" customHeight="1" spans="1:10">
      <c r="A32" s="146" t="s">
        <v>291</v>
      </c>
      <c r="B32" s="146" t="s">
        <v>382</v>
      </c>
      <c r="C32" s="146" t="s">
        <v>309</v>
      </c>
      <c r="D32" s="146" t="s">
        <v>333</v>
      </c>
      <c r="E32" s="146" t="s">
        <v>383</v>
      </c>
      <c r="F32" s="146" t="s">
        <v>323</v>
      </c>
      <c r="G32" s="147">
        <v>2</v>
      </c>
      <c r="H32" s="146" t="s">
        <v>361</v>
      </c>
      <c r="I32" s="146" t="s">
        <v>315</v>
      </c>
      <c r="J32" s="146" t="s">
        <v>384</v>
      </c>
    </row>
    <row r="33" ht="114" customHeight="1" spans="1:10">
      <c r="A33" s="146"/>
      <c r="B33" s="146" t="s">
        <v>382</v>
      </c>
      <c r="C33" s="146" t="s">
        <v>309</v>
      </c>
      <c r="D33" s="146" t="s">
        <v>333</v>
      </c>
      <c r="E33" s="146" t="s">
        <v>385</v>
      </c>
      <c r="F33" s="146" t="s">
        <v>323</v>
      </c>
      <c r="G33" s="147">
        <v>10</v>
      </c>
      <c r="H33" s="146" t="s">
        <v>361</v>
      </c>
      <c r="I33" s="146" t="s">
        <v>315</v>
      </c>
      <c r="J33" s="146" t="s">
        <v>386</v>
      </c>
    </row>
    <row r="34" ht="114" customHeight="1" spans="1:10">
      <c r="A34" s="146"/>
      <c r="B34" s="146" t="s">
        <v>382</v>
      </c>
      <c r="C34" s="146" t="s">
        <v>309</v>
      </c>
      <c r="D34" s="146" t="s">
        <v>333</v>
      </c>
      <c r="E34" s="146" t="s">
        <v>387</v>
      </c>
      <c r="F34" s="146" t="s">
        <v>323</v>
      </c>
      <c r="G34" s="147">
        <v>2</v>
      </c>
      <c r="H34" s="146" t="s">
        <v>361</v>
      </c>
      <c r="I34" s="146" t="s">
        <v>315</v>
      </c>
      <c r="J34" s="146" t="s">
        <v>388</v>
      </c>
    </row>
    <row r="35" ht="114" customHeight="1" spans="1:10">
      <c r="A35" s="146"/>
      <c r="B35" s="146" t="s">
        <v>382</v>
      </c>
      <c r="C35" s="146" t="s">
        <v>309</v>
      </c>
      <c r="D35" s="146" t="s">
        <v>333</v>
      </c>
      <c r="E35" s="146" t="s">
        <v>389</v>
      </c>
      <c r="F35" s="146" t="s">
        <v>323</v>
      </c>
      <c r="G35" s="147">
        <v>120</v>
      </c>
      <c r="H35" s="146" t="s">
        <v>344</v>
      </c>
      <c r="I35" s="146" t="s">
        <v>315</v>
      </c>
      <c r="J35" s="146" t="s">
        <v>390</v>
      </c>
    </row>
    <row r="36" ht="114" customHeight="1" spans="1:10">
      <c r="A36" s="146"/>
      <c r="B36" s="146" t="s">
        <v>382</v>
      </c>
      <c r="C36" s="146" t="s">
        <v>309</v>
      </c>
      <c r="D36" s="146" t="s">
        <v>333</v>
      </c>
      <c r="E36" s="146" t="s">
        <v>391</v>
      </c>
      <c r="F36" s="146" t="s">
        <v>323</v>
      </c>
      <c r="G36" s="147">
        <v>7</v>
      </c>
      <c r="H36" s="146" t="s">
        <v>392</v>
      </c>
      <c r="I36" s="146" t="s">
        <v>315</v>
      </c>
      <c r="J36" s="146" t="s">
        <v>393</v>
      </c>
    </row>
    <row r="37" ht="114" customHeight="1" spans="1:10">
      <c r="A37" s="146"/>
      <c r="B37" s="146" t="s">
        <v>382</v>
      </c>
      <c r="C37" s="146" t="s">
        <v>309</v>
      </c>
      <c r="D37" s="146" t="s">
        <v>333</v>
      </c>
      <c r="E37" s="146" t="s">
        <v>394</v>
      </c>
      <c r="F37" s="146" t="s">
        <v>323</v>
      </c>
      <c r="G37" s="147">
        <v>2</v>
      </c>
      <c r="H37" s="146" t="s">
        <v>361</v>
      </c>
      <c r="I37" s="146" t="s">
        <v>315</v>
      </c>
      <c r="J37" s="146" t="s">
        <v>395</v>
      </c>
    </row>
    <row r="38" ht="114" customHeight="1" spans="1:10">
      <c r="A38" s="146"/>
      <c r="B38" s="146" t="s">
        <v>382</v>
      </c>
      <c r="C38" s="146" t="s">
        <v>309</v>
      </c>
      <c r="D38" s="146" t="s">
        <v>326</v>
      </c>
      <c r="E38" s="146" t="s">
        <v>396</v>
      </c>
      <c r="F38" s="146" t="s">
        <v>323</v>
      </c>
      <c r="G38" s="147">
        <v>90</v>
      </c>
      <c r="H38" s="146" t="s">
        <v>320</v>
      </c>
      <c r="I38" s="146" t="s">
        <v>315</v>
      </c>
      <c r="J38" s="146" t="s">
        <v>397</v>
      </c>
    </row>
    <row r="39" ht="114" customHeight="1" spans="1:10">
      <c r="A39" s="146"/>
      <c r="B39" s="146" t="s">
        <v>382</v>
      </c>
      <c r="C39" s="146" t="s">
        <v>309</v>
      </c>
      <c r="D39" s="146" t="s">
        <v>326</v>
      </c>
      <c r="E39" s="146" t="s">
        <v>398</v>
      </c>
      <c r="F39" s="146" t="s">
        <v>323</v>
      </c>
      <c r="G39" s="147">
        <v>90</v>
      </c>
      <c r="H39" s="146" t="s">
        <v>320</v>
      </c>
      <c r="I39" s="146" t="s">
        <v>315</v>
      </c>
      <c r="J39" s="146" t="s">
        <v>399</v>
      </c>
    </row>
    <row r="40" ht="114" customHeight="1" spans="1:10">
      <c r="A40" s="146"/>
      <c r="B40" s="146" t="s">
        <v>382</v>
      </c>
      <c r="C40" s="146" t="s">
        <v>309</v>
      </c>
      <c r="D40" s="146" t="s">
        <v>326</v>
      </c>
      <c r="E40" s="146" t="s">
        <v>400</v>
      </c>
      <c r="F40" s="146" t="s">
        <v>323</v>
      </c>
      <c r="G40" s="147">
        <v>90</v>
      </c>
      <c r="H40" s="146" t="s">
        <v>320</v>
      </c>
      <c r="I40" s="146" t="s">
        <v>315</v>
      </c>
      <c r="J40" s="146" t="s">
        <v>401</v>
      </c>
    </row>
    <row r="41" ht="114" customHeight="1" spans="1:10">
      <c r="A41" s="146"/>
      <c r="B41" s="146" t="s">
        <v>382</v>
      </c>
      <c r="C41" s="146" t="s">
        <v>309</v>
      </c>
      <c r="D41" s="146" t="s">
        <v>310</v>
      </c>
      <c r="E41" s="146" t="s">
        <v>402</v>
      </c>
      <c r="F41" s="146" t="s">
        <v>312</v>
      </c>
      <c r="G41" s="147">
        <v>12</v>
      </c>
      <c r="H41" s="146" t="s">
        <v>403</v>
      </c>
      <c r="I41" s="146" t="s">
        <v>315</v>
      </c>
      <c r="J41" s="146" t="s">
        <v>370</v>
      </c>
    </row>
    <row r="42" ht="114" customHeight="1" spans="1:10">
      <c r="A42" s="146"/>
      <c r="B42" s="146" t="s">
        <v>382</v>
      </c>
      <c r="C42" s="146" t="s">
        <v>309</v>
      </c>
      <c r="D42" s="146" t="s">
        <v>310</v>
      </c>
      <c r="E42" s="146" t="s">
        <v>404</v>
      </c>
      <c r="F42" s="146" t="s">
        <v>323</v>
      </c>
      <c r="G42" s="147">
        <v>90</v>
      </c>
      <c r="H42" s="146" t="s">
        <v>320</v>
      </c>
      <c r="I42" s="146" t="s">
        <v>315</v>
      </c>
      <c r="J42" s="146" t="s">
        <v>405</v>
      </c>
    </row>
    <row r="43" ht="114" customHeight="1" spans="1:10">
      <c r="A43" s="146"/>
      <c r="B43" s="146" t="s">
        <v>382</v>
      </c>
      <c r="C43" s="146" t="s">
        <v>309</v>
      </c>
      <c r="D43" s="146" t="s">
        <v>371</v>
      </c>
      <c r="E43" s="146" t="s">
        <v>372</v>
      </c>
      <c r="F43" s="146" t="s">
        <v>368</v>
      </c>
      <c r="G43" s="146" t="s">
        <v>406</v>
      </c>
      <c r="H43" s="146" t="s">
        <v>407</v>
      </c>
      <c r="I43" s="146" t="s">
        <v>315</v>
      </c>
      <c r="J43" s="146" t="s">
        <v>408</v>
      </c>
    </row>
    <row r="44" ht="114" customHeight="1" spans="1:10">
      <c r="A44" s="146"/>
      <c r="B44" s="146" t="s">
        <v>382</v>
      </c>
      <c r="C44" s="146" t="s">
        <v>316</v>
      </c>
      <c r="D44" s="146" t="s">
        <v>317</v>
      </c>
      <c r="E44" s="146" t="s">
        <v>409</v>
      </c>
      <c r="F44" s="146" t="s">
        <v>312</v>
      </c>
      <c r="G44" s="146" t="s">
        <v>410</v>
      </c>
      <c r="H44" s="146" t="s">
        <v>411</v>
      </c>
      <c r="I44" s="146" t="s">
        <v>352</v>
      </c>
      <c r="J44" s="146" t="s">
        <v>412</v>
      </c>
    </row>
    <row r="45" ht="114" customHeight="1" spans="1:10">
      <c r="A45" s="146"/>
      <c r="B45" s="146" t="s">
        <v>382</v>
      </c>
      <c r="C45" s="146" t="s">
        <v>316</v>
      </c>
      <c r="D45" s="146" t="s">
        <v>317</v>
      </c>
      <c r="E45" s="146" t="s">
        <v>413</v>
      </c>
      <c r="F45" s="146" t="s">
        <v>312</v>
      </c>
      <c r="G45" s="146" t="s">
        <v>414</v>
      </c>
      <c r="H45" s="146" t="s">
        <v>411</v>
      </c>
      <c r="I45" s="146" t="s">
        <v>352</v>
      </c>
      <c r="J45" s="146" t="s">
        <v>415</v>
      </c>
    </row>
    <row r="46" ht="114" customHeight="1" spans="1:10">
      <c r="A46" s="146"/>
      <c r="B46" s="146" t="s">
        <v>382</v>
      </c>
      <c r="C46" s="146" t="s">
        <v>316</v>
      </c>
      <c r="D46" s="146" t="s">
        <v>329</v>
      </c>
      <c r="E46" s="146" t="s">
        <v>416</v>
      </c>
      <c r="F46" s="146" t="s">
        <v>312</v>
      </c>
      <c r="G46" s="146" t="s">
        <v>410</v>
      </c>
      <c r="H46" s="146" t="s">
        <v>411</v>
      </c>
      <c r="I46" s="146" t="s">
        <v>352</v>
      </c>
      <c r="J46" s="146" t="s">
        <v>417</v>
      </c>
    </row>
    <row r="47" ht="114" customHeight="1" spans="1:10">
      <c r="A47" s="146"/>
      <c r="B47" s="146" t="s">
        <v>382</v>
      </c>
      <c r="C47" s="146" t="s">
        <v>321</v>
      </c>
      <c r="D47" s="146" t="s">
        <v>322</v>
      </c>
      <c r="E47" s="146" t="s">
        <v>418</v>
      </c>
      <c r="F47" s="146" t="s">
        <v>323</v>
      </c>
      <c r="G47" s="147">
        <v>90</v>
      </c>
      <c r="H47" s="146" t="s">
        <v>320</v>
      </c>
      <c r="I47" s="146" t="s">
        <v>315</v>
      </c>
      <c r="J47" s="146" t="s">
        <v>418</v>
      </c>
    </row>
    <row r="48" ht="114" customHeight="1" spans="1:10">
      <c r="A48" s="146" t="s">
        <v>288</v>
      </c>
      <c r="B48" s="146" t="s">
        <v>419</v>
      </c>
      <c r="C48" s="146" t="s">
        <v>309</v>
      </c>
      <c r="D48" s="146" t="s">
        <v>333</v>
      </c>
      <c r="E48" s="146" t="s">
        <v>420</v>
      </c>
      <c r="F48" s="146" t="s">
        <v>312</v>
      </c>
      <c r="G48" s="147">
        <v>100</v>
      </c>
      <c r="H48" s="146" t="s">
        <v>320</v>
      </c>
      <c r="I48" s="146" t="s">
        <v>315</v>
      </c>
      <c r="J48" s="146" t="s">
        <v>421</v>
      </c>
    </row>
    <row r="49" ht="114" customHeight="1" spans="1:10">
      <c r="A49" s="146"/>
      <c r="B49" s="146" t="s">
        <v>419</v>
      </c>
      <c r="C49" s="146" t="s">
        <v>309</v>
      </c>
      <c r="D49" s="146" t="s">
        <v>333</v>
      </c>
      <c r="E49" s="146" t="s">
        <v>422</v>
      </c>
      <c r="F49" s="146" t="s">
        <v>312</v>
      </c>
      <c r="G49" s="147">
        <v>100</v>
      </c>
      <c r="H49" s="146" t="s">
        <v>320</v>
      </c>
      <c r="I49" s="146" t="s">
        <v>315</v>
      </c>
      <c r="J49" s="146" t="s">
        <v>423</v>
      </c>
    </row>
    <row r="50" ht="114" customHeight="1" spans="1:10">
      <c r="A50" s="146"/>
      <c r="B50" s="146" t="s">
        <v>419</v>
      </c>
      <c r="C50" s="146" t="s">
        <v>309</v>
      </c>
      <c r="D50" s="146" t="s">
        <v>333</v>
      </c>
      <c r="E50" s="146" t="s">
        <v>424</v>
      </c>
      <c r="F50" s="146" t="s">
        <v>312</v>
      </c>
      <c r="G50" s="147">
        <v>15</v>
      </c>
      <c r="H50" s="146" t="s">
        <v>425</v>
      </c>
      <c r="I50" s="146" t="s">
        <v>315</v>
      </c>
      <c r="J50" s="146" t="s">
        <v>426</v>
      </c>
    </row>
    <row r="51" ht="114" customHeight="1" spans="1:10">
      <c r="A51" s="146"/>
      <c r="B51" s="146" t="s">
        <v>419</v>
      </c>
      <c r="C51" s="146" t="s">
        <v>309</v>
      </c>
      <c r="D51" s="146" t="s">
        <v>333</v>
      </c>
      <c r="E51" s="146" t="s">
        <v>427</v>
      </c>
      <c r="F51" s="146" t="s">
        <v>312</v>
      </c>
      <c r="G51" s="147">
        <v>100</v>
      </c>
      <c r="H51" s="146" t="s">
        <v>320</v>
      </c>
      <c r="I51" s="146" t="s">
        <v>315</v>
      </c>
      <c r="J51" s="146" t="s">
        <v>428</v>
      </c>
    </row>
    <row r="52" ht="114" customHeight="1" spans="1:10">
      <c r="A52" s="146"/>
      <c r="B52" s="146" t="s">
        <v>419</v>
      </c>
      <c r="C52" s="146" t="s">
        <v>309</v>
      </c>
      <c r="D52" s="146" t="s">
        <v>333</v>
      </c>
      <c r="E52" s="146" t="s">
        <v>429</v>
      </c>
      <c r="F52" s="146" t="s">
        <v>368</v>
      </c>
      <c r="G52" s="147">
        <v>123</v>
      </c>
      <c r="H52" s="146" t="s">
        <v>344</v>
      </c>
      <c r="I52" s="146" t="s">
        <v>315</v>
      </c>
      <c r="J52" s="146" t="s">
        <v>430</v>
      </c>
    </row>
    <row r="53" ht="114" customHeight="1" spans="1:10">
      <c r="A53" s="146"/>
      <c r="B53" s="146" t="s">
        <v>419</v>
      </c>
      <c r="C53" s="146" t="s">
        <v>309</v>
      </c>
      <c r="D53" s="146" t="s">
        <v>333</v>
      </c>
      <c r="E53" s="146" t="s">
        <v>431</v>
      </c>
      <c r="F53" s="146" t="s">
        <v>368</v>
      </c>
      <c r="G53" s="147">
        <v>30</v>
      </c>
      <c r="H53" s="146" t="s">
        <v>425</v>
      </c>
      <c r="I53" s="146" t="s">
        <v>315</v>
      </c>
      <c r="J53" s="146" t="s">
        <v>431</v>
      </c>
    </row>
    <row r="54" ht="114" customHeight="1" spans="1:10">
      <c r="A54" s="146"/>
      <c r="B54" s="146" t="s">
        <v>419</v>
      </c>
      <c r="C54" s="146" t="s">
        <v>309</v>
      </c>
      <c r="D54" s="146" t="s">
        <v>333</v>
      </c>
      <c r="E54" s="146" t="s">
        <v>432</v>
      </c>
      <c r="F54" s="146" t="s">
        <v>368</v>
      </c>
      <c r="G54" s="147">
        <v>77</v>
      </c>
      <c r="H54" s="146" t="s">
        <v>344</v>
      </c>
      <c r="I54" s="146" t="s">
        <v>315</v>
      </c>
      <c r="J54" s="146" t="s">
        <v>433</v>
      </c>
    </row>
    <row r="55" ht="114" customHeight="1" spans="1:10">
      <c r="A55" s="146"/>
      <c r="B55" s="146" t="s">
        <v>419</v>
      </c>
      <c r="C55" s="146" t="s">
        <v>309</v>
      </c>
      <c r="D55" s="146" t="s">
        <v>333</v>
      </c>
      <c r="E55" s="146" t="s">
        <v>434</v>
      </c>
      <c r="F55" s="146" t="s">
        <v>312</v>
      </c>
      <c r="G55" s="147">
        <v>100</v>
      </c>
      <c r="H55" s="146" t="s">
        <v>320</v>
      </c>
      <c r="I55" s="146" t="s">
        <v>315</v>
      </c>
      <c r="J55" s="146" t="s">
        <v>435</v>
      </c>
    </row>
    <row r="56" ht="114" customHeight="1" spans="1:10">
      <c r="A56" s="146"/>
      <c r="B56" s="146" t="s">
        <v>419</v>
      </c>
      <c r="C56" s="146" t="s">
        <v>309</v>
      </c>
      <c r="D56" s="146" t="s">
        <v>333</v>
      </c>
      <c r="E56" s="146" t="s">
        <v>436</v>
      </c>
      <c r="F56" s="146" t="s">
        <v>323</v>
      </c>
      <c r="G56" s="147">
        <v>1</v>
      </c>
      <c r="H56" s="146" t="s">
        <v>361</v>
      </c>
      <c r="I56" s="146" t="s">
        <v>315</v>
      </c>
      <c r="J56" s="146" t="s">
        <v>437</v>
      </c>
    </row>
    <row r="57" ht="114" customHeight="1" spans="1:10">
      <c r="A57" s="146"/>
      <c r="B57" s="146" t="s">
        <v>419</v>
      </c>
      <c r="C57" s="146" t="s">
        <v>309</v>
      </c>
      <c r="D57" s="146" t="s">
        <v>333</v>
      </c>
      <c r="E57" s="146" t="s">
        <v>438</v>
      </c>
      <c r="F57" s="146" t="s">
        <v>323</v>
      </c>
      <c r="G57" s="147">
        <v>7</v>
      </c>
      <c r="H57" s="146" t="s">
        <v>425</v>
      </c>
      <c r="I57" s="146" t="s">
        <v>315</v>
      </c>
      <c r="J57" s="146" t="s">
        <v>439</v>
      </c>
    </row>
    <row r="58" ht="114" customHeight="1" spans="1:10">
      <c r="A58" s="146"/>
      <c r="B58" s="146" t="s">
        <v>419</v>
      </c>
      <c r="C58" s="146" t="s">
        <v>309</v>
      </c>
      <c r="D58" s="146" t="s">
        <v>333</v>
      </c>
      <c r="E58" s="146" t="s">
        <v>440</v>
      </c>
      <c r="F58" s="146" t="s">
        <v>323</v>
      </c>
      <c r="G58" s="147">
        <v>14000</v>
      </c>
      <c r="H58" s="146" t="s">
        <v>441</v>
      </c>
      <c r="I58" s="146" t="s">
        <v>315</v>
      </c>
      <c r="J58" s="146" t="s">
        <v>442</v>
      </c>
    </row>
    <row r="59" ht="114" customHeight="1" spans="1:10">
      <c r="A59" s="146"/>
      <c r="B59" s="146" t="s">
        <v>419</v>
      </c>
      <c r="C59" s="146" t="s">
        <v>309</v>
      </c>
      <c r="D59" s="146" t="s">
        <v>333</v>
      </c>
      <c r="E59" s="146" t="s">
        <v>443</v>
      </c>
      <c r="F59" s="146" t="s">
        <v>323</v>
      </c>
      <c r="G59" s="147">
        <v>1</v>
      </c>
      <c r="H59" s="146" t="s">
        <v>361</v>
      </c>
      <c r="I59" s="146" t="s">
        <v>315</v>
      </c>
      <c r="J59" s="146" t="s">
        <v>444</v>
      </c>
    </row>
    <row r="60" ht="114" customHeight="1" spans="1:10">
      <c r="A60" s="146"/>
      <c r="B60" s="146" t="s">
        <v>419</v>
      </c>
      <c r="C60" s="146" t="s">
        <v>309</v>
      </c>
      <c r="D60" s="146" t="s">
        <v>333</v>
      </c>
      <c r="E60" s="146" t="s">
        <v>445</v>
      </c>
      <c r="F60" s="146" t="s">
        <v>323</v>
      </c>
      <c r="G60" s="147">
        <v>20</v>
      </c>
      <c r="H60" s="146" t="s">
        <v>425</v>
      </c>
      <c r="I60" s="146" t="s">
        <v>315</v>
      </c>
      <c r="J60" s="146" t="s">
        <v>445</v>
      </c>
    </row>
    <row r="61" ht="114" customHeight="1" spans="1:10">
      <c r="A61" s="146"/>
      <c r="B61" s="146" t="s">
        <v>419</v>
      </c>
      <c r="C61" s="146" t="s">
        <v>309</v>
      </c>
      <c r="D61" s="146" t="s">
        <v>333</v>
      </c>
      <c r="E61" s="146" t="s">
        <v>446</v>
      </c>
      <c r="F61" s="146" t="s">
        <v>323</v>
      </c>
      <c r="G61" s="147">
        <v>12</v>
      </c>
      <c r="H61" s="146" t="s">
        <v>447</v>
      </c>
      <c r="I61" s="146" t="s">
        <v>315</v>
      </c>
      <c r="J61" s="146" t="s">
        <v>448</v>
      </c>
    </row>
    <row r="62" ht="114" customHeight="1" spans="1:10">
      <c r="A62" s="146"/>
      <c r="B62" s="146" t="s">
        <v>419</v>
      </c>
      <c r="C62" s="146" t="s">
        <v>309</v>
      </c>
      <c r="D62" s="146" t="s">
        <v>333</v>
      </c>
      <c r="E62" s="146" t="s">
        <v>449</v>
      </c>
      <c r="F62" s="146" t="s">
        <v>323</v>
      </c>
      <c r="G62" s="147">
        <v>30000</v>
      </c>
      <c r="H62" s="146" t="s">
        <v>344</v>
      </c>
      <c r="I62" s="146" t="s">
        <v>315</v>
      </c>
      <c r="J62" s="146" t="s">
        <v>450</v>
      </c>
    </row>
    <row r="63" ht="114" customHeight="1" spans="1:10">
      <c r="A63" s="146"/>
      <c r="B63" s="146" t="s">
        <v>419</v>
      </c>
      <c r="C63" s="146" t="s">
        <v>309</v>
      </c>
      <c r="D63" s="146" t="s">
        <v>333</v>
      </c>
      <c r="E63" s="146" t="s">
        <v>451</v>
      </c>
      <c r="F63" s="146" t="s">
        <v>323</v>
      </c>
      <c r="G63" s="147">
        <v>3498</v>
      </c>
      <c r="H63" s="146" t="s">
        <v>344</v>
      </c>
      <c r="I63" s="146" t="s">
        <v>315</v>
      </c>
      <c r="J63" s="146" t="s">
        <v>452</v>
      </c>
    </row>
    <row r="64" ht="114" customHeight="1" spans="1:10">
      <c r="A64" s="146"/>
      <c r="B64" s="146" t="s">
        <v>419</v>
      </c>
      <c r="C64" s="146" t="s">
        <v>309</v>
      </c>
      <c r="D64" s="146" t="s">
        <v>333</v>
      </c>
      <c r="E64" s="146" t="s">
        <v>453</v>
      </c>
      <c r="F64" s="146" t="s">
        <v>323</v>
      </c>
      <c r="G64" s="147">
        <v>5000</v>
      </c>
      <c r="H64" s="146" t="s">
        <v>344</v>
      </c>
      <c r="I64" s="146" t="s">
        <v>315</v>
      </c>
      <c r="J64" s="146" t="s">
        <v>453</v>
      </c>
    </row>
    <row r="65" ht="114" customHeight="1" spans="1:10">
      <c r="A65" s="146"/>
      <c r="B65" s="146" t="s">
        <v>419</v>
      </c>
      <c r="C65" s="146" t="s">
        <v>309</v>
      </c>
      <c r="D65" s="146" t="s">
        <v>333</v>
      </c>
      <c r="E65" s="146" t="s">
        <v>454</v>
      </c>
      <c r="F65" s="146" t="s">
        <v>323</v>
      </c>
      <c r="G65" s="147">
        <v>15</v>
      </c>
      <c r="H65" s="146" t="s">
        <v>425</v>
      </c>
      <c r="I65" s="146" t="s">
        <v>315</v>
      </c>
      <c r="J65" s="146" t="s">
        <v>455</v>
      </c>
    </row>
    <row r="66" ht="114" customHeight="1" spans="1:10">
      <c r="A66" s="146"/>
      <c r="B66" s="146" t="s">
        <v>419</v>
      </c>
      <c r="C66" s="146" t="s">
        <v>309</v>
      </c>
      <c r="D66" s="146" t="s">
        <v>333</v>
      </c>
      <c r="E66" s="146" t="s">
        <v>456</v>
      </c>
      <c r="F66" s="146" t="s">
        <v>368</v>
      </c>
      <c r="G66" s="147">
        <v>3000</v>
      </c>
      <c r="H66" s="146" t="s">
        <v>344</v>
      </c>
      <c r="I66" s="146" t="s">
        <v>315</v>
      </c>
      <c r="J66" s="146" t="s">
        <v>457</v>
      </c>
    </row>
    <row r="67" ht="114" customHeight="1" spans="1:10">
      <c r="A67" s="146"/>
      <c r="B67" s="146" t="s">
        <v>419</v>
      </c>
      <c r="C67" s="146" t="s">
        <v>309</v>
      </c>
      <c r="D67" s="146" t="s">
        <v>333</v>
      </c>
      <c r="E67" s="146" t="s">
        <v>458</v>
      </c>
      <c r="F67" s="146" t="s">
        <v>323</v>
      </c>
      <c r="G67" s="147">
        <v>35</v>
      </c>
      <c r="H67" s="146" t="s">
        <v>392</v>
      </c>
      <c r="I67" s="146" t="s">
        <v>315</v>
      </c>
      <c r="J67" s="146" t="s">
        <v>459</v>
      </c>
    </row>
    <row r="68" ht="114" customHeight="1" spans="1:10">
      <c r="A68" s="146"/>
      <c r="B68" s="146" t="s">
        <v>419</v>
      </c>
      <c r="C68" s="146" t="s">
        <v>309</v>
      </c>
      <c r="D68" s="146" t="s">
        <v>326</v>
      </c>
      <c r="E68" s="146" t="s">
        <v>460</v>
      </c>
      <c r="F68" s="146" t="s">
        <v>312</v>
      </c>
      <c r="G68" s="146" t="s">
        <v>410</v>
      </c>
      <c r="H68" s="146" t="s">
        <v>314</v>
      </c>
      <c r="I68" s="146" t="s">
        <v>315</v>
      </c>
      <c r="J68" s="146" t="s">
        <v>461</v>
      </c>
    </row>
    <row r="69" ht="114" customHeight="1" spans="1:10">
      <c r="A69" s="146"/>
      <c r="B69" s="146" t="s">
        <v>419</v>
      </c>
      <c r="C69" s="146" t="s">
        <v>309</v>
      </c>
      <c r="D69" s="146" t="s">
        <v>310</v>
      </c>
      <c r="E69" s="146" t="s">
        <v>462</v>
      </c>
      <c r="F69" s="146" t="s">
        <v>312</v>
      </c>
      <c r="G69" s="147">
        <v>12</v>
      </c>
      <c r="H69" s="146" t="s">
        <v>403</v>
      </c>
      <c r="I69" s="146" t="s">
        <v>315</v>
      </c>
      <c r="J69" s="146" t="s">
        <v>463</v>
      </c>
    </row>
    <row r="70" ht="114" customHeight="1" spans="1:10">
      <c r="A70" s="146"/>
      <c r="B70" s="146" t="s">
        <v>419</v>
      </c>
      <c r="C70" s="146" t="s">
        <v>309</v>
      </c>
      <c r="D70" s="146" t="s">
        <v>371</v>
      </c>
      <c r="E70" s="146" t="s">
        <v>372</v>
      </c>
      <c r="F70" s="146" t="s">
        <v>368</v>
      </c>
      <c r="G70" s="146" t="s">
        <v>464</v>
      </c>
      <c r="H70" s="146" t="s">
        <v>373</v>
      </c>
      <c r="I70" s="146" t="s">
        <v>315</v>
      </c>
      <c r="J70" s="146" t="s">
        <v>465</v>
      </c>
    </row>
    <row r="71" ht="114" customHeight="1" spans="1:10">
      <c r="A71" s="146"/>
      <c r="B71" s="146" t="s">
        <v>419</v>
      </c>
      <c r="C71" s="146" t="s">
        <v>316</v>
      </c>
      <c r="D71" s="146" t="s">
        <v>317</v>
      </c>
      <c r="E71" s="146" t="s">
        <v>466</v>
      </c>
      <c r="F71" s="146" t="s">
        <v>312</v>
      </c>
      <c r="G71" s="146" t="s">
        <v>376</v>
      </c>
      <c r="H71" s="146" t="s">
        <v>351</v>
      </c>
      <c r="I71" s="146" t="s">
        <v>352</v>
      </c>
      <c r="J71" s="146" t="s">
        <v>467</v>
      </c>
    </row>
    <row r="72" ht="114" customHeight="1" spans="1:10">
      <c r="A72" s="146"/>
      <c r="B72" s="146" t="s">
        <v>419</v>
      </c>
      <c r="C72" s="146" t="s">
        <v>316</v>
      </c>
      <c r="D72" s="146" t="s">
        <v>317</v>
      </c>
      <c r="E72" s="146" t="s">
        <v>468</v>
      </c>
      <c r="F72" s="146" t="s">
        <v>312</v>
      </c>
      <c r="G72" s="146" t="s">
        <v>376</v>
      </c>
      <c r="H72" s="146" t="s">
        <v>469</v>
      </c>
      <c r="I72" s="146" t="s">
        <v>352</v>
      </c>
      <c r="J72" s="146" t="s">
        <v>470</v>
      </c>
    </row>
    <row r="73" ht="114" customHeight="1" spans="1:10">
      <c r="A73" s="146"/>
      <c r="B73" s="146" t="s">
        <v>419</v>
      </c>
      <c r="C73" s="146" t="s">
        <v>316</v>
      </c>
      <c r="D73" s="146" t="s">
        <v>317</v>
      </c>
      <c r="E73" s="146" t="s">
        <v>471</v>
      </c>
      <c r="F73" s="146" t="s">
        <v>312</v>
      </c>
      <c r="G73" s="146" t="s">
        <v>472</v>
      </c>
      <c r="H73" s="146" t="s">
        <v>469</v>
      </c>
      <c r="I73" s="146" t="s">
        <v>352</v>
      </c>
      <c r="J73" s="146" t="s">
        <v>473</v>
      </c>
    </row>
    <row r="74" ht="114" customHeight="1" spans="1:10">
      <c r="A74" s="146"/>
      <c r="B74" s="146" t="s">
        <v>419</v>
      </c>
      <c r="C74" s="146" t="s">
        <v>316</v>
      </c>
      <c r="D74" s="146" t="s">
        <v>317</v>
      </c>
      <c r="E74" s="146" t="s">
        <v>474</v>
      </c>
      <c r="F74" s="146" t="s">
        <v>312</v>
      </c>
      <c r="G74" s="146" t="s">
        <v>475</v>
      </c>
      <c r="H74" s="146" t="s">
        <v>469</v>
      </c>
      <c r="I74" s="146" t="s">
        <v>352</v>
      </c>
      <c r="J74" s="146" t="s">
        <v>476</v>
      </c>
    </row>
    <row r="75" ht="114" customHeight="1" spans="1:10">
      <c r="A75" s="146"/>
      <c r="B75" s="146" t="s">
        <v>419</v>
      </c>
      <c r="C75" s="146" t="s">
        <v>316</v>
      </c>
      <c r="D75" s="146" t="s">
        <v>317</v>
      </c>
      <c r="E75" s="146" t="s">
        <v>416</v>
      </c>
      <c r="F75" s="146" t="s">
        <v>312</v>
      </c>
      <c r="G75" s="146" t="s">
        <v>477</v>
      </c>
      <c r="H75" s="146" t="s">
        <v>469</v>
      </c>
      <c r="I75" s="146" t="s">
        <v>352</v>
      </c>
      <c r="J75" s="146" t="s">
        <v>478</v>
      </c>
    </row>
    <row r="76" ht="114" customHeight="1" spans="1:10">
      <c r="A76" s="146"/>
      <c r="B76" s="146" t="s">
        <v>419</v>
      </c>
      <c r="C76" s="146" t="s">
        <v>316</v>
      </c>
      <c r="D76" s="146" t="s">
        <v>317</v>
      </c>
      <c r="E76" s="146" t="s">
        <v>479</v>
      </c>
      <c r="F76" s="146" t="s">
        <v>312</v>
      </c>
      <c r="G76" s="146" t="s">
        <v>376</v>
      </c>
      <c r="H76" s="146" t="s">
        <v>469</v>
      </c>
      <c r="I76" s="146" t="s">
        <v>352</v>
      </c>
      <c r="J76" s="146" t="s">
        <v>480</v>
      </c>
    </row>
    <row r="77" ht="114" customHeight="1" spans="1:10">
      <c r="A77" s="146"/>
      <c r="B77" s="146" t="s">
        <v>419</v>
      </c>
      <c r="C77" s="146" t="s">
        <v>316</v>
      </c>
      <c r="D77" s="146" t="s">
        <v>329</v>
      </c>
      <c r="E77" s="146" t="s">
        <v>481</v>
      </c>
      <c r="F77" s="146" t="s">
        <v>312</v>
      </c>
      <c r="G77" s="146" t="s">
        <v>414</v>
      </c>
      <c r="H77" s="146" t="s">
        <v>469</v>
      </c>
      <c r="I77" s="146" t="s">
        <v>315</v>
      </c>
      <c r="J77" s="146" t="s">
        <v>482</v>
      </c>
    </row>
    <row r="78" ht="114" customHeight="1" spans="1:10">
      <c r="A78" s="146"/>
      <c r="B78" s="146" t="s">
        <v>419</v>
      </c>
      <c r="C78" s="146" t="s">
        <v>321</v>
      </c>
      <c r="D78" s="146" t="s">
        <v>322</v>
      </c>
      <c r="E78" s="146" t="s">
        <v>483</v>
      </c>
      <c r="F78" s="146" t="s">
        <v>323</v>
      </c>
      <c r="G78" s="147">
        <v>90</v>
      </c>
      <c r="H78" s="146" t="s">
        <v>320</v>
      </c>
      <c r="I78" s="146" t="s">
        <v>315</v>
      </c>
      <c r="J78" s="146" t="s">
        <v>483</v>
      </c>
    </row>
  </sheetData>
  <mergeCells count="16">
    <mergeCell ref="A3:J3"/>
    <mergeCell ref="A4:H4"/>
    <mergeCell ref="A8:A10"/>
    <mergeCell ref="A11:A13"/>
    <mergeCell ref="A14:A16"/>
    <mergeCell ref="A17:A21"/>
    <mergeCell ref="A22:A31"/>
    <mergeCell ref="A32:A47"/>
    <mergeCell ref="A48:A78"/>
    <mergeCell ref="B8:B10"/>
    <mergeCell ref="B11:B13"/>
    <mergeCell ref="B14:B16"/>
    <mergeCell ref="B17:B21"/>
    <mergeCell ref="B22:B31"/>
    <mergeCell ref="B32:B47"/>
    <mergeCell ref="B48:B78"/>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区对下转移支付预算表09-1</vt:lpstr>
      <vt:lpstr>区对下转移支付绩效目标表09-2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蜡笔不懂小新</cp:lastModifiedBy>
  <dcterms:created xsi:type="dcterms:W3CDTF">2025-02-06T07:09:00Z</dcterms:created>
  <dcterms:modified xsi:type="dcterms:W3CDTF">2025-03-25T06:40:47Z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2052-12.1.0.20305</vt:lpwstr>
  </property>
</Properties>
</file>