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 tabRatio="894" firstSheet="8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区对下转移支付预算表09-1" sheetId="13" r:id="rId13"/>
    <sheet name="区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'区对下转移支付预算表09-1'!$A:$A,'区对下转移支付预算表09-1'!$1:$1</definedName>
    <definedName name="_xlnm.Print_Titles" localSheetId="13">'区对下转移支付绩效目标表09-2'!$A:$A,'区对下转移支付绩效目标表09-2'!$1:$1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<sst xmlns="http://schemas.openxmlformats.org/spreadsheetml/2006/main" count="1292" uniqueCount="388">
  <si>
    <t>预算01-1表</t>
  </si>
  <si>
    <t>单位名称：云南省昆明市第一职业中等专业学校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</si>
  <si>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</si>
  <si>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</si>
  <si>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</si>
  <si>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</si>
  <si>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</si>
  <si>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</si>
  <si>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</si>
  <si>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</si>
  <si>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</si>
  <si>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</si>
  <si>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</si>
  <si>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</si>
  <si>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</si>
  <si>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</si>
  <si>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</si>
  <si>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</si>
  <si>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</si>
  <si>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</si>
  <si>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</si>
  <si>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</si>
  <si>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</si>
  <si>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</si>
  <si>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</si>
  <si>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</si>
  <si>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</si>
  <si>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</si>
  <si>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</si>
  <si>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</si>
  <si>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</si>
  <si>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</si>
  <si>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</si>
  <si>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</si>
  <si>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</si>
  <si>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</si>
  <si>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</si>
  <si>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</si>
  <si>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</si>
  <si>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</si>
  <si>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</si>
  <si>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</si>
  <si>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</si>
  <si>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</si>
  <si>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</si>
  <si>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</si>
  <si>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</si>
  <si>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</si>
  <si>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</si>
  <si>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</si>
  <si>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</si>
  <si>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</si>
  <si>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</si>
  <si>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</si>
  <si>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</si>
  <si>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</si>
  <si>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</si>
  <si>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</si>
  <si>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</si>
  <si>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</si>
  <si>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</si>
  <si>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</si>
  <si>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</si>
  <si>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</si>
  <si>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</si>
  <si>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</si>
  <si>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</si>
  <si>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</si>
  <si>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</si>
  <si>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</si>
  <si>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云南省昆明市第一职业中等专业学校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</si>
  <si>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</si>
  <si>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</si>
  <si>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</si>
  <si>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</si>
  <si>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</si>
  <si>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</si>
  <si>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</si>
  <si>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</si>
  <si>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</si>
  <si>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</si>
  <si>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</si>
  <si>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</si>
  <si>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</si>
  <si>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</si>
  <si>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</si>
  <si>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</si>
  <si>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</si>
  <si>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</si>
  <si>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</si>
  <si>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</si>
  <si>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</si>
  <si>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</si>
  <si>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</si>
  <si>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</si>
  <si>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</si>
  <si>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</si>
  <si>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</si>
  <si>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</si>
  <si>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20503</t>
  </si>
  <si>
    <t>职业教育</t>
  </si>
  <si>
    <t>2050302</t>
  </si>
  <si>
    <t>中等职业教育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</si>
  <si>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</si>
  <si>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</si>
  <si>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</si>
  <si>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</si>
  <si>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</si>
  <si>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</si>
  <si>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</si>
  <si>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</si>
  <si>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</si>
  <si>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</si>
  <si>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</si>
  <si>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</si>
  <si>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</si>
  <si>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</si>
  <si>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</si>
  <si>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</si>
  <si>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</si>
  <si>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</si>
  <si>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</si>
  <si>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</si>
  <si>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</si>
  <si>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</si>
  <si>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</si>
  <si>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</si>
  <si>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</si>
  <si>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</si>
  <si>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</si>
  <si>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</si>
  <si>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</si>
  <si>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</si>
  <si>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</si>
  <si>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</si>
  <si>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</si>
  <si>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</si>
  <si>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</si>
  <si>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</si>
  <si>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</si>
  <si>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</si>
  <si>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</si>
  <si>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</si>
  <si>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</si>
  <si>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</si>
  <si>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</si>
  <si>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</si>
  <si>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</si>
  <si>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</si>
  <si>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</si>
  <si>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</si>
  <si>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</si>
  <si>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</si>
  <si>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</si>
  <si>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</si>
  <si>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</si>
  <si>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</si>
  <si>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</si>
  <si>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</si>
  <si>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</si>
  <si>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</si>
  <si>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</si>
  <si>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</si>
  <si>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</si>
  <si>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</si>
  <si>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</si>
  <si>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</si>
  <si>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</si>
  <si>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</si>
  <si>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</si>
  <si>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</si>
  <si>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</si>
  <si>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备注：云南省昆明市第一职业中等专业学校无“三公”经费支出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</si>
  <si>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</si>
  <si>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</si>
  <si>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</si>
  <si>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</si>
  <si>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</si>
  <si>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</si>
  <si>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</si>
  <si>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</si>
  <si>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</si>
  <si>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</si>
  <si>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</si>
  <si>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</si>
  <si>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</si>
  <si>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</si>
  <si>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</si>
  <si>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</si>
  <si>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</si>
  <si>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</si>
  <si>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</si>
  <si>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五华区教育体育局</t>
  </si>
  <si>
    <t>530102210000000001199</t>
  </si>
  <si>
    <t>30113</t>
  </si>
  <si>
    <t>530102231100001246445</t>
  </si>
  <si>
    <t>离退休人员支出</t>
  </si>
  <si>
    <t>30305</t>
  </si>
  <si>
    <t>生活补助</t>
  </si>
  <si>
    <t>530102231100001249384</t>
  </si>
  <si>
    <t>其他人员支出</t>
  </si>
  <si>
    <t>30199</t>
  </si>
  <si>
    <t>其他工资福利支出</t>
  </si>
  <si>
    <t>530102210000000001198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</si>
  <si>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</si>
  <si>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</si>
  <si>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</si>
  <si>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</si>
  <si>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</si>
  <si>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</si>
  <si>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</si>
  <si>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</si>
  <si>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</si>
  <si>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530102231100001568788</t>
  </si>
  <si>
    <t>离退休及特殊人员福利费</t>
  </si>
  <si>
    <t>30229</t>
  </si>
  <si>
    <t>福利费</t>
  </si>
  <si>
    <t>530102210000000001203</t>
  </si>
  <si>
    <t>工会经费</t>
  </si>
  <si>
    <t>30228</t>
  </si>
  <si>
    <t>530102210000000001197</t>
  </si>
  <si>
    <t>事业人员工资支出</t>
  </si>
  <si>
    <t>30101</t>
  </si>
  <si>
    <t>基本工资</t>
  </si>
  <si>
    <t>30102</t>
  </si>
  <si>
    <t>津贴补贴</t>
  </si>
  <si>
    <t>30103</t>
  </si>
  <si>
    <t>奖金</t>
  </si>
  <si>
    <t>530102231100001423346</t>
  </si>
  <si>
    <t>30107</t>
  </si>
  <si>
    <t>绩效工资</t>
  </si>
  <si>
    <t>事业人员绩效奖励</t>
  </si>
  <si>
    <t>530102210000000001206</t>
  </si>
  <si>
    <t>一般公用经费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</si>
  <si>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</si>
  <si>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</si>
  <si>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</si>
  <si>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</si>
  <si>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</si>
  <si>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</si>
  <si>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</si>
  <si>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</si>
  <si>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30226</t>
  </si>
  <si>
    <t>劳务费</t>
  </si>
  <si>
    <t>30299</t>
  </si>
  <si>
    <t>其他商品和服务支出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</si>
  <si>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</si>
  <si>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</si>
  <si>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</si>
  <si>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</si>
  <si>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</si>
  <si>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</si>
  <si>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</si>
  <si>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313 事业发展类</t>
  </si>
  <si>
    <t>530102251100003863648</t>
  </si>
  <si>
    <t>现代职业教育质量提升（政府采购）专项资金</t>
  </si>
  <si>
    <t>31007</t>
  </si>
  <si>
    <t>信息网络及软件购置更新</t>
  </si>
  <si>
    <t>31002</t>
  </si>
  <si>
    <t>办公设备购置</t>
  </si>
  <si>
    <t>530102251100003863657</t>
  </si>
  <si>
    <t>现代职业教育质量提升双优补助资金</t>
  </si>
  <si>
    <t>30227</t>
  </si>
  <si>
    <t>委托业务费</t>
  </si>
  <si>
    <t>30216</t>
  </si>
  <si>
    <t>培训费</t>
  </si>
  <si>
    <t>30201</t>
  </si>
  <si>
    <t>办公费</t>
  </si>
  <si>
    <t>216 其他公用支出</t>
  </si>
  <si>
    <t>530102251100003865812</t>
  </si>
  <si>
    <t>党建经费</t>
  </si>
  <si>
    <t>合  计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</si>
  <si>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</si>
  <si>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</si>
  <si>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</si>
  <si>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</si>
  <si>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</si>
  <si>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</si>
  <si>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</si>
  <si>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</si>
  <si>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</si>
  <si>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</si>
  <si>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做好学校保障，支持部门正常履职</t>
  </si>
  <si>
    <t>产出指标</t>
  </si>
  <si>
    <t/>
  </si>
  <si>
    <t>空</t>
  </si>
  <si>
    <t>数量指标</t>
  </si>
  <si>
    <t>经费保障人数</t>
  </si>
  <si>
    <t>=</t>
  </si>
  <si>
    <t>100</t>
  </si>
  <si>
    <t>人</t>
  </si>
  <si>
    <t>定量指标</t>
  </si>
  <si>
    <t>效益指标</t>
  </si>
  <si>
    <t>经济效益</t>
  </si>
  <si>
    <t>部门运转</t>
  </si>
  <si>
    <t>正常运转</t>
  </si>
  <si>
    <t>元</t>
  </si>
  <si>
    <t>定性指标</t>
  </si>
  <si>
    <t>满意度指标</t>
  </si>
  <si>
    <t>服务对象满意度</t>
  </si>
  <si>
    <t>社会公众满意度</t>
  </si>
  <si>
    <t>&gt;=</t>
  </si>
  <si>
    <t>90</t>
  </si>
  <si>
    <t>%</t>
  </si>
  <si>
    <t>单位人员满意度</t>
  </si>
  <si>
    <t xml:space="preserve">1.通过建设会计核心技能实训平台、企业数智化实训平台、新媒体教学平台，提高学生的实践操作能力；
2.通过建设智慧财务创新中心、财税共享平台、财税资源云平台、教管一体化平台，提升学校教学管理水平。     
</t>
  </si>
  <si>
    <t>平台及创新中心建设</t>
  </si>
  <si>
    <t xml:space="preserve">反映学校教学教学平台及创新中心的建设情况
</t>
  </si>
  <si>
    <t>质量指标</t>
  </si>
  <si>
    <t>验收合格率</t>
  </si>
  <si>
    <t xml:space="preserve">反映平台及创新中心验收合格情况
</t>
  </si>
  <si>
    <t>时效指标</t>
  </si>
  <si>
    <t>项目按时完成率</t>
  </si>
  <si>
    <r>
      <rPr>
        <sz val="9"/>
        <rFont val="宋体"/>
        <charset val="134"/>
      </rPr>
      <t>反映平台及创新中心是否按时建设完成</t>
    </r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 xml:space="preserve">
</t>
    </r>
  </si>
  <si>
    <t>社会效益</t>
  </si>
  <si>
    <t>实训操作能力</t>
  </si>
  <si>
    <t>明显提升</t>
  </si>
  <si>
    <t>是否</t>
  </si>
  <si>
    <t xml:space="preserve">反映项目实施后教学质量提升情况
</t>
  </si>
  <si>
    <t>教学质量</t>
  </si>
  <si>
    <t xml:space="preserve">反映项目实施后教学质量提升情况
</t>
  </si>
  <si>
    <t>教师满意度</t>
  </si>
  <si>
    <t xml:space="preserve">反映学校教师对项目实施的满意度
</t>
  </si>
  <si>
    <t>学生满意度</t>
  </si>
  <si>
    <t xml:space="preserve">反映项目实施后学生的满意度
</t>
  </si>
  <si>
    <t>预算06表</t>
  </si>
  <si>
    <t>政府性基金预算支出预算表</t>
  </si>
  <si>
    <t>单位名称：昆明市发展和改革委员会</t>
  </si>
  <si>
    <t>政府性基金预算支出</t>
  </si>
  <si>
    <t>备注：云南省昆明市第一职业中等专业学校无政府性基金预算支出预算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</si>
  <si>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</si>
  <si>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</si>
  <si>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</si>
  <si>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</si>
  <si>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</si>
  <si>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</si>
  <si>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</si>
  <si>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</si>
  <si>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</si>
  <si>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</si>
  <si>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</si>
  <si>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智慧财务云平台软件</t>
  </si>
  <si>
    <t>套</t>
  </si>
  <si>
    <t>否</t>
  </si>
  <si>
    <t>交换机</t>
  </si>
  <si>
    <t>台</t>
  </si>
  <si>
    <t>多媒体网络教室软件</t>
  </si>
  <si>
    <t>服务器</t>
  </si>
  <si>
    <t>机柜</t>
  </si>
  <si>
    <t>个</t>
  </si>
  <si>
    <t>音响套装</t>
  </si>
  <si>
    <t>电子智慧屏</t>
  </si>
  <si>
    <t>计算机（教师用）</t>
  </si>
  <si>
    <t>计算机（学生用）</t>
  </si>
  <si>
    <t>电脑桌椅</t>
  </si>
  <si>
    <t>复印机</t>
  </si>
  <si>
    <t>备注：当面向中小企业预留资金大于合计时，面向中小企业预留资金为三年预计数。</t>
  </si>
  <si>
    <t>预算08表</t>
  </si>
  <si>
    <t>2025年政府购买服务预算表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</si>
  <si>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</si>
  <si>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</si>
  <si>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</si>
  <si>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</si>
  <si>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</si>
  <si>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</si>
  <si>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备注：云南省昆明市第一职业中等专业学校无政府购买服务预算</t>
  </si>
  <si>
    <t>预算09-1表</t>
  </si>
  <si>
    <t>单位名称（项目）</t>
  </si>
  <si>
    <t>地区</t>
  </si>
  <si>
    <t xml:space="preserve"> 备注：云南省昆明市第一职业中等专业学校无区对下转移支付预算</t>
  </si>
  <si>
    <t>预算09-2表</t>
  </si>
  <si>
    <t xml:space="preserve"> 备注：云南省昆明市第一职业中等专业学校无区对下转移支付绩效目标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</si>
  <si>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</si>
  <si>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</si>
  <si>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</si>
  <si>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</si>
  <si>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</si>
  <si>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</si>
  <si>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</si>
  <si>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</si>
  <si>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备注：云南省昆明市第一职业中等专业学校无新增资产配置</t>
  </si>
  <si>
    <t>预算11表</t>
  </si>
  <si>
    <t>上级补助</t>
  </si>
  <si>
    <t>备注：云南省昆明市第一职业中等专业学校无上级补助项目支出预算</t>
  </si>
  <si>
    <t>预算12表</t>
  </si>
  <si>
    <t>项目级次</t>
  </si>
  <si>
    <t>经常性项目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</si>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</sst>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  <numFmt numFmtId="181" formatCode="0.00_);\(0.00\)"/>
    <numFmt numFmtId="182" formatCode="0_ "/>
    <numFmt numFmtId="183" formatCode="0.00_ "/>
  </numFmts>
  <fonts count="42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10"/>
      <name val="Arial"/>
      <charset val="0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sz val="10"/>
      <name val="宋体"/>
      <charset val="134"/>
    </font>
    <font>
      <b/>
      <sz val="22"/>
      <color rgb="FF000000"/>
      <name val="宋体"/>
      <charset val="134"/>
    </font>
    <font>
      <sz val="9"/>
      <color theme="1"/>
      <name val="宋体"/>
      <charset val="134"/>
      <scheme val="minor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9"/>
      <color rgb="FF00000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9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2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6" borderId="29" applyNumberFormat="0" applyAlignment="0" applyProtection="0">
      <alignment vertical="center"/>
    </xf>
    <xf numFmtId="0" fontId="30" fillId="7" borderId="30" applyNumberFormat="0" applyAlignment="0" applyProtection="0">
      <alignment vertical="center"/>
    </xf>
    <xf numFmtId="0" fontId="31" fillId="7" borderId="29" applyNumberFormat="0" applyAlignment="0" applyProtection="0">
      <alignment vertical="center"/>
    </xf>
    <xf numFmtId="0" fontId="32" fillId="8" borderId="31" applyNumberFormat="0" applyAlignment="0" applyProtection="0">
      <alignment vertical="center"/>
    </xf>
    <xf numFmtId="0" fontId="33" fillId="0" borderId="32" applyNumberFormat="0" applyFill="0" applyAlignment="0" applyProtection="0">
      <alignment vertical="center"/>
    </xf>
    <xf numFmtId="0" fontId="34" fillId="0" borderId="33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176" fontId="6" fillId="0" borderId="7">
      <alignment horizontal="right" vertical="center"/>
    </xf>
    <xf numFmtId="177" fontId="6" fillId="0" borderId="7">
      <alignment horizontal="right" vertical="center"/>
    </xf>
    <xf numFmtId="10" fontId="6" fillId="0" borderId="7">
      <alignment horizontal="right" vertical="center"/>
    </xf>
    <xf numFmtId="0" fontId="40" fillId="0" borderId="0">
      <alignment vertical="center"/>
    </xf>
    <xf numFmtId="178" fontId="6" fillId="0" borderId="7">
      <alignment horizontal="right" vertical="center"/>
    </xf>
    <xf numFmtId="49" fontId="6" fillId="0" borderId="7">
      <alignment horizontal="left" vertical="center" wrapText="1"/>
    </xf>
    <xf numFmtId="178" fontId="6" fillId="0" borderId="7">
      <alignment horizontal="right" vertical="center"/>
    </xf>
    <xf numFmtId="179" fontId="6" fillId="0" borderId="7">
      <alignment horizontal="right" vertical="center"/>
    </xf>
    <xf numFmtId="180" fontId="6" fillId="0" borderId="7">
      <alignment horizontal="right" vertical="center"/>
    </xf>
    <xf numFmtId="0" fontId="6" fillId="0" borderId="0">
      <alignment vertical="top"/>
      <protection locked="0"/>
    </xf>
    <xf numFmtId="0" fontId="11" fillId="0" borderId="0"/>
  </cellStyleXfs>
  <cellXfs count="261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3" borderId="7" xfId="58" applyFont="1" applyFill="1" applyBorder="1" applyAlignment="1" applyProtection="1">
      <alignment horizontal="left" vertical="center" wrapText="1"/>
      <protection locked="0"/>
    </xf>
    <xf numFmtId="49" fontId="5" fillId="0" borderId="8" xfId="58" applyNumberFormat="1" applyFont="1" applyFill="1" applyBorder="1" applyAlignment="1" applyProtection="1">
      <alignment vertical="center"/>
    </xf>
    <xf numFmtId="0" fontId="6" fillId="0" borderId="7" xfId="0" applyFont="1" applyBorder="1" applyAlignment="1" applyProtection="1">
      <alignment horizontal="left" vertical="center"/>
      <protection locked="0"/>
    </xf>
    <xf numFmtId="49" fontId="5" fillId="0" borderId="8" xfId="58" applyNumberFormat="1" applyFont="1" applyFill="1" applyBorder="1" applyAlignment="1" applyProtection="1">
      <alignment horizontal="center" vertical="center"/>
    </xf>
    <xf numFmtId="178" fontId="6" fillId="0" borderId="8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7" fillId="0" borderId="0" xfId="0" applyFont="1" applyFill="1" applyBorder="1" applyAlignment="1"/>
    <xf numFmtId="0" fontId="1" fillId="0" borderId="7" xfId="0" applyFont="1" applyBorder="1" applyAlignment="1" applyProtection="1">
      <alignment horizontal="center" vertical="center"/>
      <protection locked="0"/>
    </xf>
    <xf numFmtId="4" fontId="8" fillId="0" borderId="7" xfId="55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9" fillId="0" borderId="0" xfId="0" applyFont="1" applyBorder="1" applyAlignment="1" applyProtection="1">
      <alignment vertical="top"/>
      <protection locked="0"/>
    </xf>
    <xf numFmtId="0" fontId="9" fillId="0" borderId="0" xfId="0" applyFont="1" applyBorder="1" applyAlignment="1">
      <alignment vertical="top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Border="1" applyProtection="1">
      <protection locked="0"/>
    </xf>
    <xf numFmtId="0" fontId="9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11" fillId="0" borderId="0" xfId="59" applyFill="1" applyAlignment="1">
      <alignment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1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1" fillId="0" borderId="0" xfId="58" applyFont="1" applyFill="1" applyBorder="1" applyAlignment="1" applyProtection="1">
      <alignment vertical="center"/>
    </xf>
    <xf numFmtId="0" fontId="1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178" fontId="8" fillId="0" borderId="7" xfId="0" applyNumberFormat="1" applyFont="1" applyBorder="1" applyAlignment="1">
      <alignment horizontal="right" vertical="center"/>
    </xf>
    <xf numFmtId="0" fontId="11" fillId="0" borderId="0" xfId="58" applyFont="1" applyFill="1" applyBorder="1" applyAlignment="1" applyProtection="1"/>
    <xf numFmtId="0" fontId="1" fillId="0" borderId="0" xfId="0" applyFont="1" applyBorder="1" applyAlignment="1">
      <alignment wrapText="1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8" fillId="0" borderId="7" xfId="57" applyNumberFormat="1" applyFont="1" applyBorder="1" applyAlignment="1">
      <alignment horizontal="center" vertical="center"/>
    </xf>
    <xf numFmtId="180" fontId="8" fillId="0" borderId="7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178" fontId="8" fillId="0" borderId="7" xfId="0" applyNumberFormat="1" applyFont="1" applyBorder="1" applyAlignment="1">
      <alignment horizontal="center" vertical="center"/>
    </xf>
    <xf numFmtId="180" fontId="8" fillId="0" borderId="12" xfId="57" applyNumberFormat="1" applyFont="1" applyBorder="1" applyAlignment="1">
      <alignment vertical="center"/>
    </xf>
    <xf numFmtId="180" fontId="8" fillId="0" borderId="12" xfId="57" applyNumberFormat="1" applyFont="1" applyBorder="1" applyAlignment="1">
      <alignment horizontal="center" vertical="center"/>
    </xf>
    <xf numFmtId="180" fontId="8" fillId="0" borderId="12" xfId="57" applyNumberFormat="1" applyFont="1" applyBorder="1" applyAlignment="1">
      <alignment horizontal="left" vertical="center"/>
    </xf>
    <xf numFmtId="180" fontId="8" fillId="0" borderId="11" xfId="57" applyNumberFormat="1" applyFont="1" applyBorder="1" applyAlignment="1">
      <alignment horizontal="left" vertical="center"/>
    </xf>
    <xf numFmtId="180" fontId="8" fillId="0" borderId="11" xfId="57" applyNumberFormat="1" applyFont="1" applyBorder="1" applyAlignment="1">
      <alignment horizontal="center" vertical="center"/>
    </xf>
    <xf numFmtId="0" fontId="0" fillId="0" borderId="8" xfId="0" applyFont="1" applyBorder="1"/>
    <xf numFmtId="0" fontId="0" fillId="0" borderId="8" xfId="0" applyFont="1" applyBorder="1" applyAlignment="1">
      <alignment horizontal="center"/>
    </xf>
    <xf numFmtId="0" fontId="2" fillId="2" borderId="12" xfId="0" applyFont="1" applyFill="1" applyBorder="1" applyAlignment="1">
      <alignment horizontal="right" vertical="center"/>
    </xf>
    <xf numFmtId="178" fontId="8" fillId="0" borderId="6" xfId="0" applyNumberFormat="1" applyFont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8" fillId="0" borderId="0" xfId="0" applyNumberFormat="1" applyFont="1" applyBorder="1" applyAlignment="1">
      <alignment horizontal="left" vertical="center"/>
    </xf>
    <xf numFmtId="180" fontId="8" fillId="0" borderId="1" xfId="57" applyNumberFormat="1" applyFont="1" applyBorder="1" applyAlignment="1">
      <alignment horizontal="center" vertical="center"/>
    </xf>
    <xf numFmtId="181" fontId="13" fillId="0" borderId="8" xfId="0" applyNumberFormat="1" applyFont="1" applyBorder="1" applyAlignment="1">
      <alignment horizontal="center"/>
    </xf>
    <xf numFmtId="178" fontId="8" fillId="0" borderId="8" xfId="0" applyNumberFormat="1" applyFont="1" applyBorder="1" applyAlignment="1">
      <alignment horizontal="right" vertical="center"/>
    </xf>
    <xf numFmtId="178" fontId="8" fillId="0" borderId="4" xfId="0" applyNumberFormat="1" applyFont="1" applyBorder="1" applyAlignment="1">
      <alignment horizontal="right" vertical="center"/>
    </xf>
    <xf numFmtId="178" fontId="8" fillId="0" borderId="6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14" fillId="0" borderId="0" xfId="0" applyFont="1" applyBorder="1" applyAlignment="1" applyProtection="1">
      <alignment horizontal="right"/>
      <protection locked="0"/>
    </xf>
    <xf numFmtId="49" fontId="14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9" fontId="6" fillId="0" borderId="15" xfId="52" applyNumberFormat="1" applyFont="1" applyBorder="1" applyAlignment="1">
      <alignment horizontal="left" vertical="center" wrapText="1"/>
    </xf>
    <xf numFmtId="49" fontId="6" fillId="0" borderId="16" xfId="52" applyNumberFormat="1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/>
    </xf>
    <xf numFmtId="49" fontId="6" fillId="0" borderId="18" xfId="52" applyNumberFormat="1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/>
    </xf>
    <xf numFmtId="49" fontId="6" fillId="0" borderId="20" xfId="52" applyNumberFormat="1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49" fontId="6" fillId="0" borderId="22" xfId="52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2" fillId="2" borderId="7" xfId="0" applyFont="1" applyFill="1" applyBorder="1" applyAlignment="1" applyProtection="1">
      <alignment horizontal="left" vertical="center"/>
      <protection locked="0"/>
    </xf>
    <xf numFmtId="49" fontId="1" fillId="0" borderId="8" xfId="58" applyNumberFormat="1" applyFont="1" applyFill="1" applyBorder="1" applyAlignment="1" applyProtection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center" vertical="center"/>
    </xf>
    <xf numFmtId="4" fontId="2" fillId="2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left" vertical="center"/>
    </xf>
    <xf numFmtId="182" fontId="5" fillId="0" borderId="8" xfId="58" applyNumberFormat="1" applyFont="1" applyFill="1" applyBorder="1" applyAlignment="1" applyProtection="1">
      <alignment horizontal="left" vertical="center"/>
    </xf>
    <xf numFmtId="0" fontId="6" fillId="0" borderId="8" xfId="0" applyFont="1" applyBorder="1" applyAlignment="1" applyProtection="1">
      <alignment horizontal="left" vertical="center"/>
      <protection locked="0"/>
    </xf>
    <xf numFmtId="182" fontId="5" fillId="4" borderId="8" xfId="58" applyNumberFormat="1" applyFont="1" applyFill="1" applyBorder="1" applyAlignment="1" applyProtection="1">
      <alignment horizontal="left" vertical="center"/>
    </xf>
    <xf numFmtId="0" fontId="2" fillId="0" borderId="9" xfId="0" applyFont="1" applyBorder="1" applyAlignment="1">
      <alignment horizontal="left" vertical="center"/>
    </xf>
    <xf numFmtId="49" fontId="1" fillId="0" borderId="17" xfId="58" applyNumberFormat="1" applyFont="1" applyFill="1" applyBorder="1" applyAlignment="1" applyProtection="1">
      <alignment horizontal="left" vertical="center"/>
    </xf>
    <xf numFmtId="182" fontId="5" fillId="0" borderId="17" xfId="58" applyNumberFormat="1" applyFont="1" applyFill="1" applyBorder="1" applyAlignment="1" applyProtection="1">
      <alignment horizontal="left" vertical="center"/>
    </xf>
    <xf numFmtId="0" fontId="6" fillId="0" borderId="17" xfId="0" applyFont="1" applyBorder="1" applyAlignment="1" applyProtection="1">
      <alignment horizontal="left" vertical="center"/>
      <protection locked="0"/>
    </xf>
    <xf numFmtId="0" fontId="0" fillId="0" borderId="23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178" fontId="8" fillId="0" borderId="8" xfId="0" applyNumberFormat="1" applyFont="1" applyBorder="1" applyAlignment="1">
      <alignment horizontal="center" vertical="center"/>
    </xf>
    <xf numFmtId="178" fontId="6" fillId="0" borderId="17" xfId="0" applyNumberFormat="1" applyFont="1" applyBorder="1" applyAlignment="1" applyProtection="1">
      <alignment horizontal="center" vertical="center"/>
      <protection locked="0"/>
    </xf>
    <xf numFmtId="183" fontId="13" fillId="0" borderId="8" xfId="0" applyNumberFormat="1" applyFont="1" applyBorder="1" applyAlignment="1">
      <alignment horizont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/>
    </xf>
    <xf numFmtId="0" fontId="1" fillId="0" borderId="0" xfId="0" applyFont="1" applyBorder="1"/>
    <xf numFmtId="0" fontId="9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8" xfId="0" applyFont="1" applyFill="1" applyBorder="1" applyAlignment="1">
      <alignment vertical="center" wrapText="1"/>
    </xf>
    <xf numFmtId="4" fontId="2" fillId="0" borderId="7" xfId="0" applyNumberFormat="1" applyFont="1" applyBorder="1" applyAlignment="1">
      <alignment horizontal="right" vertical="center"/>
    </xf>
    <xf numFmtId="0" fontId="0" fillId="0" borderId="25" xfId="0" applyFont="1" applyBorder="1"/>
    <xf numFmtId="0" fontId="9" fillId="2" borderId="0" xfId="0" applyFont="1" applyFill="1" applyBorder="1" applyAlignment="1">
      <alignment horizontal="left" vertical="center"/>
    </xf>
    <xf numFmtId="0" fontId="17" fillId="0" borderId="7" xfId="0" applyFont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>
      <alignment horizontal="left" vertical="center"/>
    </xf>
    <xf numFmtId="0" fontId="18" fillId="0" borderId="7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 wrapText="1"/>
    </xf>
    <xf numFmtId="4" fontId="2" fillId="0" borderId="8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wrapText="1"/>
    </xf>
    <xf numFmtId="0" fontId="18" fillId="0" borderId="7" xfId="0" applyFont="1" applyBorder="1" applyAlignment="1" applyProtection="1">
      <alignment horizontal="center" vertical="center" wrapText="1"/>
      <protection locked="0"/>
    </xf>
    <xf numFmtId="178" fontId="19" fillId="0" borderId="7" xfId="0" applyNumberFormat="1" applyFont="1" applyBorder="1" applyAlignment="1">
      <alignment horizontal="right" vertical="center"/>
    </xf>
    <xf numFmtId="4" fontId="18" fillId="0" borderId="6" xfId="0" applyNumberFormat="1" applyFont="1" applyBorder="1" applyAlignment="1" applyProtection="1">
      <alignment horizontal="right" vertical="center"/>
      <protection locked="0"/>
    </xf>
    <xf numFmtId="0" fontId="17" fillId="2" borderId="1" xfId="0" applyFont="1" applyFill="1" applyBorder="1" applyAlignment="1">
      <alignment horizontal="center" vertical="center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2" borderId="6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 indent="1"/>
    </xf>
    <xf numFmtId="0" fontId="2" fillId="2" borderId="8" xfId="0" applyFont="1" applyFill="1" applyBorder="1" applyAlignment="1">
      <alignment horizontal="left" vertical="center" wrapText="1" indent="2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0" fillId="0" borderId="7" xfId="58" applyFont="1" applyFill="1" applyBorder="1" applyAlignment="1" applyProtection="1">
      <alignment horizontal="left" vertical="center" wrapText="1"/>
    </xf>
    <xf numFmtId="0" fontId="2" fillId="0" borderId="7" xfId="58" applyFont="1" applyFill="1" applyBorder="1" applyAlignment="1" applyProtection="1">
      <alignment horizontal="left" vertical="center" wrapText="1"/>
    </xf>
    <xf numFmtId="0" fontId="9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4" fontId="18" fillId="0" borderId="7" xfId="0" applyNumberFormat="1" applyFont="1" applyBorder="1" applyAlignment="1">
      <alignment horizontal="right" vertical="center"/>
    </xf>
    <xf numFmtId="4" fontId="18" fillId="0" borderId="7" xfId="0" applyNumberFormat="1" applyFont="1" applyBorder="1" applyAlignment="1" applyProtection="1">
      <alignment horizontal="right" vertical="center"/>
      <protection locked="0"/>
    </xf>
    <xf numFmtId="0" fontId="1" fillId="0" borderId="7" xfId="0" applyFont="1" applyBorder="1" applyAlignment="1" quotePrefix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常规 3 2" xfId="52"/>
    <cellStyle name="NumberStyle" xfId="53"/>
    <cellStyle name="TextStyle" xfId="54"/>
    <cellStyle name="MoneyStyle" xfId="55"/>
    <cellStyle name="TimeStyle" xfId="56"/>
    <cellStyle name="IntegralNumberStyle" xfId="57"/>
    <cellStyle name="Normal" xfId="58"/>
    <cellStyle name="常规 5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D7" sqref="D7:D33"/>
    </sheetView>
  </sheetViews>
  <sheetFormatPr defaultColWidth="8.57272727272727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52"/>
      <c r="B2" s="52"/>
      <c r="C2" s="52"/>
      <c r="D2" s="71" t="s">
        <v>0</v>
      </c>
    </row>
    <row r="3" ht="41.25" customHeight="1" spans="1:1">
      <c r="A3" s="47" t="str">
        <f>"2025"&amp;"年部门财务收支预算总表"</f>
        <v>2025年部门财务收支预算总表</v>
      </c>
    </row>
    <row r="4" ht="17.25" customHeight="1" spans="1:4">
      <c r="A4" s="50" t="s">
        <v>1</v>
      </c>
      <c r="B4" s="214"/>
      <c r="D4" s="178" t="s">
        <v>2</v>
      </c>
    </row>
    <row r="5" ht="23.25" customHeight="1" spans="1:4">
      <c r="A5" s="215" t="s">
        <v>3</v>
      </c>
      <c r="B5" s="216"/>
      <c r="C5" s="215" t="s">
        <v>4</v>
      </c>
      <c r="D5" s="216"/>
    </row>
    <row r="6" ht="24" customHeight="1" spans="1:4">
      <c r="A6" s="215" t="s">
        <v>5</v>
      </c>
      <c r="B6" s="215" t="s">
        <v>6</v>
      </c>
      <c r="C6" s="215" t="s">
        <v>7</v>
      </c>
      <c r="D6" s="215" t="s">
        <v>6</v>
      </c>
    </row>
    <row r="7" ht="17.25" customHeight="1" spans="1:4">
      <c r="A7" s="217" t="s">
        <v>8</v>
      </c>
      <c r="B7" s="65">
        <v>33267870</v>
      </c>
      <c r="C7" s="217" t="s">
        <v>9</v>
      </c>
      <c r="D7" s="65"/>
    </row>
    <row r="8" ht="17.25" customHeight="1" spans="1:4">
      <c r="A8" s="217" t="s">
        <v>10</v>
      </c>
      <c r="B8" s="89"/>
      <c r="C8" s="217" t="s">
        <v>11</v>
      </c>
      <c r="D8" s="65"/>
    </row>
    <row r="9" ht="17.25" customHeight="1" spans="1:4">
      <c r="A9" s="217" t="s">
        <v>12</v>
      </c>
      <c r="B9" s="89"/>
      <c r="C9" s="258" t="s">
        <v>13</v>
      </c>
      <c r="D9" s="65"/>
    </row>
    <row r="10" ht="17.25" customHeight="1" spans="1:4">
      <c r="A10" s="217" t="s">
        <v>14</v>
      </c>
      <c r="B10" s="89"/>
      <c r="C10" s="258" t="s">
        <v>15</v>
      </c>
      <c r="D10" s="65"/>
    </row>
    <row r="11" ht="17.25" customHeight="1" spans="1:4">
      <c r="A11" s="217" t="s">
        <v>16</v>
      </c>
      <c r="B11" s="89"/>
      <c r="C11" s="258" t="s">
        <v>17</v>
      </c>
      <c r="D11" s="65">
        <v>24363470</v>
      </c>
    </row>
    <row r="12" ht="17.25" customHeight="1" spans="1:4">
      <c r="A12" s="217" t="s">
        <v>18</v>
      </c>
      <c r="B12" s="89"/>
      <c r="C12" s="258" t="s">
        <v>19</v>
      </c>
      <c r="D12" s="65"/>
    </row>
    <row r="13" ht="17.25" customHeight="1" spans="1:4">
      <c r="A13" s="217" t="s">
        <v>20</v>
      </c>
      <c r="B13" s="89"/>
      <c r="C13" s="36" t="s">
        <v>21</v>
      </c>
      <c r="D13" s="65"/>
    </row>
    <row r="14" ht="17.25" customHeight="1" spans="1:4">
      <c r="A14" s="217" t="s">
        <v>22</v>
      </c>
      <c r="B14" s="89"/>
      <c r="C14" s="36" t="s">
        <v>23</v>
      </c>
      <c r="D14" s="65">
        <v>5400832</v>
      </c>
    </row>
    <row r="15" ht="17.25" customHeight="1" spans="1:4">
      <c r="A15" s="217" t="s">
        <v>24</v>
      </c>
      <c r="B15" s="89"/>
      <c r="C15" s="36" t="s">
        <v>25</v>
      </c>
      <c r="D15" s="65">
        <v>1927200</v>
      </c>
    </row>
    <row r="16" ht="17.25" customHeight="1" spans="1:4">
      <c r="A16" s="217" t="s">
        <v>26</v>
      </c>
      <c r="B16" s="89"/>
      <c r="C16" s="36" t="s">
        <v>27</v>
      </c>
      <c r="D16" s="65"/>
    </row>
    <row r="17" ht="17.25" customHeight="1" spans="1:4">
      <c r="A17" s="218"/>
      <c r="B17" s="89"/>
      <c r="C17" s="36" t="s">
        <v>28</v>
      </c>
      <c r="D17" s="212"/>
    </row>
    <row r="18" ht="17.25" customHeight="1" spans="1:4">
      <c r="A18" s="219"/>
      <c r="B18" s="89"/>
      <c r="C18" s="36" t="s">
        <v>29</v>
      </c>
      <c r="D18" s="212"/>
    </row>
    <row r="19" ht="17.25" customHeight="1" spans="1:4">
      <c r="A19" s="219"/>
      <c r="B19" s="89"/>
      <c r="C19" s="36" t="s">
        <v>30</v>
      </c>
      <c r="D19" s="212"/>
    </row>
    <row r="20" ht="17.25" customHeight="1" spans="1:4">
      <c r="A20" s="219"/>
      <c r="B20" s="89"/>
      <c r="C20" s="36" t="s">
        <v>31</v>
      </c>
      <c r="D20" s="212"/>
    </row>
    <row r="21" ht="17.25" customHeight="1" spans="1:4">
      <c r="A21" s="219"/>
      <c r="B21" s="89"/>
      <c r="C21" s="36" t="s">
        <v>32</v>
      </c>
      <c r="D21" s="212"/>
    </row>
    <row r="22" ht="17.25" customHeight="1" spans="1:4">
      <c r="A22" s="219"/>
      <c r="B22" s="89"/>
      <c r="C22" s="36" t="s">
        <v>33</v>
      </c>
      <c r="D22" s="212"/>
    </row>
    <row r="23" ht="17.25" customHeight="1" spans="1:4">
      <c r="A23" s="219"/>
      <c r="B23" s="89"/>
      <c r="C23" s="36" t="s">
        <v>34</v>
      </c>
      <c r="D23" s="212"/>
    </row>
    <row r="24" ht="17.25" customHeight="1" spans="1:4">
      <c r="A24" s="219"/>
      <c r="B24" s="89"/>
      <c r="C24" s="36" t="s">
        <v>35</v>
      </c>
      <c r="D24" s="212"/>
    </row>
    <row r="25" ht="17.25" customHeight="1" spans="1:4">
      <c r="A25" s="219"/>
      <c r="B25" s="89"/>
      <c r="C25" s="36" t="s">
        <v>36</v>
      </c>
      <c r="D25" s="212">
        <v>1576368</v>
      </c>
    </row>
    <row r="26" ht="17.25" customHeight="1" spans="1:4">
      <c r="A26" s="219"/>
      <c r="B26" s="89"/>
      <c r="C26" s="36" t="s">
        <v>37</v>
      </c>
      <c r="D26" s="212"/>
    </row>
    <row r="27" ht="17.25" customHeight="1" spans="1:4">
      <c r="A27" s="219"/>
      <c r="B27" s="89"/>
      <c r="C27" s="218" t="s">
        <v>38</v>
      </c>
      <c r="D27" s="212"/>
    </row>
    <row r="28" ht="17.25" customHeight="1" spans="1:4">
      <c r="A28" s="219"/>
      <c r="B28" s="89"/>
      <c r="C28" s="36" t="s">
        <v>39</v>
      </c>
      <c r="D28" s="212"/>
    </row>
    <row r="29" ht="16.5" customHeight="1" spans="1:4">
      <c r="A29" s="219"/>
      <c r="B29" s="89"/>
      <c r="C29" s="36" t="s">
        <v>40</v>
      </c>
      <c r="D29" s="212"/>
    </row>
    <row r="30" ht="16.5" customHeight="1" spans="1:4">
      <c r="A30" s="219"/>
      <c r="B30" s="89"/>
      <c r="C30" s="218" t="s">
        <v>41</v>
      </c>
      <c r="D30" s="212"/>
    </row>
    <row r="31" ht="17.25" customHeight="1" spans="1:4">
      <c r="A31" s="219"/>
      <c r="B31" s="89"/>
      <c r="C31" s="218" t="s">
        <v>42</v>
      </c>
      <c r="D31" s="212"/>
    </row>
    <row r="32" ht="17.25" customHeight="1" spans="1:4">
      <c r="A32" s="219"/>
      <c r="B32" s="89"/>
      <c r="C32" s="36" t="s">
        <v>43</v>
      </c>
      <c r="D32" s="212"/>
    </row>
    <row r="33" ht="16.5" customHeight="1" spans="1:4">
      <c r="A33" s="219" t="s">
        <v>44</v>
      </c>
      <c r="B33" s="259">
        <v>33267870</v>
      </c>
      <c r="C33" s="219" t="s">
        <v>45</v>
      </c>
      <c r="D33" s="260">
        <v>33267870</v>
      </c>
    </row>
    <row r="34" ht="16.5" customHeight="1" spans="1:4">
      <c r="A34" s="218" t="s">
        <v>46</v>
      </c>
      <c r="B34" s="89"/>
      <c r="C34" s="218" t="s">
        <v>47</v>
      </c>
      <c r="D34" s="260"/>
    </row>
    <row r="35" ht="16.5" customHeight="1" spans="1:4">
      <c r="A35" s="36" t="s">
        <v>48</v>
      </c>
      <c r="B35" s="89"/>
      <c r="C35" s="36" t="s">
        <v>48</v>
      </c>
      <c r="D35" s="260"/>
    </row>
    <row r="36" ht="16.5" customHeight="1" spans="1:4">
      <c r="A36" s="36" t="s">
        <v>49</v>
      </c>
      <c r="B36" s="89"/>
      <c r="C36" s="36" t="s">
        <v>50</v>
      </c>
      <c r="D36" s="89"/>
    </row>
    <row r="37" ht="16.5" customHeight="1" spans="1:4">
      <c r="A37" s="224" t="s">
        <v>51</v>
      </c>
      <c r="B37" s="89">
        <f>B33</f>
        <v>33267870</v>
      </c>
      <c r="C37" s="224" t="s">
        <v>52</v>
      </c>
      <c r="D37" s="89">
        <f>D33</f>
        <v>33267870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2"/>
  <sheetViews>
    <sheetView showZeros="0" workbookViewId="0">
      <pane ySplit="1" topLeftCell="A2" activePane="bottomLeft" state="frozen"/>
      <selection/>
      <selection pane="bottomLeft" activeCell="C22" sqref="C22"/>
    </sheetView>
  </sheetViews>
  <sheetFormatPr defaultColWidth="9.14545454545454" defaultRowHeight="14.25" customHeight="1" outlineLevelCol="5"/>
  <cols>
    <col min="1" max="1" width="32.1454545454545" customWidth="1"/>
    <col min="2" max="2" width="20.7090909090909" customWidth="1"/>
    <col min="3" max="3" width="32.1454545454545" customWidth="1"/>
    <col min="4" max="4" width="27.7090909090909" customWidth="1"/>
    <col min="5" max="6" width="36.7090909090909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43">
        <v>1</v>
      </c>
      <c r="B2" s="144">
        <v>0</v>
      </c>
      <c r="C2" s="143">
        <v>1</v>
      </c>
      <c r="D2" s="145"/>
      <c r="E2" s="145"/>
      <c r="F2" s="142" t="s">
        <v>325</v>
      </c>
    </row>
    <row r="3" ht="42" customHeight="1" spans="1:6">
      <c r="A3" s="146" t="str">
        <f>"2025"&amp;"年部门政府性基金预算支出预算表"</f>
        <v>2025年部门政府性基金预算支出预算表</v>
      </c>
      <c r="B3" s="146" t="s">
        <v>326</v>
      </c>
      <c r="C3" s="147"/>
      <c r="D3" s="148"/>
      <c r="E3" s="148"/>
      <c r="F3" s="148"/>
    </row>
    <row r="4" ht="13.5" customHeight="1" spans="1:6">
      <c r="A4" s="5" t="s">
        <v>1</v>
      </c>
      <c r="B4" s="5" t="s">
        <v>327</v>
      </c>
      <c r="C4" s="143"/>
      <c r="D4" s="145"/>
      <c r="E4" s="145"/>
      <c r="F4" s="142" t="s">
        <v>2</v>
      </c>
    </row>
    <row r="5" ht="19.5" customHeight="1" spans="1:6">
      <c r="A5" s="149" t="s">
        <v>175</v>
      </c>
      <c r="B5" s="150" t="s">
        <v>72</v>
      </c>
      <c r="C5" s="149" t="s">
        <v>73</v>
      </c>
      <c r="D5" s="11" t="s">
        <v>328</v>
      </c>
      <c r="E5" s="12"/>
      <c r="F5" s="13"/>
    </row>
    <row r="6" ht="18.75" customHeight="1" spans="1:6">
      <c r="A6" s="151"/>
      <c r="B6" s="152"/>
      <c r="C6" s="151"/>
      <c r="D6" s="16" t="s">
        <v>56</v>
      </c>
      <c r="E6" s="11" t="s">
        <v>75</v>
      </c>
      <c r="F6" s="16" t="s">
        <v>76</v>
      </c>
    </row>
    <row r="7" ht="18.75" customHeight="1" spans="1:6">
      <c r="A7" s="75">
        <v>1</v>
      </c>
      <c r="B7" s="153" t="s">
        <v>83</v>
      </c>
      <c r="C7" s="75">
        <v>3</v>
      </c>
      <c r="D7" s="154">
        <v>4</v>
      </c>
      <c r="E7" s="154">
        <v>5</v>
      </c>
      <c r="F7" s="154">
        <v>6</v>
      </c>
    </row>
    <row r="8" ht="21" customHeight="1" spans="1:6">
      <c r="A8" s="34"/>
      <c r="B8" s="34"/>
      <c r="C8" s="34"/>
      <c r="D8" s="89"/>
      <c r="E8" s="89"/>
      <c r="F8" s="89"/>
    </row>
    <row r="9" ht="21" customHeight="1" spans="1:6">
      <c r="A9" s="34"/>
      <c r="B9" s="34"/>
      <c r="C9" s="34"/>
      <c r="D9" s="89"/>
      <c r="E9" s="89"/>
      <c r="F9" s="89"/>
    </row>
    <row r="10" ht="18.75" customHeight="1" spans="1:6">
      <c r="A10" s="155" t="s">
        <v>271</v>
      </c>
      <c r="B10" s="155" t="s">
        <v>271</v>
      </c>
      <c r="C10" s="156" t="s">
        <v>271</v>
      </c>
      <c r="D10" s="89"/>
      <c r="E10" s="89"/>
      <c r="F10" s="89"/>
    </row>
    <row r="12" customHeight="1" spans="1:1">
      <c r="A12" t="s">
        <v>329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21"/>
  <sheetViews>
    <sheetView showZeros="0" workbookViewId="0">
      <pane ySplit="1" topLeftCell="A2" activePane="bottomLeft" state="frozen"/>
      <selection/>
      <selection pane="bottomLeft" activeCell="C26" sqref="C26"/>
    </sheetView>
  </sheetViews>
  <sheetFormatPr defaultColWidth="9.14545454545454" defaultRowHeight="14.25" customHeight="1"/>
  <cols>
    <col min="1" max="2" width="32.5727272727273" customWidth="1"/>
    <col min="3" max="3" width="41.1454545454545" customWidth="1"/>
    <col min="4" max="4" width="32.1272727272727" customWidth="1"/>
    <col min="5" max="5" width="35.2818181818182" customWidth="1"/>
    <col min="6" max="6" width="7.70909090909091" customWidth="1"/>
    <col min="7" max="7" width="11.1454545454545" customWidth="1"/>
    <col min="8" max="8" width="13.2818181818182" customWidth="1"/>
    <col min="9" max="18" width="20" customWidth="1"/>
    <col min="19" max="19" width="19.854545454545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92"/>
      <c r="C2" s="92"/>
      <c r="R2" s="3"/>
      <c r="S2" s="3" t="s">
        <v>330</v>
      </c>
    </row>
    <row r="3" ht="41.25" customHeight="1" spans="1:19">
      <c r="A3" s="81" t="str">
        <f>"2025"&amp;"年部门政府采购预算表"</f>
        <v>2025年部门政府采购预算表</v>
      </c>
      <c r="B3" s="73"/>
      <c r="C3" s="73"/>
      <c r="D3" s="4"/>
      <c r="E3" s="4"/>
      <c r="F3" s="4"/>
      <c r="G3" s="4"/>
      <c r="H3" s="4"/>
      <c r="I3" s="4"/>
      <c r="J3" s="4"/>
      <c r="K3" s="4"/>
      <c r="L3" s="4"/>
      <c r="M3" s="73"/>
      <c r="N3" s="4"/>
      <c r="O3" s="4"/>
      <c r="P3" s="73"/>
      <c r="Q3" s="4"/>
      <c r="R3" s="73"/>
      <c r="S3" s="73"/>
    </row>
    <row r="4" ht="18.75" customHeight="1" spans="1:19">
      <c r="A4" s="121" t="s">
        <v>1</v>
      </c>
      <c r="B4" s="94"/>
      <c r="C4" s="94"/>
      <c r="D4" s="7"/>
      <c r="E4" s="7"/>
      <c r="F4" s="7"/>
      <c r="G4" s="7"/>
      <c r="H4" s="7"/>
      <c r="I4" s="7"/>
      <c r="J4" s="7"/>
      <c r="K4" s="7"/>
      <c r="L4" s="7"/>
      <c r="R4" s="8"/>
      <c r="S4" s="142" t="s">
        <v>2</v>
      </c>
    </row>
    <row r="5" ht="15.75" customHeight="1" spans="1:19">
      <c r="A5" s="10" t="s">
        <v>174</v>
      </c>
      <c r="B5" s="95" t="s">
        <v>175</v>
      </c>
      <c r="C5" s="95" t="s">
        <v>331</v>
      </c>
      <c r="D5" s="96" t="s">
        <v>332</v>
      </c>
      <c r="E5" s="96" t="s">
        <v>333</v>
      </c>
      <c r="F5" s="96" t="s">
        <v>334</v>
      </c>
      <c r="G5" s="96" t="s">
        <v>335</v>
      </c>
      <c r="H5" s="96" t="s">
        <v>336</v>
      </c>
      <c r="I5" s="110" t="s">
        <v>182</v>
      </c>
      <c r="J5" s="110"/>
      <c r="K5" s="110"/>
      <c r="L5" s="110"/>
      <c r="M5" s="111"/>
      <c r="N5" s="110"/>
      <c r="O5" s="110"/>
      <c r="P5" s="118"/>
      <c r="Q5" s="110"/>
      <c r="R5" s="111"/>
      <c r="S5" s="85"/>
    </row>
    <row r="6" ht="17.25" customHeight="1" spans="1:19">
      <c r="A6" s="15"/>
      <c r="B6" s="97"/>
      <c r="C6" s="97"/>
      <c r="D6" s="98"/>
      <c r="E6" s="98"/>
      <c r="F6" s="98"/>
      <c r="G6" s="98"/>
      <c r="H6" s="98"/>
      <c r="I6" s="98" t="s">
        <v>56</v>
      </c>
      <c r="J6" s="98" t="s">
        <v>59</v>
      </c>
      <c r="K6" s="98" t="s">
        <v>337</v>
      </c>
      <c r="L6" s="98" t="s">
        <v>338</v>
      </c>
      <c r="M6" s="112" t="s">
        <v>339</v>
      </c>
      <c r="N6" s="113" t="s">
        <v>340</v>
      </c>
      <c r="O6" s="113"/>
      <c r="P6" s="119"/>
      <c r="Q6" s="113"/>
      <c r="R6" s="120"/>
      <c r="S6" s="99"/>
    </row>
    <row r="7" ht="54" customHeight="1" spans="1:19">
      <c r="A7" s="18"/>
      <c r="B7" s="99"/>
      <c r="C7" s="99"/>
      <c r="D7" s="100"/>
      <c r="E7" s="100"/>
      <c r="F7" s="100"/>
      <c r="G7" s="100"/>
      <c r="H7" s="100"/>
      <c r="I7" s="100"/>
      <c r="J7" s="100" t="s">
        <v>58</v>
      </c>
      <c r="K7" s="100"/>
      <c r="L7" s="100"/>
      <c r="M7" s="114"/>
      <c r="N7" s="100" t="s">
        <v>58</v>
      </c>
      <c r="O7" s="100" t="s">
        <v>65</v>
      </c>
      <c r="P7" s="99" t="s">
        <v>66</v>
      </c>
      <c r="Q7" s="100" t="s">
        <v>67</v>
      </c>
      <c r="R7" s="114" t="s">
        <v>68</v>
      </c>
      <c r="S7" s="99" t="s">
        <v>69</v>
      </c>
    </row>
    <row r="8" ht="18" customHeight="1" spans="1:19">
      <c r="A8" s="122">
        <v>1</v>
      </c>
      <c r="B8" s="122" t="s">
        <v>83</v>
      </c>
      <c r="C8" s="123">
        <v>3</v>
      </c>
      <c r="D8" s="123">
        <v>4</v>
      </c>
      <c r="E8" s="122">
        <v>5</v>
      </c>
      <c r="F8" s="122">
        <v>6</v>
      </c>
      <c r="G8" s="122">
        <v>7</v>
      </c>
      <c r="H8" s="122">
        <v>8</v>
      </c>
      <c r="I8" s="122">
        <v>9</v>
      </c>
      <c r="J8" s="122">
        <v>10</v>
      </c>
      <c r="K8" s="122">
        <v>11</v>
      </c>
      <c r="L8" s="122">
        <v>12</v>
      </c>
      <c r="M8" s="122">
        <v>13</v>
      </c>
      <c r="N8" s="122">
        <v>14</v>
      </c>
      <c r="O8" s="122">
        <v>15</v>
      </c>
      <c r="P8" s="122">
        <v>16</v>
      </c>
      <c r="Q8" s="122">
        <v>17</v>
      </c>
      <c r="R8" s="122">
        <v>18</v>
      </c>
      <c r="S8" s="122">
        <v>19</v>
      </c>
    </row>
    <row r="9" ht="18" customHeight="1" spans="1:19">
      <c r="A9" s="101" t="s">
        <v>192</v>
      </c>
      <c r="B9" s="102" t="s">
        <v>70</v>
      </c>
      <c r="C9" s="102" t="s">
        <v>255</v>
      </c>
      <c r="D9" s="103" t="s">
        <v>255</v>
      </c>
      <c r="E9" s="103" t="s">
        <v>341</v>
      </c>
      <c r="F9" s="103" t="s">
        <v>342</v>
      </c>
      <c r="G9" s="124">
        <v>1</v>
      </c>
      <c r="H9" s="125" t="s">
        <v>343</v>
      </c>
      <c r="I9" s="89">
        <f>J9</f>
        <v>1530000</v>
      </c>
      <c r="J9" s="125">
        <v>1530000</v>
      </c>
      <c r="K9" s="89"/>
      <c r="L9" s="89"/>
      <c r="M9" s="122"/>
      <c r="N9" s="122"/>
      <c r="O9" s="122"/>
      <c r="P9" s="122"/>
      <c r="Q9" s="122"/>
      <c r="R9" s="122"/>
      <c r="S9" s="122"/>
    </row>
    <row r="10" ht="18" customHeight="1" spans="1:19">
      <c r="A10" s="101" t="s">
        <v>192</v>
      </c>
      <c r="B10" s="102" t="s">
        <v>70</v>
      </c>
      <c r="C10" s="102" t="s">
        <v>255</v>
      </c>
      <c r="D10" s="103" t="s">
        <v>255</v>
      </c>
      <c r="E10" s="103" t="s">
        <v>344</v>
      </c>
      <c r="F10" s="103" t="s">
        <v>345</v>
      </c>
      <c r="G10" s="124">
        <v>4</v>
      </c>
      <c r="H10" s="125" t="s">
        <v>343</v>
      </c>
      <c r="I10" s="89">
        <f>J10</f>
        <v>14000</v>
      </c>
      <c r="J10" s="125">
        <v>14000</v>
      </c>
      <c r="K10" s="89"/>
      <c r="L10" s="89"/>
      <c r="M10" s="122"/>
      <c r="N10" s="122"/>
      <c r="O10" s="122"/>
      <c r="P10" s="122"/>
      <c r="Q10" s="122"/>
      <c r="R10" s="122"/>
      <c r="S10" s="122"/>
    </row>
    <row r="11" ht="18" customHeight="1" spans="1:19">
      <c r="A11" s="101" t="s">
        <v>192</v>
      </c>
      <c r="B11" s="102" t="s">
        <v>70</v>
      </c>
      <c r="C11" s="102" t="s">
        <v>255</v>
      </c>
      <c r="D11" s="103" t="s">
        <v>255</v>
      </c>
      <c r="E11" s="103" t="s">
        <v>346</v>
      </c>
      <c r="F11" s="126" t="s">
        <v>342</v>
      </c>
      <c r="G11" s="127">
        <v>2</v>
      </c>
      <c r="H11" s="125" t="s">
        <v>343</v>
      </c>
      <c r="I11" s="89">
        <f>J11</f>
        <v>36000</v>
      </c>
      <c r="J11" s="122">
        <v>36000</v>
      </c>
      <c r="K11" s="122"/>
      <c r="L11" s="122"/>
      <c r="M11" s="122"/>
      <c r="N11" s="122"/>
      <c r="O11" s="122"/>
      <c r="P11" s="122"/>
      <c r="Q11" s="122"/>
      <c r="R11" s="122"/>
      <c r="S11" s="122"/>
    </row>
    <row r="12" ht="18" customHeight="1" spans="1:19">
      <c r="A12" s="101" t="s">
        <v>192</v>
      </c>
      <c r="B12" s="102" t="s">
        <v>70</v>
      </c>
      <c r="C12" s="102" t="s">
        <v>255</v>
      </c>
      <c r="D12" s="103" t="s">
        <v>255</v>
      </c>
      <c r="E12" s="103" t="s">
        <v>347</v>
      </c>
      <c r="F12" s="128" t="s">
        <v>345</v>
      </c>
      <c r="G12" s="127">
        <v>1</v>
      </c>
      <c r="H12" s="125" t="s">
        <v>343</v>
      </c>
      <c r="I12" s="89">
        <f>J12</f>
        <v>40000</v>
      </c>
      <c r="J12" s="122">
        <v>40000</v>
      </c>
      <c r="K12" s="122"/>
      <c r="L12" s="122"/>
      <c r="M12" s="122"/>
      <c r="N12" s="122"/>
      <c r="O12" s="122"/>
      <c r="P12" s="122"/>
      <c r="Q12" s="122"/>
      <c r="R12" s="122"/>
      <c r="S12" s="122"/>
    </row>
    <row r="13" ht="18" customHeight="1" spans="1:19">
      <c r="A13" s="101" t="s">
        <v>192</v>
      </c>
      <c r="B13" s="102" t="s">
        <v>70</v>
      </c>
      <c r="C13" s="102" t="s">
        <v>255</v>
      </c>
      <c r="D13" s="103" t="s">
        <v>255</v>
      </c>
      <c r="E13" s="103" t="s">
        <v>348</v>
      </c>
      <c r="F13" s="128" t="s">
        <v>349</v>
      </c>
      <c r="G13" s="127">
        <v>2</v>
      </c>
      <c r="H13" s="125" t="s">
        <v>343</v>
      </c>
      <c r="I13" s="89">
        <f>J13</f>
        <v>5000</v>
      </c>
      <c r="J13" s="122">
        <v>5000</v>
      </c>
      <c r="K13" s="122"/>
      <c r="L13" s="122"/>
      <c r="M13" s="122"/>
      <c r="N13" s="122"/>
      <c r="O13" s="122"/>
      <c r="P13" s="122"/>
      <c r="Q13" s="122"/>
      <c r="R13" s="122"/>
      <c r="S13" s="122"/>
    </row>
    <row r="14" ht="18" customHeight="1" spans="1:19">
      <c r="A14" s="101" t="s">
        <v>192</v>
      </c>
      <c r="B14" s="102" t="s">
        <v>70</v>
      </c>
      <c r="C14" s="102" t="s">
        <v>255</v>
      </c>
      <c r="D14" s="103" t="s">
        <v>255</v>
      </c>
      <c r="E14" s="103" t="s">
        <v>350</v>
      </c>
      <c r="F14" s="128" t="s">
        <v>342</v>
      </c>
      <c r="G14" s="127">
        <v>2</v>
      </c>
      <c r="H14" s="125" t="s">
        <v>343</v>
      </c>
      <c r="I14" s="89">
        <f t="shared" ref="I14:I19" si="0">J14</f>
        <v>16000</v>
      </c>
      <c r="J14" s="122">
        <v>16000</v>
      </c>
      <c r="K14" s="122"/>
      <c r="L14" s="122"/>
      <c r="M14" s="122"/>
      <c r="N14" s="122"/>
      <c r="O14" s="122"/>
      <c r="P14" s="122"/>
      <c r="Q14" s="122"/>
      <c r="R14" s="122"/>
      <c r="S14" s="122"/>
    </row>
    <row r="15" ht="18" customHeight="1" spans="1:19">
      <c r="A15" s="101" t="s">
        <v>192</v>
      </c>
      <c r="B15" s="102" t="s">
        <v>70</v>
      </c>
      <c r="C15" s="102" t="s">
        <v>255</v>
      </c>
      <c r="D15" s="103" t="s">
        <v>255</v>
      </c>
      <c r="E15" s="103" t="s">
        <v>351</v>
      </c>
      <c r="F15" s="128" t="s">
        <v>345</v>
      </c>
      <c r="G15" s="127">
        <v>2</v>
      </c>
      <c r="H15" s="125" t="s">
        <v>343</v>
      </c>
      <c r="I15" s="89">
        <f t="shared" si="0"/>
        <v>70000</v>
      </c>
      <c r="J15" s="122">
        <v>70000</v>
      </c>
      <c r="K15" s="122"/>
      <c r="L15" s="122"/>
      <c r="M15" s="122"/>
      <c r="N15" s="122"/>
      <c r="O15" s="122"/>
      <c r="P15" s="122"/>
      <c r="Q15" s="122"/>
      <c r="R15" s="122"/>
      <c r="S15" s="122"/>
    </row>
    <row r="16" ht="18" customHeight="1" spans="1:19">
      <c r="A16" s="101" t="s">
        <v>192</v>
      </c>
      <c r="B16" s="102" t="s">
        <v>70</v>
      </c>
      <c r="C16" s="102" t="s">
        <v>255</v>
      </c>
      <c r="D16" s="103" t="s">
        <v>255</v>
      </c>
      <c r="E16" s="103" t="s">
        <v>352</v>
      </c>
      <c r="F16" s="128" t="s">
        <v>345</v>
      </c>
      <c r="G16" s="127">
        <v>2</v>
      </c>
      <c r="H16" s="125" t="s">
        <v>343</v>
      </c>
      <c r="I16" s="89">
        <f t="shared" si="0"/>
        <v>10000</v>
      </c>
      <c r="J16" s="122">
        <v>10000</v>
      </c>
      <c r="K16" s="122"/>
      <c r="L16" s="122"/>
      <c r="M16" s="122"/>
      <c r="N16" s="122"/>
      <c r="O16" s="122"/>
      <c r="P16" s="122"/>
      <c r="Q16" s="122"/>
      <c r="R16" s="122"/>
      <c r="S16" s="122"/>
    </row>
    <row r="17" ht="18" customHeight="1" spans="1:19">
      <c r="A17" s="101" t="s">
        <v>192</v>
      </c>
      <c r="B17" s="102" t="s">
        <v>70</v>
      </c>
      <c r="C17" s="102" t="s">
        <v>255</v>
      </c>
      <c r="D17" s="103" t="s">
        <v>255</v>
      </c>
      <c r="E17" s="103" t="s">
        <v>353</v>
      </c>
      <c r="F17" s="128" t="s">
        <v>345</v>
      </c>
      <c r="G17" s="127">
        <v>100</v>
      </c>
      <c r="H17" s="125" t="s">
        <v>343</v>
      </c>
      <c r="I17" s="89">
        <f t="shared" si="0"/>
        <v>500000</v>
      </c>
      <c r="J17" s="122">
        <v>500000</v>
      </c>
      <c r="K17" s="122"/>
      <c r="L17" s="122"/>
      <c r="M17" s="122"/>
      <c r="N17" s="122"/>
      <c r="O17" s="122"/>
      <c r="P17" s="122"/>
      <c r="Q17" s="122"/>
      <c r="R17" s="122"/>
      <c r="S17" s="122"/>
    </row>
    <row r="18" ht="18" customHeight="1" spans="1:19">
      <c r="A18" s="101" t="s">
        <v>192</v>
      </c>
      <c r="B18" s="102" t="s">
        <v>70</v>
      </c>
      <c r="C18" s="102" t="s">
        <v>255</v>
      </c>
      <c r="D18" s="103" t="s">
        <v>255</v>
      </c>
      <c r="E18" s="103" t="s">
        <v>354</v>
      </c>
      <c r="F18" s="129" t="s">
        <v>342</v>
      </c>
      <c r="G18" s="130">
        <v>100</v>
      </c>
      <c r="H18" s="125" t="s">
        <v>343</v>
      </c>
      <c r="I18" s="89">
        <f t="shared" si="0"/>
        <v>130000</v>
      </c>
      <c r="J18" s="137">
        <v>130000</v>
      </c>
      <c r="K18" s="137"/>
      <c r="L18" s="137"/>
      <c r="M18" s="137"/>
      <c r="N18" s="137"/>
      <c r="O18" s="122"/>
      <c r="P18" s="122"/>
      <c r="Q18" s="122"/>
      <c r="R18" s="122"/>
      <c r="S18" s="122"/>
    </row>
    <row r="19" ht="21" customHeight="1" spans="1:19">
      <c r="A19" s="101" t="s">
        <v>192</v>
      </c>
      <c r="B19" s="102" t="s">
        <v>70</v>
      </c>
      <c r="C19" s="102" t="s">
        <v>255</v>
      </c>
      <c r="D19" s="103" t="s">
        <v>255</v>
      </c>
      <c r="E19" s="103" t="s">
        <v>355</v>
      </c>
      <c r="F19" s="131" t="s">
        <v>345</v>
      </c>
      <c r="G19" s="132">
        <v>1</v>
      </c>
      <c r="H19" s="125" t="s">
        <v>343</v>
      </c>
      <c r="I19" s="89">
        <f t="shared" si="0"/>
        <v>9000</v>
      </c>
      <c r="J19" s="138">
        <v>9000</v>
      </c>
      <c r="K19" s="131"/>
      <c r="L19" s="131"/>
      <c r="M19" s="139"/>
      <c r="N19" s="139"/>
      <c r="O19" s="140"/>
      <c r="P19" s="89"/>
      <c r="Q19" s="89"/>
      <c r="R19" s="89"/>
      <c r="S19" s="89"/>
    </row>
    <row r="20" ht="21" customHeight="1" spans="1:19">
      <c r="A20" s="104" t="s">
        <v>271</v>
      </c>
      <c r="B20" s="105"/>
      <c r="C20" s="105"/>
      <c r="D20" s="106"/>
      <c r="E20" s="106"/>
      <c r="F20" s="106"/>
      <c r="G20" s="133"/>
      <c r="H20" s="134"/>
      <c r="I20" s="134">
        <f>SUM(I9:I19)</f>
        <v>2360000</v>
      </c>
      <c r="J20" s="141">
        <f>SUM(J9:J19)</f>
        <v>2360000</v>
      </c>
      <c r="K20" s="134"/>
      <c r="L20" s="134"/>
      <c r="M20" s="134"/>
      <c r="N20" s="134"/>
      <c r="O20" s="89"/>
      <c r="P20" s="89"/>
      <c r="Q20" s="89"/>
      <c r="R20" s="89"/>
      <c r="S20" s="89"/>
    </row>
    <row r="21" ht="21" customHeight="1" spans="1:19">
      <c r="A21" s="121" t="s">
        <v>356</v>
      </c>
      <c r="B21" s="5"/>
      <c r="C21" s="5"/>
      <c r="D21" s="121"/>
      <c r="E21" s="121"/>
      <c r="F21" s="121"/>
      <c r="G21" s="135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</row>
  </sheetData>
  <mergeCells count="19">
    <mergeCell ref="A3:S3"/>
    <mergeCell ref="A4:H4"/>
    <mergeCell ref="I5:S5"/>
    <mergeCell ref="N6:S6"/>
    <mergeCell ref="A20:G20"/>
    <mergeCell ref="A21:S2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3"/>
  <sheetViews>
    <sheetView showZeros="0" workbookViewId="0">
      <pane ySplit="1" topLeftCell="A2" activePane="bottomLeft" state="frozen"/>
      <selection/>
      <selection pane="bottomLeft" activeCell="H23" sqref="H23"/>
    </sheetView>
  </sheetViews>
  <sheetFormatPr defaultColWidth="9.14545454545454" defaultRowHeight="14.25" customHeight="1"/>
  <cols>
    <col min="1" max="5" width="39.1454545454545" customWidth="1"/>
    <col min="6" max="6" width="27.5727272727273" customWidth="1"/>
    <col min="7" max="7" width="28.5727272727273" customWidth="1"/>
    <col min="8" max="8" width="28.1454545454545" customWidth="1"/>
    <col min="9" max="9" width="39.1454545454545" customWidth="1"/>
    <col min="10" max="18" width="20.4272727272727" customWidth="1"/>
    <col min="19" max="20" width="20.2818181818182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91"/>
      <c r="B2" s="92"/>
      <c r="C2" s="92"/>
      <c r="D2" s="92"/>
      <c r="E2" s="92"/>
      <c r="F2" s="92"/>
      <c r="G2" s="92"/>
      <c r="H2" s="91"/>
      <c r="I2" s="91"/>
      <c r="J2" s="91"/>
      <c r="K2" s="91"/>
      <c r="L2" s="91"/>
      <c r="M2" s="91"/>
      <c r="N2" s="108"/>
      <c r="O2" s="91"/>
      <c r="P2" s="91"/>
      <c r="Q2" s="92"/>
      <c r="R2" s="91"/>
      <c r="S2" s="116"/>
      <c r="T2" s="116" t="s">
        <v>357</v>
      </c>
    </row>
    <row r="3" ht="41.25" customHeight="1" spans="1:20">
      <c r="A3" s="81" t="s">
        <v>358</v>
      </c>
      <c r="B3" s="73"/>
      <c r="C3" s="73"/>
      <c r="D3" s="73"/>
      <c r="E3" s="73"/>
      <c r="F3" s="73"/>
      <c r="G3" s="73"/>
      <c r="H3" s="93"/>
      <c r="I3" s="93"/>
      <c r="J3" s="93"/>
      <c r="K3" s="93"/>
      <c r="L3" s="93"/>
      <c r="M3" s="93"/>
      <c r="N3" s="109"/>
      <c r="O3" s="93"/>
      <c r="P3" s="93"/>
      <c r="Q3" s="73"/>
      <c r="R3" s="93"/>
      <c r="S3" s="109"/>
      <c r="T3" s="73"/>
    </row>
    <row r="4" ht="22.5" customHeight="1" spans="1:20">
      <c r="A4" s="82" t="s">
        <v>1</v>
      </c>
      <c r="B4" s="94"/>
      <c r="C4" s="94"/>
      <c r="D4" s="94"/>
      <c r="E4" s="94"/>
      <c r="F4" s="94"/>
      <c r="G4" s="94"/>
      <c r="H4" s="83"/>
      <c r="I4" s="83"/>
      <c r="J4" s="83"/>
      <c r="K4" s="83"/>
      <c r="L4" s="83"/>
      <c r="M4" s="83"/>
      <c r="N4" s="108"/>
      <c r="O4" s="91"/>
      <c r="P4" s="91"/>
      <c r="Q4" s="92"/>
      <c r="R4" s="91"/>
      <c r="S4" s="117"/>
      <c r="T4" s="116" t="s">
        <v>2</v>
      </c>
    </row>
    <row r="5" ht="24" customHeight="1" spans="1:20">
      <c r="A5" s="10" t="s">
        <v>174</v>
      </c>
      <c r="B5" s="95" t="s">
        <v>175</v>
      </c>
      <c r="C5" s="95" t="s">
        <v>331</v>
      </c>
      <c r="D5" s="95" t="s">
        <v>359</v>
      </c>
      <c r="E5" s="95" t="s">
        <v>360</v>
      </c>
      <c r="F5" s="95" t="s">
        <v>361</v>
      </c>
      <c r="G5" s="95" t="s">
        <v>362</v>
      </c>
      <c r="H5" s="96" t="s">
        <v>363</v>
      </c>
      <c r="I5" s="96" t="s">
        <v>364</v>
      </c>
      <c r="J5" s="110" t="s">
        <v>182</v>
      </c>
      <c r="K5" s="110"/>
      <c r="L5" s="110"/>
      <c r="M5" s="110"/>
      <c r="N5" s="111"/>
      <c r="O5" s="110"/>
      <c r="P5" s="110"/>
      <c r="Q5" s="118"/>
      <c r="R5" s="110"/>
      <c r="S5" s="111"/>
      <c r="T5" s="85"/>
    </row>
    <row r="6" ht="24" customHeight="1" spans="1:20">
      <c r="A6" s="15"/>
      <c r="B6" s="97"/>
      <c r="C6" s="97"/>
      <c r="D6" s="97"/>
      <c r="E6" s="97"/>
      <c r="F6" s="97"/>
      <c r="G6" s="97"/>
      <c r="H6" s="98"/>
      <c r="I6" s="98"/>
      <c r="J6" s="98" t="s">
        <v>56</v>
      </c>
      <c r="K6" s="98" t="s">
        <v>59</v>
      </c>
      <c r="L6" s="98" t="s">
        <v>337</v>
      </c>
      <c r="M6" s="98" t="s">
        <v>338</v>
      </c>
      <c r="N6" s="112" t="s">
        <v>339</v>
      </c>
      <c r="O6" s="113" t="s">
        <v>340</v>
      </c>
      <c r="P6" s="113"/>
      <c r="Q6" s="119"/>
      <c r="R6" s="113"/>
      <c r="S6" s="120"/>
      <c r="T6" s="99"/>
    </row>
    <row r="7" ht="54" customHeight="1" spans="1:20">
      <c r="A7" s="18"/>
      <c r="B7" s="99"/>
      <c r="C7" s="99"/>
      <c r="D7" s="99"/>
      <c r="E7" s="99"/>
      <c r="F7" s="99"/>
      <c r="G7" s="99"/>
      <c r="H7" s="100"/>
      <c r="I7" s="100"/>
      <c r="J7" s="100"/>
      <c r="K7" s="100" t="s">
        <v>58</v>
      </c>
      <c r="L7" s="100"/>
      <c r="M7" s="100"/>
      <c r="N7" s="114"/>
      <c r="O7" s="100" t="s">
        <v>58</v>
      </c>
      <c r="P7" s="100" t="s">
        <v>65</v>
      </c>
      <c r="Q7" s="99" t="s">
        <v>66</v>
      </c>
      <c r="R7" s="100" t="s">
        <v>67</v>
      </c>
      <c r="S7" s="114" t="s">
        <v>68</v>
      </c>
      <c r="T7" s="99" t="s">
        <v>69</v>
      </c>
    </row>
    <row r="8" ht="17.25" customHeight="1" spans="1:20">
      <c r="A8" s="19">
        <v>1</v>
      </c>
      <c r="B8" s="99">
        <v>2</v>
      </c>
      <c r="C8" s="19">
        <v>3</v>
      </c>
      <c r="D8" s="19">
        <v>4</v>
      </c>
      <c r="E8" s="99">
        <v>5</v>
      </c>
      <c r="F8" s="19">
        <v>6</v>
      </c>
      <c r="G8" s="19">
        <v>7</v>
      </c>
      <c r="H8" s="99">
        <v>8</v>
      </c>
      <c r="I8" s="19">
        <v>9</v>
      </c>
      <c r="J8" s="19">
        <v>10</v>
      </c>
      <c r="K8" s="99">
        <v>11</v>
      </c>
      <c r="L8" s="19">
        <v>12</v>
      </c>
      <c r="M8" s="19">
        <v>13</v>
      </c>
      <c r="N8" s="99">
        <v>14</v>
      </c>
      <c r="O8" s="19">
        <v>15</v>
      </c>
      <c r="P8" s="19">
        <v>16</v>
      </c>
      <c r="Q8" s="99">
        <v>17</v>
      </c>
      <c r="R8" s="19">
        <v>18</v>
      </c>
      <c r="S8" s="19">
        <v>19</v>
      </c>
      <c r="T8" s="19">
        <v>20</v>
      </c>
    </row>
    <row r="9" ht="21" customHeight="1" spans="1:20">
      <c r="A9" s="101"/>
      <c r="B9" s="102"/>
      <c r="C9" s="102"/>
      <c r="D9" s="102"/>
      <c r="E9" s="102"/>
      <c r="F9" s="102"/>
      <c r="G9" s="102"/>
      <c r="H9" s="103"/>
      <c r="I9" s="103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</row>
    <row r="10" ht="21" customHeight="1" spans="1:20">
      <c r="A10" s="104" t="s">
        <v>271</v>
      </c>
      <c r="B10" s="105"/>
      <c r="C10" s="105"/>
      <c r="D10" s="105"/>
      <c r="E10" s="105"/>
      <c r="F10" s="105"/>
      <c r="G10" s="105"/>
      <c r="H10" s="106"/>
      <c r="I10" s="115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</row>
    <row r="13" customHeight="1" spans="1:5">
      <c r="A13" s="107" t="s">
        <v>365</v>
      </c>
      <c r="B13" s="107"/>
      <c r="C13" s="107"/>
      <c r="D13" s="107"/>
      <c r="E13" s="107"/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12"/>
  <sheetViews>
    <sheetView showZeros="0" workbookViewId="0">
      <pane ySplit="1" topLeftCell="A2" activePane="bottomLeft" state="frozen"/>
      <selection/>
      <selection pane="bottomLeft" activeCell="A20" sqref="A20"/>
    </sheetView>
  </sheetViews>
  <sheetFormatPr defaultColWidth="9.14545454545454" defaultRowHeight="14.25" customHeight="1" outlineLevelCol="4"/>
  <cols>
    <col min="1" max="1" width="37.7090909090909" customWidth="1"/>
    <col min="2" max="5" width="20" customWidth="1"/>
  </cols>
  <sheetData>
    <row r="1" customHeight="1" spans="1:5">
      <c r="A1" s="1"/>
      <c r="B1" s="1"/>
      <c r="C1" s="1"/>
      <c r="D1" s="1"/>
      <c r="E1" s="1"/>
    </row>
    <row r="2" ht="17.25" customHeight="1" spans="4:5">
      <c r="D2" s="80"/>
      <c r="E2" s="3" t="s">
        <v>366</v>
      </c>
    </row>
    <row r="3" ht="41.25" customHeight="1" spans="1:5">
      <c r="A3" s="81" t="str">
        <f>"2025"&amp;"年区对下转移支付预算表"</f>
        <v>2025年区对下转移支付预算表</v>
      </c>
      <c r="B3" s="4"/>
      <c r="C3" s="4"/>
      <c r="D3" s="4"/>
      <c r="E3" s="73"/>
    </row>
    <row r="4" ht="18" customHeight="1" spans="1:5">
      <c r="A4" s="82" t="s">
        <v>1</v>
      </c>
      <c r="B4" s="83"/>
      <c r="C4" s="83"/>
      <c r="D4" s="84"/>
      <c r="E4" s="8" t="s">
        <v>2</v>
      </c>
    </row>
    <row r="5" ht="19.5" customHeight="1" spans="1:5">
      <c r="A5" s="31" t="s">
        <v>367</v>
      </c>
      <c r="B5" s="11" t="s">
        <v>182</v>
      </c>
      <c r="C5" s="12"/>
      <c r="D5" s="12"/>
      <c r="E5" s="85"/>
    </row>
    <row r="6" ht="40.5" customHeight="1" spans="1:5">
      <c r="A6" s="19"/>
      <c r="B6" s="32" t="s">
        <v>56</v>
      </c>
      <c r="C6" s="10" t="s">
        <v>59</v>
      </c>
      <c r="D6" s="86" t="s">
        <v>337</v>
      </c>
      <c r="E6" s="87" t="s">
        <v>368</v>
      </c>
    </row>
    <row r="7" ht="19.5" customHeight="1" spans="1:5">
      <c r="A7" s="20">
        <v>1</v>
      </c>
      <c r="B7" s="20">
        <v>2</v>
      </c>
      <c r="C7" s="20">
        <v>3</v>
      </c>
      <c r="D7" s="88">
        <v>4</v>
      </c>
      <c r="E7" s="42">
        <v>5</v>
      </c>
    </row>
    <row r="8" ht="19.5" customHeight="1" spans="1:5">
      <c r="A8" s="33"/>
      <c r="B8" s="89"/>
      <c r="C8" s="89"/>
      <c r="D8" s="89"/>
      <c r="E8" s="89"/>
    </row>
    <row r="9" ht="19.5" customHeight="1" spans="1:5">
      <c r="A9" s="76"/>
      <c r="B9" s="89"/>
      <c r="C9" s="89"/>
      <c r="D9" s="89"/>
      <c r="E9" s="89"/>
    </row>
    <row r="12" customHeight="1" spans="1:3">
      <c r="A12" s="90" t="s">
        <v>369</v>
      </c>
      <c r="B12" s="90"/>
      <c r="C12" s="90"/>
    </row>
  </sheetData>
  <mergeCells count="4">
    <mergeCell ref="A3:E3"/>
    <mergeCell ref="A4:D4"/>
    <mergeCell ref="B5:D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1"/>
  <sheetViews>
    <sheetView showZeros="0" workbookViewId="0">
      <pane ySplit="1" topLeftCell="A2" activePane="bottomLeft" state="frozen"/>
      <selection/>
      <selection pane="bottomLeft" activeCell="C21" sqref="C21"/>
    </sheetView>
  </sheetViews>
  <sheetFormatPr defaultColWidth="9.14545454545454" defaultRowHeight="12" customHeight="1"/>
  <cols>
    <col min="1" max="1" width="34.2818181818182" customWidth="1"/>
    <col min="2" max="2" width="29" customWidth="1"/>
    <col min="3" max="5" width="23.5727272727273" customWidth="1"/>
    <col min="6" max="6" width="11.2818181818182" customWidth="1"/>
    <col min="7" max="7" width="25.1454545454545" customWidth="1"/>
    <col min="8" max="8" width="15.5727272727273" customWidth="1"/>
    <col min="9" max="9" width="13.4272727272727" customWidth="1"/>
    <col min="10" max="10" width="18.854545454545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370</v>
      </c>
    </row>
    <row r="3" ht="41.25" customHeight="1" spans="1:10">
      <c r="A3" s="72" t="str">
        <f>"2025"&amp;"年区对下转移支付绩效目标表"</f>
        <v>2025年区对下转移支付绩效目标表</v>
      </c>
      <c r="B3" s="4"/>
      <c r="C3" s="4"/>
      <c r="D3" s="4"/>
      <c r="E3" s="4"/>
      <c r="F3" s="73"/>
      <c r="G3" s="4"/>
      <c r="H3" s="73"/>
      <c r="I3" s="73"/>
      <c r="J3" s="4"/>
    </row>
    <row r="4" ht="17.25" customHeight="1" spans="1:1">
      <c r="A4" s="5" t="s">
        <v>1</v>
      </c>
    </row>
    <row r="5" ht="44.25" customHeight="1" spans="1:10">
      <c r="A5" s="74" t="s">
        <v>367</v>
      </c>
      <c r="B5" s="74" t="s">
        <v>273</v>
      </c>
      <c r="C5" s="74" t="s">
        <v>274</v>
      </c>
      <c r="D5" s="74" t="s">
        <v>275</v>
      </c>
      <c r="E5" s="74" t="s">
        <v>276</v>
      </c>
      <c r="F5" s="75" t="s">
        <v>277</v>
      </c>
      <c r="G5" s="74" t="s">
        <v>278</v>
      </c>
      <c r="H5" s="75" t="s">
        <v>279</v>
      </c>
      <c r="I5" s="75" t="s">
        <v>280</v>
      </c>
      <c r="J5" s="74" t="s">
        <v>281</v>
      </c>
    </row>
    <row r="6" ht="14.25" customHeight="1" spans="1:10">
      <c r="A6" s="74">
        <v>1</v>
      </c>
      <c r="B6" s="74">
        <v>2</v>
      </c>
      <c r="C6" s="74">
        <v>3</v>
      </c>
      <c r="D6" s="74">
        <v>4</v>
      </c>
      <c r="E6" s="74">
        <v>5</v>
      </c>
      <c r="F6" s="75">
        <v>6</v>
      </c>
      <c r="G6" s="74">
        <v>7</v>
      </c>
      <c r="H6" s="75">
        <v>8</v>
      </c>
      <c r="I6" s="75">
        <v>9</v>
      </c>
      <c r="J6" s="74">
        <v>10</v>
      </c>
    </row>
    <row r="7" ht="42" customHeight="1" spans="1:10">
      <c r="A7" s="33"/>
      <c r="B7" s="76"/>
      <c r="C7" s="76"/>
      <c r="D7" s="76"/>
      <c r="E7" s="77"/>
      <c r="F7" s="78"/>
      <c r="G7" s="77"/>
      <c r="H7" s="78"/>
      <c r="I7" s="78"/>
      <c r="J7" s="77"/>
    </row>
    <row r="8" ht="42" customHeight="1" spans="1:10">
      <c r="A8" s="33"/>
      <c r="B8" s="34"/>
      <c r="C8" s="34"/>
      <c r="D8" s="34"/>
      <c r="E8" s="33"/>
      <c r="F8" s="34"/>
      <c r="G8" s="33"/>
      <c r="H8" s="34"/>
      <c r="I8" s="34"/>
      <c r="J8" s="33"/>
    </row>
    <row r="10" customHeight="1" spans="1:3">
      <c r="A10" s="79" t="s">
        <v>371</v>
      </c>
      <c r="B10" s="79"/>
      <c r="C10" s="79"/>
    </row>
    <row r="11" customHeight="1" spans="1:3">
      <c r="A11" s="79"/>
      <c r="B11" s="79"/>
      <c r="C11" s="79"/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1"/>
  <sheetViews>
    <sheetView showZeros="0" workbookViewId="0">
      <pane ySplit="1" topLeftCell="A2" activePane="bottomLeft" state="frozen"/>
      <selection/>
      <selection pane="bottomLeft" activeCell="A20" sqref="A20"/>
    </sheetView>
  </sheetViews>
  <sheetFormatPr defaultColWidth="10.4272727272727" defaultRowHeight="14.25" customHeight="1"/>
  <cols>
    <col min="1" max="3" width="33.7090909090909" customWidth="1"/>
    <col min="4" max="4" width="45.5727272727273" customWidth="1"/>
    <col min="5" max="5" width="27.5727272727273" customWidth="1"/>
    <col min="6" max="6" width="21.7090909090909" customWidth="1"/>
    <col min="7" max="9" width="26.2818181818182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44" t="s">
        <v>372</v>
      </c>
      <c r="B2" s="45"/>
      <c r="C2" s="45"/>
      <c r="D2" s="46"/>
      <c r="E2" s="46"/>
      <c r="F2" s="46"/>
      <c r="G2" s="45"/>
      <c r="H2" s="45"/>
      <c r="I2" s="46"/>
    </row>
    <row r="3" ht="41.25" customHeight="1" spans="1:9">
      <c r="A3" s="47" t="str">
        <f>"2025"&amp;"年新增资产配置预算表"</f>
        <v>2025年新增资产配置预算表</v>
      </c>
      <c r="B3" s="48"/>
      <c r="C3" s="48"/>
      <c r="D3" s="49"/>
      <c r="E3" s="49"/>
      <c r="F3" s="49"/>
      <c r="G3" s="48"/>
      <c r="H3" s="48"/>
      <c r="I3" s="49"/>
    </row>
    <row r="4" customHeight="1" spans="1:9">
      <c r="A4" s="50" t="s">
        <v>1</v>
      </c>
      <c r="B4" s="51"/>
      <c r="C4" s="51"/>
      <c r="D4" s="52"/>
      <c r="F4" s="49"/>
      <c r="G4" s="48"/>
      <c r="H4" s="48"/>
      <c r="I4" s="71" t="s">
        <v>2</v>
      </c>
    </row>
    <row r="5" ht="28.5" customHeight="1" spans="1:9">
      <c r="A5" s="53" t="s">
        <v>174</v>
      </c>
      <c r="B5" s="54" t="s">
        <v>175</v>
      </c>
      <c r="C5" s="55" t="s">
        <v>373</v>
      </c>
      <c r="D5" s="53" t="s">
        <v>374</v>
      </c>
      <c r="E5" s="53" t="s">
        <v>375</v>
      </c>
      <c r="F5" s="53" t="s">
        <v>376</v>
      </c>
      <c r="G5" s="54" t="s">
        <v>377</v>
      </c>
      <c r="H5" s="42"/>
      <c r="I5" s="53"/>
    </row>
    <row r="6" ht="21" customHeight="1" spans="1:9">
      <c r="A6" s="55"/>
      <c r="B6" s="56"/>
      <c r="C6" s="56"/>
      <c r="D6" s="57"/>
      <c r="E6" s="56"/>
      <c r="F6" s="56"/>
      <c r="G6" s="54" t="s">
        <v>335</v>
      </c>
      <c r="H6" s="54" t="s">
        <v>378</v>
      </c>
      <c r="I6" s="54" t="s">
        <v>379</v>
      </c>
    </row>
    <row r="7" ht="17.25" customHeight="1" spans="1:9">
      <c r="A7" s="58" t="s">
        <v>82</v>
      </c>
      <c r="B7" s="59"/>
      <c r="C7" s="60" t="s">
        <v>83</v>
      </c>
      <c r="D7" s="58" t="s">
        <v>84</v>
      </c>
      <c r="E7" s="61" t="s">
        <v>85</v>
      </c>
      <c r="F7" s="58" t="s">
        <v>86</v>
      </c>
      <c r="G7" s="60" t="s">
        <v>87</v>
      </c>
      <c r="H7" s="62" t="s">
        <v>88</v>
      </c>
      <c r="I7" s="61" t="s">
        <v>89</v>
      </c>
    </row>
    <row r="8" ht="19.5" customHeight="1" spans="1:9">
      <c r="A8" s="63"/>
      <c r="B8" s="36"/>
      <c r="C8" s="36"/>
      <c r="D8" s="33"/>
      <c r="E8" s="34"/>
      <c r="F8" s="62"/>
      <c r="G8" s="64"/>
      <c r="H8" s="65"/>
      <c r="I8" s="65"/>
    </row>
    <row r="9" ht="19.5" customHeight="1" spans="1:9">
      <c r="A9" s="66" t="s">
        <v>56</v>
      </c>
      <c r="B9" s="67"/>
      <c r="C9" s="67"/>
      <c r="D9" s="68"/>
      <c r="E9" s="69"/>
      <c r="F9" s="69"/>
      <c r="G9" s="64"/>
      <c r="H9" s="65"/>
      <c r="I9" s="65"/>
    </row>
    <row r="11" customHeight="1" spans="1:2">
      <c r="A11" s="70" t="s">
        <v>380</v>
      </c>
      <c r="B11" s="70"/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4"/>
  <sheetViews>
    <sheetView showZeros="0" workbookViewId="0">
      <pane ySplit="1" topLeftCell="A2" activePane="bottomLeft" state="frozen"/>
      <selection/>
      <selection pane="bottomLeft" activeCell="A14" sqref="A14:C14"/>
    </sheetView>
  </sheetViews>
  <sheetFormatPr defaultColWidth="9.14545454545454" defaultRowHeight="14.25" customHeight="1"/>
  <cols>
    <col min="1" max="1" width="19.2818181818182" customWidth="1"/>
    <col min="2" max="2" width="33.8454545454545" customWidth="1"/>
    <col min="3" max="3" width="23.8545454545455" customWidth="1"/>
    <col min="4" max="4" width="11.1454545454545" customWidth="1"/>
    <col min="5" max="5" width="17.7090909090909" customWidth="1"/>
    <col min="6" max="6" width="9.85454545454546" customWidth="1"/>
    <col min="7" max="7" width="17.7090909090909" customWidth="1"/>
    <col min="8" max="11" width="23.1454545454545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381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">
        <v>1</v>
      </c>
      <c r="B4" s="6"/>
      <c r="C4" s="6"/>
      <c r="D4" s="6"/>
      <c r="E4" s="6"/>
      <c r="F4" s="6"/>
      <c r="G4" s="6"/>
      <c r="H4" s="7"/>
      <c r="I4" s="7"/>
      <c r="J4" s="7"/>
      <c r="K4" s="8" t="s">
        <v>2</v>
      </c>
    </row>
    <row r="5" ht="21.75" customHeight="1" spans="1:11">
      <c r="A5" s="9" t="s">
        <v>247</v>
      </c>
      <c r="B5" s="9" t="s">
        <v>177</v>
      </c>
      <c r="C5" s="9" t="s">
        <v>248</v>
      </c>
      <c r="D5" s="10" t="s">
        <v>178</v>
      </c>
      <c r="E5" s="10" t="s">
        <v>179</v>
      </c>
      <c r="F5" s="10" t="s">
        <v>249</v>
      </c>
      <c r="G5" s="10" t="s">
        <v>250</v>
      </c>
      <c r="H5" s="31" t="s">
        <v>56</v>
      </c>
      <c r="I5" s="11" t="s">
        <v>382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32"/>
      <c r="I6" s="10" t="s">
        <v>59</v>
      </c>
      <c r="J6" s="10" t="s">
        <v>60</v>
      </c>
      <c r="K6" s="10" t="s">
        <v>61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58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42">
        <v>10</v>
      </c>
      <c r="K8" s="42">
        <v>11</v>
      </c>
    </row>
    <row r="9" ht="18.75" customHeight="1" spans="1:11">
      <c r="A9" s="33"/>
      <c r="B9" s="34"/>
      <c r="C9" s="33"/>
      <c r="D9" s="33"/>
      <c r="E9" s="33"/>
      <c r="F9" s="33"/>
      <c r="G9" s="33"/>
      <c r="H9" s="35"/>
      <c r="I9" s="43"/>
      <c r="J9" s="43"/>
      <c r="K9" s="35"/>
    </row>
    <row r="10" ht="18.75" customHeight="1" spans="1:11">
      <c r="A10" s="36"/>
      <c r="B10" s="34"/>
      <c r="C10" s="34"/>
      <c r="D10" s="34"/>
      <c r="E10" s="34"/>
      <c r="F10" s="34"/>
      <c r="G10" s="34"/>
      <c r="H10" s="37"/>
      <c r="I10" s="37"/>
      <c r="J10" s="37"/>
      <c r="K10" s="35"/>
    </row>
    <row r="11" ht="18.75" customHeight="1" spans="1:11">
      <c r="A11" s="38" t="s">
        <v>271</v>
      </c>
      <c r="B11" s="39"/>
      <c r="C11" s="39"/>
      <c r="D11" s="39"/>
      <c r="E11" s="39"/>
      <c r="F11" s="39"/>
      <c r="G11" s="40"/>
      <c r="H11" s="37"/>
      <c r="I11" s="37"/>
      <c r="J11" s="37"/>
      <c r="K11" s="35"/>
    </row>
    <row r="14" customHeight="1" spans="1:3">
      <c r="A14" s="41" t="s">
        <v>383</v>
      </c>
      <c r="B14" s="41"/>
      <c r="C14" s="41"/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36"/>
  <sheetViews>
    <sheetView showZeros="0" workbookViewId="0">
      <pane ySplit="1" topLeftCell="A2" activePane="bottomLeft" state="frozen"/>
      <selection/>
      <selection pane="bottomLeft" activeCell="D39" sqref="D39"/>
    </sheetView>
  </sheetViews>
  <sheetFormatPr defaultColWidth="9.14545454545454" defaultRowHeight="14.25" customHeight="1" outlineLevelCol="6"/>
  <cols>
    <col min="1" max="1" width="35.2818181818182" customWidth="1"/>
    <col min="2" max="4" width="28" customWidth="1"/>
    <col min="5" max="7" width="23.854545454545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384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">
        <v>1</v>
      </c>
      <c r="B4" s="6"/>
      <c r="C4" s="6"/>
      <c r="D4" s="6"/>
      <c r="E4" s="7"/>
      <c r="F4" s="7"/>
      <c r="G4" s="8" t="s">
        <v>2</v>
      </c>
    </row>
    <row r="5" ht="21.75" customHeight="1" spans="1:7">
      <c r="A5" s="9" t="s">
        <v>248</v>
      </c>
      <c r="B5" s="9" t="s">
        <v>247</v>
      </c>
      <c r="C5" s="9" t="s">
        <v>177</v>
      </c>
      <c r="D5" s="10" t="s">
        <v>385</v>
      </c>
      <c r="E5" s="11" t="s">
        <v>59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58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5" customHeight="1" spans="1:7">
      <c r="A9" s="21" t="s">
        <v>70</v>
      </c>
      <c r="B9" s="22" t="s">
        <v>386</v>
      </c>
      <c r="C9" s="23" t="s">
        <v>126</v>
      </c>
      <c r="D9" s="24" t="s">
        <v>387</v>
      </c>
      <c r="E9" s="25">
        <v>1576368</v>
      </c>
      <c r="F9" s="25">
        <v>1576368</v>
      </c>
      <c r="G9" s="25">
        <v>1576368</v>
      </c>
    </row>
    <row r="10" ht="15" customHeight="1" spans="1:7">
      <c r="A10" s="21" t="s">
        <v>70</v>
      </c>
      <c r="B10" s="22" t="s">
        <v>386</v>
      </c>
      <c r="C10" s="23" t="s">
        <v>196</v>
      </c>
      <c r="D10" s="24" t="s">
        <v>387</v>
      </c>
      <c r="E10" s="25">
        <v>118800</v>
      </c>
      <c r="F10" s="25">
        <v>118800</v>
      </c>
      <c r="G10" s="25">
        <v>118800</v>
      </c>
    </row>
    <row r="11" ht="15" customHeight="1" spans="1:7">
      <c r="A11" s="21" t="s">
        <v>70</v>
      </c>
      <c r="B11" s="22" t="s">
        <v>386</v>
      </c>
      <c r="C11" s="23" t="s">
        <v>196</v>
      </c>
      <c r="D11" s="24" t="s">
        <v>387</v>
      </c>
      <c r="E11" s="25">
        <v>2896800</v>
      </c>
      <c r="F11" s="25">
        <v>2896800</v>
      </c>
      <c r="G11" s="25">
        <v>2896800</v>
      </c>
    </row>
    <row r="12" ht="15" customHeight="1" spans="1:7">
      <c r="A12" s="21" t="s">
        <v>70</v>
      </c>
      <c r="B12" s="22" t="s">
        <v>386</v>
      </c>
      <c r="C12" s="23" t="s">
        <v>200</v>
      </c>
      <c r="D12" s="24" t="s">
        <v>387</v>
      </c>
      <c r="E12" s="25">
        <v>980112</v>
      </c>
      <c r="F12" s="25">
        <v>980112</v>
      </c>
      <c r="G12" s="25">
        <v>980112</v>
      </c>
    </row>
    <row r="13" ht="15" customHeight="1" spans="1:7">
      <c r="A13" s="21" t="s">
        <v>70</v>
      </c>
      <c r="B13" s="22" t="s">
        <v>386</v>
      </c>
      <c r="C13" s="23" t="s">
        <v>204</v>
      </c>
      <c r="D13" s="24" t="s">
        <v>387</v>
      </c>
      <c r="E13" s="25">
        <v>1462032</v>
      </c>
      <c r="F13" s="25">
        <v>1462032</v>
      </c>
      <c r="G13" s="25">
        <v>1462032</v>
      </c>
    </row>
    <row r="14" ht="15" customHeight="1" spans="1:7">
      <c r="A14" s="21" t="s">
        <v>70</v>
      </c>
      <c r="B14" s="22" t="s">
        <v>386</v>
      </c>
      <c r="C14" s="23" t="s">
        <v>204</v>
      </c>
      <c r="D14" s="24" t="s">
        <v>387</v>
      </c>
      <c r="E14" s="25">
        <v>400000</v>
      </c>
      <c r="F14" s="25">
        <v>400000</v>
      </c>
      <c r="G14" s="25">
        <v>400000</v>
      </c>
    </row>
    <row r="15" ht="15" customHeight="1" spans="1:7">
      <c r="A15" s="21" t="s">
        <v>70</v>
      </c>
      <c r="B15" s="22" t="s">
        <v>386</v>
      </c>
      <c r="C15" s="23" t="s">
        <v>204</v>
      </c>
      <c r="D15" s="24" t="s">
        <v>387</v>
      </c>
      <c r="E15" s="25">
        <v>1909968</v>
      </c>
      <c r="F15" s="25">
        <v>1909968</v>
      </c>
      <c r="G15" s="25">
        <v>1909968</v>
      </c>
    </row>
    <row r="16" ht="15" customHeight="1" spans="1:7">
      <c r="A16" s="21" t="s">
        <v>70</v>
      </c>
      <c r="B16" s="22" t="s">
        <v>386</v>
      </c>
      <c r="C16" s="23" t="s">
        <v>204</v>
      </c>
      <c r="D16" s="24" t="s">
        <v>387</v>
      </c>
      <c r="E16" s="25">
        <v>34404</v>
      </c>
      <c r="F16" s="25">
        <v>34404</v>
      </c>
      <c r="G16" s="25">
        <v>34404</v>
      </c>
    </row>
    <row r="17" ht="15" customHeight="1" spans="1:7">
      <c r="A17" s="21" t="s">
        <v>70</v>
      </c>
      <c r="B17" s="22" t="s">
        <v>386</v>
      </c>
      <c r="C17" s="23" t="s">
        <v>204</v>
      </c>
      <c r="D17" s="24" t="s">
        <v>387</v>
      </c>
      <c r="E17" s="25">
        <v>17232</v>
      </c>
      <c r="F17" s="25">
        <v>17232</v>
      </c>
      <c r="G17" s="25">
        <v>17232</v>
      </c>
    </row>
    <row r="18" ht="15" customHeight="1" spans="1:7">
      <c r="A18" s="21" t="s">
        <v>70</v>
      </c>
      <c r="B18" s="22" t="s">
        <v>386</v>
      </c>
      <c r="C18" s="23" t="s">
        <v>214</v>
      </c>
      <c r="D18" s="24" t="s">
        <v>387</v>
      </c>
      <c r="E18" s="25">
        <v>435000</v>
      </c>
      <c r="F18" s="25">
        <v>435000</v>
      </c>
      <c r="G18" s="25">
        <v>435000</v>
      </c>
    </row>
    <row r="19" ht="15" customHeight="1" spans="1:7">
      <c r="A19" s="21" t="s">
        <v>70</v>
      </c>
      <c r="B19" s="22" t="s">
        <v>386</v>
      </c>
      <c r="C19" s="23" t="s">
        <v>218</v>
      </c>
      <c r="D19" s="24" t="s">
        <v>387</v>
      </c>
      <c r="E19" s="25">
        <v>68640</v>
      </c>
      <c r="F19" s="25">
        <v>68640</v>
      </c>
      <c r="G19" s="25">
        <v>68640</v>
      </c>
    </row>
    <row r="20" ht="15" customHeight="1" spans="1:7">
      <c r="A20" s="21" t="s">
        <v>70</v>
      </c>
      <c r="B20" s="22" t="s">
        <v>386</v>
      </c>
      <c r="C20" s="23" t="s">
        <v>221</v>
      </c>
      <c r="D20" s="24" t="s">
        <v>387</v>
      </c>
      <c r="E20" s="25">
        <v>4734504</v>
      </c>
      <c r="F20" s="25">
        <v>4734504</v>
      </c>
      <c r="G20" s="25">
        <v>4734504</v>
      </c>
    </row>
    <row r="21" ht="15" customHeight="1" spans="1:7">
      <c r="A21" s="21" t="s">
        <v>70</v>
      </c>
      <c r="B21" s="22" t="s">
        <v>386</v>
      </c>
      <c r="C21" s="23" t="s">
        <v>221</v>
      </c>
      <c r="D21" s="24" t="s">
        <v>387</v>
      </c>
      <c r="E21" s="25">
        <v>1826676</v>
      </c>
      <c r="F21" s="25">
        <v>1826676</v>
      </c>
      <c r="G21" s="25">
        <v>1826676</v>
      </c>
    </row>
    <row r="22" ht="15" customHeight="1" spans="1:7">
      <c r="A22" s="21" t="s">
        <v>70</v>
      </c>
      <c r="B22" s="22" t="s">
        <v>386</v>
      </c>
      <c r="C22" s="23" t="s">
        <v>221</v>
      </c>
      <c r="D22" s="24" t="s">
        <v>387</v>
      </c>
      <c r="E22" s="25">
        <v>394542</v>
      </c>
      <c r="F22" s="25">
        <v>394542</v>
      </c>
      <c r="G22" s="25">
        <v>394542</v>
      </c>
    </row>
    <row r="23" ht="15" customHeight="1" spans="1:7">
      <c r="A23" s="21" t="s">
        <v>70</v>
      </c>
      <c r="B23" s="22" t="s">
        <v>386</v>
      </c>
      <c r="C23" s="23" t="s">
        <v>221</v>
      </c>
      <c r="D23" s="24" t="s">
        <v>387</v>
      </c>
      <c r="E23" s="25">
        <v>1681680</v>
      </c>
      <c r="F23" s="25">
        <v>1681680</v>
      </c>
      <c r="G23" s="25">
        <v>1681680</v>
      </c>
    </row>
    <row r="24" ht="15" customHeight="1" spans="1:7">
      <c r="A24" s="21" t="s">
        <v>70</v>
      </c>
      <c r="B24" s="22" t="s">
        <v>386</v>
      </c>
      <c r="C24" s="23" t="s">
        <v>221</v>
      </c>
      <c r="D24" s="24" t="s">
        <v>387</v>
      </c>
      <c r="E24" s="25">
        <v>876480</v>
      </c>
      <c r="F24" s="25">
        <v>876480</v>
      </c>
      <c r="G24" s="25">
        <v>876480</v>
      </c>
    </row>
    <row r="25" ht="15" customHeight="1" spans="1:7">
      <c r="A25" s="21" t="s">
        <v>70</v>
      </c>
      <c r="B25" s="22" t="s">
        <v>386</v>
      </c>
      <c r="C25" s="23" t="s">
        <v>231</v>
      </c>
      <c r="D25" s="24" t="s">
        <v>387</v>
      </c>
      <c r="E25" s="25">
        <v>3027200</v>
      </c>
      <c r="F25" s="25">
        <v>3027200</v>
      </c>
      <c r="G25" s="25">
        <v>3027200</v>
      </c>
    </row>
    <row r="26" ht="15" customHeight="1" spans="1:7">
      <c r="A26" s="21" t="s">
        <v>70</v>
      </c>
      <c r="B26" s="22" t="s">
        <v>386</v>
      </c>
      <c r="C26" s="23" t="s">
        <v>231</v>
      </c>
      <c r="D26" s="24" t="s">
        <v>387</v>
      </c>
      <c r="E26" s="25">
        <v>844800</v>
      </c>
      <c r="F26" s="25">
        <v>844800</v>
      </c>
      <c r="G26" s="25">
        <v>844800</v>
      </c>
    </row>
    <row r="27" ht="15" customHeight="1" spans="1:7">
      <c r="A27" s="21" t="s">
        <v>70</v>
      </c>
      <c r="B27" s="22" t="s">
        <v>386</v>
      </c>
      <c r="C27" s="23" t="s">
        <v>231</v>
      </c>
      <c r="D27" s="24" t="s">
        <v>387</v>
      </c>
      <c r="E27" s="25">
        <v>739200</v>
      </c>
      <c r="F27" s="25">
        <v>739200</v>
      </c>
      <c r="G27" s="25">
        <v>739200</v>
      </c>
    </row>
    <row r="28" ht="15" customHeight="1" spans="1:7">
      <c r="A28" s="21" t="s">
        <v>70</v>
      </c>
      <c r="B28" s="22" t="s">
        <v>386</v>
      </c>
      <c r="C28" s="23" t="s">
        <v>233</v>
      </c>
      <c r="D28" s="24" t="s">
        <v>387</v>
      </c>
      <c r="E28" s="25">
        <v>180000</v>
      </c>
      <c r="F28" s="25">
        <v>180000</v>
      </c>
      <c r="G28" s="25">
        <v>180000</v>
      </c>
    </row>
    <row r="29" ht="15" customHeight="1" spans="1:7">
      <c r="A29" s="21" t="s">
        <v>70</v>
      </c>
      <c r="B29" s="22" t="s">
        <v>386</v>
      </c>
      <c r="C29" s="23" t="s">
        <v>233</v>
      </c>
      <c r="D29" s="24" t="s">
        <v>387</v>
      </c>
      <c r="E29" s="25">
        <v>220000</v>
      </c>
      <c r="F29" s="25">
        <v>220000</v>
      </c>
      <c r="G29" s="25">
        <v>220000</v>
      </c>
    </row>
    <row r="30" ht="15" customHeight="1" spans="1:7">
      <c r="A30" s="21" t="s">
        <v>70</v>
      </c>
      <c r="B30" s="22" t="s">
        <v>386</v>
      </c>
      <c r="C30" s="23" t="s">
        <v>233</v>
      </c>
      <c r="D30" s="24" t="s">
        <v>387</v>
      </c>
      <c r="E30" s="25">
        <v>17760</v>
      </c>
      <c r="F30" s="25">
        <v>17760</v>
      </c>
      <c r="G30" s="25">
        <v>17760</v>
      </c>
    </row>
    <row r="31" ht="15" customHeight="1" spans="1:7">
      <c r="A31" s="21" t="s">
        <v>70</v>
      </c>
      <c r="B31" s="22" t="s">
        <v>386</v>
      </c>
      <c r="C31" s="23" t="s">
        <v>233</v>
      </c>
      <c r="D31" s="24" t="s">
        <v>387</v>
      </c>
      <c r="E31" s="25">
        <v>275000</v>
      </c>
      <c r="F31" s="25">
        <v>275000</v>
      </c>
      <c r="G31" s="25">
        <v>275000</v>
      </c>
    </row>
    <row r="32" ht="15" customHeight="1" spans="1:7">
      <c r="A32" s="21" t="s">
        <v>70</v>
      </c>
      <c r="B32" s="22" t="s">
        <v>386</v>
      </c>
      <c r="C32" s="23" t="s">
        <v>233</v>
      </c>
      <c r="D32" s="24" t="s">
        <v>387</v>
      </c>
      <c r="E32" s="25">
        <v>32472</v>
      </c>
      <c r="F32" s="25">
        <v>32472</v>
      </c>
      <c r="G32" s="25">
        <v>32472</v>
      </c>
    </row>
    <row r="33" ht="15" customHeight="1" spans="1:7">
      <c r="A33" s="21" t="s">
        <v>70</v>
      </c>
      <c r="B33" s="22" t="s">
        <v>386</v>
      </c>
      <c r="C33" s="23" t="s">
        <v>233</v>
      </c>
      <c r="D33" s="24" t="s">
        <v>387</v>
      </c>
      <c r="E33" s="25">
        <v>264000</v>
      </c>
      <c r="F33" s="25">
        <v>264000</v>
      </c>
      <c r="G33" s="25">
        <v>264000</v>
      </c>
    </row>
    <row r="34" ht="15" customHeight="1" spans="1:7">
      <c r="A34" s="21" t="s">
        <v>70</v>
      </c>
      <c r="B34" s="22" t="s">
        <v>386</v>
      </c>
      <c r="C34" s="23" t="s">
        <v>233</v>
      </c>
      <c r="D34" s="24" t="s">
        <v>387</v>
      </c>
      <c r="E34" s="25">
        <v>3000</v>
      </c>
      <c r="F34" s="25">
        <v>3000</v>
      </c>
      <c r="G34" s="25">
        <v>3000</v>
      </c>
    </row>
    <row r="35" ht="17.25" customHeight="1" spans="1:7">
      <c r="A35" s="21" t="s">
        <v>70</v>
      </c>
      <c r="B35" s="22" t="s">
        <v>386</v>
      </c>
      <c r="C35" s="26" t="s">
        <v>233</v>
      </c>
      <c r="D35" s="24" t="s">
        <v>387</v>
      </c>
      <c r="E35" s="25">
        <v>85200</v>
      </c>
      <c r="F35" s="25">
        <v>85200</v>
      </c>
      <c r="G35" s="25">
        <v>85200</v>
      </c>
    </row>
    <row r="36" ht="18.75" customHeight="1" spans="1:7">
      <c r="A36" s="27" t="s">
        <v>56</v>
      </c>
      <c r="B36" s="28" t="s">
        <v>284</v>
      </c>
      <c r="C36" s="28"/>
      <c r="D36" s="29"/>
      <c r="E36" s="30">
        <f>SUM(E9:E35)</f>
        <v>25101870</v>
      </c>
      <c r="F36" s="30">
        <f>SUM(F9:F35)</f>
        <v>25101870</v>
      </c>
      <c r="G36" s="30">
        <f>SUM(G9:G35)</f>
        <v>25101870</v>
      </c>
    </row>
  </sheetData>
  <mergeCells count="11">
    <mergeCell ref="A3:G3"/>
    <mergeCell ref="A4:D4"/>
    <mergeCell ref="E5:G5"/>
    <mergeCell ref="A36:D36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E11" sqref="E11"/>
    </sheetView>
  </sheetViews>
  <sheetFormatPr defaultColWidth="8.57272727272727" defaultRowHeight="12.75" customHeight="1"/>
  <cols>
    <col min="1" max="1" width="15.8909090909091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71" t="s">
        <v>53</v>
      </c>
    </row>
    <row r="3" ht="41.25" customHeight="1" spans="1:1">
      <c r="A3" s="47" t="str">
        <f>"2025"&amp;"年部门收入预算表"</f>
        <v>2025年部门收入预算表</v>
      </c>
    </row>
    <row r="4" ht="17.25" customHeight="1" spans="1:19">
      <c r="A4" s="50" t="s">
        <v>1</v>
      </c>
      <c r="S4" s="52" t="s">
        <v>2</v>
      </c>
    </row>
    <row r="5" ht="21.75" customHeight="1" spans="1:19">
      <c r="A5" s="243" t="s">
        <v>54</v>
      </c>
      <c r="B5" s="244" t="s">
        <v>55</v>
      </c>
      <c r="C5" s="244" t="s">
        <v>56</v>
      </c>
      <c r="D5" s="245" t="s">
        <v>57</v>
      </c>
      <c r="E5" s="245"/>
      <c r="F5" s="245"/>
      <c r="G5" s="245"/>
      <c r="H5" s="245"/>
      <c r="I5" s="155"/>
      <c r="J5" s="245"/>
      <c r="K5" s="245"/>
      <c r="L5" s="245"/>
      <c r="M5" s="245"/>
      <c r="N5" s="253"/>
      <c r="O5" s="245" t="s">
        <v>46</v>
      </c>
      <c r="P5" s="245"/>
      <c r="Q5" s="245"/>
      <c r="R5" s="245"/>
      <c r="S5" s="253"/>
    </row>
    <row r="6" ht="27" customHeight="1" spans="1:19">
      <c r="A6" s="246"/>
      <c r="B6" s="247"/>
      <c r="C6" s="247"/>
      <c r="D6" s="247" t="s">
        <v>58</v>
      </c>
      <c r="E6" s="247" t="s">
        <v>59</v>
      </c>
      <c r="F6" s="247" t="s">
        <v>60</v>
      </c>
      <c r="G6" s="247" t="s">
        <v>61</v>
      </c>
      <c r="H6" s="247" t="s">
        <v>62</v>
      </c>
      <c r="I6" s="254" t="s">
        <v>63</v>
      </c>
      <c r="J6" s="255"/>
      <c r="K6" s="255"/>
      <c r="L6" s="255"/>
      <c r="M6" s="255"/>
      <c r="N6" s="256"/>
      <c r="O6" s="247" t="s">
        <v>58</v>
      </c>
      <c r="P6" s="247" t="s">
        <v>59</v>
      </c>
      <c r="Q6" s="247" t="s">
        <v>60</v>
      </c>
      <c r="R6" s="247" t="s">
        <v>61</v>
      </c>
      <c r="S6" s="247" t="s">
        <v>64</v>
      </c>
    </row>
    <row r="7" ht="30" customHeight="1" spans="1:19">
      <c r="A7" s="248"/>
      <c r="B7" s="115"/>
      <c r="C7" s="133"/>
      <c r="D7" s="133"/>
      <c r="E7" s="133"/>
      <c r="F7" s="133"/>
      <c r="G7" s="133"/>
      <c r="H7" s="133"/>
      <c r="I7" s="78" t="s">
        <v>58</v>
      </c>
      <c r="J7" s="256" t="s">
        <v>65</v>
      </c>
      <c r="K7" s="256" t="s">
        <v>66</v>
      </c>
      <c r="L7" s="256" t="s">
        <v>67</v>
      </c>
      <c r="M7" s="256" t="s">
        <v>68</v>
      </c>
      <c r="N7" s="256" t="s">
        <v>69</v>
      </c>
      <c r="O7" s="257"/>
      <c r="P7" s="257"/>
      <c r="Q7" s="257"/>
      <c r="R7" s="257"/>
      <c r="S7" s="133"/>
    </row>
    <row r="8" ht="15" customHeight="1" spans="1:19">
      <c r="A8" s="249">
        <v>1</v>
      </c>
      <c r="B8" s="249">
        <v>2</v>
      </c>
      <c r="C8" s="249">
        <v>3</v>
      </c>
      <c r="D8" s="249">
        <v>4</v>
      </c>
      <c r="E8" s="249">
        <v>5</v>
      </c>
      <c r="F8" s="249">
        <v>6</v>
      </c>
      <c r="G8" s="249">
        <v>7</v>
      </c>
      <c r="H8" s="249">
        <v>8</v>
      </c>
      <c r="I8" s="78">
        <v>9</v>
      </c>
      <c r="J8" s="249">
        <v>10</v>
      </c>
      <c r="K8" s="249">
        <v>11</v>
      </c>
      <c r="L8" s="249">
        <v>12</v>
      </c>
      <c r="M8" s="249">
        <v>13</v>
      </c>
      <c r="N8" s="249">
        <v>14</v>
      </c>
      <c r="O8" s="249">
        <v>15</v>
      </c>
      <c r="P8" s="249">
        <v>16</v>
      </c>
      <c r="Q8" s="249">
        <v>17</v>
      </c>
      <c r="R8" s="249">
        <v>18</v>
      </c>
      <c r="S8" s="249">
        <v>19</v>
      </c>
    </row>
    <row r="9" ht="18" customHeight="1" spans="1:19">
      <c r="A9" s="250">
        <v>105057</v>
      </c>
      <c r="B9" s="251" t="s">
        <v>70</v>
      </c>
      <c r="C9" s="89">
        <f>D9</f>
        <v>33267870</v>
      </c>
      <c r="D9" s="89">
        <f>E9</f>
        <v>33267870</v>
      </c>
      <c r="E9" s="89">
        <v>33267870</v>
      </c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</row>
    <row r="10" ht="18" customHeight="1" spans="1:19">
      <c r="A10" s="55" t="s">
        <v>56</v>
      </c>
      <c r="B10" s="252"/>
      <c r="C10" s="89">
        <f>C9</f>
        <v>33267870</v>
      </c>
      <c r="D10" s="89">
        <f>D9</f>
        <v>33267870</v>
      </c>
      <c r="E10" s="89">
        <f>E9</f>
        <v>33267870</v>
      </c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scale="28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3"/>
  <sheetViews>
    <sheetView showGridLines="0" showZeros="0" workbookViewId="0">
      <pane ySplit="1" topLeftCell="A2" activePane="bottomLeft" state="frozen"/>
      <selection/>
      <selection pane="bottomLeft" activeCell="E8" sqref="E8:E23"/>
    </sheetView>
  </sheetViews>
  <sheetFormatPr defaultColWidth="8.57272727272727" defaultRowHeight="12.75" customHeight="1"/>
  <cols>
    <col min="1" max="1" width="14.2818181818182" customWidth="1"/>
    <col min="2" max="2" width="37.5727272727273" customWidth="1"/>
    <col min="3" max="8" width="24.5727272727273" customWidth="1"/>
    <col min="9" max="9" width="26.7090909090909" customWidth="1"/>
    <col min="10" max="11" width="24.4272727272727" customWidth="1"/>
    <col min="12" max="15" width="24.5727272727273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52" t="s">
        <v>71</v>
      </c>
    </row>
    <row r="3" ht="41.25" customHeight="1" spans="1:1">
      <c r="A3" s="47" t="str">
        <f>"2025"&amp;"年部门支出预算表"</f>
        <v>2025年部门支出预算表</v>
      </c>
    </row>
    <row r="4" ht="17.25" customHeight="1" spans="1:15">
      <c r="A4" s="50" t="s">
        <v>1</v>
      </c>
      <c r="O4" s="52" t="s">
        <v>2</v>
      </c>
    </row>
    <row r="5" ht="27" customHeight="1" spans="1:15">
      <c r="A5" s="227" t="s">
        <v>72</v>
      </c>
      <c r="B5" s="227" t="s">
        <v>73</v>
      </c>
      <c r="C5" s="227" t="s">
        <v>56</v>
      </c>
      <c r="D5" s="228" t="s">
        <v>59</v>
      </c>
      <c r="E5" s="229"/>
      <c r="F5" s="230"/>
      <c r="G5" s="231" t="s">
        <v>60</v>
      </c>
      <c r="H5" s="231" t="s">
        <v>61</v>
      </c>
      <c r="I5" s="231" t="s">
        <v>74</v>
      </c>
      <c r="J5" s="228" t="s">
        <v>63</v>
      </c>
      <c r="K5" s="229"/>
      <c r="L5" s="229"/>
      <c r="M5" s="229"/>
      <c r="N5" s="240"/>
      <c r="O5" s="241"/>
    </row>
    <row r="6" ht="42" customHeight="1" spans="1:15">
      <c r="A6" s="232"/>
      <c r="B6" s="232"/>
      <c r="C6" s="233"/>
      <c r="D6" s="234" t="s">
        <v>58</v>
      </c>
      <c r="E6" s="234" t="s">
        <v>75</v>
      </c>
      <c r="F6" s="234" t="s">
        <v>76</v>
      </c>
      <c r="G6" s="233"/>
      <c r="H6" s="233"/>
      <c r="I6" s="242"/>
      <c r="J6" s="234" t="s">
        <v>58</v>
      </c>
      <c r="K6" s="215" t="s">
        <v>77</v>
      </c>
      <c r="L6" s="215" t="s">
        <v>78</v>
      </c>
      <c r="M6" s="215" t="s">
        <v>79</v>
      </c>
      <c r="N6" s="215" t="s">
        <v>80</v>
      </c>
      <c r="O6" s="215" t="s">
        <v>81</v>
      </c>
    </row>
    <row r="7" ht="18" customHeight="1" spans="1:15">
      <c r="A7" s="235" t="s">
        <v>82</v>
      </c>
      <c r="B7" s="235" t="s">
        <v>83</v>
      </c>
      <c r="C7" s="235" t="s">
        <v>84</v>
      </c>
      <c r="D7" s="236" t="s">
        <v>85</v>
      </c>
      <c r="E7" s="236" t="s">
        <v>86</v>
      </c>
      <c r="F7" s="236" t="s">
        <v>87</v>
      </c>
      <c r="G7" s="236" t="s">
        <v>88</v>
      </c>
      <c r="H7" s="236" t="s">
        <v>89</v>
      </c>
      <c r="I7" s="236" t="s">
        <v>90</v>
      </c>
      <c r="J7" s="236" t="s">
        <v>91</v>
      </c>
      <c r="K7" s="236" t="s">
        <v>92</v>
      </c>
      <c r="L7" s="236" t="s">
        <v>93</v>
      </c>
      <c r="M7" s="236" t="s">
        <v>94</v>
      </c>
      <c r="N7" s="235" t="s">
        <v>95</v>
      </c>
      <c r="O7" s="236" t="s">
        <v>96</v>
      </c>
    </row>
    <row r="8" ht="21" customHeight="1" spans="1:15">
      <c r="A8" s="237" t="s">
        <v>97</v>
      </c>
      <c r="B8" s="237" t="s">
        <v>98</v>
      </c>
      <c r="C8" s="139">
        <f>D8</f>
        <v>24363470</v>
      </c>
      <c r="D8" s="139">
        <f>E8+F8</f>
        <v>24363470</v>
      </c>
      <c r="E8" s="177">
        <v>16197470</v>
      </c>
      <c r="F8" s="177">
        <v>8166000</v>
      </c>
      <c r="G8" s="139"/>
      <c r="H8" s="139"/>
      <c r="I8" s="139"/>
      <c r="J8" s="139"/>
      <c r="K8" s="139"/>
      <c r="L8" s="139"/>
      <c r="M8" s="139"/>
      <c r="N8" s="139"/>
      <c r="O8" s="139"/>
    </row>
    <row r="9" ht="21" customHeight="1" spans="1:15">
      <c r="A9" s="238" t="s">
        <v>99</v>
      </c>
      <c r="B9" s="238" t="s">
        <v>100</v>
      </c>
      <c r="C9" s="139">
        <f t="shared" ref="C9:C23" si="0">D9</f>
        <v>24363470</v>
      </c>
      <c r="D9" s="139">
        <f t="shared" ref="D9:D22" si="1">E9+F9</f>
        <v>24363470</v>
      </c>
      <c r="E9" s="177">
        <v>16197470</v>
      </c>
      <c r="F9" s="177">
        <v>8166000</v>
      </c>
      <c r="G9" s="139"/>
      <c r="H9" s="139"/>
      <c r="I9" s="139"/>
      <c r="J9" s="139"/>
      <c r="K9" s="139"/>
      <c r="L9" s="139"/>
      <c r="M9" s="139"/>
      <c r="N9" s="139"/>
      <c r="O9" s="139"/>
    </row>
    <row r="10" customHeight="1" spans="1:15">
      <c r="A10" s="239" t="s">
        <v>101</v>
      </c>
      <c r="B10" s="239" t="s">
        <v>102</v>
      </c>
      <c r="C10" s="139">
        <f t="shared" si="0"/>
        <v>24363470</v>
      </c>
      <c r="D10" s="139">
        <f t="shared" si="1"/>
        <v>24363470</v>
      </c>
      <c r="E10" s="177">
        <v>16197470</v>
      </c>
      <c r="F10" s="177">
        <v>8166000</v>
      </c>
      <c r="G10" s="131"/>
      <c r="H10" s="131"/>
      <c r="I10" s="131"/>
      <c r="J10" s="131"/>
      <c r="K10" s="131"/>
      <c r="L10" s="131"/>
      <c r="M10" s="131"/>
      <c r="N10" s="131"/>
      <c r="O10" s="131"/>
    </row>
    <row r="11" customHeight="1" spans="1:15">
      <c r="A11" s="237" t="s">
        <v>103</v>
      </c>
      <c r="B11" s="237" t="s">
        <v>104</v>
      </c>
      <c r="C11" s="139">
        <f t="shared" si="0"/>
        <v>5400832</v>
      </c>
      <c r="D11" s="139">
        <f t="shared" si="1"/>
        <v>5400832</v>
      </c>
      <c r="E11" s="177">
        <v>5400832</v>
      </c>
      <c r="F11" s="177"/>
      <c r="G11" s="131"/>
      <c r="H11" s="131"/>
      <c r="I11" s="131"/>
      <c r="J11" s="131"/>
      <c r="K11" s="131"/>
      <c r="L11" s="131"/>
      <c r="M11" s="131"/>
      <c r="N11" s="131"/>
      <c r="O11" s="131"/>
    </row>
    <row r="12" customHeight="1" spans="1:15">
      <c r="A12" s="238" t="s">
        <v>105</v>
      </c>
      <c r="B12" s="238" t="s">
        <v>106</v>
      </c>
      <c r="C12" s="139">
        <f t="shared" si="0"/>
        <v>5400832</v>
      </c>
      <c r="D12" s="139">
        <f t="shared" si="1"/>
        <v>5400832</v>
      </c>
      <c r="E12" s="177">
        <v>5400832</v>
      </c>
      <c r="F12" s="177"/>
      <c r="G12" s="131"/>
      <c r="H12" s="131"/>
      <c r="I12" s="131"/>
      <c r="J12" s="131"/>
      <c r="K12" s="131"/>
      <c r="L12" s="131"/>
      <c r="M12" s="131"/>
      <c r="N12" s="131"/>
      <c r="O12" s="131"/>
    </row>
    <row r="13" customHeight="1" spans="1:15">
      <c r="A13" s="239" t="s">
        <v>107</v>
      </c>
      <c r="B13" s="239" t="s">
        <v>108</v>
      </c>
      <c r="C13" s="139">
        <f t="shared" si="0"/>
        <v>3538800</v>
      </c>
      <c r="D13" s="139">
        <f t="shared" si="1"/>
        <v>3538800</v>
      </c>
      <c r="E13" s="177">
        <v>3538800</v>
      </c>
      <c r="F13" s="177"/>
      <c r="G13" s="131"/>
      <c r="H13" s="131"/>
      <c r="I13" s="131"/>
      <c r="J13" s="131"/>
      <c r="K13" s="131"/>
      <c r="L13" s="131"/>
      <c r="M13" s="131"/>
      <c r="N13" s="131"/>
      <c r="O13" s="131"/>
    </row>
    <row r="14" customHeight="1" spans="1:15">
      <c r="A14" s="239" t="s">
        <v>109</v>
      </c>
      <c r="B14" s="239" t="s">
        <v>110</v>
      </c>
      <c r="C14" s="139">
        <f t="shared" si="0"/>
        <v>1462032</v>
      </c>
      <c r="D14" s="139">
        <f t="shared" si="1"/>
        <v>1462032</v>
      </c>
      <c r="E14" s="177">
        <v>1462032</v>
      </c>
      <c r="F14" s="177"/>
      <c r="G14" s="131"/>
      <c r="H14" s="131"/>
      <c r="I14" s="131"/>
      <c r="J14" s="131"/>
      <c r="K14" s="131"/>
      <c r="L14" s="131"/>
      <c r="M14" s="131"/>
      <c r="N14" s="131"/>
      <c r="O14" s="131"/>
    </row>
    <row r="15" customHeight="1" spans="1:15">
      <c r="A15" s="239" t="s">
        <v>111</v>
      </c>
      <c r="B15" s="239" t="s">
        <v>112</v>
      </c>
      <c r="C15" s="139">
        <f t="shared" si="0"/>
        <v>400000</v>
      </c>
      <c r="D15" s="139">
        <f t="shared" si="1"/>
        <v>400000</v>
      </c>
      <c r="E15" s="177">
        <v>400000</v>
      </c>
      <c r="F15" s="177"/>
      <c r="G15" s="131"/>
      <c r="H15" s="131"/>
      <c r="I15" s="131"/>
      <c r="J15" s="131"/>
      <c r="K15" s="131"/>
      <c r="L15" s="131"/>
      <c r="M15" s="131"/>
      <c r="N15" s="131"/>
      <c r="O15" s="131"/>
    </row>
    <row r="16" customHeight="1" spans="1:15">
      <c r="A16" s="237" t="s">
        <v>113</v>
      </c>
      <c r="B16" s="237" t="s">
        <v>114</v>
      </c>
      <c r="C16" s="139">
        <f t="shared" si="0"/>
        <v>1927200</v>
      </c>
      <c r="D16" s="139">
        <f t="shared" si="1"/>
        <v>1927200</v>
      </c>
      <c r="E16" s="177">
        <v>1927200</v>
      </c>
      <c r="F16" s="177"/>
      <c r="G16" s="131"/>
      <c r="H16" s="131"/>
      <c r="I16" s="131"/>
      <c r="J16" s="131"/>
      <c r="K16" s="131"/>
      <c r="L16" s="131"/>
      <c r="M16" s="131"/>
      <c r="N16" s="131"/>
      <c r="O16" s="131"/>
    </row>
    <row r="17" customHeight="1" spans="1:15">
      <c r="A17" s="238" t="s">
        <v>115</v>
      </c>
      <c r="B17" s="238" t="s">
        <v>116</v>
      </c>
      <c r="C17" s="139">
        <f t="shared" si="0"/>
        <v>1927200</v>
      </c>
      <c r="D17" s="139">
        <f t="shared" si="1"/>
        <v>1927200</v>
      </c>
      <c r="E17" s="177">
        <v>1927200</v>
      </c>
      <c r="F17" s="177"/>
      <c r="G17" s="131"/>
      <c r="H17" s="131"/>
      <c r="I17" s="131"/>
      <c r="J17" s="131"/>
      <c r="K17" s="131"/>
      <c r="L17" s="131"/>
      <c r="M17" s="131"/>
      <c r="N17" s="131"/>
      <c r="O17" s="131"/>
    </row>
    <row r="18" customHeight="1" spans="1:15">
      <c r="A18" s="239" t="s">
        <v>117</v>
      </c>
      <c r="B18" s="239" t="s">
        <v>118</v>
      </c>
      <c r="C18" s="139">
        <f t="shared" si="0"/>
        <v>1909968</v>
      </c>
      <c r="D18" s="139">
        <f t="shared" si="1"/>
        <v>1909968</v>
      </c>
      <c r="E18" s="177">
        <v>1909968</v>
      </c>
      <c r="F18" s="177"/>
      <c r="G18" s="131"/>
      <c r="H18" s="131"/>
      <c r="I18" s="131"/>
      <c r="J18" s="131"/>
      <c r="K18" s="131"/>
      <c r="L18" s="131"/>
      <c r="M18" s="131"/>
      <c r="N18" s="131"/>
      <c r="O18" s="131"/>
    </row>
    <row r="19" customHeight="1" spans="1:15">
      <c r="A19" s="239" t="s">
        <v>119</v>
      </c>
      <c r="B19" s="239" t="s">
        <v>120</v>
      </c>
      <c r="C19" s="139">
        <f t="shared" si="0"/>
        <v>17232</v>
      </c>
      <c r="D19" s="139">
        <f t="shared" si="1"/>
        <v>17232</v>
      </c>
      <c r="E19" s="177">
        <v>17232</v>
      </c>
      <c r="F19" s="177"/>
      <c r="G19" s="131"/>
      <c r="H19" s="131"/>
      <c r="I19" s="131"/>
      <c r="J19" s="131"/>
      <c r="K19" s="131"/>
      <c r="L19" s="131"/>
      <c r="M19" s="131"/>
      <c r="N19" s="131"/>
      <c r="O19" s="131"/>
    </row>
    <row r="20" customHeight="1" spans="1:15">
      <c r="A20" s="237" t="s">
        <v>121</v>
      </c>
      <c r="B20" s="237" t="s">
        <v>122</v>
      </c>
      <c r="C20" s="139">
        <f t="shared" si="0"/>
        <v>1576368</v>
      </c>
      <c r="D20" s="139">
        <f t="shared" si="1"/>
        <v>1576368</v>
      </c>
      <c r="E20" s="177">
        <v>1576368</v>
      </c>
      <c r="F20" s="177"/>
      <c r="G20" s="131"/>
      <c r="H20" s="131"/>
      <c r="I20" s="131"/>
      <c r="J20" s="131"/>
      <c r="K20" s="131"/>
      <c r="L20" s="131"/>
      <c r="M20" s="131"/>
      <c r="N20" s="131"/>
      <c r="O20" s="131"/>
    </row>
    <row r="21" customHeight="1" spans="1:15">
      <c r="A21" s="238" t="s">
        <v>123</v>
      </c>
      <c r="B21" s="238" t="s">
        <v>124</v>
      </c>
      <c r="C21" s="139">
        <f t="shared" si="0"/>
        <v>1576368</v>
      </c>
      <c r="D21" s="139">
        <f t="shared" si="1"/>
        <v>1576368</v>
      </c>
      <c r="E21" s="177">
        <v>1576368</v>
      </c>
      <c r="F21" s="177"/>
      <c r="G21" s="131"/>
      <c r="H21" s="131"/>
      <c r="I21" s="131"/>
      <c r="J21" s="131"/>
      <c r="K21" s="131"/>
      <c r="L21" s="131"/>
      <c r="M21" s="131"/>
      <c r="N21" s="131"/>
      <c r="O21" s="131"/>
    </row>
    <row r="22" customHeight="1" spans="1:15">
      <c r="A22" s="239" t="s">
        <v>125</v>
      </c>
      <c r="B22" s="239" t="s">
        <v>126</v>
      </c>
      <c r="C22" s="139">
        <f t="shared" si="0"/>
        <v>1576368</v>
      </c>
      <c r="D22" s="139">
        <f t="shared" si="1"/>
        <v>1576368</v>
      </c>
      <c r="E22" s="177">
        <v>1576368</v>
      </c>
      <c r="F22" s="177"/>
      <c r="G22" s="131"/>
      <c r="H22" s="131"/>
      <c r="I22" s="131"/>
      <c r="J22" s="131"/>
      <c r="K22" s="131"/>
      <c r="L22" s="131"/>
      <c r="M22" s="131"/>
      <c r="N22" s="131"/>
      <c r="O22" s="131"/>
    </row>
    <row r="23" customHeight="1" spans="1:15">
      <c r="A23" s="193" t="s">
        <v>56</v>
      </c>
      <c r="B23" s="213"/>
      <c r="C23" s="139">
        <f>C8+C11+C16+C20</f>
        <v>33267870</v>
      </c>
      <c r="D23" s="139">
        <f>D8+D11+D16+D20</f>
        <v>33267870</v>
      </c>
      <c r="E23" s="139">
        <f>E8+E11+E16+E20</f>
        <v>25101870</v>
      </c>
      <c r="F23" s="139">
        <f>F8+F11+F16+F20</f>
        <v>8166000</v>
      </c>
      <c r="G23" s="131"/>
      <c r="H23" s="131"/>
      <c r="I23" s="131"/>
      <c r="J23" s="131"/>
      <c r="K23" s="131"/>
      <c r="L23" s="131"/>
      <c r="M23" s="131"/>
      <c r="N23" s="131"/>
      <c r="O23" s="131"/>
    </row>
  </sheetData>
  <mergeCells count="12">
    <mergeCell ref="A2:O2"/>
    <mergeCell ref="A3:O3"/>
    <mergeCell ref="A4:B4"/>
    <mergeCell ref="D5:F5"/>
    <mergeCell ref="J5:O5"/>
    <mergeCell ref="A23:B23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B8" sqref="B8"/>
    </sheetView>
  </sheetViews>
  <sheetFormatPr defaultColWidth="8.57272727272727" defaultRowHeight="12.75" customHeight="1" outlineLevelCol="3"/>
  <cols>
    <col min="1" max="4" width="35.5727272727273" customWidth="1"/>
  </cols>
  <sheetData>
    <row r="1" customHeight="1" spans="1:4">
      <c r="A1" s="1"/>
      <c r="B1" s="1"/>
      <c r="C1" s="1"/>
      <c r="D1" s="1"/>
    </row>
    <row r="2" ht="15" customHeight="1" spans="1:4">
      <c r="A2" s="48"/>
      <c r="B2" s="52"/>
      <c r="C2" s="52"/>
      <c r="D2" s="52" t="s">
        <v>127</v>
      </c>
    </row>
    <row r="3" ht="41.25" customHeight="1" spans="1:1">
      <c r="A3" s="47" t="str">
        <f>"2025"&amp;"年部门财政拨款收支预算总表"</f>
        <v>2025年部门财政拨款收支预算总表</v>
      </c>
    </row>
    <row r="4" ht="17.25" customHeight="1" spans="1:4">
      <c r="A4" s="50" t="s">
        <v>1</v>
      </c>
      <c r="B4" s="214"/>
      <c r="D4" s="52" t="s">
        <v>2</v>
      </c>
    </row>
    <row r="5" ht="17.25" customHeight="1" spans="1:4">
      <c r="A5" s="215" t="s">
        <v>3</v>
      </c>
      <c r="B5" s="216"/>
      <c r="C5" s="215" t="s">
        <v>4</v>
      </c>
      <c r="D5" s="216"/>
    </row>
    <row r="6" ht="18.75" customHeight="1" spans="1:4">
      <c r="A6" s="215" t="s">
        <v>5</v>
      </c>
      <c r="B6" s="215" t="s">
        <v>6</v>
      </c>
      <c r="C6" s="215" t="s">
        <v>7</v>
      </c>
      <c r="D6" s="215" t="s">
        <v>6</v>
      </c>
    </row>
    <row r="7" ht="16.5" customHeight="1" spans="1:4">
      <c r="A7" s="217" t="s">
        <v>128</v>
      </c>
      <c r="B7" s="65">
        <v>33267870</v>
      </c>
      <c r="C7" s="217" t="s">
        <v>129</v>
      </c>
      <c r="D7" s="89">
        <f>B7</f>
        <v>33267870</v>
      </c>
    </row>
    <row r="8" ht="16.5" customHeight="1" spans="1:4">
      <c r="A8" s="217" t="s">
        <v>130</v>
      </c>
      <c r="B8" s="65">
        <v>33267870</v>
      </c>
      <c r="C8" s="217" t="s">
        <v>131</v>
      </c>
      <c r="D8" s="65"/>
    </row>
    <row r="9" ht="16.5" customHeight="1" spans="1:4">
      <c r="A9" s="217" t="s">
        <v>132</v>
      </c>
      <c r="B9" s="89"/>
      <c r="C9" s="217" t="s">
        <v>133</v>
      </c>
      <c r="D9" s="65"/>
    </row>
    <row r="10" ht="16.5" customHeight="1" spans="1:4">
      <c r="A10" s="217" t="s">
        <v>134</v>
      </c>
      <c r="B10" s="89"/>
      <c r="C10" s="217" t="s">
        <v>135</v>
      </c>
      <c r="D10" s="65"/>
    </row>
    <row r="11" ht="16.5" customHeight="1" spans="1:4">
      <c r="A11" s="217" t="s">
        <v>136</v>
      </c>
      <c r="B11" s="89"/>
      <c r="C11" s="217" t="s">
        <v>137</v>
      </c>
      <c r="D11" s="65"/>
    </row>
    <row r="12" ht="16.5" customHeight="1" spans="1:4">
      <c r="A12" s="217" t="s">
        <v>130</v>
      </c>
      <c r="B12" s="89"/>
      <c r="C12" s="217" t="s">
        <v>138</v>
      </c>
      <c r="D12" s="65">
        <v>24363470</v>
      </c>
    </row>
    <row r="13" ht="16.5" customHeight="1" spans="1:4">
      <c r="A13" s="218" t="s">
        <v>132</v>
      </c>
      <c r="B13" s="89"/>
      <c r="C13" s="76" t="s">
        <v>139</v>
      </c>
      <c r="D13" s="65"/>
    </row>
    <row r="14" ht="16.5" customHeight="1" spans="1:4">
      <c r="A14" s="218" t="s">
        <v>134</v>
      </c>
      <c r="B14" s="89"/>
      <c r="C14" s="76" t="s">
        <v>140</v>
      </c>
      <c r="D14" s="65"/>
    </row>
    <row r="15" ht="16.5" customHeight="1" spans="1:4">
      <c r="A15" s="219"/>
      <c r="B15" s="89"/>
      <c r="C15" s="76" t="s">
        <v>141</v>
      </c>
      <c r="D15" s="65">
        <v>5400832</v>
      </c>
    </row>
    <row r="16" ht="16.5" customHeight="1" spans="1:4">
      <c r="A16" s="219"/>
      <c r="B16" s="89"/>
      <c r="C16" s="76" t="s">
        <v>142</v>
      </c>
      <c r="D16" s="65">
        <v>1927200</v>
      </c>
    </row>
    <row r="17" ht="16.5" customHeight="1" spans="1:4">
      <c r="A17" s="219"/>
      <c r="B17" s="89"/>
      <c r="C17" s="76" t="s">
        <v>143</v>
      </c>
      <c r="D17" s="65"/>
    </row>
    <row r="18" ht="16.5" customHeight="1" spans="1:4">
      <c r="A18" s="219"/>
      <c r="B18" s="89"/>
      <c r="C18" s="76" t="s">
        <v>144</v>
      </c>
      <c r="D18" s="212"/>
    </row>
    <row r="19" ht="16.5" customHeight="1" spans="1:4">
      <c r="A19" s="219"/>
      <c r="B19" s="89"/>
      <c r="C19" s="76" t="s">
        <v>145</v>
      </c>
      <c r="D19" s="212"/>
    </row>
    <row r="20" ht="16.5" customHeight="1" spans="1:4">
      <c r="A20" s="219"/>
      <c r="B20" s="89"/>
      <c r="C20" s="76" t="s">
        <v>146</v>
      </c>
      <c r="D20" s="212"/>
    </row>
    <row r="21" ht="16.5" customHeight="1" spans="1:4">
      <c r="A21" s="219"/>
      <c r="B21" s="89"/>
      <c r="C21" s="76" t="s">
        <v>147</v>
      </c>
      <c r="D21" s="212"/>
    </row>
    <row r="22" ht="16.5" customHeight="1" spans="1:4">
      <c r="A22" s="219"/>
      <c r="B22" s="89"/>
      <c r="C22" s="76" t="s">
        <v>148</v>
      </c>
      <c r="D22" s="212"/>
    </row>
    <row r="23" ht="16.5" customHeight="1" spans="1:4">
      <c r="A23" s="219"/>
      <c r="B23" s="89"/>
      <c r="C23" s="76" t="s">
        <v>149</v>
      </c>
      <c r="D23" s="212"/>
    </row>
    <row r="24" ht="16.5" customHeight="1" spans="1:4">
      <c r="A24" s="219"/>
      <c r="B24" s="89"/>
      <c r="C24" s="76" t="s">
        <v>150</v>
      </c>
      <c r="D24" s="212"/>
    </row>
    <row r="25" ht="16.5" customHeight="1" spans="1:4">
      <c r="A25" s="219"/>
      <c r="B25" s="89"/>
      <c r="C25" s="76" t="s">
        <v>151</v>
      </c>
      <c r="D25" s="212"/>
    </row>
    <row r="26" ht="16.5" customHeight="1" spans="1:4">
      <c r="A26" s="219"/>
      <c r="B26" s="89"/>
      <c r="C26" s="76" t="s">
        <v>152</v>
      </c>
      <c r="D26" s="212">
        <v>1576368</v>
      </c>
    </row>
    <row r="27" ht="16.5" customHeight="1" spans="1:4">
      <c r="A27" s="219"/>
      <c r="B27" s="89"/>
      <c r="C27" s="76" t="s">
        <v>153</v>
      </c>
      <c r="D27" s="212"/>
    </row>
    <row r="28" ht="16.5" customHeight="1" spans="1:4">
      <c r="A28" s="219"/>
      <c r="B28" s="89"/>
      <c r="C28" s="76" t="s">
        <v>154</v>
      </c>
      <c r="D28" s="212"/>
    </row>
    <row r="29" ht="16.5" customHeight="1" spans="1:4">
      <c r="A29" s="219"/>
      <c r="B29" s="89"/>
      <c r="C29" s="76" t="s">
        <v>155</v>
      </c>
      <c r="D29" s="220"/>
    </row>
    <row r="30" ht="16.5" customHeight="1" spans="1:4">
      <c r="A30" s="219"/>
      <c r="B30" s="89"/>
      <c r="C30" s="221" t="s">
        <v>156</v>
      </c>
      <c r="D30" s="222"/>
    </row>
    <row r="31" ht="16.5" customHeight="1" spans="1:4">
      <c r="A31" s="219"/>
      <c r="B31" s="89"/>
      <c r="C31" s="221" t="s">
        <v>157</v>
      </c>
      <c r="D31" s="222"/>
    </row>
    <row r="32" ht="16.5" customHeight="1" spans="1:4">
      <c r="A32" s="219"/>
      <c r="B32" s="89"/>
      <c r="C32" s="185" t="s">
        <v>158</v>
      </c>
      <c r="D32" s="222"/>
    </row>
    <row r="33" ht="16.5" customHeight="1" spans="1:4">
      <c r="A33" s="219"/>
      <c r="B33" s="89"/>
      <c r="C33" s="185" t="s">
        <v>159</v>
      </c>
      <c r="D33" s="222"/>
    </row>
    <row r="34" ht="16.5" customHeight="1" spans="1:4">
      <c r="A34" s="219"/>
      <c r="B34" s="89"/>
      <c r="C34" s="223" t="s">
        <v>160</v>
      </c>
      <c r="D34" s="131"/>
    </row>
    <row r="35" ht="15" customHeight="1" spans="1:4">
      <c r="A35" s="224" t="s">
        <v>51</v>
      </c>
      <c r="B35" s="225">
        <f>B7</f>
        <v>33267870</v>
      </c>
      <c r="C35" s="224" t="s">
        <v>52</v>
      </c>
      <c r="D35" s="226">
        <v>33267870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3"/>
  <sheetViews>
    <sheetView showZeros="0" workbookViewId="0">
      <pane ySplit="1" topLeftCell="A2" activePane="bottomLeft" state="frozen"/>
      <selection/>
      <selection pane="bottomLeft" activeCell="B34" sqref="B34"/>
    </sheetView>
  </sheetViews>
  <sheetFormatPr defaultColWidth="9.14545454545454" defaultRowHeight="14.25" customHeight="1" outlineLevelCol="6"/>
  <cols>
    <col min="1" max="1" width="20.1454545454545" customWidth="1"/>
    <col min="2" max="2" width="44" customWidth="1"/>
    <col min="3" max="7" width="24.145454545454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70"/>
      <c r="F2" s="80"/>
      <c r="G2" s="178" t="s">
        <v>161</v>
      </c>
    </row>
    <row r="3" ht="41.25" customHeight="1" spans="1:7">
      <c r="A3" s="148" t="str">
        <f>"2025"&amp;"年一般公共预算支出预算表（按功能科目分类）"</f>
        <v>2025年一般公共预算支出预算表（按功能科目分类）</v>
      </c>
      <c r="B3" s="148"/>
      <c r="C3" s="148"/>
      <c r="D3" s="148"/>
      <c r="E3" s="148"/>
      <c r="F3" s="148"/>
      <c r="G3" s="148"/>
    </row>
    <row r="4" ht="18" customHeight="1" spans="1:7">
      <c r="A4" s="5" t="s">
        <v>1</v>
      </c>
      <c r="F4" s="145"/>
      <c r="G4" s="178" t="s">
        <v>2</v>
      </c>
    </row>
    <row r="5" ht="20.25" customHeight="1" spans="1:7">
      <c r="A5" s="207" t="s">
        <v>162</v>
      </c>
      <c r="B5" s="208"/>
      <c r="C5" s="149" t="s">
        <v>56</v>
      </c>
      <c r="D5" s="196" t="s">
        <v>75</v>
      </c>
      <c r="E5" s="12"/>
      <c r="F5" s="13"/>
      <c r="G5" s="174" t="s">
        <v>76</v>
      </c>
    </row>
    <row r="6" ht="20.25" customHeight="1" spans="1:7">
      <c r="A6" s="209" t="s">
        <v>72</v>
      </c>
      <c r="B6" s="209" t="s">
        <v>73</v>
      </c>
      <c r="C6" s="19"/>
      <c r="D6" s="154" t="s">
        <v>58</v>
      </c>
      <c r="E6" s="154" t="s">
        <v>163</v>
      </c>
      <c r="F6" s="154" t="s">
        <v>164</v>
      </c>
      <c r="G6" s="176"/>
    </row>
    <row r="7" ht="15" customHeight="1" spans="1:7">
      <c r="A7" s="210" t="s">
        <v>82</v>
      </c>
      <c r="B7" s="210" t="s">
        <v>83</v>
      </c>
      <c r="C7" s="210" t="s">
        <v>84</v>
      </c>
      <c r="D7" s="210" t="s">
        <v>85</v>
      </c>
      <c r="E7" s="210" t="s">
        <v>86</v>
      </c>
      <c r="F7" s="210" t="s">
        <v>87</v>
      </c>
      <c r="G7" s="210" t="s">
        <v>88</v>
      </c>
    </row>
    <row r="8" ht="18" customHeight="1" spans="1:7">
      <c r="A8" s="211" t="s">
        <v>97</v>
      </c>
      <c r="B8" s="211" t="s">
        <v>98</v>
      </c>
      <c r="C8" s="212">
        <v>24363470</v>
      </c>
      <c r="D8" s="177">
        <v>16197470</v>
      </c>
      <c r="E8" s="177">
        <v>15139598</v>
      </c>
      <c r="F8" s="177">
        <v>1057872</v>
      </c>
      <c r="G8" s="177">
        <v>8166000</v>
      </c>
    </row>
    <row r="9" ht="18" customHeight="1" spans="1:7">
      <c r="A9" s="211" t="s">
        <v>99</v>
      </c>
      <c r="B9" s="211" t="s">
        <v>100</v>
      </c>
      <c r="C9" s="212">
        <v>24363470</v>
      </c>
      <c r="D9" s="177">
        <v>16197470</v>
      </c>
      <c r="E9" s="177">
        <v>15139598</v>
      </c>
      <c r="F9" s="177">
        <v>1057872</v>
      </c>
      <c r="G9" s="177">
        <v>8166000</v>
      </c>
    </row>
    <row r="10" customHeight="1" spans="1:7">
      <c r="A10" s="211" t="s">
        <v>101</v>
      </c>
      <c r="B10" s="211" t="s">
        <v>102</v>
      </c>
      <c r="C10" s="212">
        <v>24363470</v>
      </c>
      <c r="D10" s="177">
        <v>16197470</v>
      </c>
      <c r="E10" s="177">
        <v>15139598</v>
      </c>
      <c r="F10" s="177">
        <v>1057872</v>
      </c>
      <c r="G10" s="177">
        <v>8166000</v>
      </c>
    </row>
    <row r="11" customHeight="1" spans="1:7">
      <c r="A11" s="211" t="s">
        <v>103</v>
      </c>
      <c r="B11" s="211" t="s">
        <v>104</v>
      </c>
      <c r="C11" s="212">
        <v>5400832</v>
      </c>
      <c r="D11" s="177">
        <v>5400832</v>
      </c>
      <c r="E11" s="177">
        <v>4877632</v>
      </c>
      <c r="F11" s="177">
        <v>523200</v>
      </c>
      <c r="G11" s="177"/>
    </row>
    <row r="12" customHeight="1" spans="1:7">
      <c r="A12" s="211" t="s">
        <v>105</v>
      </c>
      <c r="B12" s="211" t="s">
        <v>106</v>
      </c>
      <c r="C12" s="212">
        <v>5400832</v>
      </c>
      <c r="D12" s="177">
        <v>5400832</v>
      </c>
      <c r="E12" s="177">
        <v>4877632</v>
      </c>
      <c r="F12" s="177">
        <v>523200</v>
      </c>
      <c r="G12" s="177"/>
    </row>
    <row r="13" customHeight="1" spans="1:7">
      <c r="A13" s="211" t="s">
        <v>107</v>
      </c>
      <c r="B13" s="211" t="s">
        <v>108</v>
      </c>
      <c r="C13" s="212">
        <v>3538800</v>
      </c>
      <c r="D13" s="177">
        <v>3538800</v>
      </c>
      <c r="E13" s="177">
        <v>3015600</v>
      </c>
      <c r="F13" s="177">
        <v>523200</v>
      </c>
      <c r="G13" s="177"/>
    </row>
    <row r="14" customHeight="1" spans="1:7">
      <c r="A14" s="211" t="s">
        <v>109</v>
      </c>
      <c r="B14" s="211" t="s">
        <v>110</v>
      </c>
      <c r="C14" s="212">
        <v>1462032</v>
      </c>
      <c r="D14" s="177">
        <v>1462032</v>
      </c>
      <c r="E14" s="177">
        <v>1462032</v>
      </c>
      <c r="F14" s="177"/>
      <c r="G14" s="177"/>
    </row>
    <row r="15" customHeight="1" spans="1:7">
      <c r="A15" s="211" t="s">
        <v>111</v>
      </c>
      <c r="B15" s="211" t="s">
        <v>112</v>
      </c>
      <c r="C15" s="212">
        <v>400000</v>
      </c>
      <c r="D15" s="177">
        <v>400000</v>
      </c>
      <c r="E15" s="177">
        <v>400000</v>
      </c>
      <c r="F15" s="177"/>
      <c r="G15" s="177"/>
    </row>
    <row r="16" customHeight="1" spans="1:7">
      <c r="A16" s="211" t="s">
        <v>113</v>
      </c>
      <c r="B16" s="211" t="s">
        <v>114</v>
      </c>
      <c r="C16" s="212">
        <v>1927200</v>
      </c>
      <c r="D16" s="177">
        <v>1927200</v>
      </c>
      <c r="E16" s="177">
        <v>1927200</v>
      </c>
      <c r="F16" s="177"/>
      <c r="G16" s="177"/>
    </row>
    <row r="17" customHeight="1" spans="1:7">
      <c r="A17" s="211" t="s">
        <v>115</v>
      </c>
      <c r="B17" s="211" t="s">
        <v>116</v>
      </c>
      <c r="C17" s="212">
        <v>1927200</v>
      </c>
      <c r="D17" s="177">
        <v>1927200</v>
      </c>
      <c r="E17" s="177">
        <v>1927200</v>
      </c>
      <c r="F17" s="177"/>
      <c r="G17" s="177"/>
    </row>
    <row r="18" customHeight="1" spans="1:7">
      <c r="A18" s="211" t="s">
        <v>117</v>
      </c>
      <c r="B18" s="211" t="s">
        <v>118</v>
      </c>
      <c r="C18" s="212">
        <v>1909968</v>
      </c>
      <c r="D18" s="177">
        <v>1909968</v>
      </c>
      <c r="E18" s="177">
        <v>1909968</v>
      </c>
      <c r="F18" s="177"/>
      <c r="G18" s="177"/>
    </row>
    <row r="19" customHeight="1" spans="1:7">
      <c r="A19" s="211" t="s">
        <v>119</v>
      </c>
      <c r="B19" s="211" t="s">
        <v>120</v>
      </c>
      <c r="C19" s="212">
        <v>17232</v>
      </c>
      <c r="D19" s="177">
        <v>17232</v>
      </c>
      <c r="E19" s="177">
        <v>17232</v>
      </c>
      <c r="F19" s="177"/>
      <c r="G19" s="177"/>
    </row>
    <row r="20" customHeight="1" spans="1:7">
      <c r="A20" s="211" t="s">
        <v>121</v>
      </c>
      <c r="B20" s="211" t="s">
        <v>122</v>
      </c>
      <c r="C20" s="212">
        <v>1576368</v>
      </c>
      <c r="D20" s="177">
        <v>1576368</v>
      </c>
      <c r="E20" s="177">
        <v>1576368</v>
      </c>
      <c r="F20" s="177"/>
      <c r="G20" s="177"/>
    </row>
    <row r="21" customHeight="1" spans="1:7">
      <c r="A21" s="211" t="s">
        <v>123</v>
      </c>
      <c r="B21" s="211" t="s">
        <v>124</v>
      </c>
      <c r="C21" s="212">
        <v>1576368</v>
      </c>
      <c r="D21" s="177">
        <v>1576368</v>
      </c>
      <c r="E21" s="177">
        <v>1576368</v>
      </c>
      <c r="F21" s="177"/>
      <c r="G21" s="177"/>
    </row>
    <row r="22" customHeight="1" spans="1:7">
      <c r="A22" s="211" t="s">
        <v>125</v>
      </c>
      <c r="B22" s="211" t="s">
        <v>126</v>
      </c>
      <c r="C22" s="212">
        <v>1576368</v>
      </c>
      <c r="D22" s="177">
        <v>1576368</v>
      </c>
      <c r="E22" s="177">
        <v>1576368</v>
      </c>
      <c r="F22" s="177"/>
      <c r="G22" s="177"/>
    </row>
    <row r="23" customHeight="1" spans="1:7">
      <c r="A23" s="193" t="s">
        <v>56</v>
      </c>
      <c r="B23" s="213"/>
      <c r="C23" s="177">
        <v>33267870</v>
      </c>
      <c r="D23" s="177">
        <v>25101870</v>
      </c>
      <c r="E23" s="139">
        <f t="shared" ref="C23:G23" si="0">E8+E11+E16+E20</f>
        <v>23520798</v>
      </c>
      <c r="F23" s="177">
        <v>1581072</v>
      </c>
      <c r="G23" s="139">
        <f t="shared" si="0"/>
        <v>8166000</v>
      </c>
    </row>
  </sheetData>
  <mergeCells count="6">
    <mergeCell ref="A3:G3"/>
    <mergeCell ref="A5:B5"/>
    <mergeCell ref="D5:F5"/>
    <mergeCell ref="A23:B23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topLeftCell="B1" workbookViewId="0">
      <pane ySplit="1" topLeftCell="A2" activePane="bottomLeft" state="frozen"/>
      <selection/>
      <selection pane="bottomLeft" activeCell="B4" sqref="B4"/>
    </sheetView>
  </sheetViews>
  <sheetFormatPr defaultColWidth="10.4272727272727" defaultRowHeight="14.25" customHeight="1" outlineLevelCol="5"/>
  <cols>
    <col min="1" max="6" width="28.1454545454545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9"/>
      <c r="C2" s="49"/>
      <c r="D2" s="49"/>
      <c r="E2" s="48"/>
      <c r="F2" s="203" t="s">
        <v>165</v>
      </c>
    </row>
    <row r="3" ht="41.25" customHeight="1" spans="1:6">
      <c r="A3" s="204" t="str">
        <f>"2025"&amp;"年一般公共预算“三公”经费支出预算表"</f>
        <v>2025年一般公共预算“三公”经费支出预算表</v>
      </c>
      <c r="B3" s="49"/>
      <c r="C3" s="49"/>
      <c r="D3" s="49"/>
      <c r="E3" s="48"/>
      <c r="F3" s="49"/>
    </row>
    <row r="4" ht="24" customHeight="1" spans="1:6">
      <c r="A4" s="204"/>
      <c r="B4" s="205" t="s">
        <v>1</v>
      </c>
      <c r="C4" s="49"/>
      <c r="D4" s="49"/>
      <c r="E4" s="48"/>
      <c r="F4" s="71" t="s">
        <v>2</v>
      </c>
    </row>
    <row r="5" ht="27" customHeight="1" spans="1:6">
      <c r="A5" s="53" t="s">
        <v>166</v>
      </c>
      <c r="B5" s="53" t="s">
        <v>167</v>
      </c>
      <c r="C5" s="55" t="s">
        <v>168</v>
      </c>
      <c r="D5" s="53"/>
      <c r="E5" s="54"/>
      <c r="F5" s="53" t="s">
        <v>169</v>
      </c>
    </row>
    <row r="6" ht="28.5" customHeight="1" spans="1:6">
      <c r="A6" s="206"/>
      <c r="B6" s="57"/>
      <c r="C6" s="54" t="s">
        <v>58</v>
      </c>
      <c r="D6" s="54" t="s">
        <v>170</v>
      </c>
      <c r="E6" s="54" t="s">
        <v>171</v>
      </c>
      <c r="F6" s="56"/>
    </row>
    <row r="7" ht="17.25" customHeight="1" spans="1:6">
      <c r="A7" s="62" t="s">
        <v>82</v>
      </c>
      <c r="B7" s="62" t="s">
        <v>83</v>
      </c>
      <c r="C7" s="62" t="s">
        <v>84</v>
      </c>
      <c r="D7" s="62" t="s">
        <v>85</v>
      </c>
      <c r="E7" s="62" t="s">
        <v>86</v>
      </c>
      <c r="F7" s="62" t="s">
        <v>87</v>
      </c>
    </row>
    <row r="8" ht="17.25" customHeight="1" spans="1:6">
      <c r="A8" s="89"/>
      <c r="B8" s="89"/>
      <c r="C8" s="89"/>
      <c r="D8" s="89"/>
      <c r="E8" s="89"/>
      <c r="F8" s="89"/>
    </row>
    <row r="10" customHeight="1" spans="2:2">
      <c r="B10" t="s">
        <v>172</v>
      </c>
    </row>
  </sheetData>
  <mergeCells count="5">
    <mergeCell ref="A3:F3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7"/>
  <sheetViews>
    <sheetView showZeros="0" workbookViewId="0">
      <pane ySplit="1" topLeftCell="A2" activePane="bottomLeft" state="frozen"/>
      <selection/>
      <selection pane="bottomLeft" activeCell="C9" sqref="C9:D9"/>
    </sheetView>
  </sheetViews>
  <sheetFormatPr defaultColWidth="9.14545454545454" defaultRowHeight="14.25" customHeight="1"/>
  <cols>
    <col min="1" max="2" width="32.8454545454545" customWidth="1"/>
    <col min="3" max="3" width="20.7090909090909" customWidth="1"/>
    <col min="4" max="4" width="31.2818181818182" customWidth="1"/>
    <col min="5" max="5" width="10.1454545454545" customWidth="1"/>
    <col min="6" max="6" width="25.2545454545455" customWidth="1"/>
    <col min="7" max="7" width="10.8727272727273" customWidth="1"/>
    <col min="8" max="8" width="27.3727272727273" customWidth="1"/>
    <col min="9" max="24" width="18.7090909090909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70"/>
      <c r="C2" s="179"/>
      <c r="E2" s="180"/>
      <c r="F2" s="180"/>
      <c r="G2" s="180"/>
      <c r="H2" s="180"/>
      <c r="I2" s="92"/>
      <c r="J2" s="92"/>
      <c r="K2" s="92"/>
      <c r="L2" s="92"/>
      <c r="M2" s="92"/>
      <c r="N2" s="92"/>
      <c r="R2" s="92"/>
      <c r="V2" s="179"/>
      <c r="X2" s="3" t="s">
        <v>173</v>
      </c>
    </row>
    <row r="3" ht="45.75" customHeight="1" spans="1:24">
      <c r="A3" s="73" t="str">
        <f>"2025"&amp;"年部门基本支出预算表"</f>
        <v>2025年部门基本支出预算表</v>
      </c>
      <c r="B3" s="4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4"/>
      <c r="P3" s="4"/>
      <c r="Q3" s="4"/>
      <c r="R3" s="73"/>
      <c r="S3" s="73"/>
      <c r="T3" s="73"/>
      <c r="U3" s="73"/>
      <c r="V3" s="73"/>
      <c r="W3" s="73"/>
      <c r="X3" s="73"/>
    </row>
    <row r="4" ht="18.75" customHeight="1" spans="1:24">
      <c r="A4" s="181" t="s">
        <v>1</v>
      </c>
      <c r="B4" s="181"/>
      <c r="C4" s="181"/>
      <c r="D4" s="182"/>
      <c r="E4" s="181"/>
      <c r="F4" s="182"/>
      <c r="G4" s="182"/>
      <c r="H4" s="182"/>
      <c r="I4" s="94"/>
      <c r="J4" s="94"/>
      <c r="K4" s="94"/>
      <c r="L4" s="94"/>
      <c r="M4" s="94"/>
      <c r="N4" s="94"/>
      <c r="O4" s="7"/>
      <c r="P4" s="7"/>
      <c r="Q4" s="7"/>
      <c r="R4" s="94"/>
      <c r="V4" s="179"/>
      <c r="X4" s="3"/>
    </row>
    <row r="5" ht="18" customHeight="1" spans="1:24">
      <c r="A5" s="9" t="s">
        <v>174</v>
      </c>
      <c r="B5" s="9" t="s">
        <v>175</v>
      </c>
      <c r="C5" s="9" t="s">
        <v>176</v>
      </c>
      <c r="D5" s="9" t="s">
        <v>177</v>
      </c>
      <c r="E5" s="9" t="s">
        <v>178</v>
      </c>
      <c r="F5" s="9" t="s">
        <v>179</v>
      </c>
      <c r="G5" s="9" t="s">
        <v>180</v>
      </c>
      <c r="H5" s="9" t="s">
        <v>181</v>
      </c>
      <c r="I5" s="196" t="s">
        <v>182</v>
      </c>
      <c r="J5" s="118" t="s">
        <v>182</v>
      </c>
      <c r="K5" s="118"/>
      <c r="L5" s="118"/>
      <c r="M5" s="118"/>
      <c r="N5" s="118"/>
      <c r="O5" s="12"/>
      <c r="P5" s="12"/>
      <c r="Q5" s="12"/>
      <c r="R5" s="111" t="s">
        <v>62</v>
      </c>
      <c r="S5" s="118" t="s">
        <v>63</v>
      </c>
      <c r="T5" s="118"/>
      <c r="U5" s="118"/>
      <c r="V5" s="118"/>
      <c r="W5" s="118"/>
      <c r="X5" s="85"/>
    </row>
    <row r="6" ht="18" customHeight="1" spans="1:24">
      <c r="A6" s="14"/>
      <c r="B6" s="32"/>
      <c r="C6" s="151"/>
      <c r="D6" s="14"/>
      <c r="E6" s="14"/>
      <c r="F6" s="14"/>
      <c r="G6" s="14"/>
      <c r="H6" s="14"/>
      <c r="I6" s="149" t="s">
        <v>183</v>
      </c>
      <c r="J6" s="196" t="s">
        <v>59</v>
      </c>
      <c r="K6" s="118"/>
      <c r="L6" s="118"/>
      <c r="M6" s="118"/>
      <c r="N6" s="85"/>
      <c r="O6" s="11" t="s">
        <v>184</v>
      </c>
      <c r="P6" s="12"/>
      <c r="Q6" s="13"/>
      <c r="R6" s="9" t="s">
        <v>62</v>
      </c>
      <c r="S6" s="196" t="s">
        <v>63</v>
      </c>
      <c r="T6" s="111" t="s">
        <v>65</v>
      </c>
      <c r="U6" s="118" t="s">
        <v>63</v>
      </c>
      <c r="V6" s="111" t="s">
        <v>67</v>
      </c>
      <c r="W6" s="111" t="s">
        <v>68</v>
      </c>
      <c r="X6" s="202" t="s">
        <v>69</v>
      </c>
    </row>
    <row r="7" ht="19.5" customHeight="1" spans="1:24">
      <c r="A7" s="32"/>
      <c r="B7" s="32"/>
      <c r="C7" s="32"/>
      <c r="D7" s="32"/>
      <c r="E7" s="32"/>
      <c r="F7" s="32"/>
      <c r="G7" s="32"/>
      <c r="H7" s="32"/>
      <c r="I7" s="32"/>
      <c r="J7" s="197" t="s">
        <v>185</v>
      </c>
      <c r="K7" s="9" t="s">
        <v>186</v>
      </c>
      <c r="L7" s="9" t="s">
        <v>187</v>
      </c>
      <c r="M7" s="9" t="s">
        <v>188</v>
      </c>
      <c r="N7" s="9" t="s">
        <v>189</v>
      </c>
      <c r="O7" s="9" t="s">
        <v>59</v>
      </c>
      <c r="P7" s="9" t="s">
        <v>60</v>
      </c>
      <c r="Q7" s="9" t="s">
        <v>61</v>
      </c>
      <c r="R7" s="32"/>
      <c r="S7" s="9" t="s">
        <v>58</v>
      </c>
      <c r="T7" s="9" t="s">
        <v>65</v>
      </c>
      <c r="U7" s="9" t="s">
        <v>190</v>
      </c>
      <c r="V7" s="9" t="s">
        <v>67</v>
      </c>
      <c r="W7" s="9" t="s">
        <v>68</v>
      </c>
      <c r="X7" s="9" t="s">
        <v>69</v>
      </c>
    </row>
    <row r="8" ht="37.5" customHeight="1" spans="1:24">
      <c r="A8" s="183"/>
      <c r="B8" s="19"/>
      <c r="C8" s="183"/>
      <c r="D8" s="183"/>
      <c r="E8" s="183"/>
      <c r="F8" s="183"/>
      <c r="G8" s="183"/>
      <c r="H8" s="183"/>
      <c r="I8" s="183"/>
      <c r="J8" s="198" t="s">
        <v>58</v>
      </c>
      <c r="K8" s="17" t="s">
        <v>191</v>
      </c>
      <c r="L8" s="17" t="s">
        <v>187</v>
      </c>
      <c r="M8" s="17" t="s">
        <v>188</v>
      </c>
      <c r="N8" s="17" t="s">
        <v>189</v>
      </c>
      <c r="O8" s="17" t="s">
        <v>187</v>
      </c>
      <c r="P8" s="17" t="s">
        <v>188</v>
      </c>
      <c r="Q8" s="17" t="s">
        <v>189</v>
      </c>
      <c r="R8" s="17" t="s">
        <v>62</v>
      </c>
      <c r="S8" s="17" t="s">
        <v>58</v>
      </c>
      <c r="T8" s="17" t="s">
        <v>65</v>
      </c>
      <c r="U8" s="17" t="s">
        <v>190</v>
      </c>
      <c r="V8" s="17" t="s">
        <v>67</v>
      </c>
      <c r="W8" s="17" t="s">
        <v>68</v>
      </c>
      <c r="X8" s="17" t="s">
        <v>69</v>
      </c>
    </row>
    <row r="9" customHeight="1" spans="1:24">
      <c r="A9" s="42">
        <v>1</v>
      </c>
      <c r="B9" s="184">
        <v>2</v>
      </c>
      <c r="C9" s="42">
        <v>3</v>
      </c>
      <c r="D9" s="42">
        <v>4</v>
      </c>
      <c r="E9" s="42">
        <v>5</v>
      </c>
      <c r="F9" s="184">
        <v>6</v>
      </c>
      <c r="G9" s="184">
        <v>7</v>
      </c>
      <c r="H9" s="184">
        <v>8</v>
      </c>
      <c r="I9" s="184">
        <v>9</v>
      </c>
      <c r="J9" s="184">
        <v>10</v>
      </c>
      <c r="K9" s="184">
        <v>11</v>
      </c>
      <c r="L9" s="184">
        <v>12</v>
      </c>
      <c r="M9" s="184">
        <v>13</v>
      </c>
      <c r="N9" s="184">
        <v>14</v>
      </c>
      <c r="O9" s="184">
        <v>15</v>
      </c>
      <c r="P9" s="184">
        <v>16</v>
      </c>
      <c r="Q9" s="184">
        <v>17</v>
      </c>
      <c r="R9" s="184">
        <v>18</v>
      </c>
      <c r="S9" s="184">
        <v>19</v>
      </c>
      <c r="T9" s="184">
        <v>20</v>
      </c>
      <c r="U9" s="184">
        <v>21</v>
      </c>
      <c r="V9" s="184">
        <v>22</v>
      </c>
      <c r="W9" s="184">
        <v>23</v>
      </c>
      <c r="X9" s="184">
        <v>24</v>
      </c>
    </row>
    <row r="10" ht="20.25" customHeight="1" spans="1:24">
      <c r="A10" s="185" t="s">
        <v>192</v>
      </c>
      <c r="B10" s="172" t="s">
        <v>70</v>
      </c>
      <c r="C10" s="186" t="s">
        <v>193</v>
      </c>
      <c r="D10" s="23" t="s">
        <v>126</v>
      </c>
      <c r="E10" s="23" t="s">
        <v>125</v>
      </c>
      <c r="F10" s="187" t="s">
        <v>126</v>
      </c>
      <c r="G10" s="187" t="s">
        <v>194</v>
      </c>
      <c r="H10" s="187" t="s">
        <v>126</v>
      </c>
      <c r="I10" s="25">
        <v>1576368</v>
      </c>
      <c r="J10" s="25">
        <v>1576368</v>
      </c>
      <c r="K10" s="199"/>
      <c r="L10" s="199"/>
      <c r="M10" s="25">
        <v>1576368</v>
      </c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</row>
    <row r="11" ht="17.25" customHeight="1" spans="1:24">
      <c r="A11" s="185" t="s">
        <v>192</v>
      </c>
      <c r="B11" s="172" t="s">
        <v>70</v>
      </c>
      <c r="C11" s="186" t="s">
        <v>195</v>
      </c>
      <c r="D11" s="23" t="s">
        <v>196</v>
      </c>
      <c r="E11" s="23" t="s">
        <v>107</v>
      </c>
      <c r="F11" s="187" t="s">
        <v>108</v>
      </c>
      <c r="G11" s="187" t="s">
        <v>197</v>
      </c>
      <c r="H11" s="187" t="s">
        <v>198</v>
      </c>
      <c r="I11" s="25">
        <v>118800</v>
      </c>
      <c r="J11" s="25">
        <v>118800</v>
      </c>
      <c r="K11" s="199"/>
      <c r="L11" s="199"/>
      <c r="M11" s="25">
        <v>118800</v>
      </c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</row>
    <row r="12" customHeight="1" spans="1:24">
      <c r="A12" s="185" t="s">
        <v>192</v>
      </c>
      <c r="B12" s="172" t="s">
        <v>70</v>
      </c>
      <c r="C12" s="186" t="s">
        <v>195</v>
      </c>
      <c r="D12" s="23" t="s">
        <v>196</v>
      </c>
      <c r="E12" s="23" t="s">
        <v>107</v>
      </c>
      <c r="F12" s="187" t="s">
        <v>108</v>
      </c>
      <c r="G12" s="187" t="s">
        <v>197</v>
      </c>
      <c r="H12" s="187" t="s">
        <v>198</v>
      </c>
      <c r="I12" s="25">
        <v>2896800</v>
      </c>
      <c r="J12" s="25">
        <v>2896800</v>
      </c>
      <c r="K12" s="132"/>
      <c r="L12" s="132"/>
      <c r="M12" s="25">
        <v>2896800</v>
      </c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</row>
    <row r="13" customHeight="1" spans="1:24">
      <c r="A13" s="185" t="s">
        <v>192</v>
      </c>
      <c r="B13" s="172" t="s">
        <v>70</v>
      </c>
      <c r="C13" s="186" t="s">
        <v>199</v>
      </c>
      <c r="D13" s="23" t="s">
        <v>200</v>
      </c>
      <c r="E13" s="23" t="s">
        <v>101</v>
      </c>
      <c r="F13" s="187" t="s">
        <v>102</v>
      </c>
      <c r="G13" s="187" t="s">
        <v>201</v>
      </c>
      <c r="H13" s="187" t="s">
        <v>202</v>
      </c>
      <c r="I13" s="25">
        <v>980112</v>
      </c>
      <c r="J13" s="25">
        <v>980112</v>
      </c>
      <c r="K13" s="132"/>
      <c r="L13" s="132"/>
      <c r="M13" s="25">
        <v>980112</v>
      </c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</row>
    <row r="14" customHeight="1" spans="1:24">
      <c r="A14" s="185" t="s">
        <v>192</v>
      </c>
      <c r="B14" s="172" t="s">
        <v>70</v>
      </c>
      <c r="C14" s="186" t="s">
        <v>203</v>
      </c>
      <c r="D14" s="23" t="s">
        <v>204</v>
      </c>
      <c r="E14" s="23" t="s">
        <v>109</v>
      </c>
      <c r="F14" s="187" t="s">
        <v>110</v>
      </c>
      <c r="G14" s="187" t="s">
        <v>205</v>
      </c>
      <c r="H14" s="187" t="s">
        <v>206</v>
      </c>
      <c r="I14" s="25">
        <v>1462032</v>
      </c>
      <c r="J14" s="25">
        <v>1462032</v>
      </c>
      <c r="K14" s="132"/>
      <c r="L14" s="132"/>
      <c r="M14" s="25">
        <v>1462032</v>
      </c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</row>
    <row r="15" customHeight="1" spans="1:24">
      <c r="A15" s="185" t="s">
        <v>192</v>
      </c>
      <c r="B15" s="172" t="s">
        <v>70</v>
      </c>
      <c r="C15" s="186" t="s">
        <v>203</v>
      </c>
      <c r="D15" s="23" t="s">
        <v>204</v>
      </c>
      <c r="E15" s="23" t="s">
        <v>111</v>
      </c>
      <c r="F15" s="187" t="s">
        <v>112</v>
      </c>
      <c r="G15" s="187" t="s">
        <v>207</v>
      </c>
      <c r="H15" s="187" t="s">
        <v>208</v>
      </c>
      <c r="I15" s="25">
        <v>400000</v>
      </c>
      <c r="J15" s="25">
        <v>400000</v>
      </c>
      <c r="K15" s="132"/>
      <c r="L15" s="132"/>
      <c r="M15" s="25">
        <v>400000</v>
      </c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</row>
    <row r="16" customHeight="1" spans="1:24">
      <c r="A16" s="185" t="s">
        <v>192</v>
      </c>
      <c r="B16" s="172" t="s">
        <v>70</v>
      </c>
      <c r="C16" s="186" t="s">
        <v>203</v>
      </c>
      <c r="D16" s="23" t="s">
        <v>204</v>
      </c>
      <c r="E16" s="23" t="s">
        <v>117</v>
      </c>
      <c r="F16" s="187" t="s">
        <v>118</v>
      </c>
      <c r="G16" s="187" t="s">
        <v>209</v>
      </c>
      <c r="H16" s="187" t="s">
        <v>210</v>
      </c>
      <c r="I16" s="25">
        <v>1909968</v>
      </c>
      <c r="J16" s="25">
        <v>1909968</v>
      </c>
      <c r="K16" s="132"/>
      <c r="L16" s="132"/>
      <c r="M16" s="25">
        <v>1909968</v>
      </c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</row>
    <row r="17" customHeight="1" spans="1:24">
      <c r="A17" s="185" t="s">
        <v>192</v>
      </c>
      <c r="B17" s="172" t="s">
        <v>70</v>
      </c>
      <c r="C17" s="186" t="s">
        <v>203</v>
      </c>
      <c r="D17" s="23" t="s">
        <v>204</v>
      </c>
      <c r="E17" s="23" t="s">
        <v>101</v>
      </c>
      <c r="F17" s="187" t="s">
        <v>102</v>
      </c>
      <c r="G17" s="187" t="s">
        <v>211</v>
      </c>
      <c r="H17" s="187" t="s">
        <v>212</v>
      </c>
      <c r="I17" s="25">
        <v>34404</v>
      </c>
      <c r="J17" s="25">
        <v>34404</v>
      </c>
      <c r="K17" s="132"/>
      <c r="L17" s="132"/>
      <c r="M17" s="25">
        <v>34404</v>
      </c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</row>
    <row r="18" customHeight="1" spans="1:24">
      <c r="A18" s="185" t="s">
        <v>192</v>
      </c>
      <c r="B18" s="172" t="s">
        <v>70</v>
      </c>
      <c r="C18" s="186" t="s">
        <v>203</v>
      </c>
      <c r="D18" s="23" t="s">
        <v>204</v>
      </c>
      <c r="E18" s="23" t="s">
        <v>119</v>
      </c>
      <c r="F18" s="187" t="s">
        <v>120</v>
      </c>
      <c r="G18" s="187" t="s">
        <v>211</v>
      </c>
      <c r="H18" s="187" t="s">
        <v>212</v>
      </c>
      <c r="I18" s="25">
        <v>17232</v>
      </c>
      <c r="J18" s="25">
        <v>17232</v>
      </c>
      <c r="K18" s="132"/>
      <c r="L18" s="132"/>
      <c r="M18" s="25">
        <v>17232</v>
      </c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</row>
    <row r="19" customHeight="1" spans="1:24">
      <c r="A19" s="185" t="s">
        <v>192</v>
      </c>
      <c r="B19" s="172" t="s">
        <v>70</v>
      </c>
      <c r="C19" s="186" t="s">
        <v>213</v>
      </c>
      <c r="D19" s="23" t="s">
        <v>214</v>
      </c>
      <c r="E19" s="23" t="s">
        <v>107</v>
      </c>
      <c r="F19" s="187" t="s">
        <v>108</v>
      </c>
      <c r="G19" s="187" t="s">
        <v>215</v>
      </c>
      <c r="H19" s="187" t="s">
        <v>216</v>
      </c>
      <c r="I19" s="25">
        <v>435000</v>
      </c>
      <c r="J19" s="25">
        <v>435000</v>
      </c>
      <c r="K19" s="132"/>
      <c r="L19" s="132"/>
      <c r="M19" s="25">
        <v>435000</v>
      </c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</row>
    <row r="20" customHeight="1" spans="1:24">
      <c r="A20" s="185" t="s">
        <v>192</v>
      </c>
      <c r="B20" s="172" t="s">
        <v>70</v>
      </c>
      <c r="C20" s="186" t="s">
        <v>217</v>
      </c>
      <c r="D20" s="23" t="s">
        <v>218</v>
      </c>
      <c r="E20" s="23" t="s">
        <v>101</v>
      </c>
      <c r="F20" s="187" t="s">
        <v>102</v>
      </c>
      <c r="G20" s="187" t="s">
        <v>219</v>
      </c>
      <c r="H20" s="187" t="s">
        <v>218</v>
      </c>
      <c r="I20" s="25">
        <v>68640</v>
      </c>
      <c r="J20" s="25">
        <v>68640</v>
      </c>
      <c r="K20" s="132"/>
      <c r="L20" s="132"/>
      <c r="M20" s="25">
        <v>68640</v>
      </c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</row>
    <row r="21" customHeight="1" spans="1:24">
      <c r="A21" s="185" t="s">
        <v>192</v>
      </c>
      <c r="B21" s="172" t="s">
        <v>70</v>
      </c>
      <c r="C21" s="186" t="s">
        <v>220</v>
      </c>
      <c r="D21" s="23" t="s">
        <v>221</v>
      </c>
      <c r="E21" s="23" t="s">
        <v>101</v>
      </c>
      <c r="F21" s="187" t="s">
        <v>102</v>
      </c>
      <c r="G21" s="187" t="s">
        <v>222</v>
      </c>
      <c r="H21" s="187" t="s">
        <v>223</v>
      </c>
      <c r="I21" s="25">
        <v>4734504</v>
      </c>
      <c r="J21" s="25">
        <v>4734504</v>
      </c>
      <c r="K21" s="132"/>
      <c r="L21" s="132"/>
      <c r="M21" s="25">
        <v>4734504</v>
      </c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</row>
    <row r="22" customHeight="1" spans="1:24">
      <c r="A22" s="185" t="s">
        <v>192</v>
      </c>
      <c r="B22" s="172" t="s">
        <v>70</v>
      </c>
      <c r="C22" s="186" t="s">
        <v>220</v>
      </c>
      <c r="D22" s="23" t="s">
        <v>221</v>
      </c>
      <c r="E22" s="23" t="s">
        <v>101</v>
      </c>
      <c r="F22" s="187" t="s">
        <v>102</v>
      </c>
      <c r="G22" s="187" t="s">
        <v>224</v>
      </c>
      <c r="H22" s="187" t="s">
        <v>225</v>
      </c>
      <c r="I22" s="25">
        <v>1826676</v>
      </c>
      <c r="J22" s="25">
        <v>1826676</v>
      </c>
      <c r="K22" s="132"/>
      <c r="L22" s="132"/>
      <c r="M22" s="25">
        <v>1826676</v>
      </c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</row>
    <row r="23" customHeight="1" spans="1:24">
      <c r="A23" s="185" t="s">
        <v>192</v>
      </c>
      <c r="B23" s="172" t="s">
        <v>70</v>
      </c>
      <c r="C23" s="186" t="s">
        <v>220</v>
      </c>
      <c r="D23" s="23" t="s">
        <v>221</v>
      </c>
      <c r="E23" s="23" t="s">
        <v>101</v>
      </c>
      <c r="F23" s="187" t="s">
        <v>102</v>
      </c>
      <c r="G23" s="187" t="s">
        <v>226</v>
      </c>
      <c r="H23" s="187" t="s">
        <v>227</v>
      </c>
      <c r="I23" s="25">
        <v>394542</v>
      </c>
      <c r="J23" s="25">
        <v>394542</v>
      </c>
      <c r="K23" s="132"/>
      <c r="L23" s="132"/>
      <c r="M23" s="25">
        <v>394542</v>
      </c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</row>
    <row r="24" customHeight="1" spans="1:24">
      <c r="A24" s="185" t="s">
        <v>192</v>
      </c>
      <c r="B24" s="172" t="s">
        <v>70</v>
      </c>
      <c r="C24" s="186" t="s">
        <v>228</v>
      </c>
      <c r="D24" s="23" t="s">
        <v>221</v>
      </c>
      <c r="E24" s="23" t="s">
        <v>101</v>
      </c>
      <c r="F24" s="187" t="s">
        <v>102</v>
      </c>
      <c r="G24" s="187" t="s">
        <v>229</v>
      </c>
      <c r="H24" s="187" t="s">
        <v>230</v>
      </c>
      <c r="I24" s="25">
        <v>1681680</v>
      </c>
      <c r="J24" s="25">
        <v>1681680</v>
      </c>
      <c r="K24" s="132"/>
      <c r="L24" s="132"/>
      <c r="M24" s="25">
        <v>1681680</v>
      </c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</row>
    <row r="25" customHeight="1" spans="1:24">
      <c r="A25" s="185" t="s">
        <v>192</v>
      </c>
      <c r="B25" s="172" t="s">
        <v>70</v>
      </c>
      <c r="C25" s="186" t="s">
        <v>228</v>
      </c>
      <c r="D25" s="23" t="s">
        <v>221</v>
      </c>
      <c r="E25" s="23" t="s">
        <v>101</v>
      </c>
      <c r="F25" s="187" t="s">
        <v>102</v>
      </c>
      <c r="G25" s="187" t="s">
        <v>229</v>
      </c>
      <c r="H25" s="187" t="s">
        <v>230</v>
      </c>
      <c r="I25" s="25">
        <v>876480</v>
      </c>
      <c r="J25" s="25">
        <v>876480</v>
      </c>
      <c r="K25" s="132"/>
      <c r="L25" s="132"/>
      <c r="M25" s="25">
        <v>876480</v>
      </c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</row>
    <row r="26" customHeight="1" spans="1:24">
      <c r="A26" s="185" t="s">
        <v>192</v>
      </c>
      <c r="B26" s="172" t="s">
        <v>70</v>
      </c>
      <c r="C26" s="186" t="s">
        <v>220</v>
      </c>
      <c r="D26" s="23" t="s">
        <v>231</v>
      </c>
      <c r="E26" s="23" t="s">
        <v>101</v>
      </c>
      <c r="F26" s="187" t="s">
        <v>102</v>
      </c>
      <c r="G26" s="187" t="s">
        <v>226</v>
      </c>
      <c r="H26" s="187" t="s">
        <v>227</v>
      </c>
      <c r="I26" s="25">
        <v>3027200</v>
      </c>
      <c r="J26" s="25">
        <v>3027200</v>
      </c>
      <c r="K26" s="132"/>
      <c r="L26" s="132"/>
      <c r="M26" s="25">
        <v>3027200</v>
      </c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</row>
    <row r="27" customHeight="1" spans="1:24">
      <c r="A27" s="185" t="s">
        <v>192</v>
      </c>
      <c r="B27" s="172" t="s">
        <v>70</v>
      </c>
      <c r="C27" s="186" t="s">
        <v>228</v>
      </c>
      <c r="D27" s="23" t="s">
        <v>231</v>
      </c>
      <c r="E27" s="23" t="s">
        <v>101</v>
      </c>
      <c r="F27" s="187" t="s">
        <v>102</v>
      </c>
      <c r="G27" s="187" t="s">
        <v>229</v>
      </c>
      <c r="H27" s="187" t="s">
        <v>230</v>
      </c>
      <c r="I27" s="25">
        <v>844800</v>
      </c>
      <c r="J27" s="25">
        <v>844800</v>
      </c>
      <c r="K27" s="132"/>
      <c r="L27" s="132"/>
      <c r="M27" s="25">
        <v>844800</v>
      </c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</row>
    <row r="28" customHeight="1" spans="1:24">
      <c r="A28" s="185" t="s">
        <v>192</v>
      </c>
      <c r="B28" s="172" t="s">
        <v>70</v>
      </c>
      <c r="C28" s="186" t="s">
        <v>228</v>
      </c>
      <c r="D28" s="23" t="s">
        <v>231</v>
      </c>
      <c r="E28" s="23" t="s">
        <v>101</v>
      </c>
      <c r="F28" s="187" t="s">
        <v>102</v>
      </c>
      <c r="G28" s="187" t="s">
        <v>229</v>
      </c>
      <c r="H28" s="187" t="s">
        <v>230</v>
      </c>
      <c r="I28" s="25">
        <v>739200</v>
      </c>
      <c r="J28" s="25">
        <v>739200</v>
      </c>
      <c r="K28" s="132"/>
      <c r="L28" s="132"/>
      <c r="M28" s="25">
        <v>739200</v>
      </c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</row>
    <row r="29" customHeight="1" spans="1:24">
      <c r="A29" s="185" t="s">
        <v>192</v>
      </c>
      <c r="B29" s="172" t="s">
        <v>70</v>
      </c>
      <c r="C29" s="186" t="s">
        <v>232</v>
      </c>
      <c r="D29" s="23" t="s">
        <v>233</v>
      </c>
      <c r="E29" s="23" t="s">
        <v>101</v>
      </c>
      <c r="F29" s="187" t="s">
        <v>102</v>
      </c>
      <c r="G29" s="187" t="s">
        <v>234</v>
      </c>
      <c r="H29" s="187" t="s">
        <v>235</v>
      </c>
      <c r="I29" s="25">
        <v>180000</v>
      </c>
      <c r="J29" s="25">
        <v>180000</v>
      </c>
      <c r="K29" s="132"/>
      <c r="L29" s="132"/>
      <c r="M29" s="25">
        <v>180000</v>
      </c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</row>
    <row r="30" customHeight="1" spans="1:24">
      <c r="A30" s="185" t="s">
        <v>192</v>
      </c>
      <c r="B30" s="172" t="s">
        <v>70</v>
      </c>
      <c r="C30" s="186" t="s">
        <v>232</v>
      </c>
      <c r="D30" s="23" t="s">
        <v>233</v>
      </c>
      <c r="E30" s="23" t="s">
        <v>101</v>
      </c>
      <c r="F30" s="187" t="s">
        <v>102</v>
      </c>
      <c r="G30" s="187" t="s">
        <v>236</v>
      </c>
      <c r="H30" s="187" t="s">
        <v>237</v>
      </c>
      <c r="I30" s="25">
        <v>220000</v>
      </c>
      <c r="J30" s="25">
        <v>220000</v>
      </c>
      <c r="K30" s="132"/>
      <c r="L30" s="132"/>
      <c r="M30" s="25">
        <v>220000</v>
      </c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</row>
    <row r="31" customHeight="1" spans="1:24">
      <c r="A31" s="185" t="s">
        <v>192</v>
      </c>
      <c r="B31" s="172" t="s">
        <v>70</v>
      </c>
      <c r="C31" s="186" t="s">
        <v>232</v>
      </c>
      <c r="D31" s="23" t="s">
        <v>233</v>
      </c>
      <c r="E31" s="23" t="s">
        <v>101</v>
      </c>
      <c r="F31" s="187" t="s">
        <v>102</v>
      </c>
      <c r="G31" s="187" t="s">
        <v>238</v>
      </c>
      <c r="H31" s="187" t="s">
        <v>239</v>
      </c>
      <c r="I31" s="25">
        <v>17760</v>
      </c>
      <c r="J31" s="25">
        <v>17760</v>
      </c>
      <c r="K31" s="132"/>
      <c r="L31" s="132"/>
      <c r="M31" s="25">
        <v>17760</v>
      </c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</row>
    <row r="32" customHeight="1" spans="1:24">
      <c r="A32" s="185" t="s">
        <v>192</v>
      </c>
      <c r="B32" s="172" t="s">
        <v>70</v>
      </c>
      <c r="C32" s="186" t="s">
        <v>232</v>
      </c>
      <c r="D32" s="23" t="s">
        <v>233</v>
      </c>
      <c r="E32" s="23" t="s">
        <v>101</v>
      </c>
      <c r="F32" s="187" t="s">
        <v>102</v>
      </c>
      <c r="G32" s="187" t="s">
        <v>240</v>
      </c>
      <c r="H32" s="187" t="s">
        <v>241</v>
      </c>
      <c r="I32" s="25">
        <v>275000</v>
      </c>
      <c r="J32" s="25">
        <v>275000</v>
      </c>
      <c r="K32" s="132"/>
      <c r="L32" s="132"/>
      <c r="M32" s="25">
        <v>275000</v>
      </c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</row>
    <row r="33" customHeight="1" spans="1:24">
      <c r="A33" s="185" t="s">
        <v>192</v>
      </c>
      <c r="B33" s="172" t="s">
        <v>70</v>
      </c>
      <c r="C33" s="186" t="s">
        <v>232</v>
      </c>
      <c r="D33" s="23" t="s">
        <v>233</v>
      </c>
      <c r="E33" s="23" t="s">
        <v>101</v>
      </c>
      <c r="F33" s="187" t="s">
        <v>102</v>
      </c>
      <c r="G33" s="187" t="s">
        <v>242</v>
      </c>
      <c r="H33" s="187" t="s">
        <v>243</v>
      </c>
      <c r="I33" s="25">
        <v>32472</v>
      </c>
      <c r="J33" s="25">
        <v>32472</v>
      </c>
      <c r="K33" s="132"/>
      <c r="L33" s="132"/>
      <c r="M33" s="25">
        <v>32472</v>
      </c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</row>
    <row r="34" customHeight="1" spans="1:24">
      <c r="A34" s="185" t="s">
        <v>192</v>
      </c>
      <c r="B34" s="172" t="s">
        <v>70</v>
      </c>
      <c r="C34" s="188" t="s">
        <v>232</v>
      </c>
      <c r="D34" s="23" t="s">
        <v>233</v>
      </c>
      <c r="E34" s="23" t="s">
        <v>101</v>
      </c>
      <c r="F34" s="187" t="s">
        <v>102</v>
      </c>
      <c r="G34" s="187" t="s">
        <v>215</v>
      </c>
      <c r="H34" s="187" t="s">
        <v>216</v>
      </c>
      <c r="I34" s="25">
        <v>264000</v>
      </c>
      <c r="J34" s="25">
        <v>264000</v>
      </c>
      <c r="K34" s="132"/>
      <c r="L34" s="132"/>
      <c r="M34" s="25">
        <v>264000</v>
      </c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</row>
    <row r="35" customHeight="1" spans="1:24">
      <c r="A35" s="185" t="s">
        <v>192</v>
      </c>
      <c r="B35" s="172" t="s">
        <v>70</v>
      </c>
      <c r="C35" s="186" t="s">
        <v>232</v>
      </c>
      <c r="D35" s="23" t="s">
        <v>233</v>
      </c>
      <c r="E35" s="23" t="s">
        <v>107</v>
      </c>
      <c r="F35" s="187" t="s">
        <v>108</v>
      </c>
      <c r="G35" s="187" t="s">
        <v>244</v>
      </c>
      <c r="H35" s="187" t="s">
        <v>245</v>
      </c>
      <c r="I35" s="25">
        <v>3000</v>
      </c>
      <c r="J35" s="25">
        <v>3000</v>
      </c>
      <c r="K35" s="132"/>
      <c r="L35" s="132"/>
      <c r="M35" s="25">
        <v>3000</v>
      </c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</row>
    <row r="36" customHeight="1" spans="1:24">
      <c r="A36" s="189" t="s">
        <v>192</v>
      </c>
      <c r="B36" s="190" t="s">
        <v>70</v>
      </c>
      <c r="C36" s="191" t="s">
        <v>232</v>
      </c>
      <c r="D36" s="26" t="s">
        <v>233</v>
      </c>
      <c r="E36" s="26" t="s">
        <v>107</v>
      </c>
      <c r="F36" s="192" t="s">
        <v>108</v>
      </c>
      <c r="G36" s="192" t="s">
        <v>244</v>
      </c>
      <c r="H36" s="192" t="s">
        <v>245</v>
      </c>
      <c r="I36" s="200">
        <v>85200</v>
      </c>
      <c r="J36" s="200">
        <v>85200</v>
      </c>
      <c r="K36" s="132"/>
      <c r="L36" s="132"/>
      <c r="M36" s="25">
        <v>85200</v>
      </c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</row>
    <row r="37" customHeight="1" spans="1:24">
      <c r="A37" s="193" t="s">
        <v>56</v>
      </c>
      <c r="B37" s="194"/>
      <c r="C37" s="194"/>
      <c r="D37" s="194"/>
      <c r="E37" s="194"/>
      <c r="F37" s="194"/>
      <c r="G37" s="194"/>
      <c r="H37" s="195"/>
      <c r="I37" s="201">
        <f>SUM(I10:I36)</f>
        <v>25101870</v>
      </c>
      <c r="J37" s="201">
        <f>SUM(J10:J36)</f>
        <v>25101870</v>
      </c>
      <c r="K37" s="201">
        <f>SUM(K10:K36)</f>
        <v>0</v>
      </c>
      <c r="L37" s="201">
        <f>SUM(L10:L36)</f>
        <v>0</v>
      </c>
      <c r="M37" s="201">
        <f>SUM(M10:M36)</f>
        <v>25101870</v>
      </c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</row>
  </sheetData>
  <mergeCells count="31">
    <mergeCell ref="A3:X3"/>
    <mergeCell ref="A4:E4"/>
    <mergeCell ref="I5:X5"/>
    <mergeCell ref="J6:N6"/>
    <mergeCell ref="O6:Q6"/>
    <mergeCell ref="S6:X6"/>
    <mergeCell ref="A37:H37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9"/>
  <sheetViews>
    <sheetView showZeros="0" workbookViewId="0">
      <pane ySplit="1" topLeftCell="A2" activePane="bottomLeft" state="frozen"/>
      <selection/>
      <selection pane="bottomLeft" activeCell="C32" sqref="C32"/>
    </sheetView>
  </sheetViews>
  <sheetFormatPr defaultColWidth="9.14545454545454" defaultRowHeight="14.25" customHeight="1"/>
  <cols>
    <col min="1" max="1" width="15.1272727272727" customWidth="1"/>
    <col min="2" max="2" width="31.5" customWidth="1"/>
    <col min="3" max="3" width="32.8454545454545" customWidth="1"/>
    <col min="4" max="4" width="33.7545454545455" customWidth="1"/>
    <col min="5" max="5" width="11.1454545454545" customWidth="1"/>
    <col min="6" max="6" width="17.7090909090909" customWidth="1"/>
    <col min="7" max="7" width="14.3727272727273" customWidth="1"/>
    <col min="8" max="8" width="17.7090909090909" customWidth="1"/>
    <col min="9" max="13" width="20" customWidth="1"/>
    <col min="14" max="14" width="12.2818181818182" customWidth="1"/>
    <col min="15" max="15" width="12.7090909090909" customWidth="1"/>
    <col min="16" max="16" width="11.1454545454545" customWidth="1"/>
    <col min="17" max="21" width="19.8545454545455" customWidth="1"/>
    <col min="22" max="22" width="20" customWidth="1"/>
    <col min="23" max="23" width="19.854545454545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70"/>
      <c r="E2" s="2"/>
      <c r="F2" s="2"/>
      <c r="G2" s="2"/>
      <c r="H2" s="2"/>
      <c r="U2" s="170"/>
      <c r="W2" s="178" t="s">
        <v>246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">
        <v>1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70"/>
      <c r="W4" s="142" t="s">
        <v>2</v>
      </c>
    </row>
    <row r="5" ht="21.75" customHeight="1" spans="1:23">
      <c r="A5" s="9" t="s">
        <v>247</v>
      </c>
      <c r="B5" s="10" t="s">
        <v>176</v>
      </c>
      <c r="C5" s="9" t="s">
        <v>177</v>
      </c>
      <c r="D5" s="9" t="s">
        <v>248</v>
      </c>
      <c r="E5" s="10" t="s">
        <v>178</v>
      </c>
      <c r="F5" s="10" t="s">
        <v>179</v>
      </c>
      <c r="G5" s="10" t="s">
        <v>249</v>
      </c>
      <c r="H5" s="10" t="s">
        <v>250</v>
      </c>
      <c r="I5" s="31" t="s">
        <v>56</v>
      </c>
      <c r="J5" s="11" t="s">
        <v>251</v>
      </c>
      <c r="K5" s="12"/>
      <c r="L5" s="12"/>
      <c r="M5" s="13"/>
      <c r="N5" s="11" t="s">
        <v>184</v>
      </c>
      <c r="O5" s="12"/>
      <c r="P5" s="13"/>
      <c r="Q5" s="10" t="s">
        <v>62</v>
      </c>
      <c r="R5" s="11" t="s">
        <v>63</v>
      </c>
      <c r="S5" s="12"/>
      <c r="T5" s="12"/>
      <c r="U5" s="12"/>
      <c r="V5" s="12"/>
      <c r="W5" s="13"/>
    </row>
    <row r="6" ht="21.75" customHeight="1" spans="1:23">
      <c r="A6" s="14"/>
      <c r="B6" s="32"/>
      <c r="C6" s="14"/>
      <c r="D6" s="14"/>
      <c r="E6" s="15"/>
      <c r="F6" s="15"/>
      <c r="G6" s="15"/>
      <c r="H6" s="15"/>
      <c r="I6" s="32"/>
      <c r="J6" s="173" t="s">
        <v>59</v>
      </c>
      <c r="K6" s="174"/>
      <c r="L6" s="10" t="s">
        <v>60</v>
      </c>
      <c r="M6" s="10" t="s">
        <v>61</v>
      </c>
      <c r="N6" s="10" t="s">
        <v>59</v>
      </c>
      <c r="O6" s="10" t="s">
        <v>60</v>
      </c>
      <c r="P6" s="10" t="s">
        <v>61</v>
      </c>
      <c r="Q6" s="15"/>
      <c r="R6" s="10" t="s">
        <v>58</v>
      </c>
      <c r="S6" s="10" t="s">
        <v>65</v>
      </c>
      <c r="T6" s="10" t="s">
        <v>190</v>
      </c>
      <c r="U6" s="10" t="s">
        <v>67</v>
      </c>
      <c r="V6" s="10" t="s">
        <v>68</v>
      </c>
      <c r="W6" s="10" t="s">
        <v>69</v>
      </c>
    </row>
    <row r="7" ht="21" customHeight="1" spans="1:23">
      <c r="A7" s="32"/>
      <c r="B7" s="32"/>
      <c r="C7" s="32"/>
      <c r="D7" s="32"/>
      <c r="E7" s="32"/>
      <c r="F7" s="32"/>
      <c r="G7" s="32"/>
      <c r="H7" s="32"/>
      <c r="I7" s="32"/>
      <c r="J7" s="175" t="s">
        <v>58</v>
      </c>
      <c r="K7" s="176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74" t="s">
        <v>58</v>
      </c>
      <c r="K8" s="74" t="s">
        <v>252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42">
        <v>12</v>
      </c>
      <c r="M9" s="42">
        <v>13</v>
      </c>
      <c r="N9" s="42">
        <v>14</v>
      </c>
      <c r="O9" s="42">
        <v>15</v>
      </c>
      <c r="P9" s="42">
        <v>16</v>
      </c>
      <c r="Q9" s="42">
        <v>17</v>
      </c>
      <c r="R9" s="42">
        <v>18</v>
      </c>
      <c r="S9" s="42">
        <v>19</v>
      </c>
      <c r="T9" s="42">
        <v>20</v>
      </c>
      <c r="U9" s="20">
        <v>21</v>
      </c>
      <c r="V9" s="42">
        <v>22</v>
      </c>
      <c r="W9" s="20">
        <v>23</v>
      </c>
    </row>
    <row r="10" ht="15" customHeight="1" spans="1:23">
      <c r="A10" s="34" t="s">
        <v>253</v>
      </c>
      <c r="B10" s="261" t="s">
        <v>254</v>
      </c>
      <c r="C10" s="171" t="s">
        <v>255</v>
      </c>
      <c r="D10" s="172" t="s">
        <v>70</v>
      </c>
      <c r="E10" s="34" t="s">
        <v>101</v>
      </c>
      <c r="F10" s="34" t="s">
        <v>102</v>
      </c>
      <c r="G10" s="34" t="s">
        <v>256</v>
      </c>
      <c r="H10" s="34" t="s">
        <v>257</v>
      </c>
      <c r="I10" s="177">
        <v>1566000</v>
      </c>
      <c r="J10" s="177">
        <v>1566000</v>
      </c>
      <c r="K10" s="177">
        <v>1566000</v>
      </c>
      <c r="L10" s="42"/>
      <c r="M10" s="42"/>
      <c r="N10" s="177">
        <v>1566000</v>
      </c>
      <c r="O10" s="42"/>
      <c r="P10" s="42"/>
      <c r="Q10" s="42"/>
      <c r="R10" s="42"/>
      <c r="S10" s="42"/>
      <c r="T10" s="42"/>
      <c r="U10" s="20"/>
      <c r="V10" s="42"/>
      <c r="W10" s="20"/>
    </row>
    <row r="11" ht="15" customHeight="1" spans="1:23">
      <c r="A11" s="34" t="s">
        <v>253</v>
      </c>
      <c r="B11" s="261" t="s">
        <v>254</v>
      </c>
      <c r="C11" s="171" t="s">
        <v>255</v>
      </c>
      <c r="D11" s="172" t="s">
        <v>70</v>
      </c>
      <c r="E11" s="34" t="s">
        <v>101</v>
      </c>
      <c r="F11" s="34" t="s">
        <v>102</v>
      </c>
      <c r="G11" s="34" t="s">
        <v>258</v>
      </c>
      <c r="H11" s="34" t="s">
        <v>259</v>
      </c>
      <c r="I11" s="177">
        <v>794000</v>
      </c>
      <c r="J11" s="177">
        <v>794000</v>
      </c>
      <c r="K11" s="177">
        <v>794000</v>
      </c>
      <c r="L11" s="42"/>
      <c r="M11" s="42"/>
      <c r="N11" s="177">
        <v>794000</v>
      </c>
      <c r="O11" s="42"/>
      <c r="P11" s="42"/>
      <c r="Q11" s="42"/>
      <c r="R11" s="42"/>
      <c r="S11" s="42"/>
      <c r="T11" s="42"/>
      <c r="U11" s="20"/>
      <c r="V11" s="42"/>
      <c r="W11" s="20"/>
    </row>
    <row r="12" ht="15" customHeight="1" spans="1:23">
      <c r="A12" s="34" t="s">
        <v>253</v>
      </c>
      <c r="B12" s="261" t="s">
        <v>260</v>
      </c>
      <c r="C12" s="171" t="s">
        <v>261</v>
      </c>
      <c r="D12" s="172" t="s">
        <v>70</v>
      </c>
      <c r="E12" s="34" t="s">
        <v>101</v>
      </c>
      <c r="F12" s="34" t="s">
        <v>102</v>
      </c>
      <c r="G12" s="34" t="s">
        <v>256</v>
      </c>
      <c r="H12" s="34" t="s">
        <v>257</v>
      </c>
      <c r="I12" s="177">
        <v>3526500</v>
      </c>
      <c r="J12" s="177">
        <v>3526500</v>
      </c>
      <c r="K12" s="177">
        <v>3526500</v>
      </c>
      <c r="L12" s="42"/>
      <c r="M12" s="42"/>
      <c r="N12" s="177">
        <v>3526500</v>
      </c>
      <c r="O12" s="42"/>
      <c r="P12" s="42"/>
      <c r="Q12" s="42"/>
      <c r="R12" s="42"/>
      <c r="S12" s="42"/>
      <c r="T12" s="42"/>
      <c r="U12" s="20"/>
      <c r="V12" s="42"/>
      <c r="W12" s="20"/>
    </row>
    <row r="13" ht="15" customHeight="1" spans="1:23">
      <c r="A13" s="34" t="s">
        <v>253</v>
      </c>
      <c r="B13" s="261" t="s">
        <v>260</v>
      </c>
      <c r="C13" s="171" t="s">
        <v>261</v>
      </c>
      <c r="D13" s="172" t="s">
        <v>70</v>
      </c>
      <c r="E13" s="34" t="s">
        <v>101</v>
      </c>
      <c r="F13" s="34" t="s">
        <v>102</v>
      </c>
      <c r="G13" s="34" t="s">
        <v>258</v>
      </c>
      <c r="H13" s="34" t="s">
        <v>259</v>
      </c>
      <c r="I13" s="177">
        <v>1049966</v>
      </c>
      <c r="J13" s="177">
        <v>1049966</v>
      </c>
      <c r="K13" s="177">
        <v>1049966</v>
      </c>
      <c r="L13" s="42"/>
      <c r="M13" s="42"/>
      <c r="N13" s="177">
        <v>1049966</v>
      </c>
      <c r="O13" s="42"/>
      <c r="P13" s="42"/>
      <c r="Q13" s="42"/>
      <c r="R13" s="42"/>
      <c r="S13" s="42"/>
      <c r="T13" s="42"/>
      <c r="U13" s="20"/>
      <c r="V13" s="42"/>
      <c r="W13" s="20"/>
    </row>
    <row r="14" ht="15" customHeight="1" spans="1:23">
      <c r="A14" s="34" t="s">
        <v>253</v>
      </c>
      <c r="B14" s="261" t="s">
        <v>260</v>
      </c>
      <c r="C14" s="171" t="s">
        <v>261</v>
      </c>
      <c r="D14" s="172" t="s">
        <v>70</v>
      </c>
      <c r="E14" s="34" t="s">
        <v>101</v>
      </c>
      <c r="F14" s="34" t="s">
        <v>102</v>
      </c>
      <c r="G14" s="34" t="s">
        <v>244</v>
      </c>
      <c r="H14" s="34" t="s">
        <v>245</v>
      </c>
      <c r="I14" s="177">
        <v>266594</v>
      </c>
      <c r="J14" s="177">
        <v>266594</v>
      </c>
      <c r="K14" s="177">
        <v>266594</v>
      </c>
      <c r="L14" s="42"/>
      <c r="M14" s="42"/>
      <c r="N14" s="177">
        <v>266594</v>
      </c>
      <c r="O14" s="42"/>
      <c r="P14" s="42"/>
      <c r="Q14" s="42"/>
      <c r="R14" s="42"/>
      <c r="S14" s="42"/>
      <c r="T14" s="42"/>
      <c r="U14" s="20"/>
      <c r="V14" s="42"/>
      <c r="W14" s="20"/>
    </row>
    <row r="15" ht="15" customHeight="1" spans="1:23">
      <c r="A15" s="34" t="s">
        <v>253</v>
      </c>
      <c r="B15" s="261" t="s">
        <v>260</v>
      </c>
      <c r="C15" s="171" t="s">
        <v>261</v>
      </c>
      <c r="D15" s="172" t="s">
        <v>70</v>
      </c>
      <c r="E15" s="34" t="s">
        <v>101</v>
      </c>
      <c r="F15" s="34" t="s">
        <v>102</v>
      </c>
      <c r="G15" s="34" t="s">
        <v>262</v>
      </c>
      <c r="H15" s="34" t="s">
        <v>263</v>
      </c>
      <c r="I15" s="177">
        <v>501000</v>
      </c>
      <c r="J15" s="177">
        <v>501000</v>
      </c>
      <c r="K15" s="177">
        <v>501000</v>
      </c>
      <c r="L15" s="42"/>
      <c r="M15" s="42"/>
      <c r="N15" s="177">
        <v>501000</v>
      </c>
      <c r="O15" s="42"/>
      <c r="P15" s="42"/>
      <c r="Q15" s="42"/>
      <c r="R15" s="42"/>
      <c r="S15" s="42"/>
      <c r="T15" s="42"/>
      <c r="U15" s="20"/>
      <c r="V15" s="42"/>
      <c r="W15" s="20"/>
    </row>
    <row r="16" ht="15" customHeight="1" spans="1:23">
      <c r="A16" s="34" t="s">
        <v>253</v>
      </c>
      <c r="B16" s="261" t="s">
        <v>260</v>
      </c>
      <c r="C16" s="171" t="s">
        <v>261</v>
      </c>
      <c r="D16" s="172" t="s">
        <v>70</v>
      </c>
      <c r="E16" s="34" t="s">
        <v>101</v>
      </c>
      <c r="F16" s="34" t="s">
        <v>102</v>
      </c>
      <c r="G16" s="34" t="s">
        <v>264</v>
      </c>
      <c r="H16" s="34" t="s">
        <v>265</v>
      </c>
      <c r="I16" s="177">
        <v>70000</v>
      </c>
      <c r="J16" s="177">
        <v>70000</v>
      </c>
      <c r="K16" s="177">
        <v>70000</v>
      </c>
      <c r="L16" s="42"/>
      <c r="M16" s="42"/>
      <c r="N16" s="177">
        <v>70000</v>
      </c>
      <c r="O16" s="42"/>
      <c r="P16" s="42"/>
      <c r="Q16" s="42"/>
      <c r="R16" s="42"/>
      <c r="S16" s="42"/>
      <c r="T16" s="42"/>
      <c r="U16" s="20"/>
      <c r="V16" s="42"/>
      <c r="W16" s="20"/>
    </row>
    <row r="17" ht="15" customHeight="1" spans="1:23">
      <c r="A17" s="34" t="s">
        <v>253</v>
      </c>
      <c r="B17" s="261" t="s">
        <v>260</v>
      </c>
      <c r="C17" s="171" t="s">
        <v>261</v>
      </c>
      <c r="D17" s="172" t="s">
        <v>70</v>
      </c>
      <c r="E17" s="34" t="s">
        <v>101</v>
      </c>
      <c r="F17" s="34" t="s">
        <v>102</v>
      </c>
      <c r="G17" s="34" t="s">
        <v>266</v>
      </c>
      <c r="H17" s="34" t="s">
        <v>267</v>
      </c>
      <c r="I17" s="177">
        <v>375940</v>
      </c>
      <c r="J17" s="177">
        <v>375940</v>
      </c>
      <c r="K17" s="177">
        <v>375940</v>
      </c>
      <c r="L17" s="42"/>
      <c r="M17" s="42"/>
      <c r="N17" s="177">
        <v>375940</v>
      </c>
      <c r="O17" s="42"/>
      <c r="P17" s="42"/>
      <c r="Q17" s="42"/>
      <c r="R17" s="42"/>
      <c r="S17" s="42"/>
      <c r="T17" s="42"/>
      <c r="U17" s="20"/>
      <c r="V17" s="42"/>
      <c r="W17" s="20"/>
    </row>
    <row r="18" ht="21.75" customHeight="1" spans="1:23">
      <c r="A18" s="34" t="s">
        <v>268</v>
      </c>
      <c r="B18" s="261" t="s">
        <v>269</v>
      </c>
      <c r="C18" s="171" t="s">
        <v>270</v>
      </c>
      <c r="D18" s="172" t="s">
        <v>70</v>
      </c>
      <c r="E18" s="34" t="s">
        <v>101</v>
      </c>
      <c r="F18" s="34" t="s">
        <v>102</v>
      </c>
      <c r="G18" s="34" t="s">
        <v>266</v>
      </c>
      <c r="H18" s="34" t="s">
        <v>267</v>
      </c>
      <c r="I18" s="177">
        <v>16000</v>
      </c>
      <c r="J18" s="177">
        <v>16000</v>
      </c>
      <c r="K18" s="177">
        <v>16000</v>
      </c>
      <c r="L18" s="89"/>
      <c r="M18" s="89"/>
      <c r="N18" s="177">
        <v>16000</v>
      </c>
      <c r="O18" s="89"/>
      <c r="P18" s="89"/>
      <c r="Q18" s="89"/>
      <c r="R18" s="89"/>
      <c r="S18" s="89"/>
      <c r="T18" s="89"/>
      <c r="U18" s="89"/>
      <c r="V18" s="89"/>
      <c r="W18" s="89"/>
    </row>
    <row r="19" ht="18.75" customHeight="1" spans="1:23">
      <c r="A19" s="38" t="s">
        <v>271</v>
      </c>
      <c r="B19" s="39"/>
      <c r="C19" s="39"/>
      <c r="D19" s="39"/>
      <c r="E19" s="39"/>
      <c r="F19" s="39"/>
      <c r="G19" s="39"/>
      <c r="H19" s="40"/>
      <c r="I19" s="89">
        <f t="shared" ref="I19:N19" si="0">SUM(I10:I18)</f>
        <v>8166000</v>
      </c>
      <c r="J19" s="89">
        <f t="shared" si="0"/>
        <v>8166000</v>
      </c>
      <c r="K19" s="89">
        <f t="shared" si="0"/>
        <v>8166000</v>
      </c>
      <c r="L19" s="89">
        <f t="shared" si="0"/>
        <v>0</v>
      </c>
      <c r="M19" s="89">
        <f t="shared" si="0"/>
        <v>0</v>
      </c>
      <c r="N19" s="89">
        <f t="shared" si="0"/>
        <v>8166000</v>
      </c>
      <c r="O19" s="89"/>
      <c r="P19" s="89"/>
      <c r="Q19" s="89"/>
      <c r="R19" s="89"/>
      <c r="S19" s="89"/>
      <c r="T19" s="89"/>
      <c r="U19" s="89"/>
      <c r="V19" s="89"/>
      <c r="W19" s="89"/>
    </row>
  </sheetData>
  <mergeCells count="28">
    <mergeCell ref="A3:W3"/>
    <mergeCell ref="A4:H4"/>
    <mergeCell ref="J5:M5"/>
    <mergeCell ref="N5:P5"/>
    <mergeCell ref="R5:W5"/>
    <mergeCell ref="A19:H19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65"/>
  <sheetViews>
    <sheetView showZeros="0" tabSelected="1" workbookViewId="0">
      <pane ySplit="1" topLeftCell="A2" activePane="bottomLeft" state="frozen"/>
      <selection/>
      <selection pane="bottomLeft" activeCell="E8" sqref="E8"/>
    </sheetView>
  </sheetViews>
  <sheetFormatPr defaultColWidth="9.14545454545454" defaultRowHeight="12" customHeight="1"/>
  <cols>
    <col min="1" max="1" width="34.2818181818182" customWidth="1"/>
    <col min="2" max="2" width="29" customWidth="1"/>
    <col min="3" max="5" width="23.5727272727273" customWidth="1"/>
    <col min="6" max="6" width="11.2818181818182" customWidth="1"/>
    <col min="7" max="7" width="25.1454545454545" customWidth="1"/>
    <col min="8" max="8" width="15.5727272727273" customWidth="1"/>
    <col min="9" max="9" width="13.4272727272727" customWidth="1"/>
    <col min="10" max="10" width="18.854545454545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272</v>
      </c>
    </row>
    <row r="3" ht="39.75" customHeight="1" spans="1:10">
      <c r="A3" s="72" t="str">
        <f>"2025"&amp;"年部门项目支出绩效目标表"</f>
        <v>2025年部门项目支出绩效目标表</v>
      </c>
      <c r="B3" s="4"/>
      <c r="C3" s="4"/>
      <c r="D3" s="4"/>
      <c r="E3" s="4"/>
      <c r="F3" s="73"/>
      <c r="G3" s="4"/>
      <c r="H3" s="73"/>
      <c r="I3" s="73"/>
      <c r="J3" s="4"/>
    </row>
    <row r="4" ht="17.25" customHeight="1" spans="1:1">
      <c r="A4" s="5" t="s">
        <v>1</v>
      </c>
    </row>
    <row r="5" ht="44.25" customHeight="1" spans="1:10">
      <c r="A5" s="74" t="s">
        <v>177</v>
      </c>
      <c r="B5" s="74" t="s">
        <v>273</v>
      </c>
      <c r="C5" s="74" t="s">
        <v>274</v>
      </c>
      <c r="D5" s="74" t="s">
        <v>275</v>
      </c>
      <c r="E5" s="74" t="s">
        <v>276</v>
      </c>
      <c r="F5" s="75" t="s">
        <v>277</v>
      </c>
      <c r="G5" s="74" t="s">
        <v>278</v>
      </c>
      <c r="H5" s="75" t="s">
        <v>279</v>
      </c>
      <c r="I5" s="75" t="s">
        <v>280</v>
      </c>
      <c r="J5" s="74" t="s">
        <v>281</v>
      </c>
    </row>
    <row r="6" ht="18.75" customHeight="1" spans="1:10">
      <c r="A6" s="157">
        <v>1</v>
      </c>
      <c r="B6" s="157">
        <v>2</v>
      </c>
      <c r="C6" s="158">
        <v>3</v>
      </c>
      <c r="D6" s="158">
        <v>4</v>
      </c>
      <c r="E6" s="158">
        <v>5</v>
      </c>
      <c r="F6" s="42">
        <v>6</v>
      </c>
      <c r="G6" s="158">
        <v>7</v>
      </c>
      <c r="H6" s="42">
        <v>8</v>
      </c>
      <c r="I6" s="42">
        <v>9</v>
      </c>
      <c r="J6" s="158">
        <v>10</v>
      </c>
    </row>
    <row r="7" ht="38" customHeight="1" spans="1:10">
      <c r="A7" s="159" t="s">
        <v>270</v>
      </c>
      <c r="B7" s="159" t="s">
        <v>282</v>
      </c>
      <c r="C7" s="160" t="s">
        <v>283</v>
      </c>
      <c r="D7" s="161" t="s">
        <v>284</v>
      </c>
      <c r="E7" s="161" t="s">
        <v>284</v>
      </c>
      <c r="F7" s="161" t="s">
        <v>284</v>
      </c>
      <c r="G7" s="161" t="s">
        <v>285</v>
      </c>
      <c r="H7" s="161" t="s">
        <v>284</v>
      </c>
      <c r="I7" s="161" t="s">
        <v>284</v>
      </c>
      <c r="J7" s="161" t="s">
        <v>285</v>
      </c>
    </row>
    <row r="8" ht="38" customHeight="1" spans="1:10">
      <c r="A8" s="159"/>
      <c r="B8" s="162"/>
      <c r="C8" s="160" t="s">
        <v>284</v>
      </c>
      <c r="D8" s="161" t="s">
        <v>286</v>
      </c>
      <c r="E8" s="161" t="s">
        <v>284</v>
      </c>
      <c r="F8" s="161" t="s">
        <v>284</v>
      </c>
      <c r="G8" s="161" t="s">
        <v>285</v>
      </c>
      <c r="H8" s="161" t="s">
        <v>284</v>
      </c>
      <c r="I8" s="161" t="s">
        <v>284</v>
      </c>
      <c r="J8" s="161" t="s">
        <v>285</v>
      </c>
    </row>
    <row r="9" ht="38" customHeight="1" spans="1:10">
      <c r="A9" s="159"/>
      <c r="B9" s="159"/>
      <c r="C9" s="160" t="s">
        <v>284</v>
      </c>
      <c r="D9" s="161" t="s">
        <v>284</v>
      </c>
      <c r="E9" s="161" t="s">
        <v>287</v>
      </c>
      <c r="F9" s="161" t="s">
        <v>288</v>
      </c>
      <c r="G9" s="161" t="s">
        <v>289</v>
      </c>
      <c r="H9" s="161" t="s">
        <v>290</v>
      </c>
      <c r="I9" s="161" t="s">
        <v>291</v>
      </c>
      <c r="J9" s="161" t="s">
        <v>287</v>
      </c>
    </row>
    <row r="10" ht="38" customHeight="1" spans="1:10">
      <c r="A10" s="159"/>
      <c r="B10" s="159"/>
      <c r="C10" s="160" t="s">
        <v>292</v>
      </c>
      <c r="D10" s="161" t="s">
        <v>284</v>
      </c>
      <c r="E10" s="161" t="s">
        <v>284</v>
      </c>
      <c r="F10" s="161" t="s">
        <v>284</v>
      </c>
      <c r="G10" s="161" t="s">
        <v>285</v>
      </c>
      <c r="H10" s="161" t="s">
        <v>284</v>
      </c>
      <c r="I10" s="161" t="s">
        <v>284</v>
      </c>
      <c r="J10" s="161" t="s">
        <v>285</v>
      </c>
    </row>
    <row r="11" ht="38" customHeight="1" spans="1:10">
      <c r="A11" s="159"/>
      <c r="B11" s="159"/>
      <c r="C11" s="160" t="s">
        <v>284</v>
      </c>
      <c r="D11" s="161" t="s">
        <v>293</v>
      </c>
      <c r="E11" s="161" t="s">
        <v>284</v>
      </c>
      <c r="F11" s="161" t="s">
        <v>284</v>
      </c>
      <c r="G11" s="161" t="s">
        <v>285</v>
      </c>
      <c r="H11" s="161" t="s">
        <v>284</v>
      </c>
      <c r="I11" s="161" t="s">
        <v>284</v>
      </c>
      <c r="J11" s="161" t="s">
        <v>285</v>
      </c>
    </row>
    <row r="12" ht="38" customHeight="1" spans="1:10">
      <c r="A12" s="159"/>
      <c r="B12" s="159"/>
      <c r="C12" s="160" t="s">
        <v>284</v>
      </c>
      <c r="D12" s="161" t="s">
        <v>284</v>
      </c>
      <c r="E12" s="161" t="s">
        <v>294</v>
      </c>
      <c r="F12" s="161" t="s">
        <v>288</v>
      </c>
      <c r="G12" s="161" t="s">
        <v>295</v>
      </c>
      <c r="H12" s="161" t="s">
        <v>296</v>
      </c>
      <c r="I12" s="161" t="s">
        <v>297</v>
      </c>
      <c r="J12" s="161" t="s">
        <v>294</v>
      </c>
    </row>
    <row r="13" ht="38" customHeight="1" spans="1:10">
      <c r="A13" s="159"/>
      <c r="B13" s="159"/>
      <c r="C13" s="160" t="s">
        <v>298</v>
      </c>
      <c r="D13" s="161" t="s">
        <v>284</v>
      </c>
      <c r="E13" s="161" t="s">
        <v>284</v>
      </c>
      <c r="F13" s="161" t="s">
        <v>284</v>
      </c>
      <c r="G13" s="161" t="s">
        <v>285</v>
      </c>
      <c r="H13" s="161" t="s">
        <v>284</v>
      </c>
      <c r="I13" s="161" t="s">
        <v>284</v>
      </c>
      <c r="J13" s="161" t="s">
        <v>285</v>
      </c>
    </row>
    <row r="14" ht="38" customHeight="1" spans="1:10">
      <c r="A14" s="159"/>
      <c r="B14" s="159"/>
      <c r="C14" s="160" t="s">
        <v>284</v>
      </c>
      <c r="D14" s="161" t="s">
        <v>299</v>
      </c>
      <c r="E14" s="161" t="s">
        <v>284</v>
      </c>
      <c r="F14" s="161" t="s">
        <v>284</v>
      </c>
      <c r="G14" s="161" t="s">
        <v>285</v>
      </c>
      <c r="H14" s="161" t="s">
        <v>284</v>
      </c>
      <c r="I14" s="161" t="s">
        <v>284</v>
      </c>
      <c r="J14" s="161" t="s">
        <v>285</v>
      </c>
    </row>
    <row r="15" ht="38" customHeight="1" spans="1:10">
      <c r="A15" s="159"/>
      <c r="B15" s="159"/>
      <c r="C15" s="160" t="s">
        <v>284</v>
      </c>
      <c r="D15" s="161" t="s">
        <v>284</v>
      </c>
      <c r="E15" s="161" t="s">
        <v>300</v>
      </c>
      <c r="F15" s="161" t="s">
        <v>301</v>
      </c>
      <c r="G15" s="161" t="s">
        <v>302</v>
      </c>
      <c r="H15" s="161" t="s">
        <v>303</v>
      </c>
      <c r="I15" s="161" t="s">
        <v>297</v>
      </c>
      <c r="J15" s="161" t="s">
        <v>300</v>
      </c>
    </row>
    <row r="16" ht="38" customHeight="1" spans="1:10">
      <c r="A16" s="163"/>
      <c r="B16" s="159"/>
      <c r="C16" s="160" t="s">
        <v>284</v>
      </c>
      <c r="D16" s="161" t="s">
        <v>284</v>
      </c>
      <c r="E16" s="161" t="s">
        <v>304</v>
      </c>
      <c r="F16" s="161" t="s">
        <v>301</v>
      </c>
      <c r="G16" s="161" t="s">
        <v>302</v>
      </c>
      <c r="H16" s="161" t="s">
        <v>303</v>
      </c>
      <c r="I16" s="161" t="s">
        <v>297</v>
      </c>
      <c r="J16" s="161" t="s">
        <v>304</v>
      </c>
    </row>
    <row r="17" ht="38" customHeight="1" spans="1:10">
      <c r="A17" s="164" t="s">
        <v>255</v>
      </c>
      <c r="B17" s="165" t="s">
        <v>305</v>
      </c>
      <c r="C17" s="160" t="s">
        <v>284</v>
      </c>
      <c r="D17" s="161" t="s">
        <v>286</v>
      </c>
      <c r="E17" s="161" t="s">
        <v>284</v>
      </c>
      <c r="F17" s="161" t="s">
        <v>284</v>
      </c>
      <c r="G17" s="161" t="s">
        <v>285</v>
      </c>
      <c r="H17" s="161" t="s">
        <v>284</v>
      </c>
      <c r="I17" s="161" t="s">
        <v>284</v>
      </c>
      <c r="J17" s="161" t="s">
        <v>285</v>
      </c>
    </row>
    <row r="18" ht="38" customHeight="1" spans="1:10">
      <c r="A18" s="166"/>
      <c r="B18" s="167"/>
      <c r="C18" s="160" t="s">
        <v>284</v>
      </c>
      <c r="D18" s="161" t="s">
        <v>284</v>
      </c>
      <c r="E18" s="161" t="s">
        <v>306</v>
      </c>
      <c r="F18" s="161" t="s">
        <v>288</v>
      </c>
      <c r="G18" s="161" t="s">
        <v>88</v>
      </c>
      <c r="H18" s="161" t="s">
        <v>296</v>
      </c>
      <c r="I18" s="161" t="s">
        <v>291</v>
      </c>
      <c r="J18" s="161" t="s">
        <v>307</v>
      </c>
    </row>
    <row r="19" ht="38" customHeight="1" spans="1:10">
      <c r="A19" s="166"/>
      <c r="B19" s="167"/>
      <c r="C19" s="160" t="s">
        <v>284</v>
      </c>
      <c r="D19" s="161" t="s">
        <v>308</v>
      </c>
      <c r="E19" s="161" t="s">
        <v>284</v>
      </c>
      <c r="F19" s="161" t="s">
        <v>284</v>
      </c>
      <c r="G19" s="161" t="s">
        <v>285</v>
      </c>
      <c r="H19" s="161" t="s">
        <v>284</v>
      </c>
      <c r="I19" s="161" t="s">
        <v>284</v>
      </c>
      <c r="J19" s="161" t="s">
        <v>285</v>
      </c>
    </row>
    <row r="20" ht="38" customHeight="1" spans="1:10">
      <c r="A20" s="166"/>
      <c r="B20" s="167"/>
      <c r="C20" s="160" t="s">
        <v>284</v>
      </c>
      <c r="D20" s="161" t="s">
        <v>284</v>
      </c>
      <c r="E20" s="161" t="s">
        <v>309</v>
      </c>
      <c r="F20" s="161" t="s">
        <v>288</v>
      </c>
      <c r="G20" s="161" t="s">
        <v>289</v>
      </c>
      <c r="H20" s="161" t="s">
        <v>303</v>
      </c>
      <c r="I20" s="161" t="s">
        <v>291</v>
      </c>
      <c r="J20" s="161" t="s">
        <v>310</v>
      </c>
    </row>
    <row r="21" ht="38" customHeight="1" spans="1:10">
      <c r="A21" s="166"/>
      <c r="B21" s="167"/>
      <c r="C21" s="160" t="s">
        <v>284</v>
      </c>
      <c r="D21" s="161" t="s">
        <v>311</v>
      </c>
      <c r="E21" s="161" t="s">
        <v>284</v>
      </c>
      <c r="F21" s="161" t="s">
        <v>284</v>
      </c>
      <c r="G21" s="161" t="s">
        <v>285</v>
      </c>
      <c r="H21" s="161" t="s">
        <v>284</v>
      </c>
      <c r="I21" s="161" t="s">
        <v>284</v>
      </c>
      <c r="J21" s="161" t="s">
        <v>285</v>
      </c>
    </row>
    <row r="22" ht="38" customHeight="1" spans="1:10">
      <c r="A22" s="166"/>
      <c r="B22" s="167"/>
      <c r="C22" s="160" t="s">
        <v>284</v>
      </c>
      <c r="D22" s="161" t="s">
        <v>284</v>
      </c>
      <c r="E22" s="161" t="s">
        <v>312</v>
      </c>
      <c r="F22" s="161" t="s">
        <v>301</v>
      </c>
      <c r="G22" s="161" t="s">
        <v>302</v>
      </c>
      <c r="H22" s="161" t="s">
        <v>303</v>
      </c>
      <c r="I22" s="161" t="s">
        <v>291</v>
      </c>
      <c r="J22" s="161" t="s">
        <v>313</v>
      </c>
    </row>
    <row r="23" ht="38" customHeight="1" spans="1:10">
      <c r="A23" s="166"/>
      <c r="B23" s="167"/>
      <c r="C23" s="160" t="s">
        <v>292</v>
      </c>
      <c r="D23" s="161" t="s">
        <v>284</v>
      </c>
      <c r="E23" s="161" t="s">
        <v>284</v>
      </c>
      <c r="F23" s="161" t="s">
        <v>284</v>
      </c>
      <c r="G23" s="161" t="s">
        <v>285</v>
      </c>
      <c r="H23" s="161" t="s">
        <v>284</v>
      </c>
      <c r="I23" s="161" t="s">
        <v>284</v>
      </c>
      <c r="J23" s="161" t="s">
        <v>285</v>
      </c>
    </row>
    <row r="24" ht="38" customHeight="1" spans="1:10">
      <c r="A24" s="166"/>
      <c r="B24" s="167"/>
      <c r="C24" s="160" t="s">
        <v>284</v>
      </c>
      <c r="D24" s="161" t="s">
        <v>314</v>
      </c>
      <c r="E24" s="161" t="s">
        <v>284</v>
      </c>
      <c r="F24" s="161" t="s">
        <v>284</v>
      </c>
      <c r="G24" s="161" t="s">
        <v>285</v>
      </c>
      <c r="H24" s="161" t="s">
        <v>284</v>
      </c>
      <c r="I24" s="161" t="s">
        <v>284</v>
      </c>
      <c r="J24" s="161" t="s">
        <v>285</v>
      </c>
    </row>
    <row r="25" ht="38" customHeight="1" spans="1:10">
      <c r="A25" s="166"/>
      <c r="B25" s="167"/>
      <c r="C25" s="160" t="s">
        <v>284</v>
      </c>
      <c r="D25" s="161" t="s">
        <v>284</v>
      </c>
      <c r="E25" s="161" t="s">
        <v>315</v>
      </c>
      <c r="F25" s="161" t="s">
        <v>301</v>
      </c>
      <c r="G25" s="161" t="s">
        <v>316</v>
      </c>
      <c r="H25" s="161" t="s">
        <v>317</v>
      </c>
      <c r="I25" s="161" t="s">
        <v>297</v>
      </c>
      <c r="J25" s="161" t="s">
        <v>318</v>
      </c>
    </row>
    <row r="26" ht="38" customHeight="1" spans="1:10">
      <c r="A26" s="166"/>
      <c r="B26" s="167"/>
      <c r="C26" s="160" t="s">
        <v>284</v>
      </c>
      <c r="D26" s="161" t="s">
        <v>284</v>
      </c>
      <c r="E26" s="161" t="s">
        <v>319</v>
      </c>
      <c r="F26" s="161" t="s">
        <v>301</v>
      </c>
      <c r="G26" s="161" t="s">
        <v>316</v>
      </c>
      <c r="H26" s="161" t="s">
        <v>317</v>
      </c>
      <c r="I26" s="161" t="s">
        <v>297</v>
      </c>
      <c r="J26" s="161" t="s">
        <v>320</v>
      </c>
    </row>
    <row r="27" ht="38" customHeight="1" spans="1:10">
      <c r="A27" s="166"/>
      <c r="B27" s="167"/>
      <c r="C27" s="160" t="s">
        <v>298</v>
      </c>
      <c r="D27" s="161" t="s">
        <v>284</v>
      </c>
      <c r="E27" s="161" t="s">
        <v>284</v>
      </c>
      <c r="F27" s="161" t="s">
        <v>284</v>
      </c>
      <c r="G27" s="161" t="s">
        <v>285</v>
      </c>
      <c r="H27" s="161" t="s">
        <v>284</v>
      </c>
      <c r="I27" s="161" t="s">
        <v>284</v>
      </c>
      <c r="J27" s="161" t="s">
        <v>285</v>
      </c>
    </row>
    <row r="28" ht="38" customHeight="1" spans="1:10">
      <c r="A28" s="166"/>
      <c r="B28" s="167"/>
      <c r="C28" s="160" t="s">
        <v>284</v>
      </c>
      <c r="D28" s="161" t="s">
        <v>299</v>
      </c>
      <c r="E28" s="161" t="s">
        <v>284</v>
      </c>
      <c r="F28" s="161" t="s">
        <v>284</v>
      </c>
      <c r="G28" s="161" t="s">
        <v>285</v>
      </c>
      <c r="H28" s="161" t="s">
        <v>284</v>
      </c>
      <c r="I28" s="161" t="s">
        <v>284</v>
      </c>
      <c r="J28" s="161" t="s">
        <v>285</v>
      </c>
    </row>
    <row r="29" ht="38" customHeight="1" spans="1:10">
      <c r="A29" s="166"/>
      <c r="B29" s="167"/>
      <c r="C29" s="160" t="s">
        <v>284</v>
      </c>
      <c r="D29" s="161" t="s">
        <v>284</v>
      </c>
      <c r="E29" s="161" t="s">
        <v>321</v>
      </c>
      <c r="F29" s="161" t="s">
        <v>301</v>
      </c>
      <c r="G29" s="161" t="s">
        <v>302</v>
      </c>
      <c r="H29" s="161" t="s">
        <v>303</v>
      </c>
      <c r="I29" s="161" t="s">
        <v>297</v>
      </c>
      <c r="J29" s="161" t="s">
        <v>322</v>
      </c>
    </row>
    <row r="30" ht="38" customHeight="1" spans="1:10">
      <c r="A30" s="168"/>
      <c r="B30" s="169"/>
      <c r="C30" s="160" t="s">
        <v>284</v>
      </c>
      <c r="D30" s="161" t="s">
        <v>284</v>
      </c>
      <c r="E30" s="161" t="s">
        <v>323</v>
      </c>
      <c r="F30" s="161" t="s">
        <v>301</v>
      </c>
      <c r="G30" s="161" t="s">
        <v>302</v>
      </c>
      <c r="H30" s="161" t="s">
        <v>303</v>
      </c>
      <c r="I30" s="161" t="s">
        <v>297</v>
      </c>
      <c r="J30" s="161" t="s">
        <v>324</v>
      </c>
    </row>
    <row r="31" ht="38" customHeight="1" spans="1:10">
      <c r="A31" s="164" t="s">
        <v>261</v>
      </c>
      <c r="B31" s="165" t="s">
        <v>305</v>
      </c>
      <c r="C31" s="160" t="s">
        <v>284</v>
      </c>
      <c r="D31" s="161" t="s">
        <v>286</v>
      </c>
      <c r="E31" s="161" t="s">
        <v>284</v>
      </c>
      <c r="F31" s="161" t="s">
        <v>284</v>
      </c>
      <c r="G31" s="161" t="s">
        <v>285</v>
      </c>
      <c r="H31" s="161" t="s">
        <v>284</v>
      </c>
      <c r="I31" s="161" t="s">
        <v>284</v>
      </c>
      <c r="J31" s="161" t="s">
        <v>285</v>
      </c>
    </row>
    <row r="32" ht="38" customHeight="1" spans="1:10">
      <c r="A32" s="166"/>
      <c r="B32" s="167"/>
      <c r="C32" s="160" t="s">
        <v>284</v>
      </c>
      <c r="D32" s="161" t="s">
        <v>284</v>
      </c>
      <c r="E32" s="161" t="s">
        <v>306</v>
      </c>
      <c r="F32" s="161" t="s">
        <v>288</v>
      </c>
      <c r="G32" s="161" t="s">
        <v>88</v>
      </c>
      <c r="H32" s="161" t="s">
        <v>296</v>
      </c>
      <c r="I32" s="161" t="s">
        <v>291</v>
      </c>
      <c r="J32" s="161" t="s">
        <v>307</v>
      </c>
    </row>
    <row r="33" ht="38" customHeight="1" spans="1:10">
      <c r="A33" s="166"/>
      <c r="B33" s="167"/>
      <c r="C33" s="160" t="s">
        <v>284</v>
      </c>
      <c r="D33" s="161" t="s">
        <v>308</v>
      </c>
      <c r="E33" s="161" t="s">
        <v>284</v>
      </c>
      <c r="F33" s="161" t="s">
        <v>284</v>
      </c>
      <c r="G33" s="161" t="s">
        <v>285</v>
      </c>
      <c r="H33" s="161" t="s">
        <v>284</v>
      </c>
      <c r="I33" s="161" t="s">
        <v>284</v>
      </c>
      <c r="J33" s="161" t="s">
        <v>285</v>
      </c>
    </row>
    <row r="34" ht="38" customHeight="1" spans="1:10">
      <c r="A34" s="166"/>
      <c r="B34" s="167"/>
      <c r="C34" s="160" t="s">
        <v>284</v>
      </c>
      <c r="D34" s="161" t="s">
        <v>284</v>
      </c>
      <c r="E34" s="161" t="s">
        <v>309</v>
      </c>
      <c r="F34" s="161" t="s">
        <v>288</v>
      </c>
      <c r="G34" s="161" t="s">
        <v>289</v>
      </c>
      <c r="H34" s="161" t="s">
        <v>303</v>
      </c>
      <c r="I34" s="161" t="s">
        <v>291</v>
      </c>
      <c r="J34" s="161" t="s">
        <v>310</v>
      </c>
    </row>
    <row r="35" ht="38" customHeight="1" spans="1:10">
      <c r="A35" s="166"/>
      <c r="B35" s="167"/>
      <c r="C35" s="160" t="s">
        <v>284</v>
      </c>
      <c r="D35" s="161" t="s">
        <v>311</v>
      </c>
      <c r="E35" s="161" t="s">
        <v>284</v>
      </c>
      <c r="F35" s="161" t="s">
        <v>284</v>
      </c>
      <c r="G35" s="161" t="s">
        <v>285</v>
      </c>
      <c r="H35" s="161" t="s">
        <v>284</v>
      </c>
      <c r="I35" s="161" t="s">
        <v>284</v>
      </c>
      <c r="J35" s="161" t="s">
        <v>285</v>
      </c>
    </row>
    <row r="36" ht="38" customHeight="1" spans="1:10">
      <c r="A36" s="166"/>
      <c r="B36" s="167"/>
      <c r="C36" s="160" t="s">
        <v>284</v>
      </c>
      <c r="D36" s="161" t="s">
        <v>284</v>
      </c>
      <c r="E36" s="161" t="s">
        <v>312</v>
      </c>
      <c r="F36" s="161" t="s">
        <v>301</v>
      </c>
      <c r="G36" s="161" t="s">
        <v>302</v>
      </c>
      <c r="H36" s="161" t="s">
        <v>303</v>
      </c>
      <c r="I36" s="161" t="s">
        <v>291</v>
      </c>
      <c r="J36" s="161" t="s">
        <v>313</v>
      </c>
    </row>
    <row r="37" ht="38" customHeight="1" spans="1:10">
      <c r="A37" s="166"/>
      <c r="B37" s="167"/>
      <c r="C37" s="160" t="s">
        <v>292</v>
      </c>
      <c r="D37" s="161" t="s">
        <v>284</v>
      </c>
      <c r="E37" s="161" t="s">
        <v>284</v>
      </c>
      <c r="F37" s="161" t="s">
        <v>284</v>
      </c>
      <c r="G37" s="161" t="s">
        <v>285</v>
      </c>
      <c r="H37" s="161" t="s">
        <v>284</v>
      </c>
      <c r="I37" s="161" t="s">
        <v>284</v>
      </c>
      <c r="J37" s="161" t="s">
        <v>285</v>
      </c>
    </row>
    <row r="38" ht="38" customHeight="1" spans="1:10">
      <c r="A38" s="166"/>
      <c r="B38" s="167"/>
      <c r="C38" s="160" t="s">
        <v>284</v>
      </c>
      <c r="D38" s="161" t="s">
        <v>314</v>
      </c>
      <c r="E38" s="161" t="s">
        <v>284</v>
      </c>
      <c r="F38" s="161" t="s">
        <v>284</v>
      </c>
      <c r="G38" s="161" t="s">
        <v>285</v>
      </c>
      <c r="H38" s="161" t="s">
        <v>284</v>
      </c>
      <c r="I38" s="161" t="s">
        <v>284</v>
      </c>
      <c r="J38" s="161" t="s">
        <v>285</v>
      </c>
    </row>
    <row r="39" ht="38" customHeight="1" spans="1:10">
      <c r="A39" s="166"/>
      <c r="B39" s="167"/>
      <c r="C39" s="160" t="s">
        <v>284</v>
      </c>
      <c r="D39" s="161" t="s">
        <v>284</v>
      </c>
      <c r="E39" s="161" t="s">
        <v>315</v>
      </c>
      <c r="F39" s="161" t="s">
        <v>301</v>
      </c>
      <c r="G39" s="161" t="s">
        <v>316</v>
      </c>
      <c r="H39" s="161" t="s">
        <v>317</v>
      </c>
      <c r="I39" s="161" t="s">
        <v>297</v>
      </c>
      <c r="J39" s="161" t="s">
        <v>318</v>
      </c>
    </row>
    <row r="40" ht="38" customHeight="1" spans="1:10">
      <c r="A40" s="166"/>
      <c r="B40" s="167"/>
      <c r="C40" s="160" t="s">
        <v>284</v>
      </c>
      <c r="D40" s="161" t="s">
        <v>284</v>
      </c>
      <c r="E40" s="161" t="s">
        <v>319</v>
      </c>
      <c r="F40" s="161" t="s">
        <v>301</v>
      </c>
      <c r="G40" s="161" t="s">
        <v>316</v>
      </c>
      <c r="H40" s="161" t="s">
        <v>317</v>
      </c>
      <c r="I40" s="161" t="s">
        <v>297</v>
      </c>
      <c r="J40" s="161" t="s">
        <v>320</v>
      </c>
    </row>
    <row r="41" ht="38" customHeight="1" spans="1:10">
      <c r="A41" s="166"/>
      <c r="B41" s="167"/>
      <c r="C41" s="160" t="s">
        <v>298</v>
      </c>
      <c r="D41" s="161" t="s">
        <v>284</v>
      </c>
      <c r="E41" s="161" t="s">
        <v>284</v>
      </c>
      <c r="F41" s="161" t="s">
        <v>284</v>
      </c>
      <c r="G41" s="161" t="s">
        <v>285</v>
      </c>
      <c r="H41" s="161" t="s">
        <v>284</v>
      </c>
      <c r="I41" s="161" t="s">
        <v>284</v>
      </c>
      <c r="J41" s="161" t="s">
        <v>285</v>
      </c>
    </row>
    <row r="42" ht="38" customHeight="1" spans="1:10">
      <c r="A42" s="166"/>
      <c r="B42" s="167"/>
      <c r="C42" s="160" t="s">
        <v>284</v>
      </c>
      <c r="D42" s="161" t="s">
        <v>299</v>
      </c>
      <c r="E42" s="161" t="s">
        <v>284</v>
      </c>
      <c r="F42" s="161" t="s">
        <v>284</v>
      </c>
      <c r="G42" s="161" t="s">
        <v>285</v>
      </c>
      <c r="H42" s="161" t="s">
        <v>284</v>
      </c>
      <c r="I42" s="161" t="s">
        <v>284</v>
      </c>
      <c r="J42" s="161" t="s">
        <v>285</v>
      </c>
    </row>
    <row r="43" ht="38" customHeight="1" spans="1:10">
      <c r="A43" s="166"/>
      <c r="B43" s="167"/>
      <c r="C43" s="160" t="s">
        <v>284</v>
      </c>
      <c r="D43" s="161" t="s">
        <v>284</v>
      </c>
      <c r="E43" s="161" t="s">
        <v>321</v>
      </c>
      <c r="F43" s="161" t="s">
        <v>301</v>
      </c>
      <c r="G43" s="161" t="s">
        <v>302</v>
      </c>
      <c r="H43" s="161" t="s">
        <v>303</v>
      </c>
      <c r="I43" s="161" t="s">
        <v>297</v>
      </c>
      <c r="J43" s="161" t="s">
        <v>322</v>
      </c>
    </row>
    <row r="44" ht="38" customHeight="1" spans="1:10">
      <c r="A44" s="168"/>
      <c r="B44" s="169"/>
      <c r="C44" s="160" t="s">
        <v>284</v>
      </c>
      <c r="D44" s="161" t="s">
        <v>284</v>
      </c>
      <c r="E44" s="161" t="s">
        <v>323</v>
      </c>
      <c r="F44" s="161" t="s">
        <v>301</v>
      </c>
      <c r="G44" s="161" t="s">
        <v>302</v>
      </c>
      <c r="H44" s="161" t="s">
        <v>303</v>
      </c>
      <c r="I44" s="161" t="s">
        <v>297</v>
      </c>
      <c r="J44" s="161" t="s">
        <v>324</v>
      </c>
    </row>
    <row r="45" ht="38" customHeight="1"/>
    <row r="46" ht="38" customHeight="1"/>
    <row r="47" ht="38" customHeight="1"/>
    <row r="48" ht="38" customHeight="1"/>
    <row r="49" ht="38" customHeight="1"/>
    <row r="50" ht="38" customHeight="1"/>
    <row r="51" ht="38" customHeight="1"/>
    <row r="52" ht="38" customHeight="1"/>
    <row r="53" ht="38" customHeight="1"/>
    <row r="54" ht="38" customHeight="1"/>
    <row r="55" ht="38" customHeight="1"/>
    <row r="56" ht="38" customHeight="1"/>
    <row r="57" ht="38" customHeight="1"/>
    <row r="58" ht="38" customHeight="1"/>
    <row r="59" ht="38" customHeight="1"/>
    <row r="60" ht="38" customHeight="1"/>
    <row r="61" ht="38" customHeight="1"/>
    <row r="62" ht="38" customHeight="1"/>
    <row r="63" ht="38" customHeight="1"/>
    <row r="64" ht="38" customHeight="1"/>
    <row r="65" ht="38" customHeight="1"/>
  </sheetData>
  <mergeCells count="8">
    <mergeCell ref="A3:J3"/>
    <mergeCell ref="A4:H4"/>
    <mergeCell ref="A7:A16"/>
    <mergeCell ref="A17:A30"/>
    <mergeCell ref="A31:A44"/>
    <mergeCell ref="B7:B16"/>
    <mergeCell ref="B17:B30"/>
    <mergeCell ref="B31:B4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区对下转移支付预算表09-1</vt:lpstr>
      <vt:lpstr>区对下转移支付绩效目标表09-2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岁月风平</cp:lastModifiedBy>
  <dcterms:created xsi:type="dcterms:W3CDTF">2025-02-06T07:09:00Z</dcterms:created>
  <dcterms:modified xsi:type="dcterms:W3CDTF">2025-03-26T06:14:59Z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E7E8E42527B840FBA6D70409294E71E5_13</vt:lpwstr>
  </property>
  <property fmtid="{D5CDD505-2E9C-101B-9397-08002B2CF9AE}" pid="3" name="KSOProductBuildVer">
    <vt:lpwstr>2052-12.1.0.20754</vt:lpwstr>
  </property>
</Properties>
</file>