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64527\Desktop\2025年预算公开检查\五华区2025年预算公开附件\明德幼2025年预算公开数据包\"/>
    </mc:Choice>
  </mc:AlternateContent>
  <xr:revisionPtr revIDLastSave="0" documentId="13_ncr:1_{A558AF55-4214-4747-9C7C-614DE9C6CAE9}" xr6:coauthVersionLast="47" xr6:coauthVersionMax="47" xr10:uidLastSave="{00000000-0000-0000-0000-000000000000}"/>
  <bookViews>
    <workbookView xWindow="-108" yWindow="-108" windowWidth="23256" windowHeight="12456" tabRatio="894" firstSheet="2" activeTab="2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部门基本支出预算表04!$A$2:$X$40</definedName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7" l="1"/>
  <c r="G20" i="17"/>
  <c r="E20" i="17"/>
  <c r="K12" i="8"/>
  <c r="J12" i="8"/>
  <c r="J40" i="7"/>
  <c r="K40" i="7"/>
  <c r="L40" i="7"/>
  <c r="M40" i="7"/>
  <c r="I40" i="7"/>
  <c r="D23" i="3"/>
  <c r="E23" i="3"/>
  <c r="F23" i="3"/>
  <c r="C23" i="3"/>
  <c r="G6" i="17" l="1"/>
  <c r="F6" i="17"/>
  <c r="E6" i="17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<sst xmlns="http://schemas.openxmlformats.org/spreadsheetml/2006/main" count="805" uniqueCount="361">
  <si>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</si>
  <si>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</si>
  <si>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</si>
  <si>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</si>
  <si>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</si>
  <si>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</si>
  <si>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</si>
  <si>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</si>
  <si>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</si>
  <si>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</si>
  <si>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</si>
  <si>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</si>
  <si>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</si>
  <si>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</si>
  <si>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</si>
  <si>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</si>
  <si>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</si>
  <si>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</si>
  <si>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</si>
  <si>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</si>
  <si>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</si>
  <si>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</si>
  <si>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</si>
  <si>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</si>
  <si>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</si>
  <si>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</si>
  <si>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</si>
  <si>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</si>
  <si>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</si>
  <si>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</si>
  <si>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</si>
  <si>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</si>
  <si>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</si>
  <si>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</si>
  <si>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</si>
  <si>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</si>
  <si>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</si>
  <si>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</si>
  <si>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</si>
  <si>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</si>
  <si>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</si>
  <si>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</si>
  <si>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</si>
  <si>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</si>
  <si>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</si>
  <si>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</si>
  <si>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</si>
  <si>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</si>
  <si>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</si>
  <si>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</si>
  <si>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</si>
  <si>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</si>
  <si>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</si>
  <si>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</si>
  <si>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</si>
  <si>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</si>
  <si>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</si>
  <si>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</si>
  <si>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</si>
  <si>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</si>
  <si>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</si>
  <si>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</si>
  <si>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</si>
  <si>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</si>
  <si>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</si>
  <si>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</si>
  <si>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</si>
  <si>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</si>
  <si>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</si>
  <si>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</si>
  <si>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</si>
  <si>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</si>
  <si>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</si>
  <si>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</si>
  <si>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</si>
  <si>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</si>
  <si>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</si>
  <si>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</si>
  <si>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</si>
  <si>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</si>
  <si>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</si>
  <si>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</si>
  <si>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</si>
  <si>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</si>
  <si>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</si>
  <si>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</si>
  <si>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</si>
  <si>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</si>
  <si>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</si>
  <si>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</si>
  <si>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</si>
  <si>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</si>
  <si>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</si>
  <si>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</si>
  <si>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</si>
  <si>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</si>
  <si>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</si>
  <si>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</si>
  <si>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</si>
  <si>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</si>
  <si>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</si>
  <si>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</si>
  <si>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</si>
  <si>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</si>
  <si>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</si>
  <si>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</si>
  <si>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</si>
  <si>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</si>
  <si>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</si>
  <si>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</si>
  <si>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</si>
  <si>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</si>
  <si>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</si>
  <si>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</si>
  <si>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</si>
  <si>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</si>
  <si>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</si>
  <si>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</si>
  <si>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</si>
  <si>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</si>
  <si>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</si>
  <si>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</si>
  <si>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</si>
  <si>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</si>
  <si>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</si>
  <si>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</si>
  <si>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</si>
  <si>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</si>
  <si>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</si>
  <si>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</si>
  <si>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</si>
  <si>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</si>
  <si>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</si>
  <si>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</si>
  <si>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</si>
  <si>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</si>
  <si>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</si>
  <si>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</si>
  <si>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</si>
  <si>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</si>
  <si>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</si>
  <si>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</si>
  <si>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</si>
  <si>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</si>
  <si>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</si>
  <si>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</si>
  <si>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</si>
  <si>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</si>
  <si>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</si>
  <si>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</si>
  <si>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</si>
  <si>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</si>
  <si>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</si>
  <si>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</si>
  <si>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</si>
  <si>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</si>
  <si>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</si>
  <si>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</si>
  <si>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</si>
  <si>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</si>
  <si>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</si>
  <si>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</si>
  <si>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</si>
  <si>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</si>
  <si>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</si>
  <si>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</si>
  <si>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</si>
  <si>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</si>
  <si>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</si>
  <si>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</si>
  <si>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</si>
  <si>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</si>
  <si>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</si>
  <si>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</si>
  <si>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</si>
  <si>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</si>
  <si>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</si>
  <si>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</si>
  <si>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</si>
  <si>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</si>
  <si>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</si>
  <si>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</si>
  <si>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</si>
  <si>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</si>
  <si>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</si>
  <si>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</si>
  <si>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</si>
  <si>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</si>
  <si>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</si>
  <si>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</si>
  <si>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</si>
  <si>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</si>
  <si>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</si>
  <si>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</si>
  <si>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</si>
  <si>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</si>
  <si>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</si>
  <si>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</si>
  <si>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</si>
  <si>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</si>
  <si>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</si>
  <si>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</si>
  <si>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</si>
  <si>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</si>
  <si>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</si>
  <si>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</si>
  <si>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</si>
  <si>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</si>
  <si>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</si>
  <si>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</si>
  <si>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</si>
  <si>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</si>
  <si>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</si>
  <si>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</si>
  <si>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</si>
  <si>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</si>
  <si>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</si>
  <si>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昆明市五华区明德幼儿园</t>
  </si>
  <si>
    <t>昆明市五华区明德幼儿园</t>
    <phoneticPr fontId="14" type="noConversion"/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</si>
  <si>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</si>
  <si>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</si>
  <si>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</si>
  <si>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</si>
  <si>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</si>
  <si>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</si>
  <si>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</si>
  <si>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</si>
  <si>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</si>
  <si>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</si>
  <si>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</si>
  <si>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</si>
  <si>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</si>
  <si>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</si>
  <si>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</si>
  <si>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</si>
  <si>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</si>
  <si>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</si>
  <si>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</si>
  <si>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</si>
  <si>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</si>
  <si>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</si>
  <si>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</si>
  <si>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</si>
  <si>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</si>
  <si>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</si>
  <si>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</si>
  <si>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</si>
  <si>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</si>
  <si>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</si>
  <si>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社会保障缴费</t>
  </si>
  <si>
    <t>其他人员支出</t>
  </si>
  <si>
    <t>离退休人员支出</t>
  </si>
  <si>
    <t>事业人员绩效奖励</t>
  </si>
  <si>
    <t>事业人员工资支出</t>
  </si>
  <si>
    <t>离退休及特殊人员福利费</t>
  </si>
  <si>
    <t>工会经费</t>
  </si>
  <si>
    <t>一般公用经费</t>
  </si>
  <si>
    <t>昆明市五华区教育体育局</t>
    <phoneticPr fontId="14" type="noConversion"/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</si>
  <si>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</si>
  <si>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</si>
  <si>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</si>
  <si>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</si>
  <si>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</si>
  <si>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</si>
  <si>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</si>
  <si>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</si>
  <si>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30199</t>
  </si>
  <si>
    <t>其他工资福利支出</t>
  </si>
  <si>
    <t>30305</t>
  </si>
  <si>
    <t>生活补助</t>
  </si>
  <si>
    <t>30113</t>
  </si>
  <si>
    <t>30103</t>
  </si>
  <si>
    <t>奖金</t>
  </si>
  <si>
    <t>30107</t>
  </si>
  <si>
    <t>绩效工资</t>
  </si>
  <si>
    <t>30101</t>
  </si>
  <si>
    <t>基本工资</t>
  </si>
  <si>
    <t>30102</t>
  </si>
  <si>
    <t>津贴补贴</t>
  </si>
  <si>
    <t>30229</t>
  </si>
  <si>
    <t>福利费</t>
  </si>
  <si>
    <t>30228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</si>
  <si>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</si>
  <si>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</si>
  <si>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</si>
  <si>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</si>
  <si>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</si>
  <si>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</si>
  <si>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</si>
  <si>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</si>
  <si>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</si>
  <si>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</si>
  <si>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</si>
  <si>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</si>
  <si>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30226</t>
  </si>
  <si>
    <t>劳务费</t>
  </si>
  <si>
    <t>30299</t>
  </si>
  <si>
    <t>其他商品和服务支出</t>
  </si>
  <si>
    <t>残疾人就业保障资金</t>
  </si>
  <si>
    <t>2025年党建经费</t>
  </si>
  <si>
    <t>残疾人就业保障资金</t>
    <phoneticPr fontId="14" type="noConversion"/>
  </si>
  <si>
    <t>2025年党建经费</t>
    <phoneticPr fontId="14" type="noConversion"/>
  </si>
  <si>
    <t>216 其他公用支出</t>
    <phoneticPr fontId="14" type="noConversion"/>
  </si>
  <si>
    <t>学前教育</t>
    <phoneticPr fontId="14" type="noConversion"/>
  </si>
  <si>
    <t>30299</t>
    <phoneticPr fontId="14" type="noConversion"/>
  </si>
  <si>
    <t>其他商品和服务支出</t>
    <phoneticPr fontId="14" type="noConversion"/>
  </si>
  <si>
    <t>30201</t>
    <phoneticPr fontId="14" type="noConversion"/>
  </si>
  <si>
    <t>办公费</t>
    <phoneticPr fontId="14" type="noConversion"/>
  </si>
  <si>
    <t>产出指标</t>
  </si>
  <si>
    <t>数量指标</t>
  </si>
  <si>
    <t>工资福利发放事业人数</t>
  </si>
  <si>
    <t>=</t>
  </si>
  <si>
    <t>20</t>
  </si>
  <si>
    <t>人</t>
  </si>
  <si>
    <t>定量指标</t>
  </si>
  <si>
    <t>反映部门（单位）实际发放事业编制人员数量。工资福利包括：事业人员工资、社会保险、住房公积金、职业年金等。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</si>
  <si>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</si>
  <si>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</si>
  <si>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</si>
  <si>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</si>
  <si>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</si>
  <si>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</si>
  <si>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</si>
  <si>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</si>
  <si>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</si>
  <si>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</si>
  <si>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90%</t>
  </si>
  <si>
    <t>%</t>
  </si>
  <si>
    <t>反映部门（单位）人员对工资福利发放的满意程度。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</si>
  <si>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</si>
  <si>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</si>
  <si>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</si>
  <si>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90</t>
  </si>
  <si>
    <t>反映部门（单位）人员对公用经费保障的满意程度。</t>
  </si>
  <si>
    <t>单位名称：昆明市五华区明德幼儿园</t>
    <phoneticPr fontId="14" type="noConversion"/>
  </si>
  <si>
    <t>一般公用经费</t>
    <phoneticPr fontId="14" type="noConversion"/>
  </si>
  <si>
    <t>复印纸</t>
    <phoneticPr fontId="14" type="noConversion"/>
  </si>
  <si>
    <t>箱</t>
    <phoneticPr fontId="14" type="noConversion"/>
  </si>
  <si>
    <t>备注：昆明市五华区明德幼儿园2025年无政府购买服务预算。</t>
    <phoneticPr fontId="14" type="noConversion"/>
  </si>
  <si>
    <r>
      <t>备注：昆明市五华区明德幼儿园202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年无区对下转移支付预算。</t>
    </r>
    <phoneticPr fontId="14" type="noConversion"/>
  </si>
  <si>
    <r>
      <t>备注：昆明市五华区明德幼儿园202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年无区对下转移支付预算。</t>
    </r>
    <phoneticPr fontId="14" type="noConversion"/>
  </si>
  <si>
    <r>
      <t>备注：昆明市五华区明德幼儿园202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年无新增资产配置。</t>
    </r>
    <phoneticPr fontId="14" type="noConversion"/>
  </si>
  <si>
    <r>
      <t>备注：昆明市五华区明德幼儿园202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年无上级补助项目支出预算。</t>
    </r>
    <phoneticPr fontId="14" type="noConversion"/>
  </si>
  <si>
    <t>经常性项目</t>
  </si>
  <si>
    <t>本级</t>
  </si>
  <si>
    <r>
      <t>备注：昆明市五华区明德幼儿园202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年无政府性基金预算支出。</t>
    </r>
    <phoneticPr fontId="14" type="noConversion"/>
  </si>
  <si>
    <t>备注：昆明市五华区明德幼儿园2025年无“三公”经费支出预算。</t>
    <phoneticPr fontId="14" type="noConversion"/>
  </si>
  <si>
    <t xml:space="preserve"> 
530102251100003655388</t>
    <phoneticPr fontId="14" type="noConversion"/>
  </si>
  <si>
    <t>530102251100003867629</t>
    <phoneticPr fontId="14" type="noConversion"/>
  </si>
  <si>
    <t>530102210000000001310</t>
    <phoneticPr fontId="14" type="noConversion"/>
  </si>
  <si>
    <t>530102210000000001312</t>
    <phoneticPr fontId="14" type="noConversion"/>
  </si>
  <si>
    <t>530102210000000001313</t>
    <phoneticPr fontId="14" type="noConversion"/>
  </si>
  <si>
    <t xml:space="preserve">530102210000000001317
</t>
    <phoneticPr fontId="14" type="noConversion"/>
  </si>
  <si>
    <t>530102210000000001320</t>
    <phoneticPr fontId="14" type="noConversion"/>
  </si>
  <si>
    <t>530102231100001272466</t>
    <phoneticPr fontId="14" type="noConversion"/>
  </si>
  <si>
    <t>530102231100001450134</t>
    <phoneticPr fontId="14" type="noConversion"/>
  </si>
  <si>
    <t>530102231100001450138</t>
    <phoneticPr fontId="14" type="noConversion"/>
  </si>
  <si>
    <t xml:space="preserve">530102241100002234386
</t>
    <phoneticPr fontId="14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</si>
  <si>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</t>
    </r>
    <phoneticPr fontId="14" type="noConversion"/>
  </si>
  <si>
    <t>残疾人保障资金</t>
    <phoneticPr fontId="14" type="noConversion"/>
  </si>
  <si>
    <t>党建经费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</si>
</sst>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\-mm\-dd"/>
    <numFmt numFmtId="177" formatCode="#,##0;\-#,##0;;@"/>
    <numFmt numFmtId="178" formatCode="yyyy\-mm\-dd\ hh:mm:ss"/>
    <numFmt numFmtId="179" formatCode="hh:mm:ss"/>
    <numFmt numFmtId="180" formatCode="#,##0.00;\-#,##0.00;;@"/>
    <numFmt numFmtId="181" formatCode="#,##0.00_ "/>
    <numFmt numFmtId="182" formatCode="#,##0.00_);[Red]\(#,##0.00\)"/>
  </numFmts>
  <fonts count="21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8" fontId="13" fillId="0" borderId="7">
      <alignment horizontal="right" vertical="center"/>
    </xf>
    <xf numFmtId="176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  <xf numFmtId="49" fontId="13" fillId="0" borderId="7">
      <alignment horizontal="left" vertical="center" wrapText="1"/>
    </xf>
    <xf numFmtId="180" fontId="13" fillId="0" borderId="7">
      <alignment horizontal="right" vertical="center"/>
    </xf>
    <xf numFmtId="179" fontId="13" fillId="0" borderId="7">
      <alignment horizontal="right" vertical="center"/>
    </xf>
    <xf numFmtId="177" fontId="13" fillId="0" borderId="7">
      <alignment horizontal="right" vertical="center"/>
    </xf>
    <xf numFmtId="0" fontId="13" fillId="0" borderId="0">
      <alignment vertical="top"/>
      <protection locked="0"/>
    </xf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77" fontId="5" fillId="0" borderId="7" xfId="8" applyFont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82" fontId="5" fillId="0" borderId="7" xfId="0" applyNumberFormat="1" applyFont="1" applyBorder="1" applyAlignment="1">
      <alignment horizontal="right" vertical="center"/>
    </xf>
    <xf numFmtId="0" fontId="15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82" fontId="1" fillId="0" borderId="7" xfId="0" applyNumberFormat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left" vertical="center"/>
    </xf>
    <xf numFmtId="182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182" fontId="16" fillId="0" borderId="7" xfId="0" applyNumberFormat="1" applyFont="1" applyBorder="1" applyAlignment="1">
      <alignment horizontal="right" vertical="center"/>
    </xf>
    <xf numFmtId="0" fontId="17" fillId="0" borderId="14" xfId="9" applyFont="1" applyBorder="1" applyAlignment="1">
      <alignment horizontal="center" vertical="center"/>
      <protection locked="0"/>
    </xf>
    <xf numFmtId="0" fontId="17" fillId="0" borderId="14" xfId="9" applyFont="1" applyBorder="1" applyAlignment="1" applyProtection="1">
      <alignment horizontal="center" vertical="center"/>
    </xf>
    <xf numFmtId="181" fontId="17" fillId="0" borderId="14" xfId="9" applyNumberFormat="1" applyFont="1" applyBorder="1" applyAlignment="1">
      <alignment horizontal="right" vertical="center"/>
      <protection locked="0"/>
    </xf>
    <xf numFmtId="49" fontId="1" fillId="0" borderId="7" xfId="0" applyNumberFormat="1" applyFont="1" applyBorder="1" applyAlignment="1">
      <alignment horizontal="left" vertical="center" wrapText="1"/>
    </xf>
    <xf numFmtId="0" fontId="18" fillId="0" borderId="0" xfId="0" applyFont="1"/>
    <xf numFmtId="4" fontId="1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80" fontId="16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/>
    <xf numFmtId="0" fontId="18" fillId="0" borderId="14" xfId="0" applyFont="1" applyBorder="1" applyAlignment="1">
      <alignment horizontal="left"/>
    </xf>
    <xf numFmtId="180" fontId="16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180" fontId="20" fillId="0" borderId="7" xfId="0" applyNumberFormat="1" applyFont="1" applyBorder="1" applyAlignment="1">
      <alignment horizontal="right" vertical="center"/>
    </xf>
    <xf numFmtId="0" fontId="17" fillId="0" borderId="14" xfId="0" applyFon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>
      <alignment vertical="center" wrapText="1"/>
    </xf>
    <xf numFmtId="49" fontId="18" fillId="0" borderId="14" xfId="0" applyNumberFormat="1" applyFont="1" applyBorder="1"/>
    <xf numFmtId="49" fontId="18" fillId="0" borderId="14" xfId="0" applyNumberFormat="1" applyFont="1" applyBorder="1" applyAlignment="1">
      <alignment horizontal="left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80" fontId="16" fillId="0" borderId="15" xfId="0" applyNumberFormat="1" applyFont="1" applyBorder="1" applyAlignment="1">
      <alignment horizontal="center" vertical="center"/>
    </xf>
    <xf numFmtId="180" fontId="16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180" fontId="5" fillId="0" borderId="0" xfId="0" applyNumberFormat="1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7" fillId="0" borderId="20" xfId="9" applyFont="1" applyBorder="1" applyAlignment="1">
      <alignment horizontal="center" vertical="center"/>
      <protection locked="0"/>
    </xf>
    <xf numFmtId="0" fontId="17" fillId="0" borderId="21" xfId="9" applyFont="1" applyBorder="1" applyAlignment="1">
      <alignment horizontal="center" vertical="center"/>
      <protection locked="0"/>
    </xf>
    <xf numFmtId="0" fontId="17" fillId="0" borderId="22" xfId="9" applyFont="1" applyBorder="1" applyAlignment="1">
      <alignment horizontal="center" vertical="center"/>
      <protection locked="0"/>
    </xf>
    <xf numFmtId="0" fontId="1" fillId="3" borderId="7" xfId="0" applyFont="1" applyFill="1" applyBorder="1" applyAlignment="1">
      <alignment vertical="center" wrapText="1"/>
    </xf>
  </cellXfs>
  <cellStyles count="10">
    <cellStyle name="DateStyle" xfId="2" xr:uid="{00000000-0005-0000-0000-00000D000000}"/>
    <cellStyle name="DateTimeStyle" xfId="1" xr:uid="{00000000-0005-0000-0000-000006000000}"/>
    <cellStyle name="IntegralNumberStyle" xfId="8" xr:uid="{00000000-0005-0000-0000-000038000000}"/>
    <cellStyle name="MoneyStyle" xfId="6" xr:uid="{00000000-0005-0000-0000-000036000000}"/>
    <cellStyle name="Normal" xfId="9" xr:uid="{526DB9B1-E23F-4624-A7E8-3B1A68709690}"/>
    <cellStyle name="NumberStyle" xfId="4" xr:uid="{00000000-0005-0000-0000-000034000000}"/>
    <cellStyle name="PercentStyle" xfId="3" xr:uid="{00000000-0005-0000-0000-000023000000}"/>
    <cellStyle name="TextStyle" xfId="5" xr:uid="{00000000-0005-0000-0000-000035000000}"/>
    <cellStyle name="TimeStyle" xfId="7" xr:uid="{00000000-0005-0000-0000-00003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7"/>
  <sheetViews>
    <sheetView showGridLines="0" showZeros="0" zoomScale="90" zoomScaleNormal="90" workbookViewId="0">
      <pane ySplit="1" topLeftCell="A23" activePane="bottomLeft" state="frozen"/>
      <selection pane="bottomLeft" activeCell="D31" sqref="D10:D31"/>
    </sheetView>
  </sheetViews>
  <sheetFormatPr defaultColWidth="8.6640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2"/>
      <c r="C2" s="22"/>
      <c r="D2" s="33" t="s">
        <v>0</v>
      </c>
    </row>
    <row r="3" spans="1:4" ht="41.25" customHeight="1">
      <c r="A3" s="110" t="str">
        <f>"2025"&amp;"年部门财务收支预算总表"</f>
        <v>2025年部门财务收支预算总表</v>
      </c>
      <c r="B3" s="111"/>
      <c r="C3" s="111"/>
      <c r="D3" s="111"/>
    </row>
    <row r="4" spans="1:4" ht="17.25" customHeight="1">
      <c r="A4" s="112" t="s">
        <v>334</v>
      </c>
      <c r="B4" s="113"/>
      <c r="D4" s="69" t="s">
        <v>1</v>
      </c>
    </row>
    <row r="5" spans="1:4" ht="23.25" customHeight="1">
      <c r="A5" s="114" t="s">
        <v>2</v>
      </c>
      <c r="B5" s="115"/>
      <c r="C5" s="114" t="s">
        <v>3</v>
      </c>
      <c r="D5" s="115"/>
    </row>
    <row r="6" spans="1:4" ht="24" customHeight="1">
      <c r="A6" s="74" t="s">
        <v>4</v>
      </c>
      <c r="B6" s="74" t="s">
        <v>5</v>
      </c>
      <c r="C6" s="74" t="s">
        <v>6</v>
      </c>
      <c r="D6" s="74" t="s">
        <v>5</v>
      </c>
    </row>
    <row r="7" spans="1:4" ht="17.25" customHeight="1">
      <c r="A7" s="95" t="s">
        <v>7</v>
      </c>
      <c r="B7" s="96">
        <v>5002846</v>
      </c>
      <c r="C7" s="95" t="s">
        <v>8</v>
      </c>
      <c r="D7" s="96"/>
    </row>
    <row r="8" spans="1:4" ht="17.25" customHeight="1">
      <c r="A8" s="95" t="s">
        <v>9</v>
      </c>
      <c r="B8" s="96"/>
      <c r="C8" s="95" t="s">
        <v>10</v>
      </c>
      <c r="D8" s="96"/>
    </row>
    <row r="9" spans="1:4" ht="17.25" customHeight="1">
      <c r="A9" s="95" t="s">
        <v>11</v>
      </c>
      <c r="B9" s="96"/>
      <c r="C9" s="97" t="s">
        <v>12</v>
      </c>
      <c r="D9" s="96"/>
    </row>
    <row r="10" spans="1:4" ht="17.25" customHeight="1">
      <c r="A10" s="95" t="s">
        <v>13</v>
      </c>
      <c r="B10" s="96"/>
      <c r="C10" s="97" t="s">
        <v>14</v>
      </c>
      <c r="D10" s="96"/>
    </row>
    <row r="11" spans="1:4" ht="17.25" customHeight="1">
      <c r="A11" s="95" t="s">
        <v>15</v>
      </c>
      <c r="B11" s="96"/>
      <c r="C11" s="97" t="s">
        <v>16</v>
      </c>
      <c r="D11" s="96">
        <v>3726143</v>
      </c>
    </row>
    <row r="12" spans="1:4" ht="17.25" customHeight="1">
      <c r="A12" s="95" t="s">
        <v>17</v>
      </c>
      <c r="B12" s="96"/>
      <c r="C12" s="97" t="s">
        <v>18</v>
      </c>
      <c r="D12" s="96"/>
    </row>
    <row r="13" spans="1:4" ht="17.25" customHeight="1">
      <c r="A13" s="95" t="s">
        <v>19</v>
      </c>
      <c r="B13" s="96"/>
      <c r="C13" s="98" t="s">
        <v>20</v>
      </c>
      <c r="D13" s="96"/>
    </row>
    <row r="14" spans="1:4" ht="17.25" customHeight="1">
      <c r="A14" s="95" t="s">
        <v>21</v>
      </c>
      <c r="B14" s="96"/>
      <c r="C14" s="98" t="s">
        <v>22</v>
      </c>
      <c r="D14" s="96">
        <v>626520</v>
      </c>
    </row>
    <row r="15" spans="1:4" ht="17.25" customHeight="1">
      <c r="A15" s="95" t="s">
        <v>23</v>
      </c>
      <c r="B15" s="96"/>
      <c r="C15" s="98" t="s">
        <v>24</v>
      </c>
      <c r="D15" s="96">
        <v>327851</v>
      </c>
    </row>
    <row r="16" spans="1:4" ht="17.25" customHeight="1">
      <c r="A16" s="95" t="s">
        <v>25</v>
      </c>
      <c r="B16" s="96"/>
      <c r="C16" s="98" t="s">
        <v>26</v>
      </c>
      <c r="D16" s="96"/>
    </row>
    <row r="17" spans="1:4" ht="17.25" customHeight="1">
      <c r="A17" s="85"/>
      <c r="B17" s="96"/>
      <c r="C17" s="98" t="s">
        <v>27</v>
      </c>
      <c r="D17" s="96"/>
    </row>
    <row r="18" spans="1:4" ht="17.25" customHeight="1">
      <c r="A18" s="99"/>
      <c r="B18" s="96"/>
      <c r="C18" s="98" t="s">
        <v>28</v>
      </c>
      <c r="D18" s="96"/>
    </row>
    <row r="19" spans="1:4" ht="17.25" customHeight="1">
      <c r="A19" s="99"/>
      <c r="B19" s="96"/>
      <c r="C19" s="98" t="s">
        <v>29</v>
      </c>
      <c r="D19" s="96"/>
    </row>
    <row r="20" spans="1:4" ht="17.25" customHeight="1">
      <c r="A20" s="99"/>
      <c r="B20" s="96"/>
      <c r="C20" s="98" t="s">
        <v>30</v>
      </c>
      <c r="D20" s="96"/>
    </row>
    <row r="21" spans="1:4" ht="17.25" customHeight="1">
      <c r="A21" s="99"/>
      <c r="B21" s="96"/>
      <c r="C21" s="98" t="s">
        <v>31</v>
      </c>
      <c r="D21" s="96"/>
    </row>
    <row r="22" spans="1:4" ht="17.25" customHeight="1">
      <c r="A22" s="99"/>
      <c r="B22" s="96"/>
      <c r="C22" s="98" t="s">
        <v>32</v>
      </c>
      <c r="D22" s="96"/>
    </row>
    <row r="23" spans="1:4" ht="17.25" customHeight="1">
      <c r="A23" s="99"/>
      <c r="B23" s="96"/>
      <c r="C23" s="98" t="s">
        <v>33</v>
      </c>
      <c r="D23" s="96"/>
    </row>
    <row r="24" spans="1:4" ht="17.25" customHeight="1">
      <c r="A24" s="99"/>
      <c r="B24" s="96"/>
      <c r="C24" s="98" t="s">
        <v>34</v>
      </c>
      <c r="D24" s="96"/>
    </row>
    <row r="25" spans="1:4" ht="17.25" customHeight="1">
      <c r="A25" s="99"/>
      <c r="B25" s="96"/>
      <c r="C25" s="98" t="s">
        <v>35</v>
      </c>
      <c r="D25" s="96">
        <v>322332</v>
      </c>
    </row>
    <row r="26" spans="1:4" ht="17.25" customHeight="1">
      <c r="A26" s="99"/>
      <c r="B26" s="96"/>
      <c r="C26" s="98" t="s">
        <v>36</v>
      </c>
      <c r="D26" s="96"/>
    </row>
    <row r="27" spans="1:4" ht="17.25" customHeight="1">
      <c r="A27" s="99"/>
      <c r="B27" s="96"/>
      <c r="C27" s="85" t="s">
        <v>37</v>
      </c>
      <c r="D27" s="96"/>
    </row>
    <row r="28" spans="1:4" ht="17.25" customHeight="1">
      <c r="A28" s="99"/>
      <c r="B28" s="96"/>
      <c r="C28" s="98" t="s">
        <v>38</v>
      </c>
      <c r="D28" s="96"/>
    </row>
    <row r="29" spans="1:4" ht="16.5" customHeight="1">
      <c r="A29" s="99"/>
      <c r="B29" s="96"/>
      <c r="C29" s="98" t="s">
        <v>39</v>
      </c>
      <c r="D29" s="96"/>
    </row>
    <row r="30" spans="1:4" ht="16.5" customHeight="1">
      <c r="A30" s="99"/>
      <c r="B30" s="96"/>
      <c r="C30" s="85" t="s">
        <v>40</v>
      </c>
      <c r="D30" s="96"/>
    </row>
    <row r="31" spans="1:4" ht="17.25" customHeight="1">
      <c r="A31" s="99"/>
      <c r="B31" s="96"/>
      <c r="C31" s="85" t="s">
        <v>41</v>
      </c>
      <c r="D31" s="96"/>
    </row>
    <row r="32" spans="1:4" ht="17.25" customHeight="1">
      <c r="A32" s="99"/>
      <c r="B32" s="96"/>
      <c r="C32" s="98" t="s">
        <v>42</v>
      </c>
      <c r="D32" s="96"/>
    </row>
    <row r="33" spans="1:4" ht="16.5" customHeight="1">
      <c r="A33" s="99" t="s">
        <v>43</v>
      </c>
      <c r="B33" s="96">
        <v>5002846</v>
      </c>
      <c r="C33" s="99" t="s">
        <v>44</v>
      </c>
      <c r="D33" s="96">
        <v>5002846</v>
      </c>
    </row>
    <row r="34" spans="1:4" ht="16.5" customHeight="1">
      <c r="A34" s="85" t="s">
        <v>45</v>
      </c>
      <c r="B34" s="96"/>
      <c r="C34" s="85" t="s">
        <v>46</v>
      </c>
      <c r="D34" s="96"/>
    </row>
    <row r="35" spans="1:4" ht="16.5" customHeight="1">
      <c r="A35" s="98" t="s">
        <v>47</v>
      </c>
      <c r="B35" s="96"/>
      <c r="C35" s="98" t="s">
        <v>47</v>
      </c>
      <c r="D35" s="96"/>
    </row>
    <row r="36" spans="1:4" ht="16.5" customHeight="1">
      <c r="A36" s="98" t="s">
        <v>48</v>
      </c>
      <c r="B36" s="96"/>
      <c r="C36" s="98" t="s">
        <v>49</v>
      </c>
      <c r="D36" s="96"/>
    </row>
    <row r="37" spans="1:4" ht="16.5" customHeight="1">
      <c r="A37" s="100" t="s">
        <v>50</v>
      </c>
      <c r="B37" s="96">
        <v>5002846</v>
      </c>
      <c r="C37" s="100" t="s">
        <v>51</v>
      </c>
      <c r="D37" s="96">
        <v>5002846</v>
      </c>
    </row>
  </sheetData>
  <mergeCells count="4">
    <mergeCell ref="A3:D3"/>
    <mergeCell ref="A4:B4"/>
    <mergeCell ref="A5:B5"/>
    <mergeCell ref="C5:D5"/>
  </mergeCells>
  <phoneticPr fontId="14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E20" sqref="E20"/>
    </sheetView>
  </sheetViews>
  <sheetFormatPr defaultColWidth="9.109375" defaultRowHeight="14.25" customHeight="1"/>
  <cols>
    <col min="1" max="1" width="32.109375" customWidth="1"/>
    <col min="2" max="2" width="20.77734375" customWidth="1"/>
    <col min="3" max="3" width="32.109375" customWidth="1"/>
    <col min="4" max="4" width="27.77734375" customWidth="1"/>
    <col min="5" max="6" width="36.77734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2">
        <v>1</v>
      </c>
      <c r="B2" s="63">
        <v>0</v>
      </c>
      <c r="C2" s="62">
        <v>1</v>
      </c>
      <c r="D2" s="64"/>
      <c r="E2" s="64"/>
      <c r="F2" s="61" t="s">
        <v>177</v>
      </c>
    </row>
    <row r="3" spans="1:6" ht="42" customHeight="1">
      <c r="A3" s="205" t="str">
        <f>"2025"&amp;"年部门政府性基金预算支出预算表"</f>
        <v>2025年部门政府性基金预算支出预算表</v>
      </c>
      <c r="B3" s="205" t="s">
        <v>178</v>
      </c>
      <c r="C3" s="206"/>
      <c r="D3" s="147"/>
      <c r="E3" s="147"/>
      <c r="F3" s="147"/>
    </row>
    <row r="4" spans="1:6" ht="13.5" customHeight="1">
      <c r="A4" s="188" t="s">
        <v>334</v>
      </c>
      <c r="B4" s="188" t="s">
        <v>179</v>
      </c>
      <c r="C4" s="207"/>
      <c r="D4" s="64"/>
      <c r="E4" s="64"/>
      <c r="F4" s="61" t="s">
        <v>1</v>
      </c>
    </row>
    <row r="5" spans="1:6" ht="19.5" customHeight="1">
      <c r="A5" s="155" t="s">
        <v>143</v>
      </c>
      <c r="B5" s="209" t="s">
        <v>70</v>
      </c>
      <c r="C5" s="155" t="s">
        <v>71</v>
      </c>
      <c r="D5" s="194" t="s">
        <v>180</v>
      </c>
      <c r="E5" s="151"/>
      <c r="F5" s="152"/>
    </row>
    <row r="6" spans="1:6" ht="18.75" customHeight="1">
      <c r="A6" s="179"/>
      <c r="B6" s="210"/>
      <c r="C6" s="179"/>
      <c r="D6" s="9" t="s">
        <v>55</v>
      </c>
      <c r="E6" s="8" t="s">
        <v>73</v>
      </c>
      <c r="F6" s="9" t="s">
        <v>74</v>
      </c>
    </row>
    <row r="7" spans="1:6" ht="18.75" customHeight="1">
      <c r="A7" s="35">
        <v>1</v>
      </c>
      <c r="B7" s="65" t="s">
        <v>81</v>
      </c>
      <c r="C7" s="35">
        <v>3</v>
      </c>
      <c r="D7" s="66">
        <v>4</v>
      </c>
      <c r="E7" s="66">
        <v>5</v>
      </c>
      <c r="F7" s="66">
        <v>6</v>
      </c>
    </row>
    <row r="8" spans="1:6" ht="21" customHeight="1">
      <c r="A8" s="12"/>
      <c r="B8" s="12"/>
      <c r="C8" s="12"/>
      <c r="D8" s="45"/>
      <c r="E8" s="45"/>
      <c r="F8" s="45"/>
    </row>
    <row r="9" spans="1:6" ht="21" customHeight="1">
      <c r="A9" s="12"/>
      <c r="B9" s="12"/>
      <c r="C9" s="12"/>
      <c r="D9" s="45"/>
      <c r="E9" s="45"/>
      <c r="F9" s="45"/>
    </row>
    <row r="10" spans="1:6" ht="18.75" customHeight="1">
      <c r="A10" s="132" t="s">
        <v>133</v>
      </c>
      <c r="B10" s="132" t="s">
        <v>133</v>
      </c>
      <c r="C10" s="208" t="s">
        <v>133</v>
      </c>
      <c r="D10" s="45"/>
      <c r="E10" s="45"/>
      <c r="F10" s="45"/>
    </row>
    <row r="11" spans="1:6" ht="25.5" customHeight="1">
      <c r="A11" s="81" t="s">
        <v>345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4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 pane="bottomLeft" activeCell="H17" sqref="H17"/>
    </sheetView>
  </sheetViews>
  <sheetFormatPr defaultColWidth="9.109375" defaultRowHeight="14.25" customHeight="1"/>
  <cols>
    <col min="1" max="1" width="22.77734375" customWidth="1"/>
    <col min="2" max="2" width="24" customWidth="1"/>
    <col min="3" max="3" width="29.88671875" customWidth="1"/>
    <col min="4" max="4" width="15.77734375" customWidth="1"/>
    <col min="5" max="5" width="20.21875" customWidth="1"/>
    <col min="6" max="6" width="7.77734375" customWidth="1"/>
    <col min="7" max="7" width="11.109375" customWidth="1"/>
    <col min="8" max="8" width="13.2187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7"/>
      <c r="C2" s="47"/>
      <c r="R2" s="3"/>
      <c r="S2" s="3" t="s">
        <v>181</v>
      </c>
    </row>
    <row r="3" spans="1:19" ht="41.25" customHeight="1">
      <c r="A3" s="221" t="str">
        <f>"2025"&amp;"年部门政府采购预算表"</f>
        <v>2025年部门政府采购预算表</v>
      </c>
      <c r="B3" s="186"/>
      <c r="C3" s="186"/>
      <c r="D3" s="187"/>
      <c r="E3" s="187"/>
      <c r="F3" s="187"/>
      <c r="G3" s="187"/>
      <c r="H3" s="187"/>
      <c r="I3" s="187"/>
      <c r="J3" s="187"/>
      <c r="K3" s="187"/>
      <c r="L3" s="187"/>
      <c r="M3" s="186"/>
      <c r="N3" s="187"/>
      <c r="O3" s="187"/>
      <c r="P3" s="186"/>
      <c r="Q3" s="187"/>
      <c r="R3" s="186"/>
      <c r="S3" s="186"/>
    </row>
    <row r="4" spans="1:19" ht="18.75" customHeight="1">
      <c r="A4" s="162" t="s">
        <v>334</v>
      </c>
      <c r="B4" s="222"/>
      <c r="C4" s="222"/>
      <c r="D4" s="223"/>
      <c r="E4" s="223"/>
      <c r="F4" s="223"/>
      <c r="G4" s="223"/>
      <c r="H4" s="223"/>
      <c r="I4" s="5"/>
      <c r="J4" s="5"/>
      <c r="K4" s="5"/>
      <c r="L4" s="5"/>
      <c r="R4" s="6"/>
      <c r="S4" s="61" t="s">
        <v>1</v>
      </c>
    </row>
    <row r="5" spans="1:19" ht="15.75" customHeight="1">
      <c r="A5" s="198" t="s">
        <v>142</v>
      </c>
      <c r="B5" s="213" t="s">
        <v>143</v>
      </c>
      <c r="C5" s="213" t="s">
        <v>182</v>
      </c>
      <c r="D5" s="216" t="s">
        <v>183</v>
      </c>
      <c r="E5" s="216" t="s">
        <v>184</v>
      </c>
      <c r="F5" s="216" t="s">
        <v>185</v>
      </c>
      <c r="G5" s="216" t="s">
        <v>186</v>
      </c>
      <c r="H5" s="216" t="s">
        <v>187</v>
      </c>
      <c r="I5" s="224" t="s">
        <v>150</v>
      </c>
      <c r="J5" s="224"/>
      <c r="K5" s="224"/>
      <c r="L5" s="224"/>
      <c r="M5" s="192"/>
      <c r="N5" s="224"/>
      <c r="O5" s="224"/>
      <c r="P5" s="191"/>
      <c r="Q5" s="224"/>
      <c r="R5" s="192"/>
      <c r="S5" s="193"/>
    </row>
    <row r="6" spans="1:19" ht="17.25" customHeight="1">
      <c r="A6" s="202"/>
      <c r="B6" s="214"/>
      <c r="C6" s="214"/>
      <c r="D6" s="217"/>
      <c r="E6" s="217"/>
      <c r="F6" s="217"/>
      <c r="G6" s="217"/>
      <c r="H6" s="217"/>
      <c r="I6" s="217" t="s">
        <v>55</v>
      </c>
      <c r="J6" s="217" t="s">
        <v>58</v>
      </c>
      <c r="K6" s="217" t="s">
        <v>188</v>
      </c>
      <c r="L6" s="217" t="s">
        <v>189</v>
      </c>
      <c r="M6" s="219" t="s">
        <v>190</v>
      </c>
      <c r="N6" s="225" t="s">
        <v>191</v>
      </c>
      <c r="O6" s="225"/>
      <c r="P6" s="226"/>
      <c r="Q6" s="225"/>
      <c r="R6" s="227"/>
      <c r="S6" s="215"/>
    </row>
    <row r="7" spans="1:19" ht="54" customHeight="1">
      <c r="A7" s="199"/>
      <c r="B7" s="215"/>
      <c r="C7" s="215"/>
      <c r="D7" s="218"/>
      <c r="E7" s="218"/>
      <c r="F7" s="218"/>
      <c r="G7" s="218"/>
      <c r="H7" s="218"/>
      <c r="I7" s="218"/>
      <c r="J7" s="218" t="s">
        <v>57</v>
      </c>
      <c r="K7" s="218"/>
      <c r="L7" s="218"/>
      <c r="M7" s="220"/>
      <c r="N7" s="50" t="s">
        <v>57</v>
      </c>
      <c r="O7" s="50" t="s">
        <v>64</v>
      </c>
      <c r="P7" s="49" t="s">
        <v>65</v>
      </c>
      <c r="Q7" s="50" t="s">
        <v>66</v>
      </c>
      <c r="R7" s="55" t="s">
        <v>67</v>
      </c>
      <c r="S7" s="49" t="s">
        <v>68</v>
      </c>
    </row>
    <row r="8" spans="1:19" ht="18" customHeight="1">
      <c r="A8" s="58">
        <v>1</v>
      </c>
      <c r="B8" s="58" t="s">
        <v>81</v>
      </c>
      <c r="C8" s="59">
        <v>3</v>
      </c>
      <c r="D8" s="59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</row>
    <row r="9" spans="1:19" ht="21" customHeight="1">
      <c r="A9" s="51" t="s">
        <v>257</v>
      </c>
      <c r="B9" s="52" t="s">
        <v>218</v>
      </c>
      <c r="C9" s="52" t="s">
        <v>335</v>
      </c>
      <c r="D9" s="53" t="s">
        <v>336</v>
      </c>
      <c r="E9" s="53" t="s">
        <v>336</v>
      </c>
      <c r="F9" s="53" t="s">
        <v>337</v>
      </c>
      <c r="G9" s="60">
        <v>10</v>
      </c>
      <c r="H9" s="45">
        <v>1400</v>
      </c>
      <c r="I9" s="45">
        <v>1400</v>
      </c>
      <c r="J9" s="45">
        <v>1400</v>
      </c>
      <c r="K9" s="45"/>
      <c r="L9" s="45"/>
      <c r="M9" s="45"/>
      <c r="N9" s="45"/>
      <c r="O9" s="45"/>
      <c r="P9" s="45"/>
      <c r="Q9" s="45"/>
      <c r="R9" s="45"/>
      <c r="S9" s="45"/>
    </row>
    <row r="10" spans="1:19" ht="21" customHeight="1">
      <c r="A10" s="228" t="s">
        <v>133</v>
      </c>
      <c r="B10" s="229"/>
      <c r="C10" s="229"/>
      <c r="D10" s="230"/>
      <c r="E10" s="230"/>
      <c r="F10" s="230"/>
      <c r="G10" s="118"/>
      <c r="H10" s="45">
        <v>1400</v>
      </c>
      <c r="I10" s="45">
        <v>1400</v>
      </c>
      <c r="J10" s="45">
        <v>1400</v>
      </c>
      <c r="K10" s="45"/>
      <c r="L10" s="45"/>
      <c r="M10" s="45"/>
      <c r="N10" s="45"/>
      <c r="O10" s="45"/>
      <c r="P10" s="45"/>
      <c r="Q10" s="45"/>
      <c r="R10" s="45"/>
      <c r="S10" s="45"/>
    </row>
    <row r="11" spans="1:19" ht="21" customHeight="1">
      <c r="A11" s="162" t="s">
        <v>192</v>
      </c>
      <c r="B11" s="188"/>
      <c r="C11" s="188"/>
      <c r="D11" s="162"/>
      <c r="E11" s="162"/>
      <c r="F11" s="162"/>
      <c r="G11" s="211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honeticPr fontId="14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11"/>
  <sheetViews>
    <sheetView showZeros="0" topLeftCell="K1" workbookViewId="0">
      <pane ySplit="1" topLeftCell="A2" activePane="bottomLeft" state="frozen"/>
      <selection pane="bottomLeft" activeCell="D13" sqref="D13"/>
    </sheetView>
  </sheetViews>
  <sheetFormatPr defaultColWidth="9.109375" defaultRowHeight="14.25" customHeight="1"/>
  <cols>
    <col min="1" max="5" width="39.109375" customWidth="1"/>
    <col min="6" max="6" width="27.6640625" customWidth="1"/>
    <col min="7" max="7" width="28.6640625" customWidth="1"/>
    <col min="8" max="8" width="28.109375" customWidth="1"/>
    <col min="9" max="9" width="39.109375" customWidth="1"/>
    <col min="10" max="18" width="20.33203125" customWidth="1"/>
    <col min="19" max="20" width="20.2187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6"/>
      <c r="B2" s="47"/>
      <c r="C2" s="47"/>
      <c r="D2" s="47"/>
      <c r="E2" s="47"/>
      <c r="F2" s="47"/>
      <c r="G2" s="47"/>
      <c r="H2" s="46"/>
      <c r="I2" s="46"/>
      <c r="J2" s="46"/>
      <c r="K2" s="46"/>
      <c r="L2" s="46"/>
      <c r="M2" s="46"/>
      <c r="N2" s="54"/>
      <c r="O2" s="46"/>
      <c r="P2" s="46"/>
      <c r="Q2" s="47"/>
      <c r="R2" s="46"/>
      <c r="S2" s="56"/>
      <c r="T2" s="56" t="s">
        <v>193</v>
      </c>
    </row>
    <row r="3" spans="1:20" ht="41.25" customHeight="1">
      <c r="A3" s="221" t="str">
        <f>"2025"&amp;"年部门政府购买服务预算表"</f>
        <v>2025年部门政府购买服务预算表</v>
      </c>
      <c r="B3" s="186"/>
      <c r="C3" s="186"/>
      <c r="D3" s="186"/>
      <c r="E3" s="186"/>
      <c r="F3" s="186"/>
      <c r="G3" s="186"/>
      <c r="H3" s="231"/>
      <c r="I3" s="231"/>
      <c r="J3" s="231"/>
      <c r="K3" s="231"/>
      <c r="L3" s="231"/>
      <c r="M3" s="231"/>
      <c r="N3" s="232"/>
      <c r="O3" s="231"/>
      <c r="P3" s="231"/>
      <c r="Q3" s="186"/>
      <c r="R3" s="231"/>
      <c r="S3" s="232"/>
      <c r="T3" s="186"/>
    </row>
    <row r="4" spans="1:20" ht="22.5" customHeight="1">
      <c r="A4" s="233" t="s">
        <v>334</v>
      </c>
      <c r="B4" s="222"/>
      <c r="C4" s="222"/>
      <c r="D4" s="222"/>
      <c r="E4" s="222"/>
      <c r="F4" s="222"/>
      <c r="G4" s="222"/>
      <c r="H4" s="234"/>
      <c r="I4" s="234"/>
      <c r="J4" s="40"/>
      <c r="K4" s="40"/>
      <c r="L4" s="40"/>
      <c r="M4" s="40"/>
      <c r="N4" s="54"/>
      <c r="O4" s="46"/>
      <c r="P4" s="46"/>
      <c r="Q4" s="47"/>
      <c r="R4" s="46"/>
      <c r="S4" s="57"/>
      <c r="T4" s="56" t="s">
        <v>1</v>
      </c>
    </row>
    <row r="5" spans="1:20" ht="24" customHeight="1">
      <c r="A5" s="198" t="s">
        <v>142</v>
      </c>
      <c r="B5" s="213" t="s">
        <v>143</v>
      </c>
      <c r="C5" s="213" t="s">
        <v>182</v>
      </c>
      <c r="D5" s="213" t="s">
        <v>194</v>
      </c>
      <c r="E5" s="213" t="s">
        <v>195</v>
      </c>
      <c r="F5" s="213" t="s">
        <v>196</v>
      </c>
      <c r="G5" s="213" t="s">
        <v>197</v>
      </c>
      <c r="H5" s="216" t="s">
        <v>198</v>
      </c>
      <c r="I5" s="216" t="s">
        <v>199</v>
      </c>
      <c r="J5" s="224" t="s">
        <v>150</v>
      </c>
      <c r="K5" s="224"/>
      <c r="L5" s="224"/>
      <c r="M5" s="224"/>
      <c r="N5" s="192"/>
      <c r="O5" s="224"/>
      <c r="P5" s="224"/>
      <c r="Q5" s="191"/>
      <c r="R5" s="224"/>
      <c r="S5" s="192"/>
      <c r="T5" s="193"/>
    </row>
    <row r="6" spans="1:20" ht="24" customHeight="1">
      <c r="A6" s="202"/>
      <c r="B6" s="214"/>
      <c r="C6" s="214"/>
      <c r="D6" s="214"/>
      <c r="E6" s="214"/>
      <c r="F6" s="214"/>
      <c r="G6" s="214"/>
      <c r="H6" s="217"/>
      <c r="I6" s="217"/>
      <c r="J6" s="217" t="s">
        <v>55</v>
      </c>
      <c r="K6" s="217" t="s">
        <v>58</v>
      </c>
      <c r="L6" s="217" t="s">
        <v>188</v>
      </c>
      <c r="M6" s="217" t="s">
        <v>189</v>
      </c>
      <c r="N6" s="219" t="s">
        <v>190</v>
      </c>
      <c r="O6" s="225" t="s">
        <v>191</v>
      </c>
      <c r="P6" s="225"/>
      <c r="Q6" s="226"/>
      <c r="R6" s="225"/>
      <c r="S6" s="227"/>
      <c r="T6" s="215"/>
    </row>
    <row r="7" spans="1:20" ht="54" customHeight="1">
      <c r="A7" s="199"/>
      <c r="B7" s="215"/>
      <c r="C7" s="215"/>
      <c r="D7" s="215"/>
      <c r="E7" s="215"/>
      <c r="F7" s="215"/>
      <c r="G7" s="215"/>
      <c r="H7" s="218"/>
      <c r="I7" s="218"/>
      <c r="J7" s="218"/>
      <c r="K7" s="218" t="s">
        <v>57</v>
      </c>
      <c r="L7" s="218"/>
      <c r="M7" s="218"/>
      <c r="N7" s="220"/>
      <c r="O7" s="50" t="s">
        <v>57</v>
      </c>
      <c r="P7" s="50" t="s">
        <v>64</v>
      </c>
      <c r="Q7" s="49" t="s">
        <v>65</v>
      </c>
      <c r="R7" s="50" t="s">
        <v>66</v>
      </c>
      <c r="S7" s="55" t="s">
        <v>67</v>
      </c>
      <c r="T7" s="49" t="s">
        <v>68</v>
      </c>
    </row>
    <row r="8" spans="1:20" ht="17.25" customHeight="1">
      <c r="A8" s="10">
        <v>1</v>
      </c>
      <c r="B8" s="49">
        <v>2</v>
      </c>
      <c r="C8" s="10">
        <v>3</v>
      </c>
      <c r="D8" s="10">
        <v>4</v>
      </c>
      <c r="E8" s="49">
        <v>5</v>
      </c>
      <c r="F8" s="10">
        <v>6</v>
      </c>
      <c r="G8" s="10">
        <v>7</v>
      </c>
      <c r="H8" s="49">
        <v>8</v>
      </c>
      <c r="I8" s="10">
        <v>9</v>
      </c>
      <c r="J8" s="10">
        <v>10</v>
      </c>
      <c r="K8" s="49">
        <v>11</v>
      </c>
      <c r="L8" s="10">
        <v>12</v>
      </c>
      <c r="M8" s="10">
        <v>13</v>
      </c>
      <c r="N8" s="49">
        <v>14</v>
      </c>
      <c r="O8" s="10">
        <v>15</v>
      </c>
      <c r="P8" s="10">
        <v>16</v>
      </c>
      <c r="Q8" s="49">
        <v>17</v>
      </c>
      <c r="R8" s="10">
        <v>18</v>
      </c>
      <c r="S8" s="10">
        <v>19</v>
      </c>
      <c r="T8" s="10">
        <v>20</v>
      </c>
    </row>
    <row r="9" spans="1:20" ht="21" customHeight="1">
      <c r="A9" s="51"/>
      <c r="B9" s="52"/>
      <c r="C9" s="52"/>
      <c r="D9" s="52"/>
      <c r="E9" s="52"/>
      <c r="F9" s="52"/>
      <c r="G9" s="52"/>
      <c r="H9" s="53"/>
      <c r="I9" s="53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ht="21" customHeight="1">
      <c r="A10" s="228" t="s">
        <v>133</v>
      </c>
      <c r="B10" s="229"/>
      <c r="C10" s="229"/>
      <c r="D10" s="229"/>
      <c r="E10" s="229"/>
      <c r="F10" s="229"/>
      <c r="G10" s="229"/>
      <c r="H10" s="230"/>
      <c r="I10" s="128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ht="26.25" customHeight="1">
      <c r="A11" s="93" t="s">
        <v>338</v>
      </c>
    </row>
  </sheetData>
  <mergeCells count="19"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A3:T3"/>
    <mergeCell ref="A4:I4"/>
    <mergeCell ref="J5:T5"/>
    <mergeCell ref="O6:T6"/>
    <mergeCell ref="J6:J7"/>
    <mergeCell ref="K6:K7"/>
  </mergeCells>
  <phoneticPr fontId="14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 pane="bottomLeft" activeCell="I13" sqref="I13"/>
    </sheetView>
  </sheetViews>
  <sheetFormatPr defaultColWidth="9.109375" defaultRowHeight="14.25" customHeight="1"/>
  <cols>
    <col min="1" max="1" width="37.77734375" customWidth="1"/>
    <col min="2" max="5" width="20" customWidth="1"/>
  </cols>
  <sheetData>
    <row r="1" spans="1:5" ht="14.25" customHeight="1">
      <c r="A1" s="1"/>
      <c r="B1" s="1"/>
      <c r="C1" s="1"/>
      <c r="D1" s="1"/>
      <c r="E1" s="1"/>
    </row>
    <row r="2" spans="1:5" ht="17.25" customHeight="1">
      <c r="D2" s="39"/>
      <c r="E2" s="3" t="s">
        <v>200</v>
      </c>
    </row>
    <row r="3" spans="1:5" ht="41.25" customHeight="1">
      <c r="A3" s="221" t="str">
        <f>"2025"&amp;"年区对下转移支付预算表"</f>
        <v>2025年区对下转移支付预算表</v>
      </c>
      <c r="B3" s="187"/>
      <c r="C3" s="187"/>
      <c r="D3" s="187"/>
      <c r="E3" s="186"/>
    </row>
    <row r="4" spans="1:5" ht="18" customHeight="1">
      <c r="A4" s="233" t="s">
        <v>334</v>
      </c>
      <c r="B4" s="234"/>
      <c r="C4" s="234"/>
      <c r="D4" s="235"/>
      <c r="E4" s="6" t="s">
        <v>1</v>
      </c>
    </row>
    <row r="5" spans="1:5" ht="19.5" customHeight="1">
      <c r="A5" s="236" t="s">
        <v>201</v>
      </c>
      <c r="B5" s="194" t="s">
        <v>150</v>
      </c>
      <c r="C5" s="151"/>
      <c r="D5" s="151"/>
      <c r="E5" s="41"/>
    </row>
    <row r="6" spans="1:5" ht="40.5" customHeight="1">
      <c r="A6" s="156"/>
      <c r="B6" s="14" t="s">
        <v>55</v>
      </c>
      <c r="C6" s="7" t="s">
        <v>58</v>
      </c>
      <c r="D6" s="42" t="s">
        <v>188</v>
      </c>
      <c r="E6" s="43" t="s">
        <v>202</v>
      </c>
    </row>
    <row r="7" spans="1:5" ht="19.5" customHeight="1">
      <c r="A7" s="11">
        <v>1</v>
      </c>
      <c r="B7" s="11">
        <v>2</v>
      </c>
      <c r="C7" s="11">
        <v>3</v>
      </c>
      <c r="D7" s="44">
        <v>4</v>
      </c>
      <c r="E7" s="18">
        <v>5</v>
      </c>
    </row>
    <row r="8" spans="1:5" ht="19.5" customHeight="1">
      <c r="A8" s="15"/>
      <c r="B8" s="45"/>
      <c r="C8" s="45"/>
      <c r="D8" s="45"/>
      <c r="E8" s="45"/>
    </row>
    <row r="9" spans="1:5" ht="19.5" customHeight="1">
      <c r="A9" s="36"/>
      <c r="B9" s="45"/>
      <c r="C9" s="45"/>
      <c r="D9" s="45"/>
      <c r="E9" s="45"/>
    </row>
    <row r="10" spans="1:5" ht="23.25" customHeight="1">
      <c r="A10" s="81" t="s">
        <v>339</v>
      </c>
    </row>
  </sheetData>
  <mergeCells count="4">
    <mergeCell ref="A3:E3"/>
    <mergeCell ref="A4:D4"/>
    <mergeCell ref="B5:D5"/>
    <mergeCell ref="A5:A6"/>
  </mergeCells>
  <phoneticPr fontId="14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G16" sqref="G16"/>
    </sheetView>
  </sheetViews>
  <sheetFormatPr defaultColWidth="9.109375" defaultRowHeight="12" customHeight="1"/>
  <cols>
    <col min="1" max="1" width="34.21875" customWidth="1"/>
    <col min="2" max="2" width="29" customWidth="1"/>
    <col min="3" max="5" width="23.6640625" customWidth="1"/>
    <col min="6" max="6" width="11.21875" customWidth="1"/>
    <col min="7" max="7" width="25.109375" customWidth="1"/>
    <col min="8" max="8" width="15.6640625" customWidth="1"/>
    <col min="9" max="9" width="13.332031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203</v>
      </c>
    </row>
    <row r="3" spans="1:10" ht="41.25" customHeight="1">
      <c r="A3" s="203" t="str">
        <f>"2025"&amp;"年市对下转移支付绩效目标表"</f>
        <v>2025年市对下转移支付绩效目标表</v>
      </c>
      <c r="B3" s="187"/>
      <c r="C3" s="187"/>
      <c r="D3" s="187"/>
      <c r="E3" s="187"/>
      <c r="F3" s="186"/>
      <c r="G3" s="187"/>
      <c r="H3" s="186"/>
      <c r="I3" s="186"/>
      <c r="J3" s="187"/>
    </row>
    <row r="4" spans="1:10" ht="17.25" customHeight="1">
      <c r="A4" s="188" t="s">
        <v>334</v>
      </c>
      <c r="B4" s="111"/>
      <c r="C4" s="111"/>
      <c r="D4" s="111"/>
      <c r="E4" s="111"/>
      <c r="F4" s="111"/>
      <c r="G4" s="111"/>
      <c r="H4" s="111"/>
    </row>
    <row r="5" spans="1:10" ht="44.25" customHeight="1">
      <c r="A5" s="34" t="s">
        <v>201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4.2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5">
        <v>8</v>
      </c>
      <c r="I6" s="35">
        <v>9</v>
      </c>
      <c r="J6" s="34">
        <v>10</v>
      </c>
    </row>
    <row r="7" spans="1:10" ht="42" customHeight="1">
      <c r="A7" s="15"/>
      <c r="B7" s="36"/>
      <c r="C7" s="36"/>
      <c r="D7" s="36"/>
      <c r="E7" s="37"/>
      <c r="F7" s="38"/>
      <c r="G7" s="37"/>
      <c r="H7" s="38"/>
      <c r="I7" s="38"/>
      <c r="J7" s="37"/>
    </row>
    <row r="8" spans="1:10" ht="42" customHeight="1">
      <c r="A8" s="15"/>
      <c r="B8" s="12"/>
      <c r="C8" s="12"/>
      <c r="D8" s="12"/>
      <c r="E8" s="15"/>
      <c r="F8" s="12"/>
      <c r="G8" s="15"/>
      <c r="H8" s="12"/>
      <c r="I8" s="12"/>
      <c r="J8" s="15"/>
    </row>
    <row r="9" spans="1:10" ht="31.5" customHeight="1">
      <c r="A9" s="81" t="s">
        <v>340</v>
      </c>
    </row>
  </sheetData>
  <mergeCells count="2">
    <mergeCell ref="A3:J3"/>
    <mergeCell ref="A4:H4"/>
  </mergeCells>
  <phoneticPr fontId="14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D15" sqref="D15"/>
    </sheetView>
  </sheetViews>
  <sheetFormatPr defaultColWidth="10.33203125" defaultRowHeight="14.25" customHeight="1"/>
  <cols>
    <col min="1" max="3" width="33.77734375" customWidth="1"/>
    <col min="4" max="4" width="45.6640625" customWidth="1"/>
    <col min="5" max="5" width="27.6640625" customWidth="1"/>
    <col min="6" max="6" width="21.77734375" customWidth="1"/>
    <col min="7" max="9" width="26.2187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37" t="s">
        <v>204</v>
      </c>
      <c r="B2" s="238"/>
      <c r="C2" s="238"/>
      <c r="D2" s="239"/>
      <c r="E2" s="239"/>
      <c r="F2" s="239"/>
      <c r="G2" s="238"/>
      <c r="H2" s="238"/>
      <c r="I2" s="239"/>
    </row>
    <row r="3" spans="1:9" ht="41.25" customHeight="1">
      <c r="A3" s="110" t="str">
        <f>"2025"&amp;"年新增资产配置预算表"</f>
        <v>2025年新增资产配置预算表</v>
      </c>
      <c r="B3" s="161"/>
      <c r="C3" s="161"/>
      <c r="D3" s="160"/>
      <c r="E3" s="160"/>
      <c r="F3" s="160"/>
      <c r="G3" s="161"/>
      <c r="H3" s="161"/>
      <c r="I3" s="160"/>
    </row>
    <row r="4" spans="1:9" ht="14.25" customHeight="1">
      <c r="A4" s="130" t="s">
        <v>334</v>
      </c>
      <c r="B4" s="240"/>
      <c r="C4" s="240"/>
      <c r="D4" s="22"/>
      <c r="F4" s="21"/>
      <c r="G4" s="20"/>
      <c r="H4" s="20"/>
      <c r="I4" s="33" t="s">
        <v>1</v>
      </c>
    </row>
    <row r="5" spans="1:9" ht="28.5" customHeight="1">
      <c r="A5" s="164" t="s">
        <v>142</v>
      </c>
      <c r="B5" s="165" t="s">
        <v>143</v>
      </c>
      <c r="C5" s="163" t="s">
        <v>205</v>
      </c>
      <c r="D5" s="164" t="s">
        <v>206</v>
      </c>
      <c r="E5" s="164" t="s">
        <v>207</v>
      </c>
      <c r="F5" s="164" t="s">
        <v>208</v>
      </c>
      <c r="G5" s="165" t="s">
        <v>209</v>
      </c>
      <c r="H5" s="241"/>
      <c r="I5" s="164"/>
    </row>
    <row r="6" spans="1:9" ht="21" customHeight="1">
      <c r="A6" s="163"/>
      <c r="B6" s="168"/>
      <c r="C6" s="168"/>
      <c r="D6" s="167"/>
      <c r="E6" s="168"/>
      <c r="F6" s="168"/>
      <c r="G6" s="23" t="s">
        <v>186</v>
      </c>
      <c r="H6" s="23" t="s">
        <v>210</v>
      </c>
      <c r="I6" s="23" t="s">
        <v>211</v>
      </c>
    </row>
    <row r="7" spans="1:9" ht="17.25" customHeight="1">
      <c r="A7" s="24" t="s">
        <v>80</v>
      </c>
      <c r="B7" s="25"/>
      <c r="C7" s="26" t="s">
        <v>81</v>
      </c>
      <c r="D7" s="24" t="s">
        <v>82</v>
      </c>
      <c r="E7" s="27" t="s">
        <v>83</v>
      </c>
      <c r="F7" s="24" t="s">
        <v>84</v>
      </c>
      <c r="G7" s="26" t="s">
        <v>85</v>
      </c>
      <c r="H7" s="28" t="s">
        <v>86</v>
      </c>
      <c r="I7" s="27" t="s">
        <v>87</v>
      </c>
    </row>
    <row r="8" spans="1:9" ht="19.5" customHeight="1">
      <c r="A8" s="29"/>
      <c r="B8" s="17"/>
      <c r="C8" s="17"/>
      <c r="D8" s="15"/>
      <c r="E8" s="12"/>
      <c r="F8" s="28"/>
      <c r="G8" s="30"/>
      <c r="H8" s="31"/>
      <c r="I8" s="31"/>
    </row>
    <row r="9" spans="1:9" ht="19.5" customHeight="1">
      <c r="A9" s="242" t="s">
        <v>55</v>
      </c>
      <c r="B9" s="243"/>
      <c r="C9" s="243"/>
      <c r="D9" s="244"/>
      <c r="E9" s="245"/>
      <c r="F9" s="245"/>
      <c r="G9" s="30"/>
      <c r="H9" s="31"/>
      <c r="I9" s="31"/>
    </row>
    <row r="10" spans="1:9" ht="24" customHeight="1">
      <c r="A10" s="81" t="s">
        <v>341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4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H18" sqref="H18"/>
    </sheetView>
  </sheetViews>
  <sheetFormatPr defaultColWidth="9.109375" defaultRowHeight="14.25" customHeight="1"/>
  <cols>
    <col min="1" max="1" width="19.21875" customWidth="1"/>
    <col min="2" max="2" width="33.88671875" customWidth="1"/>
    <col min="3" max="3" width="23.88671875" customWidth="1"/>
    <col min="4" max="4" width="11.109375" customWidth="1"/>
    <col min="5" max="5" width="17.77734375" customWidth="1"/>
    <col min="6" max="6" width="9.88671875" customWidth="1"/>
    <col min="7" max="7" width="17.7773437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212</v>
      </c>
    </row>
    <row r="3" spans="1:11" ht="41.25" customHeight="1">
      <c r="A3" s="187" t="str">
        <f>"2025"&amp;"年上级转移支付补助项目支出预算表"</f>
        <v>2025年上级转移支付补助项目支出预算表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13.5" customHeight="1">
      <c r="A4" s="188" t="s">
        <v>334</v>
      </c>
      <c r="B4" s="189"/>
      <c r="C4" s="189"/>
      <c r="D4" s="189"/>
      <c r="E4" s="189"/>
      <c r="F4" s="189"/>
      <c r="G4" s="189"/>
      <c r="H4" s="5"/>
      <c r="I4" s="5"/>
      <c r="J4" s="5"/>
      <c r="K4" s="6" t="s">
        <v>1</v>
      </c>
    </row>
    <row r="5" spans="1:11" ht="21.75" customHeight="1">
      <c r="A5" s="169" t="s">
        <v>161</v>
      </c>
      <c r="B5" s="169" t="s">
        <v>145</v>
      </c>
      <c r="C5" s="169" t="s">
        <v>162</v>
      </c>
      <c r="D5" s="198" t="s">
        <v>146</v>
      </c>
      <c r="E5" s="198" t="s">
        <v>147</v>
      </c>
      <c r="F5" s="198" t="s">
        <v>163</v>
      </c>
      <c r="G5" s="198" t="s">
        <v>164</v>
      </c>
      <c r="H5" s="236" t="s">
        <v>55</v>
      </c>
      <c r="I5" s="194" t="s">
        <v>213</v>
      </c>
      <c r="J5" s="151"/>
      <c r="K5" s="152"/>
    </row>
    <row r="6" spans="1:11" ht="21.75" customHeight="1">
      <c r="A6" s="176"/>
      <c r="B6" s="176"/>
      <c r="C6" s="176"/>
      <c r="D6" s="202"/>
      <c r="E6" s="202"/>
      <c r="F6" s="202"/>
      <c r="G6" s="202"/>
      <c r="H6" s="177"/>
      <c r="I6" s="198" t="s">
        <v>58</v>
      </c>
      <c r="J6" s="198" t="s">
        <v>59</v>
      </c>
      <c r="K6" s="198" t="s">
        <v>60</v>
      </c>
    </row>
    <row r="7" spans="1:11" ht="40.5" customHeight="1">
      <c r="A7" s="170"/>
      <c r="B7" s="170"/>
      <c r="C7" s="170"/>
      <c r="D7" s="199"/>
      <c r="E7" s="199"/>
      <c r="F7" s="199"/>
      <c r="G7" s="199"/>
      <c r="H7" s="156"/>
      <c r="I7" s="199" t="s">
        <v>57</v>
      </c>
      <c r="J7" s="199"/>
      <c r="K7" s="199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8">
        <v>10</v>
      </c>
      <c r="K8" s="18">
        <v>11</v>
      </c>
    </row>
    <row r="9" spans="1:11" ht="18.75" customHeight="1">
      <c r="A9" s="15"/>
      <c r="B9" s="12"/>
      <c r="C9" s="15"/>
      <c r="D9" s="15"/>
      <c r="E9" s="15"/>
      <c r="F9" s="15"/>
      <c r="G9" s="15"/>
      <c r="H9" s="16"/>
      <c r="I9" s="19"/>
      <c r="J9" s="19"/>
      <c r="K9" s="16"/>
    </row>
    <row r="10" spans="1:11" ht="18.75" customHeight="1">
      <c r="A10" s="17"/>
      <c r="B10" s="12"/>
      <c r="C10" s="12"/>
      <c r="D10" s="12"/>
      <c r="E10" s="12"/>
      <c r="F10" s="12"/>
      <c r="G10" s="12"/>
      <c r="H10" s="13"/>
      <c r="I10" s="13"/>
      <c r="J10" s="13"/>
      <c r="K10" s="16"/>
    </row>
    <row r="11" spans="1:11" ht="18.75" customHeight="1">
      <c r="A11" s="171" t="s">
        <v>133</v>
      </c>
      <c r="B11" s="246"/>
      <c r="C11" s="246"/>
      <c r="D11" s="246"/>
      <c r="E11" s="246"/>
      <c r="F11" s="246"/>
      <c r="G11" s="247"/>
      <c r="H11" s="13"/>
      <c r="I11" s="13"/>
      <c r="J11" s="13"/>
      <c r="K11" s="16"/>
    </row>
    <row r="12" spans="1:11" ht="14.25" customHeight="1">
      <c r="A12" s="81" t="s">
        <v>342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4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32"/>
  <sheetViews>
    <sheetView showZeros="0" workbookViewId="0">
      <pane ySplit="1" topLeftCell="A2" activePane="bottomLeft" state="frozen"/>
      <selection pane="bottomLeft" activeCell="J11" sqref="J11"/>
    </sheetView>
  </sheetViews>
  <sheetFormatPr defaultColWidth="9.109375" defaultRowHeight="14.25" customHeight="1"/>
  <cols>
    <col min="1" max="1" width="26" customWidth="1"/>
    <col min="2" max="2" width="20" customWidth="1"/>
    <col min="3" max="3" width="28" customWidth="1"/>
    <col min="4" max="4" width="13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214</v>
      </c>
    </row>
    <row r="3" spans="1:7" ht="41.25" customHeight="1">
      <c r="A3" s="187" t="str">
        <f>"2025"&amp;"年部门项目中期规划预算表"</f>
        <v>2025年部门项目中期规划预算表</v>
      </c>
      <c r="B3" s="187"/>
      <c r="C3" s="187"/>
      <c r="D3" s="187"/>
      <c r="E3" s="187"/>
      <c r="F3" s="187"/>
      <c r="G3" s="187"/>
    </row>
    <row r="4" spans="1:7" ht="13.5" customHeight="1">
      <c r="A4" s="188" t="s">
        <v>334</v>
      </c>
      <c r="B4" s="189"/>
      <c r="C4" s="189"/>
      <c r="D4" s="189"/>
      <c r="E4" s="5"/>
      <c r="F4" s="5"/>
      <c r="G4" s="6" t="s">
        <v>1</v>
      </c>
    </row>
    <row r="5" spans="1:7" ht="21.75" customHeight="1">
      <c r="A5" s="169" t="s">
        <v>162</v>
      </c>
      <c r="B5" s="169" t="s">
        <v>161</v>
      </c>
      <c r="C5" s="169" t="s">
        <v>145</v>
      </c>
      <c r="D5" s="198" t="s">
        <v>215</v>
      </c>
      <c r="E5" s="194" t="s">
        <v>58</v>
      </c>
      <c r="F5" s="151"/>
      <c r="G5" s="152"/>
    </row>
    <row r="6" spans="1:7" ht="21.75" customHeight="1">
      <c r="A6" s="176"/>
      <c r="B6" s="176"/>
      <c r="C6" s="176"/>
      <c r="D6" s="202"/>
      <c r="E6" s="250" t="str">
        <f>"2025"&amp;"年"</f>
        <v>2025年</v>
      </c>
      <c r="F6" s="198" t="str">
        <f>("2025"+1)&amp;"年"</f>
        <v>2026年</v>
      </c>
      <c r="G6" s="198" t="str">
        <f>("2025"+2)&amp;"年"</f>
        <v>2027年</v>
      </c>
    </row>
    <row r="7" spans="1:7" ht="40.5" customHeight="1">
      <c r="A7" s="170"/>
      <c r="B7" s="170"/>
      <c r="C7" s="170"/>
      <c r="D7" s="199"/>
      <c r="E7" s="156"/>
      <c r="F7" s="199" t="s">
        <v>57</v>
      </c>
      <c r="G7" s="199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5" customHeight="1">
      <c r="A9" s="251" t="s">
        <v>217</v>
      </c>
      <c r="B9" s="89" t="s">
        <v>343</v>
      </c>
      <c r="C9" s="90" t="s">
        <v>253</v>
      </c>
      <c r="D9" s="89" t="s">
        <v>344</v>
      </c>
      <c r="E9" s="91">
        <v>1911278</v>
      </c>
      <c r="F9" s="91">
        <v>1911278</v>
      </c>
      <c r="G9" s="91">
        <v>1911278</v>
      </c>
    </row>
    <row r="10" spans="1:7" ht="15" customHeight="1">
      <c r="A10" s="252"/>
      <c r="B10" s="89" t="s">
        <v>343</v>
      </c>
      <c r="C10" s="90" t="s">
        <v>249</v>
      </c>
      <c r="D10" s="89" t="s">
        <v>344</v>
      </c>
      <c r="E10" s="91">
        <v>749020</v>
      </c>
      <c r="F10" s="91">
        <v>749020</v>
      </c>
      <c r="G10" s="91">
        <v>749020</v>
      </c>
    </row>
    <row r="11" spans="1:7" ht="15" customHeight="1">
      <c r="A11" s="252"/>
      <c r="B11" s="89" t="s">
        <v>343</v>
      </c>
      <c r="C11" s="90" t="s">
        <v>248</v>
      </c>
      <c r="D11" s="89" t="s">
        <v>344</v>
      </c>
      <c r="E11" s="91">
        <v>322332</v>
      </c>
      <c r="F11" s="91">
        <v>322332</v>
      </c>
      <c r="G11" s="91">
        <v>322332</v>
      </c>
    </row>
    <row r="12" spans="1:7" ht="15" customHeight="1">
      <c r="A12" s="252"/>
      <c r="B12" s="89" t="s">
        <v>343</v>
      </c>
      <c r="C12" s="90" t="s">
        <v>255</v>
      </c>
      <c r="D12" s="89" t="s">
        <v>344</v>
      </c>
      <c r="E12" s="91">
        <v>14820</v>
      </c>
      <c r="F12" s="91">
        <v>14820</v>
      </c>
      <c r="G12" s="91">
        <v>14820</v>
      </c>
    </row>
    <row r="13" spans="1:7" ht="15" customHeight="1">
      <c r="A13" s="252"/>
      <c r="B13" s="89" t="s">
        <v>343</v>
      </c>
      <c r="C13" s="89" t="s">
        <v>256</v>
      </c>
      <c r="D13" s="89" t="s">
        <v>344</v>
      </c>
      <c r="E13" s="91">
        <v>162332</v>
      </c>
      <c r="F13" s="91">
        <v>162332</v>
      </c>
      <c r="G13" s="91">
        <v>162332</v>
      </c>
    </row>
    <row r="14" spans="1:7" ht="15" customHeight="1">
      <c r="A14" s="252"/>
      <c r="B14" s="89" t="s">
        <v>343</v>
      </c>
      <c r="C14" s="89" t="s">
        <v>251</v>
      </c>
      <c r="D14" s="89" t="s">
        <v>344</v>
      </c>
      <c r="E14" s="91">
        <v>183600</v>
      </c>
      <c r="F14" s="91">
        <v>183600</v>
      </c>
      <c r="G14" s="91">
        <v>183600</v>
      </c>
    </row>
    <row r="15" spans="1:7" ht="15" customHeight="1">
      <c r="A15" s="252"/>
      <c r="B15" s="89" t="s">
        <v>343</v>
      </c>
      <c r="C15" s="90" t="s">
        <v>252</v>
      </c>
      <c r="D15" s="89" t="s">
        <v>344</v>
      </c>
      <c r="E15" s="91">
        <v>977600</v>
      </c>
      <c r="F15" s="91">
        <v>977600</v>
      </c>
      <c r="G15" s="91">
        <v>977600</v>
      </c>
    </row>
    <row r="16" spans="1:7" ht="15" customHeight="1">
      <c r="A16" s="252"/>
      <c r="B16" s="89" t="s">
        <v>343</v>
      </c>
      <c r="C16" s="90" t="s">
        <v>250</v>
      </c>
      <c r="D16" s="89" t="s">
        <v>344</v>
      </c>
      <c r="E16" s="91">
        <v>623064</v>
      </c>
      <c r="F16" s="91">
        <v>623064</v>
      </c>
      <c r="G16" s="91">
        <v>623064</v>
      </c>
    </row>
    <row r="17" spans="1:7" ht="15" customHeight="1">
      <c r="A17" s="252"/>
      <c r="B17" s="89" t="s">
        <v>343</v>
      </c>
      <c r="C17" s="89" t="s">
        <v>254</v>
      </c>
      <c r="D17" s="89" t="s">
        <v>344</v>
      </c>
      <c r="E17" s="91">
        <v>27000</v>
      </c>
      <c r="F17" s="91">
        <v>27000</v>
      </c>
      <c r="G17" s="91">
        <v>27000</v>
      </c>
    </row>
    <row r="18" spans="1:7" ht="15" customHeight="1">
      <c r="A18" s="252"/>
      <c r="B18" s="89" t="s">
        <v>343</v>
      </c>
      <c r="C18" s="90" t="s">
        <v>359</v>
      </c>
      <c r="D18" s="89" t="s">
        <v>344</v>
      </c>
      <c r="E18" s="91">
        <v>29000</v>
      </c>
      <c r="F18" s="91">
        <v>29000</v>
      </c>
      <c r="G18" s="91">
        <v>29000</v>
      </c>
    </row>
    <row r="19" spans="1:7" ht="15" customHeight="1">
      <c r="A19" s="253"/>
      <c r="B19" s="89" t="s">
        <v>343</v>
      </c>
      <c r="C19" s="90" t="s">
        <v>360</v>
      </c>
      <c r="D19" s="89" t="s">
        <v>344</v>
      </c>
      <c r="E19" s="91">
        <v>2800</v>
      </c>
      <c r="F19" s="91">
        <v>2800</v>
      </c>
      <c r="G19" s="91">
        <v>2800</v>
      </c>
    </row>
    <row r="20" spans="1:7" ht="18.75" customHeight="1">
      <c r="A20" s="171" t="s">
        <v>55</v>
      </c>
      <c r="B20" s="248" t="s">
        <v>216</v>
      </c>
      <c r="C20" s="248"/>
      <c r="D20" s="249"/>
      <c r="E20" s="94">
        <f>SUM(E9:E19)</f>
        <v>5002846</v>
      </c>
      <c r="F20" s="94">
        <f t="shared" ref="F20:G20" si="0">SUM(F9:F19)</f>
        <v>5002846</v>
      </c>
      <c r="G20" s="94">
        <f t="shared" si="0"/>
        <v>5002846</v>
      </c>
    </row>
    <row r="32" spans="1:7" ht="14.25" customHeight="1">
      <c r="G32" s="81" t="s">
        <v>358</v>
      </c>
    </row>
  </sheetData>
  <mergeCells count="12">
    <mergeCell ref="A3:G3"/>
    <mergeCell ref="A4:D4"/>
    <mergeCell ref="E5:G5"/>
    <mergeCell ref="A20:D20"/>
    <mergeCell ref="A5:A7"/>
    <mergeCell ref="B5:B7"/>
    <mergeCell ref="C5:C7"/>
    <mergeCell ref="D5:D7"/>
    <mergeCell ref="E6:E7"/>
    <mergeCell ref="F6:F7"/>
    <mergeCell ref="G6:G7"/>
    <mergeCell ref="A9:A19"/>
  </mergeCells>
  <phoneticPr fontId="14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B13" sqref="B13"/>
    </sheetView>
  </sheetViews>
  <sheetFormatPr defaultColWidth="8.664062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29" t="s">
        <v>52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41.25" customHeight="1">
      <c r="A3" s="110" t="str">
        <f>"2025"&amp;"年部门收入预算表"</f>
        <v>2025年部门收入预算表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7.25" customHeight="1">
      <c r="A4" s="130" t="s">
        <v>334</v>
      </c>
      <c r="B4" s="111"/>
      <c r="S4" s="22" t="s">
        <v>1</v>
      </c>
    </row>
    <row r="5" spans="1:19" ht="21.75" customHeight="1">
      <c r="A5" s="124" t="s">
        <v>53</v>
      </c>
      <c r="B5" s="127" t="s">
        <v>54</v>
      </c>
      <c r="C5" s="127" t="s">
        <v>55</v>
      </c>
      <c r="D5" s="131" t="s">
        <v>56</v>
      </c>
      <c r="E5" s="131"/>
      <c r="F5" s="131"/>
      <c r="G5" s="131"/>
      <c r="H5" s="131"/>
      <c r="I5" s="132"/>
      <c r="J5" s="131"/>
      <c r="K5" s="131"/>
      <c r="L5" s="131"/>
      <c r="M5" s="131"/>
      <c r="N5" s="133"/>
      <c r="O5" s="131" t="s">
        <v>45</v>
      </c>
      <c r="P5" s="131"/>
      <c r="Q5" s="131"/>
      <c r="R5" s="131"/>
      <c r="S5" s="133"/>
    </row>
    <row r="6" spans="1:19" ht="27" customHeight="1">
      <c r="A6" s="125"/>
      <c r="B6" s="116"/>
      <c r="C6" s="116"/>
      <c r="D6" s="116" t="s">
        <v>57</v>
      </c>
      <c r="E6" s="116" t="s">
        <v>58</v>
      </c>
      <c r="F6" s="116" t="s">
        <v>59</v>
      </c>
      <c r="G6" s="116" t="s">
        <v>60</v>
      </c>
      <c r="H6" s="116" t="s">
        <v>61</v>
      </c>
      <c r="I6" s="119" t="s">
        <v>62</v>
      </c>
      <c r="J6" s="120"/>
      <c r="K6" s="120"/>
      <c r="L6" s="120"/>
      <c r="M6" s="120"/>
      <c r="N6" s="121"/>
      <c r="O6" s="116" t="s">
        <v>57</v>
      </c>
      <c r="P6" s="116" t="s">
        <v>58</v>
      </c>
      <c r="Q6" s="116" t="s">
        <v>59</v>
      </c>
      <c r="R6" s="116" t="s">
        <v>60</v>
      </c>
      <c r="S6" s="116" t="s">
        <v>63</v>
      </c>
    </row>
    <row r="7" spans="1:19" ht="30" customHeight="1">
      <c r="A7" s="126"/>
      <c r="B7" s="128"/>
      <c r="C7" s="118"/>
      <c r="D7" s="118"/>
      <c r="E7" s="118"/>
      <c r="F7" s="118"/>
      <c r="G7" s="118"/>
      <c r="H7" s="118"/>
      <c r="I7" s="38" t="s">
        <v>57</v>
      </c>
      <c r="J7" s="77" t="s">
        <v>64</v>
      </c>
      <c r="K7" s="77" t="s">
        <v>65</v>
      </c>
      <c r="L7" s="77" t="s">
        <v>66</v>
      </c>
      <c r="M7" s="77" t="s">
        <v>67</v>
      </c>
      <c r="N7" s="77" t="s">
        <v>68</v>
      </c>
      <c r="O7" s="117"/>
      <c r="P7" s="117"/>
      <c r="Q7" s="117"/>
      <c r="R7" s="117"/>
      <c r="S7" s="118"/>
    </row>
    <row r="8" spans="1:19" ht="15" customHeight="1">
      <c r="A8" s="79">
        <v>1</v>
      </c>
      <c r="B8" s="79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38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</row>
    <row r="9" spans="1:19" ht="18" customHeight="1">
      <c r="A9" s="102">
        <v>105052</v>
      </c>
      <c r="B9" s="101" t="s">
        <v>218</v>
      </c>
      <c r="C9" s="103">
        <v>5002846</v>
      </c>
      <c r="D9" s="96">
        <v>5002846</v>
      </c>
      <c r="E9" s="96">
        <v>5002846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ht="18" customHeight="1">
      <c r="A10" s="122" t="s">
        <v>55</v>
      </c>
      <c r="B10" s="123"/>
      <c r="C10" s="96">
        <v>5002846</v>
      </c>
      <c r="D10" s="96">
        <v>5002846</v>
      </c>
      <c r="E10" s="96">
        <v>5002846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14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23"/>
  <sheetViews>
    <sheetView showGridLines="0" showZeros="0" tabSelected="1" workbookViewId="0">
      <pane ySplit="1" topLeftCell="A11" activePane="bottomLeft" state="frozen"/>
      <selection pane="bottomLeft" activeCell="F30" sqref="F30"/>
    </sheetView>
  </sheetViews>
  <sheetFormatPr defaultColWidth="8.6640625" defaultRowHeight="12.75" customHeight="1"/>
  <cols>
    <col min="1" max="1" width="14.21875" customWidth="1"/>
    <col min="2" max="2" width="33.33203125" customWidth="1"/>
    <col min="3" max="8" width="24.6640625" customWidth="1"/>
    <col min="9" max="9" width="26.77734375" customWidth="1"/>
    <col min="10" max="11" width="24.33203125" customWidth="1"/>
    <col min="12" max="15" width="24.6640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40" t="s">
        <v>69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41.25" customHeight="1">
      <c r="A3" s="110" t="str">
        <f>"2025"&amp;"年部门支出预算表"</f>
        <v>2025年部门支出预算表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ht="17.25" customHeight="1">
      <c r="A4" s="130" t="s">
        <v>334</v>
      </c>
      <c r="B4" s="111"/>
      <c r="O4" s="22" t="s">
        <v>1</v>
      </c>
    </row>
    <row r="5" spans="1:15" ht="27" customHeight="1">
      <c r="A5" s="136" t="s">
        <v>70</v>
      </c>
      <c r="B5" s="136" t="s">
        <v>71</v>
      </c>
      <c r="C5" s="136" t="s">
        <v>55</v>
      </c>
      <c r="D5" s="141" t="s">
        <v>58</v>
      </c>
      <c r="E5" s="142"/>
      <c r="F5" s="143"/>
      <c r="G5" s="139" t="s">
        <v>59</v>
      </c>
      <c r="H5" s="139" t="s">
        <v>60</v>
      </c>
      <c r="I5" s="139" t="s">
        <v>72</v>
      </c>
      <c r="J5" s="141" t="s">
        <v>62</v>
      </c>
      <c r="K5" s="142"/>
      <c r="L5" s="142"/>
      <c r="M5" s="142"/>
      <c r="N5" s="144"/>
      <c r="O5" s="145"/>
    </row>
    <row r="6" spans="1:15" ht="42" customHeight="1">
      <c r="A6" s="137"/>
      <c r="B6" s="137"/>
      <c r="C6" s="138"/>
      <c r="D6" s="75" t="s">
        <v>57</v>
      </c>
      <c r="E6" s="75" t="s">
        <v>73</v>
      </c>
      <c r="F6" s="75" t="s">
        <v>74</v>
      </c>
      <c r="G6" s="138"/>
      <c r="H6" s="138"/>
      <c r="I6" s="146"/>
      <c r="J6" s="75" t="s">
        <v>57</v>
      </c>
      <c r="K6" s="74" t="s">
        <v>75</v>
      </c>
      <c r="L6" s="74" t="s">
        <v>76</v>
      </c>
      <c r="M6" s="74" t="s">
        <v>77</v>
      </c>
      <c r="N6" s="74" t="s">
        <v>78</v>
      </c>
      <c r="O6" s="74" t="s">
        <v>79</v>
      </c>
    </row>
    <row r="7" spans="1:15" ht="18" customHeight="1">
      <c r="A7" s="24" t="s">
        <v>80</v>
      </c>
      <c r="B7" s="24" t="s">
        <v>81</v>
      </c>
      <c r="C7" s="24" t="s">
        <v>82</v>
      </c>
      <c r="D7" s="28" t="s">
        <v>83</v>
      </c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90</v>
      </c>
      <c r="L7" s="28" t="s">
        <v>91</v>
      </c>
      <c r="M7" s="28" t="s">
        <v>92</v>
      </c>
      <c r="N7" s="24" t="s">
        <v>93</v>
      </c>
      <c r="O7" s="28" t="s">
        <v>94</v>
      </c>
    </row>
    <row r="8" spans="1:15" ht="18" customHeight="1">
      <c r="A8" s="254" t="s">
        <v>219</v>
      </c>
      <c r="B8" s="254" t="s">
        <v>220</v>
      </c>
      <c r="C8" s="96">
        <v>3726143</v>
      </c>
      <c r="D8" s="96">
        <v>3726143</v>
      </c>
      <c r="E8" s="96">
        <v>3694343</v>
      </c>
      <c r="F8" s="96">
        <v>31800</v>
      </c>
      <c r="G8" s="45"/>
      <c r="H8" s="45"/>
      <c r="I8" s="45"/>
      <c r="J8" s="28"/>
      <c r="K8" s="28"/>
      <c r="L8" s="28"/>
      <c r="M8" s="28"/>
      <c r="N8" s="24"/>
      <c r="O8" s="28"/>
    </row>
    <row r="9" spans="1:15" ht="18" customHeight="1">
      <c r="A9" s="254" t="s">
        <v>221</v>
      </c>
      <c r="B9" s="254" t="s">
        <v>222</v>
      </c>
      <c r="C9" s="96">
        <v>3726143</v>
      </c>
      <c r="D9" s="96">
        <v>3726143</v>
      </c>
      <c r="E9" s="96">
        <v>3694343</v>
      </c>
      <c r="F9" s="96">
        <v>31800</v>
      </c>
      <c r="G9" s="45"/>
      <c r="H9" s="45"/>
      <c r="I9" s="45"/>
      <c r="J9" s="28"/>
      <c r="K9" s="28"/>
      <c r="L9" s="28"/>
      <c r="M9" s="28"/>
      <c r="N9" s="24"/>
      <c r="O9" s="28"/>
    </row>
    <row r="10" spans="1:15" ht="18" customHeight="1">
      <c r="A10" s="254" t="s">
        <v>223</v>
      </c>
      <c r="B10" s="254" t="s">
        <v>224</v>
      </c>
      <c r="C10" s="96">
        <v>3726143</v>
      </c>
      <c r="D10" s="96">
        <v>3726143</v>
      </c>
      <c r="E10" s="96">
        <v>3694343</v>
      </c>
      <c r="F10" s="96">
        <v>31800</v>
      </c>
      <c r="G10" s="45"/>
      <c r="H10" s="45"/>
      <c r="I10" s="45"/>
      <c r="J10" s="28"/>
      <c r="K10" s="28"/>
      <c r="L10" s="28"/>
      <c r="M10" s="28"/>
      <c r="N10" s="24"/>
      <c r="O10" s="28"/>
    </row>
    <row r="11" spans="1:15" ht="18" customHeight="1">
      <c r="A11" s="254" t="s">
        <v>225</v>
      </c>
      <c r="B11" s="254" t="s">
        <v>226</v>
      </c>
      <c r="C11" s="96">
        <v>626520</v>
      </c>
      <c r="D11" s="96">
        <v>626520</v>
      </c>
      <c r="E11" s="96">
        <v>626520</v>
      </c>
      <c r="F11" s="96"/>
      <c r="G11" s="45"/>
      <c r="H11" s="45"/>
      <c r="I11" s="45"/>
      <c r="J11" s="28"/>
      <c r="K11" s="28"/>
      <c r="L11" s="28"/>
      <c r="M11" s="28"/>
      <c r="N11" s="24"/>
      <c r="O11" s="28"/>
    </row>
    <row r="12" spans="1:15" ht="18" customHeight="1">
      <c r="A12" s="254" t="s">
        <v>227</v>
      </c>
      <c r="B12" s="254" t="s">
        <v>228</v>
      </c>
      <c r="C12" s="96">
        <v>626520</v>
      </c>
      <c r="D12" s="96">
        <v>626520</v>
      </c>
      <c r="E12" s="96">
        <v>626520</v>
      </c>
      <c r="F12" s="96"/>
      <c r="G12" s="45"/>
      <c r="H12" s="45"/>
      <c r="I12" s="45"/>
      <c r="J12" s="28"/>
      <c r="K12" s="28"/>
      <c r="L12" s="28"/>
      <c r="M12" s="28"/>
      <c r="N12" s="24"/>
      <c r="O12" s="28"/>
    </row>
    <row r="13" spans="1:15" ht="18" customHeight="1">
      <c r="A13" s="254" t="s">
        <v>229</v>
      </c>
      <c r="B13" s="254" t="s">
        <v>230</v>
      </c>
      <c r="C13" s="96">
        <v>216000</v>
      </c>
      <c r="D13" s="96">
        <v>216000</v>
      </c>
      <c r="E13" s="96">
        <v>216000</v>
      </c>
      <c r="F13" s="96"/>
      <c r="G13" s="45"/>
      <c r="H13" s="45"/>
      <c r="I13" s="45"/>
      <c r="J13" s="28"/>
      <c r="K13" s="28"/>
      <c r="L13" s="28"/>
      <c r="M13" s="28"/>
      <c r="N13" s="24"/>
      <c r="O13" s="28"/>
    </row>
    <row r="14" spans="1:15" ht="18" customHeight="1">
      <c r="A14" s="254" t="s">
        <v>231</v>
      </c>
      <c r="B14" s="254" t="s">
        <v>232</v>
      </c>
      <c r="C14" s="96">
        <v>310520</v>
      </c>
      <c r="D14" s="96">
        <v>310520</v>
      </c>
      <c r="E14" s="96">
        <v>310520</v>
      </c>
      <c r="F14" s="96"/>
      <c r="G14" s="45"/>
      <c r="H14" s="45"/>
      <c r="I14" s="45"/>
      <c r="J14" s="28"/>
      <c r="K14" s="28"/>
      <c r="L14" s="28"/>
      <c r="M14" s="28"/>
      <c r="N14" s="24"/>
      <c r="O14" s="28"/>
    </row>
    <row r="15" spans="1:15" ht="18" customHeight="1">
      <c r="A15" s="254" t="s">
        <v>233</v>
      </c>
      <c r="B15" s="254" t="s">
        <v>234</v>
      </c>
      <c r="C15" s="96">
        <v>100000</v>
      </c>
      <c r="D15" s="96">
        <v>100000</v>
      </c>
      <c r="E15" s="96">
        <v>100000</v>
      </c>
      <c r="F15" s="96"/>
      <c r="G15" s="45"/>
      <c r="H15" s="45"/>
      <c r="I15" s="45"/>
      <c r="J15" s="28"/>
      <c r="K15" s="28"/>
      <c r="L15" s="28"/>
      <c r="M15" s="28"/>
      <c r="N15" s="24"/>
      <c r="O15" s="28"/>
    </row>
    <row r="16" spans="1:15" ht="18" customHeight="1">
      <c r="A16" s="254" t="s">
        <v>235</v>
      </c>
      <c r="B16" s="254" t="s">
        <v>236</v>
      </c>
      <c r="C16" s="96">
        <v>327851</v>
      </c>
      <c r="D16" s="96">
        <v>327851</v>
      </c>
      <c r="E16" s="96">
        <v>327851</v>
      </c>
      <c r="F16" s="96"/>
      <c r="G16" s="45"/>
      <c r="H16" s="45"/>
      <c r="I16" s="45"/>
      <c r="J16" s="28"/>
      <c r="K16" s="28"/>
      <c r="L16" s="28"/>
      <c r="M16" s="28"/>
      <c r="N16" s="24"/>
      <c r="O16" s="28"/>
    </row>
    <row r="17" spans="1:15" ht="18" customHeight="1">
      <c r="A17" s="254" t="s">
        <v>237</v>
      </c>
      <c r="B17" s="254" t="s">
        <v>238</v>
      </c>
      <c r="C17" s="96">
        <v>327851</v>
      </c>
      <c r="D17" s="96">
        <v>327851</v>
      </c>
      <c r="E17" s="96">
        <v>327851</v>
      </c>
      <c r="F17" s="96"/>
      <c r="G17" s="45"/>
      <c r="H17" s="45"/>
      <c r="I17" s="45"/>
      <c r="J17" s="28"/>
      <c r="K17" s="28"/>
      <c r="L17" s="28"/>
      <c r="M17" s="28"/>
      <c r="N17" s="24"/>
      <c r="O17" s="28"/>
    </row>
    <row r="18" spans="1:15" ht="18" customHeight="1">
      <c r="A18" s="254" t="s">
        <v>239</v>
      </c>
      <c r="B18" s="254" t="s">
        <v>240</v>
      </c>
      <c r="C18" s="96">
        <v>323969</v>
      </c>
      <c r="D18" s="96">
        <v>323969</v>
      </c>
      <c r="E18" s="96">
        <v>323969</v>
      </c>
      <c r="F18" s="96"/>
      <c r="G18" s="45"/>
      <c r="H18" s="45"/>
      <c r="I18" s="45"/>
      <c r="J18" s="28"/>
      <c r="K18" s="28"/>
      <c r="L18" s="28"/>
      <c r="M18" s="28"/>
      <c r="N18" s="24"/>
      <c r="O18" s="28"/>
    </row>
    <row r="19" spans="1:15" ht="18" customHeight="1">
      <c r="A19" s="254" t="s">
        <v>241</v>
      </c>
      <c r="B19" s="254" t="s">
        <v>242</v>
      </c>
      <c r="C19" s="96">
        <v>3882</v>
      </c>
      <c r="D19" s="96">
        <v>3882</v>
      </c>
      <c r="E19" s="96">
        <v>3882</v>
      </c>
      <c r="F19" s="96"/>
      <c r="G19" s="45"/>
      <c r="H19" s="45"/>
      <c r="I19" s="45"/>
      <c r="J19" s="28"/>
      <c r="K19" s="28"/>
      <c r="L19" s="28"/>
      <c r="M19" s="28"/>
      <c r="N19" s="24"/>
      <c r="O19" s="28"/>
    </row>
    <row r="20" spans="1:15" ht="18" customHeight="1">
      <c r="A20" s="254" t="s">
        <v>243</v>
      </c>
      <c r="B20" s="254" t="s">
        <v>244</v>
      </c>
      <c r="C20" s="96">
        <v>322332</v>
      </c>
      <c r="D20" s="96">
        <v>322332</v>
      </c>
      <c r="E20" s="96">
        <v>322332</v>
      </c>
      <c r="F20" s="96"/>
      <c r="G20" s="45"/>
      <c r="H20" s="45"/>
      <c r="I20" s="45"/>
      <c r="J20" s="28"/>
      <c r="K20" s="28"/>
      <c r="L20" s="28"/>
      <c r="M20" s="28"/>
      <c r="N20" s="24"/>
      <c r="O20" s="28"/>
    </row>
    <row r="21" spans="1:15" ht="18" customHeight="1">
      <c r="A21" s="254" t="s">
        <v>245</v>
      </c>
      <c r="B21" s="254" t="s">
        <v>246</v>
      </c>
      <c r="C21" s="96">
        <v>322332</v>
      </c>
      <c r="D21" s="96">
        <v>322332</v>
      </c>
      <c r="E21" s="96">
        <v>322332</v>
      </c>
      <c r="F21" s="96"/>
      <c r="G21" s="45"/>
      <c r="H21" s="45"/>
      <c r="I21" s="45"/>
      <c r="J21" s="28"/>
      <c r="K21" s="28"/>
      <c r="L21" s="28"/>
      <c r="M21" s="28"/>
      <c r="N21" s="24"/>
      <c r="O21" s="28"/>
    </row>
    <row r="22" spans="1:15" ht="18" customHeight="1">
      <c r="A22" s="254" t="s">
        <v>247</v>
      </c>
      <c r="B22" s="254" t="s">
        <v>248</v>
      </c>
      <c r="C22" s="96">
        <v>322332</v>
      </c>
      <c r="D22" s="96">
        <v>322332</v>
      </c>
      <c r="E22" s="96">
        <v>322332</v>
      </c>
      <c r="F22" s="96"/>
      <c r="G22" s="45"/>
      <c r="H22" s="45"/>
      <c r="I22" s="45"/>
      <c r="J22" s="28"/>
      <c r="K22" s="28"/>
      <c r="L22" s="28"/>
      <c r="M22" s="28"/>
      <c r="N22" s="24"/>
      <c r="O22" s="28"/>
    </row>
    <row r="23" spans="1:15" ht="21" customHeight="1">
      <c r="A23" s="134" t="s">
        <v>55</v>
      </c>
      <c r="B23" s="135"/>
      <c r="C23" s="96">
        <f>C8+C11+C16+C20</f>
        <v>5002846</v>
      </c>
      <c r="D23" s="96">
        <f t="shared" ref="D23:F23" si="0">D8+D11+D16+D20</f>
        <v>5002846</v>
      </c>
      <c r="E23" s="96">
        <f t="shared" si="0"/>
        <v>4971046</v>
      </c>
      <c r="F23" s="96">
        <f t="shared" si="0"/>
        <v>31800</v>
      </c>
      <c r="G23" s="45"/>
      <c r="H23" s="45"/>
      <c r="I23" s="45"/>
      <c r="J23" s="45"/>
      <c r="K23" s="45"/>
      <c r="L23" s="45"/>
      <c r="M23" s="45"/>
      <c r="N23" s="45"/>
      <c r="O23" s="45"/>
    </row>
  </sheetData>
  <mergeCells count="12">
    <mergeCell ref="A2:O2"/>
    <mergeCell ref="A3:O3"/>
    <mergeCell ref="A4:B4"/>
    <mergeCell ref="D5:F5"/>
    <mergeCell ref="J5:O5"/>
    <mergeCell ref="H5:H6"/>
    <mergeCell ref="I5:I6"/>
    <mergeCell ref="A23:B23"/>
    <mergeCell ref="A5:A6"/>
    <mergeCell ref="B5:B6"/>
    <mergeCell ref="C5:C6"/>
    <mergeCell ref="G5:G6"/>
  </mergeCells>
  <phoneticPr fontId="14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5"/>
  <sheetViews>
    <sheetView showGridLines="0" showZeros="0" workbookViewId="0">
      <pane ySplit="1" topLeftCell="A14" activePane="bottomLeft" state="frozen"/>
      <selection pane="bottomLeft" activeCell="D12" sqref="D12:D30"/>
    </sheetView>
  </sheetViews>
  <sheetFormatPr defaultColWidth="8.6640625" defaultRowHeight="12.75" customHeight="1"/>
  <cols>
    <col min="1" max="4" width="35.6640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0"/>
      <c r="B2" s="22"/>
      <c r="C2" s="22"/>
      <c r="D2" s="22" t="s">
        <v>95</v>
      </c>
    </row>
    <row r="3" spans="1:4" ht="41.25" customHeight="1">
      <c r="A3" s="110" t="str">
        <f>"2025"&amp;"年部门财政拨款收支预算总表"</f>
        <v>2025年部门财政拨款收支预算总表</v>
      </c>
      <c r="B3" s="111"/>
      <c r="C3" s="111"/>
      <c r="D3" s="111"/>
    </row>
    <row r="4" spans="1:4" ht="17.25" customHeight="1">
      <c r="A4" s="130" t="s">
        <v>334</v>
      </c>
      <c r="B4" s="113"/>
      <c r="D4" s="22" t="s">
        <v>1</v>
      </c>
    </row>
    <row r="5" spans="1:4" ht="17.25" customHeight="1">
      <c r="A5" s="114" t="s">
        <v>2</v>
      </c>
      <c r="B5" s="115"/>
      <c r="C5" s="114" t="s">
        <v>3</v>
      </c>
      <c r="D5" s="115"/>
    </row>
    <row r="6" spans="1:4" ht="18.75" customHeight="1">
      <c r="A6" s="74" t="s">
        <v>4</v>
      </c>
      <c r="B6" s="74" t="s">
        <v>5</v>
      </c>
      <c r="C6" s="74" t="s">
        <v>6</v>
      </c>
      <c r="D6" s="74" t="s">
        <v>5</v>
      </c>
    </row>
    <row r="7" spans="1:4" ht="16.5" customHeight="1">
      <c r="A7" s="95" t="s">
        <v>96</v>
      </c>
      <c r="B7" s="96">
        <v>5002846</v>
      </c>
      <c r="C7" s="95" t="s">
        <v>97</v>
      </c>
      <c r="D7" s="96"/>
    </row>
    <row r="8" spans="1:4" ht="16.5" customHeight="1">
      <c r="A8" s="95" t="s">
        <v>98</v>
      </c>
      <c r="B8" s="96">
        <v>5002846</v>
      </c>
      <c r="C8" s="95" t="s">
        <v>99</v>
      </c>
      <c r="D8" s="96"/>
    </row>
    <row r="9" spans="1:4" ht="16.5" customHeight="1">
      <c r="A9" s="95" t="s">
        <v>100</v>
      </c>
      <c r="B9" s="96"/>
      <c r="C9" s="95" t="s">
        <v>101</v>
      </c>
      <c r="D9" s="96"/>
    </row>
    <row r="10" spans="1:4" ht="16.5" customHeight="1">
      <c r="A10" s="95" t="s">
        <v>102</v>
      </c>
      <c r="B10" s="96"/>
      <c r="C10" s="95" t="s">
        <v>103</v>
      </c>
      <c r="D10" s="96"/>
    </row>
    <row r="11" spans="1:4" ht="16.5" customHeight="1">
      <c r="A11" s="95" t="s">
        <v>104</v>
      </c>
      <c r="B11" s="96"/>
      <c r="C11" s="95" t="s">
        <v>105</v>
      </c>
      <c r="D11" s="96"/>
    </row>
    <row r="12" spans="1:4" ht="16.5" customHeight="1">
      <c r="A12" s="95" t="s">
        <v>98</v>
      </c>
      <c r="B12" s="96"/>
      <c r="C12" s="95" t="s">
        <v>106</v>
      </c>
      <c r="D12" s="96">
        <v>3726143</v>
      </c>
    </row>
    <row r="13" spans="1:4" ht="16.5" customHeight="1">
      <c r="A13" s="85" t="s">
        <v>100</v>
      </c>
      <c r="B13" s="96"/>
      <c r="C13" s="87" t="s">
        <v>107</v>
      </c>
      <c r="D13" s="96"/>
    </row>
    <row r="14" spans="1:4" ht="16.5" customHeight="1">
      <c r="A14" s="85" t="s">
        <v>102</v>
      </c>
      <c r="B14" s="96"/>
      <c r="C14" s="87" t="s">
        <v>108</v>
      </c>
      <c r="D14" s="96"/>
    </row>
    <row r="15" spans="1:4" ht="16.5" customHeight="1">
      <c r="A15" s="99"/>
      <c r="B15" s="96"/>
      <c r="C15" s="87" t="s">
        <v>109</v>
      </c>
      <c r="D15" s="96">
        <v>626520</v>
      </c>
    </row>
    <row r="16" spans="1:4" ht="16.5" customHeight="1">
      <c r="A16" s="99"/>
      <c r="B16" s="96"/>
      <c r="C16" s="87" t="s">
        <v>110</v>
      </c>
      <c r="D16" s="96">
        <v>327851</v>
      </c>
    </row>
    <row r="17" spans="1:4" ht="16.5" customHeight="1">
      <c r="A17" s="99"/>
      <c r="B17" s="96"/>
      <c r="C17" s="87" t="s">
        <v>111</v>
      </c>
      <c r="D17" s="96"/>
    </row>
    <row r="18" spans="1:4" ht="16.5" customHeight="1">
      <c r="A18" s="99"/>
      <c r="B18" s="96"/>
      <c r="C18" s="87" t="s">
        <v>112</v>
      </c>
      <c r="D18" s="96"/>
    </row>
    <row r="19" spans="1:4" ht="16.5" customHeight="1">
      <c r="A19" s="99"/>
      <c r="B19" s="96"/>
      <c r="C19" s="87" t="s">
        <v>113</v>
      </c>
      <c r="D19" s="96"/>
    </row>
    <row r="20" spans="1:4" ht="16.5" customHeight="1">
      <c r="A20" s="99"/>
      <c r="B20" s="96"/>
      <c r="C20" s="87" t="s">
        <v>114</v>
      </c>
      <c r="D20" s="96"/>
    </row>
    <row r="21" spans="1:4" ht="16.5" customHeight="1">
      <c r="A21" s="99"/>
      <c r="B21" s="96"/>
      <c r="C21" s="87" t="s">
        <v>115</v>
      </c>
      <c r="D21" s="96"/>
    </row>
    <row r="22" spans="1:4" ht="16.5" customHeight="1">
      <c r="A22" s="99"/>
      <c r="B22" s="96"/>
      <c r="C22" s="87" t="s">
        <v>116</v>
      </c>
      <c r="D22" s="96"/>
    </row>
    <row r="23" spans="1:4" ht="16.5" customHeight="1">
      <c r="A23" s="99"/>
      <c r="B23" s="96"/>
      <c r="C23" s="87" t="s">
        <v>117</v>
      </c>
      <c r="D23" s="96"/>
    </row>
    <row r="24" spans="1:4" ht="16.5" customHeight="1">
      <c r="A24" s="99"/>
      <c r="B24" s="96"/>
      <c r="C24" s="87" t="s">
        <v>118</v>
      </c>
      <c r="D24" s="96"/>
    </row>
    <row r="25" spans="1:4" ht="16.5" customHeight="1">
      <c r="A25" s="99"/>
      <c r="B25" s="96"/>
      <c r="C25" s="87" t="s">
        <v>119</v>
      </c>
      <c r="D25" s="96"/>
    </row>
    <row r="26" spans="1:4" ht="16.5" customHeight="1">
      <c r="A26" s="99"/>
      <c r="B26" s="96"/>
      <c r="C26" s="87" t="s">
        <v>120</v>
      </c>
      <c r="D26" s="96">
        <v>322332</v>
      </c>
    </row>
    <row r="27" spans="1:4" ht="16.5" customHeight="1">
      <c r="A27" s="99"/>
      <c r="B27" s="96"/>
      <c r="C27" s="87" t="s">
        <v>121</v>
      </c>
      <c r="D27" s="96"/>
    </row>
    <row r="28" spans="1:4" ht="16.5" customHeight="1">
      <c r="A28" s="99"/>
      <c r="B28" s="96"/>
      <c r="C28" s="87" t="s">
        <v>122</v>
      </c>
      <c r="D28" s="96"/>
    </row>
    <row r="29" spans="1:4" ht="16.5" customHeight="1">
      <c r="A29" s="99"/>
      <c r="B29" s="96"/>
      <c r="C29" s="87" t="s">
        <v>123</v>
      </c>
      <c r="D29" s="96"/>
    </row>
    <row r="30" spans="1:4" ht="16.5" customHeight="1">
      <c r="A30" s="99"/>
      <c r="B30" s="96"/>
      <c r="C30" s="87" t="s">
        <v>124</v>
      </c>
      <c r="D30" s="96"/>
    </row>
    <row r="31" spans="1:4" ht="16.5" customHeight="1">
      <c r="A31" s="99"/>
      <c r="B31" s="96"/>
      <c r="C31" s="87" t="s">
        <v>125</v>
      </c>
      <c r="D31" s="96"/>
    </row>
    <row r="32" spans="1:4" ht="16.5" customHeight="1">
      <c r="A32" s="99"/>
      <c r="B32" s="96"/>
      <c r="C32" s="85" t="s">
        <v>126</v>
      </c>
      <c r="D32" s="96"/>
    </row>
    <row r="33" spans="1:4" ht="16.5" customHeight="1">
      <c r="A33" s="99"/>
      <c r="B33" s="96"/>
      <c r="C33" s="85" t="s">
        <v>127</v>
      </c>
      <c r="D33" s="96"/>
    </row>
    <row r="34" spans="1:4" ht="16.5" customHeight="1">
      <c r="A34" s="99"/>
      <c r="B34" s="96"/>
      <c r="C34" s="104" t="s">
        <v>128</v>
      </c>
      <c r="D34" s="96"/>
    </row>
    <row r="35" spans="1:4" ht="15" customHeight="1">
      <c r="A35" s="100" t="s">
        <v>50</v>
      </c>
      <c r="B35" s="105">
        <v>5002846</v>
      </c>
      <c r="C35" s="100" t="s">
        <v>51</v>
      </c>
      <c r="D35" s="105">
        <v>5002846</v>
      </c>
    </row>
  </sheetData>
  <mergeCells count="4">
    <mergeCell ref="A3:D3"/>
    <mergeCell ref="A4:B4"/>
    <mergeCell ref="A5:B5"/>
    <mergeCell ref="C5:D5"/>
  </mergeCells>
  <phoneticPr fontId="14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3"/>
  <sheetViews>
    <sheetView showZeros="0" workbookViewId="0">
      <pane ySplit="1" topLeftCell="A11" activePane="bottomLeft" state="frozen"/>
      <selection pane="bottomLeft" activeCell="D12" sqref="D12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8"/>
      <c r="F2" s="39"/>
      <c r="G2" s="69" t="s">
        <v>129</v>
      </c>
    </row>
    <row r="3" spans="1:7" ht="41.25" customHeight="1">
      <c r="A3" s="147" t="str">
        <f>"2025"&amp;"年一般公共预算支出预算表（按功能科目分类）"</f>
        <v>2025年一般公共预算支出预算表（按功能科目分类）</v>
      </c>
      <c r="B3" s="147"/>
      <c r="C3" s="147"/>
      <c r="D3" s="147"/>
      <c r="E3" s="147"/>
      <c r="F3" s="147"/>
      <c r="G3" s="147"/>
    </row>
    <row r="4" spans="1:7" ht="18" customHeight="1">
      <c r="A4" s="4" t="s">
        <v>334</v>
      </c>
      <c r="F4" s="64"/>
      <c r="G4" s="69" t="s">
        <v>1</v>
      </c>
    </row>
    <row r="5" spans="1:7" ht="20.25" customHeight="1">
      <c r="A5" s="148" t="s">
        <v>130</v>
      </c>
      <c r="B5" s="149"/>
      <c r="C5" s="155" t="s">
        <v>55</v>
      </c>
      <c r="D5" s="150" t="s">
        <v>73</v>
      </c>
      <c r="E5" s="151"/>
      <c r="F5" s="152"/>
      <c r="G5" s="157" t="s">
        <v>74</v>
      </c>
    </row>
    <row r="6" spans="1:7" ht="20.25" customHeight="1">
      <c r="A6" s="73" t="s">
        <v>70</v>
      </c>
      <c r="B6" s="73" t="s">
        <v>71</v>
      </c>
      <c r="C6" s="156"/>
      <c r="D6" s="66" t="s">
        <v>57</v>
      </c>
      <c r="E6" s="66" t="s">
        <v>131</v>
      </c>
      <c r="F6" s="66" t="s">
        <v>132</v>
      </c>
      <c r="G6" s="158"/>
    </row>
    <row r="7" spans="1:7" ht="15" customHeight="1">
      <c r="A7" s="32" t="s">
        <v>80</v>
      </c>
      <c r="B7" s="32" t="s">
        <v>81</v>
      </c>
      <c r="C7" s="32" t="s">
        <v>82</v>
      </c>
      <c r="D7" s="32" t="s">
        <v>83</v>
      </c>
      <c r="E7" s="32" t="s">
        <v>84</v>
      </c>
      <c r="F7" s="32" t="s">
        <v>85</v>
      </c>
      <c r="G7" s="32" t="s">
        <v>86</v>
      </c>
    </row>
    <row r="8" spans="1:7" ht="15" customHeight="1">
      <c r="A8" s="254" t="s">
        <v>219</v>
      </c>
      <c r="B8" s="254" t="s">
        <v>220</v>
      </c>
      <c r="C8" s="86">
        <v>3726143</v>
      </c>
      <c r="D8" s="86">
        <v>3694343</v>
      </c>
      <c r="E8" s="86">
        <v>3522591</v>
      </c>
      <c r="F8" s="86">
        <v>171752</v>
      </c>
      <c r="G8" s="86">
        <v>31800</v>
      </c>
    </row>
    <row r="9" spans="1:7" ht="15" customHeight="1">
      <c r="A9" s="254" t="s">
        <v>221</v>
      </c>
      <c r="B9" s="254" t="s">
        <v>222</v>
      </c>
      <c r="C9" s="86">
        <v>3726143</v>
      </c>
      <c r="D9" s="86">
        <v>3694343</v>
      </c>
      <c r="E9" s="86">
        <v>3522591</v>
      </c>
      <c r="F9" s="86">
        <v>171752</v>
      </c>
      <c r="G9" s="86">
        <v>31800</v>
      </c>
    </row>
    <row r="10" spans="1:7" ht="15" customHeight="1">
      <c r="A10" s="254" t="s">
        <v>223</v>
      </c>
      <c r="B10" s="254" t="s">
        <v>224</v>
      </c>
      <c r="C10" s="86">
        <v>3726143</v>
      </c>
      <c r="D10" s="86">
        <v>3694343</v>
      </c>
      <c r="E10" s="86">
        <v>3522591</v>
      </c>
      <c r="F10" s="86">
        <v>171752</v>
      </c>
      <c r="G10" s="86">
        <v>31800</v>
      </c>
    </row>
    <row r="11" spans="1:7" ht="15" customHeight="1">
      <c r="A11" s="254" t="s">
        <v>225</v>
      </c>
      <c r="B11" s="254" t="s">
        <v>226</v>
      </c>
      <c r="C11" s="86">
        <v>626520</v>
      </c>
      <c r="D11" s="86">
        <v>626520</v>
      </c>
      <c r="E11" s="86">
        <v>594120</v>
      </c>
      <c r="F11" s="86">
        <v>32400</v>
      </c>
      <c r="G11" s="86"/>
    </row>
    <row r="12" spans="1:7" ht="15" customHeight="1">
      <c r="A12" s="254" t="s">
        <v>227</v>
      </c>
      <c r="B12" s="254" t="s">
        <v>228</v>
      </c>
      <c r="C12" s="86">
        <v>626520</v>
      </c>
      <c r="D12" s="86">
        <v>626520</v>
      </c>
      <c r="E12" s="86">
        <v>594120</v>
      </c>
      <c r="F12" s="86">
        <v>32400</v>
      </c>
      <c r="G12" s="86"/>
    </row>
    <row r="13" spans="1:7" ht="15" customHeight="1">
      <c r="A13" s="254" t="s">
        <v>229</v>
      </c>
      <c r="B13" s="254" t="s">
        <v>230</v>
      </c>
      <c r="C13" s="86">
        <v>216000</v>
      </c>
      <c r="D13" s="86">
        <v>216000</v>
      </c>
      <c r="E13" s="86">
        <v>183600</v>
      </c>
      <c r="F13" s="86">
        <v>32400</v>
      </c>
      <c r="G13" s="86"/>
    </row>
    <row r="14" spans="1:7" ht="15" customHeight="1">
      <c r="A14" s="254" t="s">
        <v>231</v>
      </c>
      <c r="B14" s="254" t="s">
        <v>232</v>
      </c>
      <c r="C14" s="86">
        <v>310520</v>
      </c>
      <c r="D14" s="86">
        <v>310520</v>
      </c>
      <c r="E14" s="86">
        <v>310520</v>
      </c>
      <c r="F14" s="86"/>
      <c r="G14" s="86"/>
    </row>
    <row r="15" spans="1:7" ht="15" customHeight="1">
      <c r="A15" s="254" t="s">
        <v>233</v>
      </c>
      <c r="B15" s="254" t="s">
        <v>234</v>
      </c>
      <c r="C15" s="86">
        <v>100000</v>
      </c>
      <c r="D15" s="86">
        <v>100000</v>
      </c>
      <c r="E15" s="86">
        <v>100000</v>
      </c>
      <c r="F15" s="86"/>
      <c r="G15" s="86"/>
    </row>
    <row r="16" spans="1:7" ht="15" customHeight="1">
      <c r="A16" s="254" t="s">
        <v>235</v>
      </c>
      <c r="B16" s="254" t="s">
        <v>236</v>
      </c>
      <c r="C16" s="86">
        <v>327851</v>
      </c>
      <c r="D16" s="86">
        <v>327851</v>
      </c>
      <c r="E16" s="86">
        <v>327851</v>
      </c>
      <c r="F16" s="86"/>
      <c r="G16" s="86"/>
    </row>
    <row r="17" spans="1:7" ht="15" customHeight="1">
      <c r="A17" s="254" t="s">
        <v>237</v>
      </c>
      <c r="B17" s="254" t="s">
        <v>238</v>
      </c>
      <c r="C17" s="86">
        <v>327851</v>
      </c>
      <c r="D17" s="86">
        <v>327851</v>
      </c>
      <c r="E17" s="86">
        <v>327851</v>
      </c>
      <c r="F17" s="86"/>
      <c r="G17" s="86"/>
    </row>
    <row r="18" spans="1:7" ht="15" customHeight="1">
      <c r="A18" s="254" t="s">
        <v>239</v>
      </c>
      <c r="B18" s="254" t="s">
        <v>240</v>
      </c>
      <c r="C18" s="86">
        <v>323969</v>
      </c>
      <c r="D18" s="86">
        <v>323969</v>
      </c>
      <c r="E18" s="86">
        <v>323969</v>
      </c>
      <c r="F18" s="86"/>
      <c r="G18" s="86"/>
    </row>
    <row r="19" spans="1:7" ht="15" customHeight="1">
      <c r="A19" s="254" t="s">
        <v>241</v>
      </c>
      <c r="B19" s="254" t="s">
        <v>242</v>
      </c>
      <c r="C19" s="86">
        <v>3882</v>
      </c>
      <c r="D19" s="86">
        <v>3882</v>
      </c>
      <c r="E19" s="86">
        <v>3882</v>
      </c>
      <c r="F19" s="86"/>
      <c r="G19" s="86"/>
    </row>
    <row r="20" spans="1:7" ht="15" customHeight="1">
      <c r="A20" s="254" t="s">
        <v>243</v>
      </c>
      <c r="B20" s="254" t="s">
        <v>244</v>
      </c>
      <c r="C20" s="86">
        <v>322332</v>
      </c>
      <c r="D20" s="86">
        <v>322332</v>
      </c>
      <c r="E20" s="86">
        <v>322332</v>
      </c>
      <c r="F20" s="86"/>
      <c r="G20" s="86"/>
    </row>
    <row r="21" spans="1:7" ht="15" customHeight="1">
      <c r="A21" s="254" t="s">
        <v>245</v>
      </c>
      <c r="B21" s="254" t="s">
        <v>246</v>
      </c>
      <c r="C21" s="86">
        <v>322332</v>
      </c>
      <c r="D21" s="86">
        <v>322332</v>
      </c>
      <c r="E21" s="86">
        <v>322332</v>
      </c>
      <c r="F21" s="86"/>
      <c r="G21" s="86"/>
    </row>
    <row r="22" spans="1:7" ht="15" customHeight="1">
      <c r="A22" s="254" t="s">
        <v>247</v>
      </c>
      <c r="B22" s="254" t="s">
        <v>248</v>
      </c>
      <c r="C22" s="86">
        <v>322332</v>
      </c>
      <c r="D22" s="86">
        <v>322332</v>
      </c>
      <c r="E22" s="86">
        <v>322332</v>
      </c>
      <c r="F22" s="86"/>
      <c r="G22" s="86"/>
    </row>
    <row r="23" spans="1:7" ht="18" customHeight="1">
      <c r="A23" s="153" t="s">
        <v>133</v>
      </c>
      <c r="B23" s="154" t="s">
        <v>133</v>
      </c>
      <c r="C23" s="88">
        <v>5002846</v>
      </c>
      <c r="D23" s="88">
        <v>4971046</v>
      </c>
      <c r="E23" s="88">
        <v>4766894</v>
      </c>
      <c r="F23" s="88">
        <v>204152</v>
      </c>
      <c r="G23" s="88">
        <v>31800</v>
      </c>
    </row>
  </sheetData>
  <mergeCells count="6">
    <mergeCell ref="A3:G3"/>
    <mergeCell ref="A5:B5"/>
    <mergeCell ref="D5:F5"/>
    <mergeCell ref="A23:B23"/>
    <mergeCell ref="C5:C6"/>
    <mergeCell ref="G5:G6"/>
  </mergeCells>
  <phoneticPr fontId="14" type="noConversion"/>
  <printOptions horizontalCentered="1"/>
  <pageMargins left="0.37" right="0.37" top="0.56000000000000005" bottom="0.56000000000000005" header="0.48" footer="0.48"/>
  <pageSetup paperSize="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D16" sqref="D16"/>
    </sheetView>
  </sheetViews>
  <sheetFormatPr defaultColWidth="10.332031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1"/>
      <c r="B2" s="21"/>
      <c r="C2" s="21"/>
      <c r="D2" s="21"/>
      <c r="E2" s="20"/>
      <c r="F2" s="72" t="s">
        <v>134</v>
      </c>
    </row>
    <row r="3" spans="1:6" ht="41.25" customHeight="1">
      <c r="A3" s="159" t="str">
        <f>"2025"&amp;"年一般公共预算“三公”经费支出预算表"</f>
        <v>2025年一般公共预算“三公”经费支出预算表</v>
      </c>
      <c r="B3" s="160"/>
      <c r="C3" s="160"/>
      <c r="D3" s="160"/>
      <c r="E3" s="161"/>
      <c r="F3" s="160"/>
    </row>
    <row r="4" spans="1:6" ht="14.25" customHeight="1">
      <c r="A4" s="162" t="s">
        <v>334</v>
      </c>
      <c r="B4" s="112"/>
      <c r="D4" s="21"/>
      <c r="E4" s="20"/>
      <c r="F4" s="33" t="s">
        <v>1</v>
      </c>
    </row>
    <row r="5" spans="1:6" ht="27" customHeight="1">
      <c r="A5" s="164" t="s">
        <v>135</v>
      </c>
      <c r="B5" s="164" t="s">
        <v>136</v>
      </c>
      <c r="C5" s="163" t="s">
        <v>137</v>
      </c>
      <c r="D5" s="164"/>
      <c r="E5" s="165"/>
      <c r="F5" s="164" t="s">
        <v>138</v>
      </c>
    </row>
    <row r="6" spans="1:6" ht="28.5" customHeight="1">
      <c r="A6" s="166"/>
      <c r="B6" s="167"/>
      <c r="C6" s="23" t="s">
        <v>57</v>
      </c>
      <c r="D6" s="23" t="s">
        <v>139</v>
      </c>
      <c r="E6" s="23" t="s">
        <v>140</v>
      </c>
      <c r="F6" s="168"/>
    </row>
    <row r="7" spans="1:6" ht="17.25" customHeight="1">
      <c r="A7" s="28" t="s">
        <v>80</v>
      </c>
      <c r="B7" s="28" t="s">
        <v>81</v>
      </c>
      <c r="C7" s="28" t="s">
        <v>82</v>
      </c>
      <c r="D7" s="28" t="s">
        <v>83</v>
      </c>
      <c r="E7" s="28" t="s">
        <v>84</v>
      </c>
      <c r="F7" s="28" t="s">
        <v>85</v>
      </c>
    </row>
    <row r="8" spans="1:6" ht="17.25" customHeight="1">
      <c r="A8" s="45"/>
      <c r="B8" s="45"/>
      <c r="C8" s="45"/>
      <c r="D8" s="45"/>
      <c r="E8" s="45"/>
      <c r="F8" s="45"/>
    </row>
    <row r="9" spans="1:6" ht="14.25" customHeight="1">
      <c r="A9" s="93" t="s">
        <v>346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4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45"/>
  <sheetViews>
    <sheetView showZeros="0" topLeftCell="H1" workbookViewId="0">
      <pane ySplit="1" topLeftCell="A17" activePane="bottomLeft" state="frozen"/>
      <selection pane="bottomLeft" activeCell="N36" sqref="N36"/>
    </sheetView>
  </sheetViews>
  <sheetFormatPr defaultColWidth="9.109375" defaultRowHeight="14.25" customHeight="1"/>
  <cols>
    <col min="1" max="1" width="21.77734375" customWidth="1"/>
    <col min="2" max="2" width="26.44140625" customWidth="1"/>
    <col min="3" max="3" width="22.77734375" customWidth="1"/>
    <col min="4" max="4" width="29.21875" customWidth="1"/>
    <col min="5" max="5" width="10.109375" customWidth="1"/>
    <col min="6" max="6" width="27.6640625" customWidth="1"/>
    <col min="7" max="7" width="10.21875" customWidth="1"/>
    <col min="8" max="8" width="37.88671875" customWidth="1"/>
    <col min="9" max="9" width="14.109375" customWidth="1"/>
    <col min="10" max="10" width="15.33203125" customWidth="1"/>
    <col min="11" max="24" width="18.777343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8"/>
      <c r="C2" s="70"/>
      <c r="E2" s="71"/>
      <c r="F2" s="71"/>
      <c r="G2" s="71"/>
      <c r="H2" s="71"/>
      <c r="I2" s="47"/>
      <c r="J2" s="47"/>
      <c r="K2" s="47"/>
      <c r="L2" s="47"/>
      <c r="M2" s="47"/>
      <c r="N2" s="47"/>
      <c r="R2" s="47"/>
      <c r="V2" s="70"/>
      <c r="X2" s="3" t="s">
        <v>141</v>
      </c>
    </row>
    <row r="3" spans="1:24" ht="45.75" customHeight="1">
      <c r="A3" s="186" t="str">
        <f>"2025"&amp;"年部门基本支出预算表"</f>
        <v>2025年部门基本支出预算表</v>
      </c>
      <c r="B3" s="187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7"/>
      <c r="P3" s="187"/>
      <c r="Q3" s="187"/>
      <c r="R3" s="186"/>
      <c r="S3" s="186"/>
      <c r="T3" s="186"/>
      <c r="U3" s="186"/>
      <c r="V3" s="186"/>
      <c r="W3" s="186"/>
      <c r="X3" s="186"/>
    </row>
    <row r="4" spans="1:24" ht="18.75" customHeight="1">
      <c r="A4" s="188" t="s">
        <v>334</v>
      </c>
      <c r="B4" s="189"/>
      <c r="C4" s="190"/>
      <c r="D4" s="190"/>
      <c r="E4" s="190"/>
      <c r="F4" s="190"/>
      <c r="G4" s="190"/>
      <c r="H4" s="190"/>
      <c r="I4" s="48"/>
      <c r="J4" s="48"/>
      <c r="K4" s="48"/>
      <c r="L4" s="48"/>
      <c r="M4" s="48"/>
      <c r="N4" s="48"/>
      <c r="O4" s="5"/>
      <c r="P4" s="5"/>
      <c r="Q4" s="5"/>
      <c r="R4" s="48"/>
      <c r="V4" s="70"/>
      <c r="X4" s="3" t="s">
        <v>1</v>
      </c>
    </row>
    <row r="5" spans="1:24" ht="18" customHeight="1">
      <c r="A5" s="169" t="s">
        <v>142</v>
      </c>
      <c r="B5" s="169" t="s">
        <v>143</v>
      </c>
      <c r="C5" s="169" t="s">
        <v>144</v>
      </c>
      <c r="D5" s="169" t="s">
        <v>145</v>
      </c>
      <c r="E5" s="169" t="s">
        <v>146</v>
      </c>
      <c r="F5" s="169" t="s">
        <v>147</v>
      </c>
      <c r="G5" s="169" t="s">
        <v>148</v>
      </c>
      <c r="H5" s="169" t="s">
        <v>149</v>
      </c>
      <c r="I5" s="150" t="s">
        <v>150</v>
      </c>
      <c r="J5" s="191" t="s">
        <v>150</v>
      </c>
      <c r="K5" s="191"/>
      <c r="L5" s="191"/>
      <c r="M5" s="191"/>
      <c r="N5" s="191"/>
      <c r="O5" s="151"/>
      <c r="P5" s="151"/>
      <c r="Q5" s="151"/>
      <c r="R5" s="192" t="s">
        <v>61</v>
      </c>
      <c r="S5" s="191" t="s">
        <v>62</v>
      </c>
      <c r="T5" s="191"/>
      <c r="U5" s="191"/>
      <c r="V5" s="191"/>
      <c r="W5" s="191"/>
      <c r="X5" s="193"/>
    </row>
    <row r="6" spans="1:24" ht="18" customHeight="1">
      <c r="A6" s="176"/>
      <c r="B6" s="177"/>
      <c r="C6" s="179"/>
      <c r="D6" s="176"/>
      <c r="E6" s="176"/>
      <c r="F6" s="176"/>
      <c r="G6" s="176"/>
      <c r="H6" s="176"/>
      <c r="I6" s="155" t="s">
        <v>151</v>
      </c>
      <c r="J6" s="150" t="s">
        <v>58</v>
      </c>
      <c r="K6" s="191"/>
      <c r="L6" s="191"/>
      <c r="M6" s="191"/>
      <c r="N6" s="193"/>
      <c r="O6" s="194" t="s">
        <v>152</v>
      </c>
      <c r="P6" s="151"/>
      <c r="Q6" s="152"/>
      <c r="R6" s="169" t="s">
        <v>61</v>
      </c>
      <c r="S6" s="150" t="s">
        <v>62</v>
      </c>
      <c r="T6" s="192" t="s">
        <v>64</v>
      </c>
      <c r="U6" s="191" t="s">
        <v>62</v>
      </c>
      <c r="V6" s="192" t="s">
        <v>66</v>
      </c>
      <c r="W6" s="192" t="s">
        <v>67</v>
      </c>
      <c r="X6" s="195" t="s">
        <v>68</v>
      </c>
    </row>
    <row r="7" spans="1:24" ht="19.5" customHeight="1">
      <c r="A7" s="177"/>
      <c r="B7" s="177"/>
      <c r="C7" s="177"/>
      <c r="D7" s="177"/>
      <c r="E7" s="177"/>
      <c r="F7" s="177"/>
      <c r="G7" s="177"/>
      <c r="H7" s="177"/>
      <c r="I7" s="177"/>
      <c r="J7" s="196" t="s">
        <v>153</v>
      </c>
      <c r="K7" s="169" t="s">
        <v>154</v>
      </c>
      <c r="L7" s="169" t="s">
        <v>155</v>
      </c>
      <c r="M7" s="169" t="s">
        <v>156</v>
      </c>
      <c r="N7" s="169" t="s">
        <v>157</v>
      </c>
      <c r="O7" s="169" t="s">
        <v>58</v>
      </c>
      <c r="P7" s="169" t="s">
        <v>59</v>
      </c>
      <c r="Q7" s="169" t="s">
        <v>60</v>
      </c>
      <c r="R7" s="177"/>
      <c r="S7" s="169" t="s">
        <v>57</v>
      </c>
      <c r="T7" s="169" t="s">
        <v>64</v>
      </c>
      <c r="U7" s="169" t="s">
        <v>158</v>
      </c>
      <c r="V7" s="169" t="s">
        <v>66</v>
      </c>
      <c r="W7" s="169" t="s">
        <v>67</v>
      </c>
      <c r="X7" s="169" t="s">
        <v>68</v>
      </c>
    </row>
    <row r="8" spans="1:24" ht="37.5" customHeight="1">
      <c r="A8" s="178"/>
      <c r="B8" s="156"/>
      <c r="C8" s="178"/>
      <c r="D8" s="178"/>
      <c r="E8" s="178"/>
      <c r="F8" s="178"/>
      <c r="G8" s="178"/>
      <c r="H8" s="178"/>
      <c r="I8" s="178"/>
      <c r="J8" s="197" t="s">
        <v>57</v>
      </c>
      <c r="K8" s="170" t="s">
        <v>159</v>
      </c>
      <c r="L8" s="170" t="s">
        <v>155</v>
      </c>
      <c r="M8" s="170" t="s">
        <v>156</v>
      </c>
      <c r="N8" s="170" t="s">
        <v>157</v>
      </c>
      <c r="O8" s="170" t="s">
        <v>155</v>
      </c>
      <c r="P8" s="170" t="s">
        <v>156</v>
      </c>
      <c r="Q8" s="170" t="s">
        <v>157</v>
      </c>
      <c r="R8" s="170" t="s">
        <v>61</v>
      </c>
      <c r="S8" s="170" t="s">
        <v>57</v>
      </c>
      <c r="T8" s="170" t="s">
        <v>64</v>
      </c>
      <c r="U8" s="170" t="s">
        <v>158</v>
      </c>
      <c r="V8" s="170" t="s">
        <v>66</v>
      </c>
      <c r="W8" s="170" t="s">
        <v>67</v>
      </c>
      <c r="X8" s="170" t="s">
        <v>68</v>
      </c>
    </row>
    <row r="9" spans="1:24" ht="14.25" customHeight="1">
      <c r="A9" s="18">
        <v>1</v>
      </c>
      <c r="B9" s="18">
        <v>2</v>
      </c>
      <c r="C9" s="82">
        <v>3</v>
      </c>
      <c r="D9" s="82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</row>
    <row r="10" spans="1:24" ht="14.25" customHeight="1">
      <c r="A10" s="183" t="s">
        <v>257</v>
      </c>
      <c r="B10" s="180" t="s">
        <v>218</v>
      </c>
      <c r="C10" s="108" t="s">
        <v>350</v>
      </c>
      <c r="D10" s="106" t="s">
        <v>249</v>
      </c>
      <c r="E10" s="78" t="s">
        <v>231</v>
      </c>
      <c r="F10" s="83" t="s">
        <v>232</v>
      </c>
      <c r="G10" s="18" t="s">
        <v>258</v>
      </c>
      <c r="H10" s="83" t="s">
        <v>259</v>
      </c>
      <c r="I10" s="84">
        <v>310520</v>
      </c>
      <c r="J10" s="84">
        <v>310520</v>
      </c>
      <c r="K10" s="84"/>
      <c r="L10" s="84"/>
      <c r="M10" s="84">
        <v>310520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4.25" customHeight="1">
      <c r="A11" s="184"/>
      <c r="B11" s="181"/>
      <c r="C11" s="108" t="s">
        <v>350</v>
      </c>
      <c r="D11" s="106" t="s">
        <v>249</v>
      </c>
      <c r="E11" s="78" t="s">
        <v>233</v>
      </c>
      <c r="F11" s="83" t="s">
        <v>234</v>
      </c>
      <c r="G11" s="18" t="s">
        <v>260</v>
      </c>
      <c r="H11" s="83" t="s">
        <v>261</v>
      </c>
      <c r="I11" s="84">
        <v>100000</v>
      </c>
      <c r="J11" s="84">
        <v>100000</v>
      </c>
      <c r="K11" s="84"/>
      <c r="L11" s="84"/>
      <c r="M11" s="84">
        <v>100000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4.25" customHeight="1">
      <c r="A12" s="184"/>
      <c r="B12" s="181"/>
      <c r="C12" s="108" t="s">
        <v>350</v>
      </c>
      <c r="D12" s="106" t="s">
        <v>249</v>
      </c>
      <c r="E12" s="78" t="s">
        <v>239</v>
      </c>
      <c r="F12" s="83" t="s">
        <v>240</v>
      </c>
      <c r="G12" s="18" t="s">
        <v>262</v>
      </c>
      <c r="H12" s="83" t="s">
        <v>263</v>
      </c>
      <c r="I12" s="84">
        <v>323969</v>
      </c>
      <c r="J12" s="84">
        <v>323969</v>
      </c>
      <c r="K12" s="84"/>
      <c r="L12" s="84"/>
      <c r="M12" s="84">
        <v>323969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14.25" customHeight="1">
      <c r="A13" s="184"/>
      <c r="B13" s="181"/>
      <c r="C13" s="108" t="s">
        <v>350</v>
      </c>
      <c r="D13" s="106" t="s">
        <v>249</v>
      </c>
      <c r="E13" s="78" t="s">
        <v>223</v>
      </c>
      <c r="F13" s="83" t="s">
        <v>224</v>
      </c>
      <c r="G13" s="18" t="s">
        <v>264</v>
      </c>
      <c r="H13" s="83" t="s">
        <v>265</v>
      </c>
      <c r="I13" s="84">
        <v>10649</v>
      </c>
      <c r="J13" s="84">
        <v>10649</v>
      </c>
      <c r="K13" s="84"/>
      <c r="L13" s="84"/>
      <c r="M13" s="84">
        <v>10649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 customHeight="1">
      <c r="A14" s="184"/>
      <c r="B14" s="181"/>
      <c r="C14" s="108" t="s">
        <v>350</v>
      </c>
      <c r="D14" s="106" t="s">
        <v>249</v>
      </c>
      <c r="E14" s="78" t="s">
        <v>241</v>
      </c>
      <c r="F14" s="83" t="s">
        <v>242</v>
      </c>
      <c r="G14" s="18" t="s">
        <v>264</v>
      </c>
      <c r="H14" s="83" t="s">
        <v>265</v>
      </c>
      <c r="I14" s="84">
        <v>3882</v>
      </c>
      <c r="J14" s="84">
        <v>3882</v>
      </c>
      <c r="K14" s="84"/>
      <c r="L14" s="84"/>
      <c r="M14" s="84">
        <v>3882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4.25" customHeight="1">
      <c r="A15" s="184"/>
      <c r="B15" s="181"/>
      <c r="C15" s="108" t="s">
        <v>357</v>
      </c>
      <c r="D15" s="106" t="s">
        <v>250</v>
      </c>
      <c r="E15" s="78" t="s">
        <v>223</v>
      </c>
      <c r="F15" s="83" t="s">
        <v>224</v>
      </c>
      <c r="G15" s="18" t="s">
        <v>266</v>
      </c>
      <c r="H15" s="83" t="s">
        <v>267</v>
      </c>
      <c r="I15" s="84">
        <v>28008</v>
      </c>
      <c r="J15" s="84">
        <v>28008</v>
      </c>
      <c r="K15" s="84"/>
      <c r="L15" s="84"/>
      <c r="M15" s="84">
        <v>28008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4.25" customHeight="1">
      <c r="A16" s="184"/>
      <c r="B16" s="181"/>
      <c r="C16" s="108" t="s">
        <v>357</v>
      </c>
      <c r="D16" s="106" t="s">
        <v>250</v>
      </c>
      <c r="E16" s="78" t="s">
        <v>223</v>
      </c>
      <c r="F16" s="83" t="s">
        <v>224</v>
      </c>
      <c r="G16" s="18" t="s">
        <v>266</v>
      </c>
      <c r="H16" s="83" t="s">
        <v>267</v>
      </c>
      <c r="I16" s="84">
        <v>140016</v>
      </c>
      <c r="J16" s="84">
        <v>140016</v>
      </c>
      <c r="K16" s="84"/>
      <c r="L16" s="84"/>
      <c r="M16" s="84">
        <v>140016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4.25" customHeight="1">
      <c r="A17" s="184"/>
      <c r="B17" s="181"/>
      <c r="C17" s="108" t="s">
        <v>357</v>
      </c>
      <c r="D17" s="106" t="s">
        <v>250</v>
      </c>
      <c r="E17" s="78" t="s">
        <v>223</v>
      </c>
      <c r="F17" s="83" t="s">
        <v>224</v>
      </c>
      <c r="G17" s="18" t="s">
        <v>266</v>
      </c>
      <c r="H17" s="83" t="s">
        <v>267</v>
      </c>
      <c r="I17" s="84">
        <v>455040</v>
      </c>
      <c r="J17" s="84">
        <v>455040</v>
      </c>
      <c r="K17" s="84"/>
      <c r="L17" s="84"/>
      <c r="M17" s="84">
        <v>455040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4.25" customHeight="1">
      <c r="A18" s="184"/>
      <c r="B18" s="181"/>
      <c r="C18" s="108" t="s">
        <v>354</v>
      </c>
      <c r="D18" s="106" t="s">
        <v>251</v>
      </c>
      <c r="E18" s="78" t="s">
        <v>229</v>
      </c>
      <c r="F18" s="83" t="s">
        <v>230</v>
      </c>
      <c r="G18" s="18" t="s">
        <v>268</v>
      </c>
      <c r="H18" s="83" t="s">
        <v>269</v>
      </c>
      <c r="I18" s="84">
        <v>183600</v>
      </c>
      <c r="J18" s="84">
        <v>183600</v>
      </c>
      <c r="K18" s="84"/>
      <c r="L18" s="84"/>
      <c r="M18" s="84">
        <v>183600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4.25" customHeight="1">
      <c r="A19" s="184"/>
      <c r="B19" s="181"/>
      <c r="C19" s="108" t="s">
        <v>351</v>
      </c>
      <c r="D19" s="106" t="s">
        <v>248</v>
      </c>
      <c r="E19" s="78" t="s">
        <v>247</v>
      </c>
      <c r="F19" s="83" t="s">
        <v>248</v>
      </c>
      <c r="G19" s="18" t="s">
        <v>270</v>
      </c>
      <c r="H19" s="83" t="s">
        <v>248</v>
      </c>
      <c r="I19" s="84">
        <v>322332</v>
      </c>
      <c r="J19" s="84">
        <v>322332</v>
      </c>
      <c r="K19" s="84"/>
      <c r="L19" s="84"/>
      <c r="M19" s="84">
        <v>322332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4.25" customHeight="1">
      <c r="A20" s="184"/>
      <c r="B20" s="181"/>
      <c r="C20" s="108" t="s">
        <v>355</v>
      </c>
      <c r="D20" s="106" t="s">
        <v>252</v>
      </c>
      <c r="E20" s="78" t="s">
        <v>223</v>
      </c>
      <c r="F20" s="83" t="s">
        <v>224</v>
      </c>
      <c r="G20" s="18" t="s">
        <v>271</v>
      </c>
      <c r="H20" s="83" t="s">
        <v>272</v>
      </c>
      <c r="I20" s="84">
        <v>653600</v>
      </c>
      <c r="J20" s="84">
        <v>653600</v>
      </c>
      <c r="K20" s="84"/>
      <c r="L20" s="84"/>
      <c r="M20" s="84">
        <v>653600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4.25" customHeight="1">
      <c r="A21" s="184"/>
      <c r="B21" s="181"/>
      <c r="C21" s="108" t="s">
        <v>355</v>
      </c>
      <c r="D21" s="106" t="s">
        <v>252</v>
      </c>
      <c r="E21" s="78" t="s">
        <v>223</v>
      </c>
      <c r="F21" s="83" t="s">
        <v>224</v>
      </c>
      <c r="G21" s="18" t="s">
        <v>273</v>
      </c>
      <c r="H21" s="83" t="s">
        <v>274</v>
      </c>
      <c r="I21" s="84">
        <v>172800</v>
      </c>
      <c r="J21" s="84">
        <v>172800</v>
      </c>
      <c r="K21" s="84"/>
      <c r="L21" s="84"/>
      <c r="M21" s="84">
        <v>172800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14.25" customHeight="1">
      <c r="A22" s="184"/>
      <c r="B22" s="181"/>
      <c r="C22" s="108" t="s">
        <v>355</v>
      </c>
      <c r="D22" s="106" t="s">
        <v>252</v>
      </c>
      <c r="E22" s="78" t="s">
        <v>223</v>
      </c>
      <c r="F22" s="83" t="s">
        <v>224</v>
      </c>
      <c r="G22" s="18" t="s">
        <v>273</v>
      </c>
      <c r="H22" s="83" t="s">
        <v>274</v>
      </c>
      <c r="I22" s="84">
        <v>151200</v>
      </c>
      <c r="J22" s="84">
        <v>151200</v>
      </c>
      <c r="K22" s="84"/>
      <c r="L22" s="84"/>
      <c r="M22" s="84">
        <v>151200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4.25" customHeight="1">
      <c r="A23" s="184"/>
      <c r="B23" s="181"/>
      <c r="C23" s="108" t="s">
        <v>349</v>
      </c>
      <c r="D23" s="106" t="s">
        <v>253</v>
      </c>
      <c r="E23" s="78" t="s">
        <v>223</v>
      </c>
      <c r="F23" s="83" t="s">
        <v>224</v>
      </c>
      <c r="G23" s="18" t="s">
        <v>275</v>
      </c>
      <c r="H23" s="83" t="s">
        <v>276</v>
      </c>
      <c r="I23" s="84">
        <v>924648</v>
      </c>
      <c r="J23" s="84">
        <v>924648</v>
      </c>
      <c r="K23" s="84"/>
      <c r="L23" s="84"/>
      <c r="M23" s="84">
        <v>924648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14.25" customHeight="1">
      <c r="A24" s="184"/>
      <c r="B24" s="181"/>
      <c r="C24" s="108" t="s">
        <v>349</v>
      </c>
      <c r="D24" s="106" t="s">
        <v>253</v>
      </c>
      <c r="E24" s="78" t="s">
        <v>223</v>
      </c>
      <c r="F24" s="83" t="s">
        <v>224</v>
      </c>
      <c r="G24" s="18" t="s">
        <v>277</v>
      </c>
      <c r="H24" s="83" t="s">
        <v>278</v>
      </c>
      <c r="I24" s="84">
        <v>380328</v>
      </c>
      <c r="J24" s="84">
        <v>380328</v>
      </c>
      <c r="K24" s="84"/>
      <c r="L24" s="84"/>
      <c r="M24" s="84">
        <v>380328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14.25" customHeight="1">
      <c r="A25" s="184"/>
      <c r="B25" s="181"/>
      <c r="C25" s="108" t="s">
        <v>349</v>
      </c>
      <c r="D25" s="106" t="s">
        <v>253</v>
      </c>
      <c r="E25" s="78" t="s">
        <v>223</v>
      </c>
      <c r="F25" s="83" t="s">
        <v>224</v>
      </c>
      <c r="G25" s="18" t="s">
        <v>271</v>
      </c>
      <c r="H25" s="83" t="s">
        <v>272</v>
      </c>
      <c r="I25" s="84">
        <v>77054</v>
      </c>
      <c r="J25" s="84">
        <v>77054</v>
      </c>
      <c r="K25" s="84"/>
      <c r="L25" s="84"/>
      <c r="M25" s="84">
        <v>77054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4.25" customHeight="1">
      <c r="A26" s="184"/>
      <c r="B26" s="181"/>
      <c r="C26" s="108" t="s">
        <v>349</v>
      </c>
      <c r="D26" s="106" t="s">
        <v>253</v>
      </c>
      <c r="E26" s="78" t="s">
        <v>223</v>
      </c>
      <c r="F26" s="83" t="s">
        <v>224</v>
      </c>
      <c r="G26" s="18" t="s">
        <v>273</v>
      </c>
      <c r="H26" s="83" t="s">
        <v>274</v>
      </c>
      <c r="I26" s="84">
        <v>179280</v>
      </c>
      <c r="J26" s="84">
        <v>179280</v>
      </c>
      <c r="K26" s="84"/>
      <c r="L26" s="84"/>
      <c r="M26" s="84">
        <v>179280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4.25" customHeight="1">
      <c r="A27" s="184"/>
      <c r="B27" s="181"/>
      <c r="C27" s="108" t="s">
        <v>349</v>
      </c>
      <c r="D27" s="106" t="s">
        <v>253</v>
      </c>
      <c r="E27" s="78" t="s">
        <v>223</v>
      </c>
      <c r="F27" s="83" t="s">
        <v>224</v>
      </c>
      <c r="G27" s="18" t="s">
        <v>273</v>
      </c>
      <c r="H27" s="83" t="s">
        <v>274</v>
      </c>
      <c r="I27" s="84">
        <v>349968</v>
      </c>
      <c r="J27" s="84">
        <v>349968</v>
      </c>
      <c r="K27" s="84"/>
      <c r="L27" s="84"/>
      <c r="M27" s="84">
        <v>349968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4.25" customHeight="1">
      <c r="A28" s="184"/>
      <c r="B28" s="181"/>
      <c r="C28" s="108" t="s">
        <v>356</v>
      </c>
      <c r="D28" s="106" t="s">
        <v>254</v>
      </c>
      <c r="E28" s="78" t="s">
        <v>229</v>
      </c>
      <c r="F28" s="83" t="s">
        <v>230</v>
      </c>
      <c r="G28" s="18" t="s">
        <v>279</v>
      </c>
      <c r="H28" s="83" t="s">
        <v>280</v>
      </c>
      <c r="I28" s="84">
        <v>27000</v>
      </c>
      <c r="J28" s="84">
        <v>27000</v>
      </c>
      <c r="K28" s="84"/>
      <c r="L28" s="84"/>
      <c r="M28" s="84">
        <v>27000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4.25" customHeight="1">
      <c r="A29" s="184"/>
      <c r="B29" s="181"/>
      <c r="C29" s="108" t="s">
        <v>352</v>
      </c>
      <c r="D29" s="106" t="s">
        <v>255</v>
      </c>
      <c r="E29" s="78" t="s">
        <v>223</v>
      </c>
      <c r="F29" s="83" t="s">
        <v>224</v>
      </c>
      <c r="G29" s="18" t="s">
        <v>281</v>
      </c>
      <c r="H29" s="83" t="s">
        <v>255</v>
      </c>
      <c r="I29" s="84">
        <v>14820</v>
      </c>
      <c r="J29" s="84">
        <v>14820</v>
      </c>
      <c r="K29" s="84"/>
      <c r="L29" s="84"/>
      <c r="M29" s="84">
        <v>14820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4.25" customHeight="1">
      <c r="A30" s="184"/>
      <c r="B30" s="181"/>
      <c r="C30" s="109" t="s">
        <v>353</v>
      </c>
      <c r="D30" s="106" t="s">
        <v>256</v>
      </c>
      <c r="E30" s="78" t="s">
        <v>223</v>
      </c>
      <c r="F30" s="83" t="s">
        <v>224</v>
      </c>
      <c r="G30" s="18" t="s">
        <v>282</v>
      </c>
      <c r="H30" s="83" t="s">
        <v>283</v>
      </c>
      <c r="I30" s="84">
        <v>21732</v>
      </c>
      <c r="J30" s="84">
        <v>21732</v>
      </c>
      <c r="K30" s="84"/>
      <c r="L30" s="84"/>
      <c r="M30" s="84">
        <v>21732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4.25" customHeight="1">
      <c r="A31" s="184"/>
      <c r="B31" s="181"/>
      <c r="C31" s="109" t="s">
        <v>353</v>
      </c>
      <c r="D31" s="106" t="s">
        <v>256</v>
      </c>
      <c r="E31" s="78" t="s">
        <v>223</v>
      </c>
      <c r="F31" s="83" t="s">
        <v>224</v>
      </c>
      <c r="G31" s="18" t="s">
        <v>282</v>
      </c>
      <c r="H31" s="83" t="s">
        <v>283</v>
      </c>
      <c r="I31" s="84">
        <v>1400</v>
      </c>
      <c r="J31" s="84">
        <v>1400</v>
      </c>
      <c r="K31" s="84"/>
      <c r="L31" s="84"/>
      <c r="M31" s="84">
        <v>1400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14.25" customHeight="1">
      <c r="A32" s="184"/>
      <c r="B32" s="181"/>
      <c r="C32" s="109" t="s">
        <v>353</v>
      </c>
      <c r="D32" s="106" t="s">
        <v>256</v>
      </c>
      <c r="E32" s="78" t="s">
        <v>223</v>
      </c>
      <c r="F32" s="83" t="s">
        <v>224</v>
      </c>
      <c r="G32" s="18" t="s">
        <v>284</v>
      </c>
      <c r="H32" s="83" t="s">
        <v>285</v>
      </c>
      <c r="I32" s="84">
        <v>3400</v>
      </c>
      <c r="J32" s="84">
        <v>3400</v>
      </c>
      <c r="K32" s="84"/>
      <c r="L32" s="84"/>
      <c r="M32" s="84">
        <v>3400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14.25" customHeight="1">
      <c r="A33" s="184"/>
      <c r="B33" s="181"/>
      <c r="C33" s="109" t="s">
        <v>353</v>
      </c>
      <c r="D33" s="106" t="s">
        <v>256</v>
      </c>
      <c r="E33" s="78" t="s">
        <v>223</v>
      </c>
      <c r="F33" s="83" t="s">
        <v>224</v>
      </c>
      <c r="G33" s="18" t="s">
        <v>286</v>
      </c>
      <c r="H33" s="83" t="s">
        <v>287</v>
      </c>
      <c r="I33" s="84">
        <v>12000</v>
      </c>
      <c r="J33" s="84">
        <v>12000</v>
      </c>
      <c r="K33" s="84"/>
      <c r="L33" s="84"/>
      <c r="M33" s="84">
        <v>12000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4.25" customHeight="1">
      <c r="A34" s="184"/>
      <c r="B34" s="181"/>
      <c r="C34" s="109" t="s">
        <v>353</v>
      </c>
      <c r="D34" s="106" t="s">
        <v>256</v>
      </c>
      <c r="E34" s="78" t="s">
        <v>223</v>
      </c>
      <c r="F34" s="83" t="s">
        <v>224</v>
      </c>
      <c r="G34" s="18" t="s">
        <v>288</v>
      </c>
      <c r="H34" s="83" t="s">
        <v>289</v>
      </c>
      <c r="I34" s="84">
        <v>4500</v>
      </c>
      <c r="J34" s="84">
        <v>4500</v>
      </c>
      <c r="K34" s="84"/>
      <c r="L34" s="84"/>
      <c r="M34" s="84">
        <v>4500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4.25" customHeight="1">
      <c r="A35" s="184"/>
      <c r="B35" s="181"/>
      <c r="C35" s="109" t="s">
        <v>353</v>
      </c>
      <c r="D35" s="106" t="s">
        <v>256</v>
      </c>
      <c r="E35" s="78" t="s">
        <v>223</v>
      </c>
      <c r="F35" s="83" t="s">
        <v>224</v>
      </c>
      <c r="G35" s="18" t="s">
        <v>290</v>
      </c>
      <c r="H35" s="83" t="s">
        <v>291</v>
      </c>
      <c r="I35" s="84">
        <v>6000</v>
      </c>
      <c r="J35" s="84">
        <v>6000</v>
      </c>
      <c r="K35" s="84"/>
      <c r="L35" s="84"/>
      <c r="M35" s="84">
        <v>6000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ht="14.25" customHeight="1">
      <c r="A36" s="184"/>
      <c r="B36" s="181"/>
      <c r="C36" s="109" t="s">
        <v>353</v>
      </c>
      <c r="D36" s="106" t="s">
        <v>256</v>
      </c>
      <c r="E36" s="78" t="s">
        <v>223</v>
      </c>
      <c r="F36" s="83" t="s">
        <v>224</v>
      </c>
      <c r="G36" s="18" t="s">
        <v>292</v>
      </c>
      <c r="H36" s="83" t="s">
        <v>293</v>
      </c>
      <c r="I36" s="84">
        <v>4800</v>
      </c>
      <c r="J36" s="84">
        <v>4800</v>
      </c>
      <c r="K36" s="84"/>
      <c r="L36" s="84"/>
      <c r="M36" s="84">
        <v>4800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4.25" customHeight="1">
      <c r="A37" s="184"/>
      <c r="B37" s="181"/>
      <c r="C37" s="109" t="s">
        <v>353</v>
      </c>
      <c r="D37" s="106" t="s">
        <v>256</v>
      </c>
      <c r="E37" s="78" t="s">
        <v>223</v>
      </c>
      <c r="F37" s="83" t="s">
        <v>224</v>
      </c>
      <c r="G37" s="18" t="s">
        <v>294</v>
      </c>
      <c r="H37" s="83" t="s">
        <v>295</v>
      </c>
      <c r="I37" s="84">
        <v>46100</v>
      </c>
      <c r="J37" s="84">
        <v>46100</v>
      </c>
      <c r="K37" s="84"/>
      <c r="L37" s="84"/>
      <c r="M37" s="84">
        <v>46100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14.25" customHeight="1">
      <c r="A38" s="184"/>
      <c r="B38" s="181"/>
      <c r="C38" s="109" t="s">
        <v>353</v>
      </c>
      <c r="D38" s="106" t="s">
        <v>256</v>
      </c>
      <c r="E38" s="78" t="s">
        <v>223</v>
      </c>
      <c r="F38" s="83" t="s">
        <v>224</v>
      </c>
      <c r="G38" s="18" t="s">
        <v>279</v>
      </c>
      <c r="H38" s="83" t="s">
        <v>280</v>
      </c>
      <c r="I38" s="84">
        <v>57000</v>
      </c>
      <c r="J38" s="84">
        <v>57000</v>
      </c>
      <c r="K38" s="84"/>
      <c r="L38" s="84"/>
      <c r="M38" s="84">
        <v>57000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4.25" customHeight="1">
      <c r="A39" s="185"/>
      <c r="B39" s="182"/>
      <c r="C39" s="109" t="s">
        <v>353</v>
      </c>
      <c r="D39" s="106" t="s">
        <v>256</v>
      </c>
      <c r="E39" s="78" t="s">
        <v>229</v>
      </c>
      <c r="F39" s="83" t="s">
        <v>230</v>
      </c>
      <c r="G39" s="18" t="s">
        <v>296</v>
      </c>
      <c r="H39" s="83" t="s">
        <v>297</v>
      </c>
      <c r="I39" s="84">
        <v>5400</v>
      </c>
      <c r="J39" s="84">
        <v>5400</v>
      </c>
      <c r="K39" s="84"/>
      <c r="L39" s="84"/>
      <c r="M39" s="84">
        <v>5400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7.25" customHeight="1">
      <c r="A40" s="171" t="s">
        <v>133</v>
      </c>
      <c r="B40" s="172"/>
      <c r="C40" s="173"/>
      <c r="D40" s="173"/>
      <c r="E40" s="174"/>
      <c r="F40" s="174"/>
      <c r="G40" s="174"/>
      <c r="H40" s="175"/>
      <c r="I40" s="88">
        <f>SUM(I10:I39)</f>
        <v>4971046</v>
      </c>
      <c r="J40" s="88">
        <f t="shared" ref="J40:M40" si="0">SUM(J10:J39)</f>
        <v>4971046</v>
      </c>
      <c r="K40" s="80">
        <f t="shared" si="0"/>
        <v>0</v>
      </c>
      <c r="L40" s="80">
        <f t="shared" si="0"/>
        <v>0</v>
      </c>
      <c r="M40" s="80">
        <f t="shared" si="0"/>
        <v>4971046</v>
      </c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4" spans="1:24" ht="14.25" customHeight="1">
      <c r="C44" s="108"/>
    </row>
    <row r="45" spans="1:24" ht="14.25" customHeight="1">
      <c r="C45" s="108"/>
    </row>
  </sheetData>
  <autoFilter ref="A2:X40" xr:uid="{E94D64F2-A5AA-46FA-9F4A-55CD18D0EB57}"/>
  <mergeCells count="33"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B10:B39"/>
    <mergeCell ref="A10:A39"/>
    <mergeCell ref="X7:X8"/>
    <mergeCell ref="S7:S8"/>
    <mergeCell ref="T7:T8"/>
    <mergeCell ref="U7:U8"/>
    <mergeCell ref="V7:V8"/>
    <mergeCell ref="W7:W8"/>
  </mergeCells>
  <phoneticPr fontId="14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2"/>
  <sheetViews>
    <sheetView showZeros="0" topLeftCell="F1" workbookViewId="0">
      <pane ySplit="1" topLeftCell="A2" activePane="bottomLeft" state="frozen"/>
      <selection pane="bottomLeft" activeCell="L19" sqref="L19"/>
    </sheetView>
  </sheetViews>
  <sheetFormatPr defaultColWidth="9.109375" defaultRowHeight="14.25" customHeight="1"/>
  <cols>
    <col min="1" max="1" width="22.44140625" customWidth="1"/>
    <col min="2" max="2" width="25.77734375" customWidth="1"/>
    <col min="3" max="3" width="32.88671875" customWidth="1"/>
    <col min="4" max="4" width="23.88671875" customWidth="1"/>
    <col min="5" max="5" width="11.109375" customWidth="1"/>
    <col min="6" max="6" width="17.77734375" customWidth="1"/>
    <col min="7" max="7" width="9.88671875" customWidth="1"/>
    <col min="8" max="8" width="17.77734375" customWidth="1"/>
    <col min="9" max="13" width="20" customWidth="1"/>
    <col min="14" max="14" width="12.21875" customWidth="1"/>
    <col min="15" max="15" width="12.7773437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8"/>
      <c r="E2" s="2"/>
      <c r="F2" s="2"/>
      <c r="G2" s="2"/>
      <c r="H2" s="2"/>
      <c r="U2" s="68"/>
      <c r="W2" s="69" t="s">
        <v>160</v>
      </c>
    </row>
    <row r="3" spans="1:23" ht="46.5" customHeight="1">
      <c r="A3" s="187" t="str">
        <f>"2025"&amp;"年部门项目支出预算表"</f>
        <v>2025年部门项目支出预算表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</row>
    <row r="4" spans="1:23" ht="13.5" customHeight="1">
      <c r="A4" s="188" t="s">
        <v>334</v>
      </c>
      <c r="B4" s="189"/>
      <c r="C4" s="189"/>
      <c r="D4" s="189"/>
      <c r="E4" s="189"/>
      <c r="F4" s="189"/>
      <c r="G4" s="189"/>
      <c r="H4" s="189"/>
      <c r="I4" s="5"/>
      <c r="J4" s="5"/>
      <c r="K4" s="5"/>
      <c r="L4" s="5"/>
      <c r="M4" s="5"/>
      <c r="N4" s="5"/>
      <c r="O4" s="5"/>
      <c r="P4" s="5"/>
      <c r="Q4" s="5"/>
      <c r="U4" s="68"/>
      <c r="W4" s="61" t="s">
        <v>1</v>
      </c>
    </row>
    <row r="5" spans="1:23" ht="21.75" customHeight="1">
      <c r="A5" s="169" t="s">
        <v>161</v>
      </c>
      <c r="B5" s="198" t="s">
        <v>144</v>
      </c>
      <c r="C5" s="169" t="s">
        <v>145</v>
      </c>
      <c r="D5" s="169" t="s">
        <v>162</v>
      </c>
      <c r="E5" s="198" t="s">
        <v>146</v>
      </c>
      <c r="F5" s="198" t="s">
        <v>147</v>
      </c>
      <c r="G5" s="198" t="s">
        <v>163</v>
      </c>
      <c r="H5" s="198" t="s">
        <v>164</v>
      </c>
      <c r="I5" s="198" t="s">
        <v>55</v>
      </c>
      <c r="J5" s="194" t="s">
        <v>165</v>
      </c>
      <c r="K5" s="151"/>
      <c r="L5" s="151"/>
      <c r="M5" s="152"/>
      <c r="N5" s="194" t="s">
        <v>152</v>
      </c>
      <c r="O5" s="151"/>
      <c r="P5" s="152"/>
      <c r="Q5" s="198" t="s">
        <v>61</v>
      </c>
      <c r="R5" s="194" t="s">
        <v>62</v>
      </c>
      <c r="S5" s="151"/>
      <c r="T5" s="151"/>
      <c r="U5" s="151"/>
      <c r="V5" s="151"/>
      <c r="W5" s="152"/>
    </row>
    <row r="6" spans="1:23" ht="21.75" customHeight="1">
      <c r="A6" s="176"/>
      <c r="B6" s="177"/>
      <c r="C6" s="176"/>
      <c r="D6" s="176"/>
      <c r="E6" s="202"/>
      <c r="F6" s="202"/>
      <c r="G6" s="202"/>
      <c r="H6" s="202"/>
      <c r="I6" s="202"/>
      <c r="J6" s="200" t="s">
        <v>58</v>
      </c>
      <c r="K6" s="157"/>
      <c r="L6" s="198" t="s">
        <v>59</v>
      </c>
      <c r="M6" s="198" t="s">
        <v>60</v>
      </c>
      <c r="N6" s="198" t="s">
        <v>58</v>
      </c>
      <c r="O6" s="198" t="s">
        <v>59</v>
      </c>
      <c r="P6" s="198" t="s">
        <v>60</v>
      </c>
      <c r="Q6" s="202"/>
      <c r="R6" s="198" t="s">
        <v>57</v>
      </c>
      <c r="S6" s="198" t="s">
        <v>64</v>
      </c>
      <c r="T6" s="198" t="s">
        <v>158</v>
      </c>
      <c r="U6" s="198" t="s">
        <v>66</v>
      </c>
      <c r="V6" s="198" t="s">
        <v>67</v>
      </c>
      <c r="W6" s="198" t="s">
        <v>68</v>
      </c>
    </row>
    <row r="7" spans="1:23" ht="21" customHeight="1">
      <c r="A7" s="177"/>
      <c r="B7" s="177"/>
      <c r="C7" s="177"/>
      <c r="D7" s="177"/>
      <c r="E7" s="177"/>
      <c r="F7" s="177"/>
      <c r="G7" s="177"/>
      <c r="H7" s="177"/>
      <c r="I7" s="177"/>
      <c r="J7" s="201" t="s">
        <v>57</v>
      </c>
      <c r="K7" s="158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</row>
    <row r="8" spans="1:23" ht="39.75" customHeight="1">
      <c r="A8" s="170"/>
      <c r="B8" s="156"/>
      <c r="C8" s="170"/>
      <c r="D8" s="170"/>
      <c r="E8" s="199"/>
      <c r="F8" s="199"/>
      <c r="G8" s="199"/>
      <c r="H8" s="199"/>
      <c r="I8" s="199"/>
      <c r="J8" s="34" t="s">
        <v>57</v>
      </c>
      <c r="K8" s="34" t="s">
        <v>166</v>
      </c>
      <c r="L8" s="199"/>
      <c r="M8" s="199"/>
      <c r="N8" s="199"/>
      <c r="O8" s="199"/>
      <c r="P8" s="199"/>
      <c r="Q8" s="199"/>
      <c r="R8" s="199"/>
      <c r="S8" s="199"/>
      <c r="T8" s="199"/>
      <c r="U8" s="156"/>
      <c r="V8" s="199"/>
      <c r="W8" s="199"/>
    </row>
    <row r="9" spans="1:23" ht="22.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1">
        <v>21</v>
      </c>
      <c r="V9" s="18">
        <v>22</v>
      </c>
      <c r="W9" s="11">
        <v>23</v>
      </c>
    </row>
    <row r="10" spans="1:23" ht="24.75" customHeight="1">
      <c r="A10" s="85" t="s">
        <v>302</v>
      </c>
      <c r="B10" s="92" t="s">
        <v>347</v>
      </c>
      <c r="C10" s="85" t="s">
        <v>300</v>
      </c>
      <c r="D10" s="85" t="s">
        <v>218</v>
      </c>
      <c r="E10" s="11">
        <v>2050201</v>
      </c>
      <c r="F10" s="85" t="s">
        <v>303</v>
      </c>
      <c r="G10" s="87" t="s">
        <v>304</v>
      </c>
      <c r="H10" s="87" t="s">
        <v>305</v>
      </c>
      <c r="I10" s="86">
        <v>29000</v>
      </c>
      <c r="J10" s="86">
        <v>29000</v>
      </c>
      <c r="K10" s="86">
        <v>29000</v>
      </c>
      <c r="L10" s="18"/>
      <c r="M10" s="18"/>
      <c r="N10" s="18"/>
      <c r="O10" s="18"/>
      <c r="P10" s="18"/>
      <c r="Q10" s="18"/>
      <c r="R10" s="18"/>
      <c r="S10" s="18"/>
      <c r="T10" s="18"/>
      <c r="U10" s="11"/>
      <c r="V10" s="18"/>
      <c r="W10" s="11"/>
    </row>
    <row r="11" spans="1:23" ht="17.25" customHeight="1">
      <c r="A11" s="85" t="s">
        <v>302</v>
      </c>
      <c r="B11" s="107" t="s">
        <v>348</v>
      </c>
      <c r="C11" s="87" t="s">
        <v>301</v>
      </c>
      <c r="D11" s="85" t="s">
        <v>218</v>
      </c>
      <c r="E11" s="11">
        <v>2050201</v>
      </c>
      <c r="F11" s="87" t="s">
        <v>303</v>
      </c>
      <c r="G11" s="87" t="s">
        <v>306</v>
      </c>
      <c r="H11" s="87" t="s">
        <v>307</v>
      </c>
      <c r="I11" s="88">
        <v>2800</v>
      </c>
      <c r="J11" s="88">
        <v>2800</v>
      </c>
      <c r="K11" s="88">
        <v>2800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18.75" customHeight="1">
      <c r="A12" s="171" t="s">
        <v>133</v>
      </c>
      <c r="B12" s="172"/>
      <c r="C12" s="172"/>
      <c r="D12" s="172"/>
      <c r="E12" s="172"/>
      <c r="F12" s="172"/>
      <c r="G12" s="172"/>
      <c r="H12" s="135"/>
      <c r="I12" s="88">
        <v>31800</v>
      </c>
      <c r="J12" s="88">
        <f>SUM(J10:J11)</f>
        <v>31800</v>
      </c>
      <c r="K12" s="88">
        <f>SUM(K10:K11)</f>
        <v>31800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</sheetData>
  <mergeCells count="28"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  <mergeCell ref="A12:H12"/>
    <mergeCell ref="A5:A8"/>
    <mergeCell ref="B5:B8"/>
    <mergeCell ref="C5:C8"/>
    <mergeCell ref="D5:D8"/>
    <mergeCell ref="E5:E8"/>
    <mergeCell ref="F5:F8"/>
    <mergeCell ref="G5:G8"/>
    <mergeCell ref="H5:H8"/>
  </mergeCells>
  <phoneticPr fontId="14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12"/>
  <sheetViews>
    <sheetView showZeros="0" workbookViewId="0">
      <pane ySplit="1" topLeftCell="A2" activePane="bottomLeft" state="frozen"/>
      <selection pane="bottomLeft" activeCell="L10" sqref="L10"/>
    </sheetView>
  </sheetViews>
  <sheetFormatPr defaultColWidth="9.109375" defaultRowHeight="12" customHeight="1"/>
  <cols>
    <col min="1" max="1" width="22.44140625" customWidth="1"/>
    <col min="2" max="2" width="24.33203125" customWidth="1"/>
    <col min="3" max="5" width="23.6640625" customWidth="1"/>
    <col min="6" max="6" width="11.21875" customWidth="1"/>
    <col min="7" max="7" width="13.109375" customWidth="1"/>
    <col min="8" max="8" width="11.44140625" customWidth="1"/>
    <col min="9" max="9" width="13.33203125" customWidth="1"/>
    <col min="10" max="10" width="27.3320312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203" t="str">
        <f>"2025"&amp;"年部门项目支出绩效目标表"</f>
        <v>2025年部门项目支出绩效目标表</v>
      </c>
      <c r="B3" s="187"/>
      <c r="C3" s="187"/>
      <c r="D3" s="187"/>
      <c r="E3" s="187"/>
      <c r="F3" s="186"/>
      <c r="G3" s="187"/>
      <c r="H3" s="186"/>
      <c r="I3" s="186"/>
      <c r="J3" s="187"/>
    </row>
    <row r="4" spans="1:10" ht="17.25" customHeight="1">
      <c r="A4" s="188" t="s">
        <v>334</v>
      </c>
      <c r="B4" s="111"/>
      <c r="C4" s="111"/>
      <c r="D4" s="111"/>
      <c r="E4" s="111"/>
      <c r="F4" s="111"/>
      <c r="G4" s="111"/>
      <c r="H4" s="111"/>
    </row>
    <row r="5" spans="1:10" ht="44.25" customHeight="1">
      <c r="A5" s="34" t="s">
        <v>145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8.75" customHeight="1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18">
        <v>6</v>
      </c>
      <c r="G6" s="67">
        <v>7</v>
      </c>
      <c r="H6" s="18">
        <v>8</v>
      </c>
      <c r="I6" s="18">
        <v>9</v>
      </c>
      <c r="J6" s="67">
        <v>10</v>
      </c>
    </row>
    <row r="7" spans="1:10" ht="81" customHeight="1">
      <c r="A7" s="204" t="s">
        <v>298</v>
      </c>
      <c r="B7" s="204" t="s">
        <v>298</v>
      </c>
      <c r="C7" s="92" t="s">
        <v>308</v>
      </c>
      <c r="D7" s="92" t="s">
        <v>309</v>
      </c>
      <c r="E7" s="92" t="s">
        <v>310</v>
      </c>
      <c r="F7" s="92" t="s">
        <v>311</v>
      </c>
      <c r="G7" s="92" t="s">
        <v>312</v>
      </c>
      <c r="H7" s="92" t="s">
        <v>313</v>
      </c>
      <c r="I7" s="92" t="s">
        <v>314</v>
      </c>
      <c r="J7" s="92" t="s">
        <v>315</v>
      </c>
    </row>
    <row r="8" spans="1:10" ht="42" customHeight="1">
      <c r="A8" s="204" t="s">
        <v>298</v>
      </c>
      <c r="B8" s="204" t="s">
        <v>298</v>
      </c>
      <c r="C8" s="92" t="s">
        <v>316</v>
      </c>
      <c r="D8" s="92" t="s">
        <v>317</v>
      </c>
      <c r="E8" s="92" t="s">
        <v>318</v>
      </c>
      <c r="F8" s="92" t="s">
        <v>311</v>
      </c>
      <c r="G8" s="92" t="s">
        <v>319</v>
      </c>
      <c r="H8" s="92"/>
      <c r="I8" s="92" t="s">
        <v>320</v>
      </c>
      <c r="J8" s="92" t="s">
        <v>321</v>
      </c>
    </row>
    <row r="9" spans="1:10" ht="43.5" customHeight="1">
      <c r="A9" s="204" t="s">
        <v>298</v>
      </c>
      <c r="B9" s="204" t="s">
        <v>298</v>
      </c>
      <c r="C9" s="92" t="s">
        <v>322</v>
      </c>
      <c r="D9" s="92" t="s">
        <v>323</v>
      </c>
      <c r="E9" s="92" t="s">
        <v>324</v>
      </c>
      <c r="F9" s="92" t="s">
        <v>325</v>
      </c>
      <c r="G9" s="92" t="s">
        <v>326</v>
      </c>
      <c r="H9" s="92" t="s">
        <v>327</v>
      </c>
      <c r="I9" s="92" t="s">
        <v>314</v>
      </c>
      <c r="J9" s="92" t="s">
        <v>328</v>
      </c>
    </row>
    <row r="10" spans="1:10" ht="75" customHeight="1">
      <c r="A10" s="204" t="s">
        <v>299</v>
      </c>
      <c r="B10" s="204" t="s">
        <v>299</v>
      </c>
      <c r="C10" s="92" t="s">
        <v>308</v>
      </c>
      <c r="D10" s="92" t="s">
        <v>309</v>
      </c>
      <c r="E10" s="92" t="s">
        <v>329</v>
      </c>
      <c r="F10" s="92" t="s">
        <v>311</v>
      </c>
      <c r="G10" s="92" t="s">
        <v>93</v>
      </c>
      <c r="H10" s="92" t="s">
        <v>313</v>
      </c>
      <c r="I10" s="92" t="s">
        <v>314</v>
      </c>
      <c r="J10" s="92" t="s">
        <v>330</v>
      </c>
    </row>
    <row r="11" spans="1:10" ht="38.25" customHeight="1">
      <c r="A11" s="204" t="s">
        <v>299</v>
      </c>
      <c r="B11" s="204" t="s">
        <v>299</v>
      </c>
      <c r="C11" s="92" t="s">
        <v>316</v>
      </c>
      <c r="D11" s="92" t="s">
        <v>317</v>
      </c>
      <c r="E11" s="92" t="s">
        <v>318</v>
      </c>
      <c r="F11" s="92" t="s">
        <v>311</v>
      </c>
      <c r="G11" s="92" t="s">
        <v>319</v>
      </c>
      <c r="H11" s="92"/>
      <c r="I11" s="92" t="s">
        <v>320</v>
      </c>
      <c r="J11" s="92" t="s">
        <v>331</v>
      </c>
    </row>
    <row r="12" spans="1:10" ht="58.5" customHeight="1">
      <c r="A12" s="204" t="s">
        <v>299</v>
      </c>
      <c r="B12" s="204" t="s">
        <v>299</v>
      </c>
      <c r="C12" s="92" t="s">
        <v>322</v>
      </c>
      <c r="D12" s="92" t="s">
        <v>323</v>
      </c>
      <c r="E12" s="92" t="s">
        <v>324</v>
      </c>
      <c r="F12" s="92" t="s">
        <v>325</v>
      </c>
      <c r="G12" s="92" t="s">
        <v>332</v>
      </c>
      <c r="H12" s="92" t="s">
        <v>327</v>
      </c>
      <c r="I12" s="92" t="s">
        <v>314</v>
      </c>
      <c r="J12" s="92" t="s">
        <v>333</v>
      </c>
    </row>
  </sheetData>
  <mergeCells count="6">
    <mergeCell ref="A3:J3"/>
    <mergeCell ref="A4:H4"/>
    <mergeCell ref="A7:A9"/>
    <mergeCell ref="B7:B9"/>
    <mergeCell ref="A10:A12"/>
    <mergeCell ref="B10:B12"/>
  </mergeCells>
  <phoneticPr fontId="14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思思 刘</cp:lastModifiedBy>
  <dcterms:created xsi:type="dcterms:W3CDTF">2025-02-06T07:09:00Z</dcterms:created>
  <dcterms:modified xsi:type="dcterms:W3CDTF">2025-03-21T02:09:51Z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