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8345" windowHeight="7140" tabRatio="894" firstSheet="1" activeTab="7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区对下转移支付预算表09-1" sheetId="13" r:id="rId13"/>
    <sheet name="区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'部门财务收支预算总表01-1'!$A:$A,'部门财务收支预算总表01-1'!#REF!</definedName>
    <definedName name="_xlnm.Print_Titles" localSheetId="3">'部门财政拨款收支预算总表02-1'!$A:$A,'部门财政拨款收支预算总表02-1'!#REF!</definedName>
    <definedName name="_xlnm.Print_Titles" localSheetId="6">部门基本支出预算表04!$A:$A,部门基本支出预算表04!#REF!</definedName>
    <definedName name="_xlnm.Print_Titles" localSheetId="1">'部门收入预算表01-2'!$A:$A,'部门收入预算表01-2'!#REF!</definedName>
    <definedName name="_xlnm.Print_Titles" localSheetId="8">'部门项目支出绩效目标表05-2'!$A:$A,'部门项目支出绩效目标表05-2'!#REF!</definedName>
    <definedName name="_xlnm.Print_Titles" localSheetId="7">'部门项目支出预算表05-1'!$A:$A,'部门项目支出预算表05-1'!#REF!</definedName>
    <definedName name="_xlnm.Print_Titles" localSheetId="16">部门项目中期规划预算表12!$A:$A,部门项目中期规划预算表12!#REF!</definedName>
    <definedName name="_xlnm.Print_Titles" localSheetId="10">部门政府采购预算表07!$A:$A,部门政府采购预算表07!#REF!</definedName>
    <definedName name="_xlnm.Print_Titles" localSheetId="11">部门政府购买服务预算表08!$A:$A,部门政府购买服务预算表08!#REF!</definedName>
    <definedName name="_xlnm.Print_Titles" localSheetId="9">部门政府性基金预算支出预算表06!$A:$A,部门政府性基金预算支出预算表06!$1:$5</definedName>
    <definedName name="_xlnm.Print_Titles" localSheetId="2">'部门支出预算表01-3'!$A:$A,'部门支出预算表01-3'!#REF!</definedName>
    <definedName name="_xlnm.Print_Titles" localSheetId="13">'区对下转移支付绩效目标表09-2'!$A:$A,'区对下转移支付绩效目标表09-2'!#REF!</definedName>
    <definedName name="_xlnm.Print_Titles" localSheetId="12">'区对下转移支付预算表09-1'!$A:$A,'区对下转移支付预算表09-1'!#REF!</definedName>
    <definedName name="_xlnm.Print_Titles" localSheetId="15">上级转移支付补助项目支出预算表11!$A:$A,上级转移支付补助项目支出预算表11!#REF!</definedName>
    <definedName name="_xlnm.Print_Titles" localSheetId="14">新增资产配置表10!$A:$A,新增资产配置表10!#REF!</definedName>
    <definedName name="_xlnm.Print_Titles" localSheetId="5">一般公共预算“三公”经费支出预算表03!$A:$A,一般公共预算“三公”经费支出预算表03!#REF!</definedName>
    <definedName name="_xlnm.Print_Titles" localSheetId="4">'一般公共预算支出预算表02-2'!$A:$A,'一般公共预算支出预算表02-2'!$1:$4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4"/>
  <c r="G5" i="17"/>
  <c r="F5"/>
  <c r="E5"/>
  <c r="A2"/>
  <c r="A2" i="16"/>
  <c r="A2" i="15"/>
  <c r="A2" i="13"/>
  <c r="A2" i="12"/>
  <c r="A2" i="11"/>
  <c r="A2" i="10"/>
  <c r="A2" i="9"/>
  <c r="S28" i="8"/>
  <c r="R28"/>
  <c r="K28"/>
  <c r="J28"/>
  <c r="I28"/>
  <c r="A2"/>
  <c r="A2" i="7"/>
  <c r="A2" i="6"/>
  <c r="A2" i="5"/>
  <c r="A2" i="4"/>
  <c r="A2" i="3"/>
  <c r="A2" i="2"/>
  <c r="A2" i="1"/>
</calcChain>
</file>

<file path=xl/sharedStrings.xml><?xml version="1.0" encoding="utf-8"?>
<sst xmlns="http://schemas.openxmlformats.org/spreadsheetml/2006/main" count="1728" uniqueCount="559">
  <si>
    <t>预算01-1表</t>
  </si>
  <si>
    <t>单位名称：昆明市五华区黑林铺街道卫生院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</si>
  <si>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</si>
  <si>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</si>
  <si>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</si>
  <si>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</si>
  <si>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</si>
  <si>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</si>
  <si>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</si>
  <si>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</si>
  <si>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</si>
  <si>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</si>
  <si>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</si>
  <si>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</si>
  <si>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</si>
  <si>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</si>
  <si>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</si>
  <si>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</si>
  <si>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</si>
  <si>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</si>
  <si>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</si>
  <si>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</si>
  <si>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 xml:space="preserve"> 八、社会保障和就业支出</t>
  </si>
  <si>
    <t xml:space="preserve"> 九、卫生健康支出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</si>
  <si>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</si>
  <si>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</si>
  <si>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</si>
  <si>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</si>
  <si>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</si>
  <si>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</si>
  <si>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</si>
  <si>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</si>
  <si>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</si>
  <si>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</si>
  <si>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</si>
  <si>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二十一、灾害防治及应急管理支出</t>
  </si>
  <si>
    <t xml:space="preserve"> 二十二、国有资本经营预算支出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</si>
  <si>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</si>
  <si>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</si>
  <si>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</si>
  <si>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</si>
  <si>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</si>
  <si>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</si>
  <si>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</si>
  <si>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</si>
  <si>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</si>
  <si>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</si>
  <si>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</si>
  <si>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</si>
  <si>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</si>
  <si>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</si>
  <si>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</si>
  <si>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</si>
  <si>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</si>
  <si>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</si>
  <si>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</si>
  <si>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</si>
  <si>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</si>
  <si>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</si>
  <si>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</si>
  <si>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</si>
  <si>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</si>
  <si>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</si>
  <si>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</si>
  <si>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</si>
  <si>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</si>
  <si>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</si>
  <si>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昆明市五华区黑林铺街道卫生院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</si>
  <si>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</si>
  <si>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</si>
  <si>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</si>
  <si>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</si>
  <si>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</si>
  <si>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</si>
  <si>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</si>
  <si>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</si>
  <si>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</si>
  <si>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</si>
  <si>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</si>
  <si>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</si>
  <si>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</si>
  <si>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</si>
  <si>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</si>
  <si>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</si>
  <si>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</si>
  <si>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</si>
  <si>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</si>
  <si>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</si>
  <si>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</si>
  <si>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</si>
  <si>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</si>
  <si>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</si>
  <si>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</si>
  <si>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</si>
  <si>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</si>
  <si>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</si>
  <si>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</si>
  <si>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</si>
  <si>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</si>
  <si>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</si>
  <si>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</si>
  <si>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</si>
  <si>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</si>
  <si>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</si>
  <si>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</si>
  <si>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</si>
  <si>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21001</t>
  </si>
  <si>
    <t>卫生健康管理事务</t>
  </si>
  <si>
    <t>2100199</t>
  </si>
  <si>
    <t>其他卫生健康管理事务支出</t>
  </si>
  <si>
    <t>21003</t>
  </si>
  <si>
    <t>基层医疗卫生机构</t>
  </si>
  <si>
    <t>2100302</t>
  </si>
  <si>
    <t>乡镇卫生院</t>
  </si>
  <si>
    <t>21004</t>
  </si>
  <si>
    <t>公共卫生</t>
  </si>
  <si>
    <t>2100408</t>
  </si>
  <si>
    <t>基本公共卫生服务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</si>
  <si>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</si>
  <si>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</si>
  <si>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</si>
  <si>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</si>
  <si>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</si>
  <si>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</si>
  <si>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</si>
  <si>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</si>
  <si>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</si>
  <si>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</si>
  <si>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</si>
  <si>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</si>
  <si>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</si>
  <si>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</si>
  <si>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</si>
  <si>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</si>
  <si>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</si>
  <si>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</si>
  <si>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</si>
  <si>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</si>
  <si>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</si>
  <si>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</si>
  <si>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</si>
  <si>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</si>
  <si>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</si>
  <si>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</si>
  <si>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</si>
  <si>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</si>
  <si>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</si>
  <si>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</si>
  <si>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</si>
  <si>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</si>
  <si>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</si>
  <si>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</si>
  <si>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</si>
  <si>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</si>
  <si>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</si>
  <si>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</si>
  <si>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</si>
  <si>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</si>
  <si>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</si>
  <si>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</si>
  <si>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</si>
  <si>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</si>
  <si>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</si>
  <si>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</si>
  <si>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</si>
  <si>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</si>
  <si>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</si>
  <si>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</si>
  <si>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</si>
  <si>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</si>
  <si>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</si>
  <si>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</si>
  <si>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</si>
  <si>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</si>
  <si>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</si>
  <si>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</si>
  <si>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</si>
  <si>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</si>
  <si>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1</t>
  </si>
  <si>
    <t>2</t>
  </si>
  <si>
    <t>备注：我单位无三公经费支出预算。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</si>
  <si>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</si>
  <si>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</si>
  <si>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</si>
  <si>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</si>
  <si>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</si>
  <si>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</si>
  <si>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</si>
  <si>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</si>
  <si>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</si>
  <si>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</si>
  <si>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</si>
  <si>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</si>
  <si>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</si>
  <si>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</si>
  <si>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</si>
  <si>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</si>
  <si>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</si>
  <si>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</si>
  <si>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</si>
  <si>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昆明市五华区卫生健康局</t>
  </si>
  <si>
    <t>530102210000000002914</t>
  </si>
  <si>
    <t>事业人员工资支出</t>
  </si>
  <si>
    <t>30101</t>
  </si>
  <si>
    <t>基本工资</t>
  </si>
  <si>
    <t>30102</t>
  </si>
  <si>
    <t>津贴补贴</t>
  </si>
  <si>
    <t>30107</t>
  </si>
  <si>
    <t>绩效工资</t>
  </si>
  <si>
    <t>530102210000000002915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</si>
  <si>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</si>
  <si>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</si>
  <si>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</si>
  <si>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</si>
  <si>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</si>
  <si>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</si>
  <si>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</si>
  <si>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</si>
  <si>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</si>
  <si>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530102210000000004200</t>
  </si>
  <si>
    <t>30113</t>
  </si>
  <si>
    <t>530102210000000004205</t>
  </si>
  <si>
    <t>一般公用经费</t>
  </si>
  <si>
    <t>30299</t>
  </si>
  <si>
    <t>其他商品和服务支出</t>
  </si>
  <si>
    <t>530102231100001235570</t>
  </si>
  <si>
    <t>离退休人员支出</t>
  </si>
  <si>
    <t>30305</t>
  </si>
  <si>
    <t>生活补助</t>
  </si>
  <si>
    <t>530102231100001425529</t>
  </si>
  <si>
    <t>事业人员绩效奖励</t>
  </si>
  <si>
    <t>30103</t>
  </si>
  <si>
    <t>奖金</t>
  </si>
  <si>
    <t>530102231100001611515</t>
  </si>
  <si>
    <t>其他生活补助</t>
  </si>
  <si>
    <t>530102241100002204560</t>
  </si>
  <si>
    <t>离退休及特殊人员福利费</t>
  </si>
  <si>
    <t>30229</t>
  </si>
  <si>
    <t>福利费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</si>
  <si>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</si>
  <si>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</si>
  <si>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</si>
  <si>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</si>
  <si>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</si>
  <si>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</si>
  <si>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</si>
  <si>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530102241100002202552</t>
  </si>
  <si>
    <t>残疾人保障金专项经费</t>
  </si>
  <si>
    <t>专项业务类</t>
  </si>
  <si>
    <t>530102241100002458877</t>
  </si>
  <si>
    <t>卫生健康管理业务专项经费</t>
  </si>
  <si>
    <t>30227</t>
  </si>
  <si>
    <t>委托业务费</t>
  </si>
  <si>
    <t>事业发展类</t>
  </si>
  <si>
    <t>530102231100001318679</t>
  </si>
  <si>
    <t>事业支出卫生院运维资金</t>
  </si>
  <si>
    <t>30202</t>
  </si>
  <si>
    <t>印刷费</t>
  </si>
  <si>
    <t>30205</t>
  </si>
  <si>
    <t>水费</t>
  </si>
  <si>
    <t>30201</t>
  </si>
  <si>
    <t>办公费</t>
  </si>
  <si>
    <t>30228</t>
  </si>
  <si>
    <t>工会经费</t>
  </si>
  <si>
    <t>30209</t>
  </si>
  <si>
    <t>物业管理费</t>
  </si>
  <si>
    <t>30207</t>
  </si>
  <si>
    <t>邮电费</t>
  </si>
  <si>
    <t>30226</t>
  </si>
  <si>
    <t>劳务费</t>
  </si>
  <si>
    <t>30218</t>
  </si>
  <si>
    <t>专用材料费</t>
  </si>
  <si>
    <t>30206</t>
  </si>
  <si>
    <t>电费</t>
  </si>
  <si>
    <t>30204</t>
  </si>
  <si>
    <t>手续费</t>
  </si>
  <si>
    <t>30213</t>
  </si>
  <si>
    <t>维修（护）费</t>
  </si>
  <si>
    <t>530102241100002462861</t>
  </si>
  <si>
    <t>（事业收入）采购项目经费</t>
  </si>
  <si>
    <t>31002</t>
  </si>
  <si>
    <t>办公设备购置</t>
  </si>
  <si>
    <t>31003</t>
  </si>
  <si>
    <t>专用设备购置</t>
  </si>
  <si>
    <t>187号2025年基本公共卫生省级补助资金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</si>
  <si>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</si>
  <si>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</si>
  <si>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</si>
  <si>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</si>
  <si>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</si>
  <si>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</si>
  <si>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</si>
  <si>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</si>
  <si>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</si>
  <si>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</si>
  <si>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做好本部门残疾人保障金经费保障，按规定落实干部职工各项待遇，支持部门正常履职。</t>
  </si>
  <si>
    <t>产出指标</t>
  </si>
  <si>
    <t>时效指标</t>
  </si>
  <si>
    <t>完成时效</t>
  </si>
  <si>
    <t>=</t>
  </si>
  <si>
    <t>2024</t>
  </si>
  <si>
    <t>年</t>
  </si>
  <si>
    <t>定量指标</t>
  </si>
  <si>
    <t>2024年内完成</t>
  </si>
  <si>
    <t>效益指标</t>
  </si>
  <si>
    <t>社会效益</t>
  </si>
  <si>
    <t>部门运转</t>
  </si>
  <si>
    <t>正常运转</t>
  </si>
  <si>
    <t>是/否</t>
  </si>
  <si>
    <t>定性指标</t>
  </si>
  <si>
    <t>反映部门（单位）运转情况。</t>
  </si>
  <si>
    <t>满意度指标</t>
  </si>
  <si>
    <t>服务对象满意度</t>
  </si>
  <si>
    <t>单位人员满意度</t>
  </si>
  <si>
    <t>&gt;=</t>
  </si>
  <si>
    <t>90</t>
  </si>
  <si>
    <t>%</t>
  </si>
  <si>
    <t>反映部门（单位）人员对工资福利发放的满意程度。</t>
  </si>
  <si>
    <t>社会公众满意度</t>
  </si>
  <si>
    <t>反映社会公众对部门（单位）履职情况的满意程度。</t>
  </si>
  <si>
    <t>国卫办医函〔2022〕127号医师节、护士节经费</t>
  </si>
  <si>
    <t>深入学习贯彻习近平总书记关于卫生健康工作的重要论述，营造尊医重卫的良好氛围，以庆祝中国医师节为契机， 引导广大医务工作者切实增强拥护“两个确立”、践行“两个维护”的思想自觉和行动自觉，不忘初心、牢记使命，全心全意投身到为人民健康服务的伟大实践中去，推动卫生健康事业高质量发展取得更大成就。做到定时定期合理使用医师节、护士节慰问经费。</t>
  </si>
  <si>
    <t>数量指标</t>
  </si>
  <si>
    <t>护士节慰问人数</t>
  </si>
  <si>
    <t>21</t>
  </si>
  <si>
    <t>人</t>
  </si>
  <si>
    <t>反映护士节慰问人数</t>
  </si>
  <si>
    <t>医师节慰问人数</t>
  </si>
  <si>
    <t>39</t>
  </si>
  <si>
    <t>反映医师节慰问人数</t>
  </si>
  <si>
    <t>项目完成时效</t>
  </si>
  <si>
    <t>2025</t>
  </si>
  <si>
    <t>反映项目完成时效</t>
  </si>
  <si>
    <t>成本指标</t>
  </si>
  <si>
    <t>经济成本指标</t>
  </si>
  <si>
    <t>&lt;=</t>
  </si>
  <si>
    <t>年度预算数</t>
  </si>
  <si>
    <t>反映节约成本情况</t>
  </si>
  <si>
    <t>服务能力提升</t>
  </si>
  <si>
    <t>有所促进</t>
  </si>
  <si>
    <t>反映服务能力提升情况</t>
  </si>
  <si>
    <t>可持续影响</t>
  </si>
  <si>
    <t>医护人员工作积极性</t>
  </si>
  <si>
    <t>不断提高</t>
  </si>
  <si>
    <t>反晨映医护人员工作态度</t>
  </si>
  <si>
    <t>医护人员满意度</t>
  </si>
  <si>
    <t>95</t>
  </si>
  <si>
    <t>反映医护人员对单位满意度</t>
  </si>
  <si>
    <t>根据编制区级2025年部门预算和2025-2027年中期财政规划工作部署会的通知：
1.通过开展医疗活动持续完善医疗技术管理流程，持续提升医疗技术水平，持续推进医疗服务升级。持续做好基层医疗机构综合改革工作，推进医改各项任务指标落实。加强人才培养，加快优势学科建设，全面提升医院核心竞争力，促进卫生院可持续发展。优化医疗服务质量，为患者提供用药方便。
2.采购资产32项，提高资产使用效率，医疗健康服务能力进一步提升，患者满意度达90%以上，使用部门满意度达到95%以上。</t>
  </si>
  <si>
    <t>采购类别数量</t>
  </si>
  <si>
    <t>32</t>
  </si>
  <si>
    <t>种</t>
  </si>
  <si>
    <t>反映采购类别数量</t>
  </si>
  <si>
    <t>质量指标</t>
  </si>
  <si>
    <t>设备采购验收合格率</t>
  </si>
  <si>
    <t>100</t>
  </si>
  <si>
    <t>反映设备采购验收合格率</t>
  </si>
  <si>
    <t>项目完成时限</t>
  </si>
  <si>
    <t>2025年12月31日前</t>
  </si>
  <si>
    <t>反映项目完成时限</t>
  </si>
  <si>
    <t>年度预算批复数</t>
  </si>
  <si>
    <t>元</t>
  </si>
  <si>
    <t>经济效益</t>
  </si>
  <si>
    <t>医疗收入</t>
  </si>
  <si>
    <t>增加</t>
  </si>
  <si>
    <t>反映医疗收入增加情况</t>
  </si>
  <si>
    <t>提高医疗服务质量</t>
  </si>
  <si>
    <t>效果显著</t>
  </si>
  <si>
    <t>反映医疗服务质量提高情况</t>
  </si>
  <si>
    <t>设备使用部门及人员满意度</t>
  </si>
  <si>
    <t>反映设备使用人满意度</t>
  </si>
  <si>
    <t>1.2025年通过开展医疗活动持续完善医疗技术管理流程，持续提升医疗技术水平，持续推进医疗服务升级。持续做好基层医疗机构综合改革工作，推进医改各项任务指标落实。加强人才培养，加快优势学科建设，全面提升医院核心竞争力，促进卫生院可持续发展。优化医疗服务质量，为患者提供用药方便。
2.力争2025年度诊疗人次不少于35000人次，服务对象满意度达到90％以上，采购药品及卫生耗材批次不小于15次，采购药品及卫生耗材验收合格率达到100％</t>
  </si>
  <si>
    <t>诊疗人次</t>
  </si>
  <si>
    <t>35000</t>
  </si>
  <si>
    <t>人次</t>
  </si>
  <si>
    <t>反映当年诊疗人次</t>
  </si>
  <si>
    <t>服务人群</t>
  </si>
  <si>
    <t>45000</t>
  </si>
  <si>
    <t>反映辖区内服务人群</t>
  </si>
  <si>
    <t>服务社区数量</t>
  </si>
  <si>
    <t>18</t>
  </si>
  <si>
    <t>个</t>
  </si>
  <si>
    <t>反映辖区内服务社区数量</t>
  </si>
  <si>
    <t>采购药品及卫生耗材批次</t>
  </si>
  <si>
    <t>次</t>
  </si>
  <si>
    <t>反映当年采购药品及卫生耗材批次</t>
  </si>
  <si>
    <t>商品购买验收合格率</t>
  </si>
  <si>
    <t>反映商品购买验收合格率</t>
  </si>
  <si>
    <t>医疗人员规范化培训合格率</t>
  </si>
  <si>
    <t>反映全年进行医疗人员规范化培训合格率</t>
  </si>
  <si>
    <t>政府服务购买优良率</t>
  </si>
  <si>
    <t>反映政府服务购买优良率</t>
  </si>
  <si>
    <t>装修工程验收合格率</t>
  </si>
  <si>
    <t>反映装修工程验收合格率</t>
  </si>
  <si>
    <t>医疗纠纷发生率</t>
  </si>
  <si>
    <t>1.00</t>
  </si>
  <si>
    <t>反映全年医疗纠纷发生率</t>
  </si>
  <si>
    <t>提质达标合格率</t>
  </si>
  <si>
    <t>98</t>
  </si>
  <si>
    <t>反映全年提质达标工程合格率</t>
  </si>
  <si>
    <t>采购药品及卫生耗材验收合格率</t>
  </si>
  <si>
    <t>反映采购药品及卫生耗材验收合格率</t>
  </si>
  <si>
    <t>职责履行工作完成达标率</t>
  </si>
  <si>
    <t>反映职责履行工作完成达标率</t>
  </si>
  <si>
    <t>2025年</t>
  </si>
  <si>
    <t>药品采购及时率</t>
  </si>
  <si>
    <t>反映药品采购及时率</t>
  </si>
  <si>
    <t>提高基层社区日常管理水平</t>
  </si>
  <si>
    <t>显著提高</t>
  </si>
  <si>
    <t>反映提高基层社区日常管理水平</t>
  </si>
  <si>
    <t>生态效益</t>
  </si>
  <si>
    <t>污水排放</t>
  </si>
  <si>
    <t>达标</t>
  </si>
  <si>
    <t>反映污水排放情况</t>
  </si>
  <si>
    <t>医疗废弃物处置达标</t>
  </si>
  <si>
    <t>反映医疗废弃物处置情况</t>
  </si>
  <si>
    <t>长期提高医疗技术水平</t>
  </si>
  <si>
    <t>效果明显</t>
  </si>
  <si>
    <t>反映长期提高医疗技术水平</t>
  </si>
  <si>
    <t>反映服务对象满意度</t>
  </si>
  <si>
    <t>严格按照国家基本公卫管理要求，落实开展相关项目，确保上级业务部门下达绩效考核目标全面完成，推进健康昆明建设，持续提升辖区公共卫生水平，有效巩固现有工作成果，着力提升群众获得感、服务对象满意度达上级要求。</t>
  </si>
  <si>
    <t>适龄儿童国家免疫规划疫苗接种率</t>
  </si>
  <si>
    <t xml:space="preserve">适龄儿童国家免疫规划疫苗接种率
</t>
  </si>
  <si>
    <t>7岁以下儿童健康管理率</t>
  </si>
  <si>
    <t>孕产妇系统管理率</t>
  </si>
  <si>
    <t>0-6岁儿童眼保健和视力检查覆盖率</t>
  </si>
  <si>
    <t xml:space="preserve">0-6岁儿童眼保健和视力检查覆盖率
</t>
  </si>
  <si>
    <t>3岁以下儿童系统管理率</t>
  </si>
  <si>
    <t>85</t>
  </si>
  <si>
    <t xml:space="preserve">3岁以下儿童系统管理率
</t>
  </si>
  <si>
    <t>老年人中医药健康管理率</t>
  </si>
  <si>
    <t>74</t>
  </si>
  <si>
    <t>高血压患者基层规范管理服务任务数</t>
  </si>
  <si>
    <t>44500</t>
  </si>
  <si>
    <t xml:space="preserve">高血压患者基层规范管理服务任务数
</t>
  </si>
  <si>
    <t>2型糖尿病患者基层规范管理服务任务数</t>
  </si>
  <si>
    <t>17200</t>
  </si>
  <si>
    <t xml:space="preserve">2型糖尿病患者基层规范管理服务任务数
</t>
  </si>
  <si>
    <t>肺结核患者管理率</t>
  </si>
  <si>
    <t>社区在册居家严重精神障碍患者健康管理率</t>
  </si>
  <si>
    <t>80</t>
  </si>
  <si>
    <t xml:space="preserve">社区在册居家严重精神障碍患者健康管理率
</t>
  </si>
  <si>
    <t>儿童中医药健康管理率</t>
  </si>
  <si>
    <t xml:space="preserve">儿童中医药健康管理率
</t>
  </si>
  <si>
    <t>职业健康检查服务覆盖率</t>
  </si>
  <si>
    <t xml:space="preserve">职业健康检查服务覆盖率
</t>
  </si>
  <si>
    <t>宫颈癌、乳腺癌筛查目标人群覆盖率</t>
  </si>
  <si>
    <t xml:space="preserve">较上年提高 </t>
  </si>
  <si>
    <t xml:space="preserve">宫颈癌、乳腺癌筛查目标人群覆盖率
</t>
  </si>
  <si>
    <t>居民规范化电子健康档案覆盖率</t>
  </si>
  <si>
    <t>64</t>
  </si>
  <si>
    <t xml:space="preserve">居民规范化电子健康档案覆盖率
</t>
  </si>
  <si>
    <t>高血压患者基层规范管理服务率</t>
  </si>
  <si>
    <t xml:space="preserve">高血压患者基层规范管理服务率
</t>
  </si>
  <si>
    <t>2型糖尿病患者基层规范管理服务率</t>
  </si>
  <si>
    <t xml:space="preserve">2型糖尿病患者基层规范管理服务率
</t>
  </si>
  <si>
    <t>65岁以上老年人城乡社区规范健康管理服务率</t>
  </si>
  <si>
    <t xml:space="preserve">65岁以上老年人城乡社区规范健康管理服务率
</t>
  </si>
  <si>
    <t>传染病和突发公共卫生时间报告率</t>
  </si>
  <si>
    <t xml:space="preserve">传染病和突发公共卫生时间报告率
</t>
  </si>
  <si>
    <t>城乡居民公共卫生差距</t>
  </si>
  <si>
    <t>不断缩小</t>
  </si>
  <si>
    <t>居民健康素养水平</t>
  </si>
  <si>
    <t xml:space="preserve">居民健康素养水平
</t>
  </si>
  <si>
    <t>基本公共卫生服务水平</t>
  </si>
  <si>
    <t xml:space="preserve">基本公共卫生服务水平
</t>
  </si>
  <si>
    <t xml:space="preserve">服务对象满意度
</t>
  </si>
  <si>
    <t>预算06表</t>
  </si>
  <si>
    <t>政府性基金预算支出预算表</t>
  </si>
  <si>
    <t>单位名称：昆明市发展和改革委员会</t>
  </si>
  <si>
    <t>政府性基金预算支出</t>
  </si>
  <si>
    <t>部门职责</t>
  </si>
  <si>
    <t>备注：我单位无政府性基金预算支出。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</si>
  <si>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</si>
  <si>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</si>
  <si>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</si>
  <si>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</si>
  <si>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</si>
  <si>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</si>
  <si>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</si>
  <si>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</si>
  <si>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</si>
  <si>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</si>
  <si>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</si>
  <si>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打印机</t>
  </si>
  <si>
    <t>A4黑白打印机</t>
  </si>
  <si>
    <t>台</t>
  </si>
  <si>
    <t>超声骨刀</t>
  </si>
  <si>
    <t>口腔设备及器械</t>
  </si>
  <si>
    <t>把</t>
  </si>
  <si>
    <t>放大镜</t>
  </si>
  <si>
    <t>封口机</t>
  </si>
  <si>
    <t>负压吸引机</t>
  </si>
  <si>
    <t>根管长度测量仪</t>
  </si>
  <si>
    <t>根管马达</t>
  </si>
  <si>
    <t>光固化机</t>
  </si>
  <si>
    <t>洁牙机</t>
  </si>
  <si>
    <t>空气压缩机</t>
  </si>
  <si>
    <t>口腔CT</t>
  </si>
  <si>
    <t>口腔全景机</t>
  </si>
  <si>
    <t>口腔综合治疗台</t>
  </si>
  <si>
    <t>热牙胶机</t>
  </si>
  <si>
    <t>消毒锅</t>
  </si>
  <si>
    <t>牙科手机注油机</t>
  </si>
  <si>
    <t>牙髓活力测定仪</t>
  </si>
  <si>
    <t>台式电脑</t>
  </si>
  <si>
    <t>台式计算机</t>
  </si>
  <si>
    <t>保洁</t>
  </si>
  <si>
    <t>其他服务</t>
  </si>
  <si>
    <t>项</t>
  </si>
  <si>
    <t>标识标牌、宣传栏、刻章</t>
  </si>
  <si>
    <t>工作台账、宣传资料印刷费</t>
  </si>
  <si>
    <t>Ｂ超打印纸</t>
  </si>
  <si>
    <t>纸制品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</si>
  <si>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</si>
  <si>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</si>
  <si>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</si>
  <si>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</si>
  <si>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</si>
  <si>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</si>
  <si>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</si>
  <si>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</si>
  <si>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备注：我单位无政府购买服务预算。</t>
  </si>
  <si>
    <t>预算09-1表</t>
  </si>
  <si>
    <t>单位名称（项目）</t>
  </si>
  <si>
    <t>地区</t>
  </si>
  <si>
    <t>备注：我单位无2025年区对下转移支付预算。</t>
  </si>
  <si>
    <t>预算09-2表</t>
  </si>
  <si>
    <t>备注：我单位无2025年区对下转移支付绩效目标。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</si>
  <si>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</si>
  <si>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</si>
  <si>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</si>
  <si>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</si>
  <si>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</si>
  <si>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</si>
  <si>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</si>
  <si>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</si>
  <si>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设备</t>
  </si>
  <si>
    <t>A02010105 台式计算机</t>
  </si>
  <si>
    <t>A02019900 其他信息化设备</t>
  </si>
  <si>
    <t>其他信息化设备</t>
  </si>
  <si>
    <t>A02021003 A4黑白打印机</t>
  </si>
  <si>
    <t>A02322900 医用低温、冷疗设备</t>
  </si>
  <si>
    <t>医用低温、冷疗设备</t>
  </si>
  <si>
    <t>A02323300 口腔设备及器械</t>
  </si>
  <si>
    <t>A02329900 其他医疗设备</t>
  </si>
  <si>
    <t>其他医疗设备</t>
  </si>
  <si>
    <t>A02330400 家用电器生产设备</t>
  </si>
  <si>
    <t>家用电器生产设备</t>
  </si>
  <si>
    <t>预算11表</t>
  </si>
  <si>
    <t>上级补助</t>
  </si>
  <si>
    <t>备注：我单位无2025年上级转移支付补助项目。</t>
  </si>
  <si>
    <t>预算12表</t>
  </si>
  <si>
    <t>项目级次</t>
  </si>
  <si>
    <t>112 社会保障缴费</t>
  </si>
  <si>
    <t>本级</t>
  </si>
  <si>
    <t>311 专项业务类</t>
  </si>
  <si>
    <t/>
  </si>
  <si>
    <r>
      <t>5</t>
    </r>
    <r>
      <rPr>
        <sz val="9"/>
        <color rgb="FF000000"/>
        <rFont val="宋体"/>
        <family val="3"/>
        <charset val="134"/>
      </rPr>
      <t>30102251100004084845</t>
    </r>
    <phoneticPr fontId="22" type="noConversion"/>
  </si>
</sst>
</file>

<file path=xl/styles.xml><?xml version="1.0" encoding="utf-8"?>
<styleSheet xmlns="http://schemas.openxmlformats.org/spreadsheetml/2006/main">
  <numFmts count="6"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  <numFmt numFmtId="181" formatCode="0.00_ "/>
  </numFmts>
  <fonts count="24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family val="2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1.25"/>
      <color rgb="FF000000"/>
      <name val="SimSun"/>
      <charset val="134"/>
    </font>
    <font>
      <sz val="11.25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2"/>
      <color rgb="FF00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sz val="10.5"/>
      <color rgb="FF000000"/>
      <name val="宋体"/>
      <charset val="134"/>
    </font>
    <font>
      <sz val="9"/>
      <name val="微软雅黑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sz val="9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176" fontId="14" fillId="0" borderId="7">
      <alignment horizontal="right" vertical="center"/>
    </xf>
    <xf numFmtId="177" fontId="14" fillId="0" borderId="7">
      <alignment horizontal="right" vertical="center"/>
    </xf>
    <xf numFmtId="10" fontId="14" fillId="0" borderId="7">
      <alignment horizontal="right" vertical="center"/>
    </xf>
    <xf numFmtId="178" fontId="14" fillId="0" borderId="7">
      <alignment horizontal="right" vertical="center"/>
    </xf>
    <xf numFmtId="49" fontId="14" fillId="0" borderId="7">
      <alignment horizontal="left" vertical="center" wrapText="1"/>
    </xf>
    <xf numFmtId="178" fontId="14" fillId="0" borderId="7">
      <alignment horizontal="right" vertical="center"/>
    </xf>
    <xf numFmtId="179" fontId="14" fillId="0" borderId="7">
      <alignment horizontal="right" vertical="center"/>
    </xf>
    <xf numFmtId="180" fontId="14" fillId="0" borderId="7">
      <alignment horizontal="right" vertical="center"/>
    </xf>
    <xf numFmtId="0" fontId="20" fillId="0" borderId="0">
      <alignment vertical="top"/>
      <protection locked="0"/>
    </xf>
    <xf numFmtId="0" fontId="21" fillId="0" borderId="0">
      <alignment vertical="center"/>
    </xf>
  </cellStyleXfs>
  <cellXfs count="254">
    <xf numFmtId="0" fontId="0" fillId="0" borderId="0" xfId="0" applyFont="1" applyBorder="1"/>
    <xf numFmtId="0" fontId="0" fillId="2" borderId="0" xfId="0" applyFont="1" applyFill="1" applyBorder="1"/>
    <xf numFmtId="49" fontId="1" fillId="2" borderId="0" xfId="0" applyNumberFormat="1" applyFont="1" applyFill="1" applyBorder="1"/>
    <xf numFmtId="0" fontId="2" fillId="2" borderId="0" xfId="0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/>
    <xf numFmtId="0" fontId="2" fillId="2" borderId="0" xfId="0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4" fontId="2" fillId="2" borderId="7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/>
    </xf>
    <xf numFmtId="4" fontId="2" fillId="2" borderId="7" xfId="0" applyNumberFormat="1" applyFont="1" applyFill="1" applyBorder="1" applyAlignment="1">
      <alignment horizontal="right" vertical="center" wrapText="1"/>
    </xf>
    <xf numFmtId="0" fontId="1" fillId="2" borderId="7" xfId="0" applyFont="1" applyFill="1" applyBorder="1" applyAlignment="1" applyProtection="1">
      <alignment horizontal="center" vertical="center"/>
      <protection locked="0"/>
    </xf>
    <xf numFmtId="4" fontId="5" fillId="2" borderId="7" xfId="6" applyNumberFormat="1" applyFont="1" applyFill="1" applyBorder="1">
      <alignment horizontal="right" vertical="center"/>
    </xf>
    <xf numFmtId="0" fontId="6" fillId="2" borderId="0" xfId="0" applyFont="1" applyFill="1" applyBorder="1" applyProtection="1">
      <protection locked="0"/>
    </xf>
    <xf numFmtId="0" fontId="6" fillId="2" borderId="0" xfId="0" applyFont="1" applyFill="1" applyBorder="1"/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 wrapText="1"/>
      <protection locked="0"/>
    </xf>
    <xf numFmtId="0" fontId="2" fillId="2" borderId="7" xfId="0" applyFont="1" applyFill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2" borderId="7" xfId="0" applyNumberFormat="1" applyFont="1" applyFill="1" applyBorder="1" applyAlignment="1" applyProtection="1">
      <alignment horizontal="right" vertical="center"/>
      <protection locked="0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wrapText="1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horizontal="center" vertical="center"/>
    </xf>
    <xf numFmtId="178" fontId="5" fillId="2" borderId="7" xfId="0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Protection="1">
      <protection locked="0"/>
    </xf>
    <xf numFmtId="0" fontId="4" fillId="2" borderId="0" xfId="0" applyFont="1" applyFill="1" applyBorder="1" applyProtection="1"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 applyProtection="1">
      <alignment horizontal="left" vertical="center"/>
      <protection locked="0"/>
    </xf>
    <xf numFmtId="0" fontId="2" fillId="2" borderId="1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right" wrapText="1"/>
      <protection locked="0"/>
    </xf>
    <xf numFmtId="180" fontId="5" fillId="2" borderId="7" xfId="8" applyNumberFormat="1" applyFont="1" applyFill="1" applyBorder="1" applyAlignment="1">
      <alignment horizontal="center" vertical="center"/>
    </xf>
    <xf numFmtId="178" fontId="10" fillId="2" borderId="7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/>
    </xf>
    <xf numFmtId="0" fontId="11" fillId="2" borderId="0" xfId="0" applyFont="1" applyFill="1" applyBorder="1" applyAlignment="1" applyProtection="1">
      <alignment horizontal="right"/>
      <protection locked="0"/>
    </xf>
    <xf numFmtId="49" fontId="11" fillId="2" borderId="0" xfId="0" applyNumberFormat="1" applyFont="1" applyFill="1" applyBorder="1" applyProtection="1">
      <protection locked="0"/>
    </xf>
    <xf numFmtId="0" fontId="1" fillId="2" borderId="0" xfId="0" applyFont="1" applyFill="1" applyBorder="1" applyAlignment="1">
      <alignment horizontal="right"/>
    </xf>
    <xf numFmtId="49" fontId="4" fillId="2" borderId="7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0" fillId="2" borderId="0" xfId="0" applyFill="1" applyBorder="1" applyAlignment="1"/>
    <xf numFmtId="0" fontId="1" fillId="2" borderId="7" xfId="0" applyFont="1" applyFill="1" applyBorder="1" applyAlignment="1">
      <alignment horizontal="center" vertical="center" wrapText="1"/>
    </xf>
    <xf numFmtId="49" fontId="13" fillId="2" borderId="7" xfId="0" applyNumberFormat="1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vertical="top"/>
    </xf>
    <xf numFmtId="0" fontId="14" fillId="2" borderId="7" xfId="9" applyFont="1" applyFill="1" applyBorder="1" applyAlignment="1" applyProtection="1">
      <alignment vertical="center" wrapText="1"/>
    </xf>
    <xf numFmtId="4" fontId="2" fillId="2" borderId="7" xfId="9" applyNumberFormat="1" applyFont="1" applyFill="1" applyBorder="1" applyAlignment="1" applyProtection="1">
      <alignment horizontal="right" vertical="center" wrapText="1"/>
    </xf>
    <xf numFmtId="4" fontId="2" fillId="2" borderId="7" xfId="9" applyNumberFormat="1" applyFont="1" applyFill="1" applyBorder="1" applyAlignment="1" applyProtection="1">
      <alignment horizontal="right" vertical="center"/>
    </xf>
    <xf numFmtId="4" fontId="2" fillId="2" borderId="7" xfId="9" applyNumberFormat="1" applyFont="1" applyFill="1" applyBorder="1" applyAlignment="1">
      <alignment horizontal="right" vertical="center"/>
      <protection locked="0"/>
    </xf>
    <xf numFmtId="0" fontId="2" fillId="2" borderId="0" xfId="0" applyFont="1" applyFill="1" applyBorder="1" applyAlignment="1">
      <alignment horizontal="right" vertical="center"/>
    </xf>
    <xf numFmtId="181" fontId="0" fillId="2" borderId="0" xfId="0" applyNumberFormat="1" applyFont="1" applyFill="1" applyBorder="1"/>
    <xf numFmtId="0" fontId="1" fillId="2" borderId="0" xfId="0" applyFont="1" applyFill="1" applyBorder="1" applyAlignment="1" applyProtection="1">
      <alignment vertical="top"/>
      <protection locked="0"/>
    </xf>
    <xf numFmtId="49" fontId="1" fillId="2" borderId="0" xfId="0" applyNumberFormat="1" applyFont="1" applyFill="1" applyBorder="1" applyProtection="1">
      <protection locked="0"/>
    </xf>
    <xf numFmtId="0" fontId="14" fillId="2" borderId="7" xfId="9" applyFont="1" applyFill="1" applyBorder="1" applyAlignment="1" applyProtection="1">
      <alignment horizontal="left" vertical="center"/>
    </xf>
    <xf numFmtId="181" fontId="1" fillId="2" borderId="0" xfId="0" applyNumberFormat="1" applyFont="1" applyFill="1" applyBorder="1" applyProtection="1">
      <protection locked="0"/>
    </xf>
    <xf numFmtId="181" fontId="4" fillId="2" borderId="0" xfId="0" applyNumberFormat="1" applyFont="1" applyFill="1" applyBorder="1" applyProtection="1">
      <protection locked="0"/>
    </xf>
    <xf numFmtId="0" fontId="2" fillId="2" borderId="7" xfId="9" applyFont="1" applyFill="1" applyBorder="1" applyAlignment="1">
      <alignment horizontal="right" vertical="center"/>
      <protection locked="0"/>
    </xf>
    <xf numFmtId="4" fontId="2" fillId="2" borderId="7" xfId="9" applyNumberFormat="1" applyFont="1" applyFill="1" applyBorder="1" applyAlignment="1">
      <alignment horizontal="right" vertical="center" wrapText="1"/>
      <protection locked="0"/>
    </xf>
    <xf numFmtId="0" fontId="15" fillId="2" borderId="7" xfId="9" applyFont="1" applyFill="1" applyBorder="1" applyAlignment="1" applyProtection="1"/>
    <xf numFmtId="0" fontId="2" fillId="2" borderId="0" xfId="0" applyFont="1" applyFill="1" applyBorder="1" applyAlignment="1">
      <alignment horizontal="right" vertical="center" wrapText="1"/>
    </xf>
    <xf numFmtId="49" fontId="4" fillId="2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top" wrapText="1"/>
    </xf>
    <xf numFmtId="4" fontId="2" fillId="2" borderId="7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center" wrapText="1" indent="2"/>
    </xf>
    <xf numFmtId="0" fontId="17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vertical="center" wrapText="1"/>
      <protection locked="0"/>
    </xf>
    <xf numFmtId="0" fontId="2" fillId="2" borderId="6" xfId="9" applyFont="1" applyFill="1" applyBorder="1" applyAlignment="1">
      <alignment vertical="center" wrapText="1"/>
      <protection locked="0"/>
    </xf>
    <xf numFmtId="0" fontId="2" fillId="2" borderId="7" xfId="0" applyFont="1" applyFill="1" applyBorder="1" applyAlignment="1">
      <alignment horizontal="left" vertical="center"/>
    </xf>
    <xf numFmtId="0" fontId="14" fillId="2" borderId="6" xfId="9" applyFont="1" applyFill="1" applyBorder="1" applyAlignment="1" applyProtection="1">
      <alignment vertical="center" wrapText="1"/>
    </xf>
    <xf numFmtId="0" fontId="18" fillId="2" borderId="7" xfId="0" applyFont="1" applyFill="1" applyBorder="1" applyAlignment="1">
      <alignment horizontal="center" vertical="center"/>
    </xf>
    <xf numFmtId="0" fontId="0" fillId="2" borderId="14" xfId="0" applyFill="1" applyBorder="1" applyAlignment="1"/>
    <xf numFmtId="0" fontId="18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right" vertical="center" wrapText="1"/>
      <protection locked="0"/>
    </xf>
    <xf numFmtId="0" fontId="0" fillId="2" borderId="15" xfId="0" applyFont="1" applyFill="1" applyBorder="1"/>
    <xf numFmtId="0" fontId="17" fillId="2" borderId="15" xfId="0" applyFont="1" applyFill="1" applyBorder="1" applyAlignment="1" applyProtection="1">
      <alignment horizontal="center" vertical="center"/>
      <protection locked="0"/>
    </xf>
    <xf numFmtId="0" fontId="17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178" fontId="5" fillId="2" borderId="15" xfId="0" applyNumberFormat="1" applyFont="1" applyFill="1" applyBorder="1" applyAlignment="1">
      <alignment horizontal="right" vertical="center"/>
    </xf>
    <xf numFmtId="4" fontId="2" fillId="2" borderId="15" xfId="0" applyNumberFormat="1" applyFont="1" applyFill="1" applyBorder="1" applyAlignment="1">
      <alignment horizontal="right" vertical="center"/>
    </xf>
    <xf numFmtId="0" fontId="0" fillId="2" borderId="0" xfId="0" applyFill="1"/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4" fontId="18" fillId="2" borderId="7" xfId="0" applyNumberFormat="1" applyFont="1" applyFill="1" applyBorder="1" applyAlignment="1">
      <alignment horizontal="right" vertical="center"/>
    </xf>
    <xf numFmtId="4" fontId="18" fillId="2" borderId="7" xfId="0" applyNumberFormat="1" applyFont="1" applyFill="1" applyBorder="1" applyAlignment="1" applyProtection="1">
      <alignment horizontal="right" vertical="center"/>
      <protection locked="0"/>
    </xf>
    <xf numFmtId="178" fontId="10" fillId="2" borderId="4" xfId="0" applyNumberFormat="1" applyFont="1" applyFill="1" applyBorder="1" applyAlignment="1">
      <alignment horizontal="right" vertical="center"/>
    </xf>
    <xf numFmtId="178" fontId="5" fillId="2" borderId="4" xfId="0" applyNumberFormat="1" applyFont="1" applyFill="1" applyBorder="1" applyAlignment="1">
      <alignment horizontal="right" vertical="center"/>
    </xf>
    <xf numFmtId="180" fontId="5" fillId="2" borderId="1" xfId="8" applyNumberFormat="1" applyFont="1" applyFill="1" applyBorder="1" applyAlignment="1">
      <alignment horizontal="center" vertical="center"/>
    </xf>
    <xf numFmtId="180" fontId="5" fillId="2" borderId="1" xfId="0" applyNumberFormat="1" applyFont="1" applyFill="1" applyBorder="1" applyAlignment="1">
      <alignment horizontal="center" vertical="center"/>
    </xf>
    <xf numFmtId="180" fontId="5" fillId="2" borderId="15" xfId="8" applyNumberFormat="1" applyFont="1" applyFill="1" applyBorder="1" applyAlignment="1">
      <alignment horizontal="center" vertical="center"/>
    </xf>
    <xf numFmtId="0" fontId="0" fillId="0" borderId="15" xfId="0" applyFont="1" applyBorder="1"/>
    <xf numFmtId="49" fontId="9" fillId="2" borderId="15" xfId="5" applyFont="1" applyFill="1" applyBorder="1">
      <alignment horizontal="left" vertical="center" wrapText="1"/>
    </xf>
    <xf numFmtId="178" fontId="9" fillId="2" borderId="15" xfId="6" applyFont="1" applyFill="1" applyBorder="1" applyAlignment="1">
      <alignment horizontal="left" vertical="center"/>
    </xf>
    <xf numFmtId="49" fontId="23" fillId="2" borderId="7" xfId="0" applyNumberFormat="1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>
      <alignment horizontal="left" vertical="center"/>
    </xf>
    <xf numFmtId="0" fontId="17" fillId="2" borderId="7" xfId="0" applyFont="1" applyFill="1" applyBorder="1" applyAlignment="1" applyProtection="1">
      <alignment horizontal="center" vertical="center" wrapText="1"/>
      <protection locked="0"/>
    </xf>
    <xf numFmtId="0" fontId="17" fillId="2" borderId="7" xfId="0" applyFont="1" applyFill="1" applyBorder="1" applyAlignment="1" applyProtection="1">
      <alignment vertical="top" wrapText="1"/>
      <protection locked="0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1" fillId="2" borderId="15" xfId="0" applyFont="1" applyFill="1" applyBorder="1" applyAlignment="1" applyProtection="1">
      <alignment horizontal="right" vertical="center" wrapText="1"/>
      <protection locked="0"/>
    </xf>
    <xf numFmtId="0" fontId="0" fillId="2" borderId="15" xfId="0" applyFont="1" applyFill="1" applyBorder="1"/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0" fontId="17" fillId="2" borderId="15" xfId="0" applyFont="1" applyFill="1" applyBorder="1" applyAlignment="1" applyProtection="1">
      <alignment horizontal="center" vertical="center"/>
      <protection locked="0"/>
    </xf>
    <xf numFmtId="0" fontId="17" fillId="2" borderId="15" xfId="0" applyFont="1" applyFill="1" applyBorder="1" applyAlignment="1">
      <alignment horizontal="center" vertical="center"/>
    </xf>
    <xf numFmtId="0" fontId="17" fillId="2" borderId="15" xfId="0" applyFont="1" applyFill="1" applyBorder="1" applyAlignment="1" applyProtection="1">
      <alignment horizontal="center" vertical="center" wrapText="1"/>
      <protection locked="0"/>
    </xf>
    <xf numFmtId="0" fontId="0" fillId="2" borderId="16" xfId="0" applyFont="1" applyFill="1" applyBorder="1" applyAlignment="1">
      <alignment horizontal="center"/>
    </xf>
    <xf numFmtId="0" fontId="0" fillId="2" borderId="17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6" fillId="2" borderId="0" xfId="0" applyFont="1" applyFill="1" applyBorder="1"/>
    <xf numFmtId="0" fontId="6" fillId="2" borderId="0" xfId="0" applyFont="1" applyFill="1" applyBorder="1" applyProtection="1">
      <protection locked="0"/>
    </xf>
    <xf numFmtId="0" fontId="2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horizontal="center" vertical="center"/>
    </xf>
    <xf numFmtId="181" fontId="3" fillId="2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 applyProtection="1">
      <alignment horizontal="left" vertical="center"/>
      <protection locked="0"/>
    </xf>
    <xf numFmtId="181" fontId="4" fillId="2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181" fontId="4" fillId="2" borderId="1" xfId="0" applyNumberFormat="1" applyFont="1" applyFill="1" applyBorder="1" applyAlignment="1" applyProtection="1">
      <alignment horizontal="center" vertical="center"/>
      <protection locked="0"/>
    </xf>
    <xf numFmtId="181" fontId="4" fillId="2" borderId="5" xfId="0" applyNumberFormat="1" applyFont="1" applyFill="1" applyBorder="1" applyAlignment="1">
      <alignment horizontal="center" vertical="center"/>
    </xf>
    <xf numFmtId="181" fontId="4" fillId="2" borderId="6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>
      <alignment horizontal="center" vertical="center"/>
    </xf>
    <xf numFmtId="0" fontId="15" fillId="2" borderId="2" xfId="9" applyFont="1" applyFill="1" applyBorder="1" applyAlignment="1">
      <alignment horizontal="center" vertical="center" wrapText="1"/>
      <protection locked="0"/>
    </xf>
    <xf numFmtId="0" fontId="14" fillId="2" borderId="3" xfId="9" applyFont="1" applyFill="1" applyBorder="1" applyAlignment="1" applyProtection="1">
      <alignment horizontal="left" vertical="center"/>
    </xf>
    <xf numFmtId="0" fontId="14" fillId="2" borderId="3" xfId="9" applyFont="1" applyFill="1" applyBorder="1" applyAlignment="1">
      <alignment horizontal="left" vertical="center"/>
      <protection locked="0"/>
    </xf>
    <xf numFmtId="0" fontId="14" fillId="2" borderId="4" xfId="9" applyFont="1" applyFill="1" applyBorder="1" applyAlignment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49" fontId="13" fillId="2" borderId="7" xfId="0" applyNumberFormat="1" applyFont="1" applyFill="1" applyBorder="1" applyAlignment="1">
      <alignment horizontal="left" vertical="center" wrapText="1"/>
    </xf>
    <xf numFmtId="0" fontId="12" fillId="2" borderId="0" xfId="0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Protection="1">
      <protection locked="0"/>
    </xf>
    <xf numFmtId="0" fontId="4" fillId="2" borderId="0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right" vertical="center"/>
    </xf>
    <xf numFmtId="178" fontId="5" fillId="2" borderId="0" xfId="0" applyNumberFormat="1" applyFont="1" applyFill="1" applyBorder="1" applyAlignment="1">
      <alignment horizontal="left" vertical="center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right" wrapText="1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2" borderId="0" xfId="0" applyFont="1" applyFill="1" applyBorder="1" applyAlignment="1" applyProtection="1">
      <alignment vertical="top"/>
      <protection locked="0"/>
    </xf>
    <xf numFmtId="0" fontId="6" fillId="2" borderId="0" xfId="0" applyFont="1" applyFill="1" applyBorder="1" applyAlignment="1">
      <alignment vertical="top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/>
      <protection locked="0"/>
    </xf>
    <xf numFmtId="0" fontId="2" fillId="2" borderId="7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</cellXfs>
  <cellStyles count="11">
    <cellStyle name="DateStyle" xfId="2"/>
    <cellStyle name="DateTimeStyle" xfId="1"/>
    <cellStyle name="IntegralNumberStyle" xfId="8"/>
    <cellStyle name="MoneyStyle" xfId="6"/>
    <cellStyle name="Normal" xfId="9"/>
    <cellStyle name="NumberStyle" xfId="4"/>
    <cellStyle name="PercentStyle" xfId="3"/>
    <cellStyle name="TextStyle" xfId="5"/>
    <cellStyle name="TimeStyle" xfId="7"/>
    <cellStyle name="常规" xfId="0" builtinId="0"/>
    <cellStyle name="常规 3 3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D36"/>
  <sheetViews>
    <sheetView showGridLines="0" showZeros="0" workbookViewId="0">
      <pane ySplit="1" topLeftCell="A21" activePane="bottomLeft" state="frozen"/>
      <selection pane="bottomLeft" activeCell="D33" sqref="D33"/>
    </sheetView>
  </sheetViews>
  <sheetFormatPr defaultColWidth="8.625" defaultRowHeight="12.75" customHeight="1"/>
  <cols>
    <col min="1" max="1" width="25.875" style="1" customWidth="1"/>
    <col min="2" max="2" width="19.75" style="1" customWidth="1"/>
    <col min="3" max="3" width="29.5" style="1" customWidth="1"/>
    <col min="4" max="4" width="21.375" style="1" customWidth="1"/>
    <col min="5" max="16384" width="8.625" style="1"/>
  </cols>
  <sheetData>
    <row r="1" spans="1:4" ht="15" customHeight="1">
      <c r="A1" s="22"/>
      <c r="B1" s="22"/>
      <c r="C1" s="22"/>
      <c r="D1" s="31" t="s">
        <v>0</v>
      </c>
    </row>
    <row r="2" spans="1:4" ht="41.25" customHeight="1">
      <c r="A2" s="118" t="str">
        <f>"2025"&amp;"年部门财务收支预算总表"</f>
        <v>2025年部门财务收支预算总表</v>
      </c>
      <c r="B2" s="119"/>
      <c r="C2" s="119"/>
      <c r="D2" s="119"/>
    </row>
    <row r="3" spans="1:4" ht="17.25" customHeight="1">
      <c r="A3" s="120" t="s">
        <v>1</v>
      </c>
      <c r="B3" s="121"/>
      <c r="D3" s="70" t="s">
        <v>2</v>
      </c>
    </row>
    <row r="4" spans="1:4" ht="23.25" customHeight="1">
      <c r="A4" s="122" t="s">
        <v>3</v>
      </c>
      <c r="B4" s="123"/>
      <c r="C4" s="122" t="s">
        <v>4</v>
      </c>
      <c r="D4" s="123"/>
    </row>
    <row r="5" spans="1:4" ht="24" customHeight="1">
      <c r="A5" s="87" t="s">
        <v>5</v>
      </c>
      <c r="B5" s="87" t="s">
        <v>6</v>
      </c>
      <c r="C5" s="87" t="s">
        <v>7</v>
      </c>
      <c r="D5" s="87" t="s">
        <v>6</v>
      </c>
    </row>
    <row r="6" spans="1:4" ht="17.25" customHeight="1">
      <c r="A6" s="88" t="s">
        <v>8</v>
      </c>
      <c r="B6" s="29">
        <v>5233147.95</v>
      </c>
      <c r="C6" s="88" t="s">
        <v>9</v>
      </c>
      <c r="D6" s="42"/>
    </row>
    <row r="7" spans="1:4" ht="17.25" customHeight="1">
      <c r="A7" s="88" t="s">
        <v>10</v>
      </c>
      <c r="B7" s="42"/>
      <c r="C7" s="88" t="s">
        <v>11</v>
      </c>
      <c r="D7" s="42"/>
    </row>
    <row r="8" spans="1:4" ht="17.25" customHeight="1">
      <c r="A8" s="88" t="s">
        <v>12</v>
      </c>
      <c r="B8" s="42"/>
      <c r="C8" s="106" t="s">
        <v>13</v>
      </c>
      <c r="D8" s="42"/>
    </row>
    <row r="9" spans="1:4" ht="17.25" customHeight="1">
      <c r="A9" s="88" t="s">
        <v>14</v>
      </c>
      <c r="B9" s="42"/>
      <c r="C9" s="106" t="s">
        <v>15</v>
      </c>
      <c r="D9" s="42"/>
    </row>
    <row r="10" spans="1:4" ht="17.25" customHeight="1">
      <c r="A10" s="88" t="s">
        <v>16</v>
      </c>
      <c r="B10" s="42"/>
      <c r="C10" s="106" t="s">
        <v>17</v>
      </c>
      <c r="D10" s="42"/>
    </row>
    <row r="11" spans="1:4" ht="17.25" customHeight="1">
      <c r="A11" s="88" t="s">
        <v>18</v>
      </c>
      <c r="B11" s="29">
        <v>7070641</v>
      </c>
      <c r="C11" s="106" t="s">
        <v>19</v>
      </c>
      <c r="D11" s="42"/>
    </row>
    <row r="12" spans="1:4" ht="17.25" customHeight="1">
      <c r="A12" s="88" t="s">
        <v>20</v>
      </c>
      <c r="B12" s="42"/>
      <c r="C12" s="12" t="s">
        <v>21</v>
      </c>
      <c r="D12" s="42"/>
    </row>
    <row r="13" spans="1:4" ht="17.25" customHeight="1">
      <c r="A13" s="88"/>
      <c r="B13" s="42"/>
      <c r="C13" s="12" t="s">
        <v>22</v>
      </c>
      <c r="D13" s="29">
        <v>768420</v>
      </c>
    </row>
    <row r="14" spans="1:4" ht="17.25" customHeight="1">
      <c r="A14" s="88"/>
      <c r="B14" s="42"/>
      <c r="C14" s="12" t="s">
        <v>23</v>
      </c>
      <c r="D14" s="29">
        <v>11089700.949999999</v>
      </c>
    </row>
    <row r="15" spans="1:4" ht="17.25" customHeight="1">
      <c r="A15" s="88"/>
      <c r="B15" s="42"/>
      <c r="C15" s="12" t="s">
        <v>24</v>
      </c>
      <c r="D15" s="42"/>
    </row>
    <row r="16" spans="1:4" ht="17.25" customHeight="1">
      <c r="A16" s="88"/>
      <c r="B16" s="42"/>
      <c r="C16" s="12" t="s">
        <v>25</v>
      </c>
      <c r="D16" s="42"/>
    </row>
    <row r="17" spans="1:4" ht="17.25" customHeight="1">
      <c r="A17" s="88"/>
      <c r="B17" s="42"/>
      <c r="C17" s="12" t="s">
        <v>26</v>
      </c>
      <c r="D17" s="42"/>
    </row>
    <row r="18" spans="1:4" ht="17.25" customHeight="1">
      <c r="A18" s="88"/>
      <c r="B18" s="42"/>
      <c r="C18" s="12" t="s">
        <v>27</v>
      </c>
      <c r="D18" s="42"/>
    </row>
    <row r="19" spans="1:4" ht="17.25" customHeight="1">
      <c r="A19" s="88"/>
      <c r="B19" s="42"/>
      <c r="C19" s="12" t="s">
        <v>28</v>
      </c>
      <c r="D19" s="42"/>
    </row>
    <row r="20" spans="1:4" ht="17.25" customHeight="1">
      <c r="A20" s="88"/>
      <c r="B20" s="42"/>
      <c r="C20" s="12" t="s">
        <v>29</v>
      </c>
      <c r="D20" s="42"/>
    </row>
    <row r="21" spans="1:4" ht="17.25" customHeight="1">
      <c r="A21" s="88"/>
      <c r="B21" s="42"/>
      <c r="C21" s="12" t="s">
        <v>30</v>
      </c>
      <c r="D21" s="42"/>
    </row>
    <row r="22" spans="1:4" ht="17.25" customHeight="1">
      <c r="A22" s="88"/>
      <c r="B22" s="42"/>
      <c r="C22" s="12" t="s">
        <v>31</v>
      </c>
      <c r="D22" s="42"/>
    </row>
    <row r="23" spans="1:4" ht="17.25" customHeight="1">
      <c r="A23" s="88"/>
      <c r="B23" s="42"/>
      <c r="C23" s="12" t="s">
        <v>32</v>
      </c>
      <c r="D23" s="42"/>
    </row>
    <row r="24" spans="1:4" ht="17.25" customHeight="1">
      <c r="A24" s="88"/>
      <c r="B24" s="42"/>
      <c r="C24" s="12" t="s">
        <v>33</v>
      </c>
      <c r="D24" s="83">
        <v>445668</v>
      </c>
    </row>
    <row r="25" spans="1:4" ht="17.25" customHeight="1">
      <c r="A25" s="88"/>
      <c r="B25" s="42"/>
      <c r="C25" s="12" t="s">
        <v>34</v>
      </c>
      <c r="D25" s="42"/>
    </row>
    <row r="26" spans="1:4" ht="17.25" customHeight="1">
      <c r="A26" s="88"/>
      <c r="B26" s="42"/>
      <c r="C26" s="90" t="s">
        <v>35</v>
      </c>
      <c r="D26" s="42"/>
    </row>
    <row r="27" spans="1:4" ht="17.25" customHeight="1">
      <c r="A27" s="92"/>
      <c r="B27" s="42"/>
      <c r="C27" s="12" t="s">
        <v>36</v>
      </c>
      <c r="D27" s="42"/>
    </row>
    <row r="28" spans="1:4" ht="16.5" customHeight="1">
      <c r="A28" s="92"/>
      <c r="B28" s="42"/>
      <c r="C28" s="12" t="s">
        <v>37</v>
      </c>
      <c r="D28" s="42"/>
    </row>
    <row r="29" spans="1:4" ht="16.5" customHeight="1">
      <c r="A29" s="92"/>
      <c r="B29" s="42"/>
      <c r="C29" s="90" t="s">
        <v>38</v>
      </c>
      <c r="D29" s="42"/>
    </row>
    <row r="30" spans="1:4" ht="17.25" customHeight="1">
      <c r="A30" s="92"/>
      <c r="B30" s="42"/>
      <c r="C30" s="90" t="s">
        <v>39</v>
      </c>
      <c r="D30" s="42"/>
    </row>
    <row r="31" spans="1:4" ht="17.25" customHeight="1">
      <c r="A31" s="92"/>
      <c r="B31" s="42"/>
      <c r="C31" s="12" t="s">
        <v>40</v>
      </c>
      <c r="D31" s="42"/>
    </row>
    <row r="32" spans="1:4" ht="16.5" customHeight="1">
      <c r="A32" s="92" t="s">
        <v>41</v>
      </c>
      <c r="B32" s="107">
        <v>12303788.949999999</v>
      </c>
      <c r="C32" s="92" t="s">
        <v>42</v>
      </c>
      <c r="D32" s="108">
        <v>12303788.949999999</v>
      </c>
    </row>
    <row r="33" spans="1:4" ht="16.5" customHeight="1">
      <c r="A33" s="90" t="s">
        <v>43</v>
      </c>
      <c r="B33" s="42"/>
      <c r="C33" s="90" t="s">
        <v>44</v>
      </c>
      <c r="D33" s="42"/>
    </row>
    <row r="34" spans="1:4" ht="16.5" customHeight="1">
      <c r="A34" s="12" t="s">
        <v>45</v>
      </c>
      <c r="B34" s="42"/>
      <c r="C34" s="12" t="s">
        <v>45</v>
      </c>
      <c r="D34" s="42"/>
    </row>
    <row r="35" spans="1:4" ht="16.5" customHeight="1">
      <c r="A35" s="12" t="s">
        <v>46</v>
      </c>
      <c r="B35" s="42"/>
      <c r="C35" s="12" t="s">
        <v>47</v>
      </c>
      <c r="D35" s="42"/>
    </row>
    <row r="36" spans="1:4" ht="16.5" customHeight="1">
      <c r="A36" s="94" t="s">
        <v>48</v>
      </c>
      <c r="B36" s="107">
        <v>12303788.949999999</v>
      </c>
      <c r="C36" s="94" t="s">
        <v>49</v>
      </c>
      <c r="D36" s="108">
        <v>12303788.949999999</v>
      </c>
    </row>
  </sheetData>
  <mergeCells count="4">
    <mergeCell ref="A2:D2"/>
    <mergeCell ref="A3:B3"/>
    <mergeCell ref="A4:B4"/>
    <mergeCell ref="C4:D4"/>
  </mergeCells>
  <phoneticPr fontId="22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F21"/>
  <sheetViews>
    <sheetView showZeros="0" topLeftCell="C1" workbookViewId="0">
      <pane ySplit="1" topLeftCell="A2" activePane="bottomLeft" state="frozen"/>
      <selection pane="bottomLeft" activeCell="C10" sqref="C10"/>
    </sheetView>
  </sheetViews>
  <sheetFormatPr defaultColWidth="9.125" defaultRowHeight="14.25" customHeight="1"/>
  <cols>
    <col min="1" max="1" width="32.125" style="1" customWidth="1"/>
    <col min="2" max="2" width="20.75" style="1" customWidth="1"/>
    <col min="3" max="3" width="32.125" style="1" customWidth="1"/>
    <col min="4" max="4" width="27.75" style="1" customWidth="1"/>
    <col min="5" max="6" width="36.75" style="1" customWidth="1"/>
    <col min="7" max="16384" width="9.125" style="1"/>
  </cols>
  <sheetData>
    <row r="1" spans="1:6" ht="12" customHeight="1">
      <c r="A1" s="57">
        <v>1</v>
      </c>
      <c r="B1" s="58">
        <v>0</v>
      </c>
      <c r="C1" s="57">
        <v>1</v>
      </c>
      <c r="D1" s="59"/>
      <c r="E1" s="59"/>
      <c r="F1" s="56" t="s">
        <v>467</v>
      </c>
    </row>
    <row r="2" spans="1:6" ht="42" customHeight="1">
      <c r="A2" s="208" t="str">
        <f>"2025"&amp;"年部门政府性基金预算支出预算表"</f>
        <v>2025年部门政府性基金预算支出预算表</v>
      </c>
      <c r="B2" s="208" t="s">
        <v>468</v>
      </c>
      <c r="C2" s="209"/>
      <c r="D2" s="150"/>
      <c r="E2" s="150"/>
      <c r="F2" s="150"/>
    </row>
    <row r="3" spans="1:6" ht="13.5" customHeight="1">
      <c r="A3" s="173" t="s">
        <v>1</v>
      </c>
      <c r="B3" s="173" t="s">
        <v>469</v>
      </c>
      <c r="C3" s="210"/>
      <c r="D3" s="59"/>
      <c r="E3" s="59"/>
      <c r="F3" s="56" t="s">
        <v>2</v>
      </c>
    </row>
    <row r="4" spans="1:6" ht="19.5" customHeight="1">
      <c r="A4" s="158" t="s">
        <v>183</v>
      </c>
      <c r="B4" s="212" t="s">
        <v>69</v>
      </c>
      <c r="C4" s="158" t="s">
        <v>70</v>
      </c>
      <c r="D4" s="180" t="s">
        <v>470</v>
      </c>
      <c r="E4" s="154"/>
      <c r="F4" s="155"/>
    </row>
    <row r="5" spans="1:6" ht="18.75" customHeight="1">
      <c r="A5" s="196"/>
      <c r="B5" s="213"/>
      <c r="C5" s="196"/>
      <c r="D5" s="9" t="s">
        <v>53</v>
      </c>
      <c r="E5" s="8" t="s">
        <v>72</v>
      </c>
      <c r="F5" s="9" t="s">
        <v>73</v>
      </c>
    </row>
    <row r="6" spans="1:6" ht="18.75" customHeight="1">
      <c r="A6" s="33">
        <v>1</v>
      </c>
      <c r="B6" s="60" t="s">
        <v>471</v>
      </c>
      <c r="C6" s="33">
        <v>3</v>
      </c>
      <c r="D6" s="61">
        <v>4</v>
      </c>
      <c r="E6" s="61">
        <v>5</v>
      </c>
      <c r="F6" s="61">
        <v>6</v>
      </c>
    </row>
    <row r="7" spans="1:6" ht="21" customHeight="1">
      <c r="A7" s="12" t="s">
        <v>67</v>
      </c>
      <c r="B7" s="12"/>
      <c r="C7" s="12"/>
      <c r="D7" s="42"/>
      <c r="E7" s="42"/>
      <c r="F7" s="42"/>
    </row>
    <row r="8" spans="1:6" ht="18.75" customHeight="1">
      <c r="A8" s="126" t="s">
        <v>170</v>
      </c>
      <c r="B8" s="126" t="s">
        <v>170</v>
      </c>
      <c r="C8" s="211" t="s">
        <v>170</v>
      </c>
      <c r="D8" s="42"/>
      <c r="E8" s="42"/>
      <c r="F8" s="42"/>
    </row>
    <row r="9" spans="1:6" ht="21" customHeight="1">
      <c r="A9" s="173" t="s">
        <v>472</v>
      </c>
      <c r="B9" s="173"/>
      <c r="C9" s="210"/>
    </row>
    <row r="10" spans="1:6" ht="14.25" customHeight="1">
      <c r="B10" s="60"/>
    </row>
    <row r="17" spans="2:4" ht="14.25" customHeight="1">
      <c r="B17" s="62"/>
      <c r="D17" s="62"/>
    </row>
    <row r="21" spans="2:4" ht="14.25" customHeight="1">
      <c r="B21" s="62"/>
      <c r="D21" s="62"/>
    </row>
  </sheetData>
  <mergeCells count="8">
    <mergeCell ref="A2:F2"/>
    <mergeCell ref="A3:C3"/>
    <mergeCell ref="D4:F4"/>
    <mergeCell ref="A8:C8"/>
    <mergeCell ref="A9:C9"/>
    <mergeCell ref="A4:A5"/>
    <mergeCell ref="B4:B5"/>
    <mergeCell ref="C4:C5"/>
  </mergeCells>
  <phoneticPr fontId="22" type="noConversion"/>
  <printOptions horizontalCentered="1"/>
  <pageMargins left="0.37" right="0.37" top="0.56000000000000005" bottom="0.56000000000000005" header="0.48" footer="0.48"/>
  <pageSetup paperSize="9" scale="9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S31"/>
  <sheetViews>
    <sheetView showZeros="0" workbookViewId="0">
      <pane ySplit="1" topLeftCell="A11" activePane="bottomLeft" state="frozen"/>
      <selection pane="bottomLeft" activeCell="C8" sqref="A8:G30"/>
    </sheetView>
  </sheetViews>
  <sheetFormatPr defaultColWidth="9.125" defaultRowHeight="14.25" customHeight="1"/>
  <cols>
    <col min="1" max="2" width="32.625" style="1" customWidth="1"/>
    <col min="3" max="3" width="41.125" style="1" customWidth="1"/>
    <col min="4" max="4" width="25.5" style="1" bestFit="1" customWidth="1"/>
    <col min="5" max="5" width="35.25" style="1" customWidth="1"/>
    <col min="6" max="6" width="7.75" style="1" customWidth="1"/>
    <col min="7" max="7" width="11.125" style="1" customWidth="1"/>
    <col min="8" max="8" width="13.25" style="1" customWidth="1"/>
    <col min="9" max="18" width="20" style="1" customWidth="1"/>
    <col min="19" max="19" width="19.875" style="1" customWidth="1"/>
    <col min="20" max="16384" width="9.125" style="1"/>
  </cols>
  <sheetData>
    <row r="1" spans="1:19" ht="15.75" customHeight="1">
      <c r="B1" s="44"/>
      <c r="C1" s="44"/>
      <c r="R1" s="3"/>
      <c r="S1" s="3" t="s">
        <v>473</v>
      </c>
    </row>
    <row r="2" spans="1:19" ht="41.25" customHeight="1">
      <c r="A2" s="214" t="str">
        <f>"2025"&amp;"年部门政府采购预算表"</f>
        <v>2025年部门政府采购预算表</v>
      </c>
      <c r="B2" s="170"/>
      <c r="C2" s="170"/>
      <c r="D2" s="171"/>
      <c r="E2" s="171"/>
      <c r="F2" s="171"/>
      <c r="G2" s="171"/>
      <c r="H2" s="171"/>
      <c r="I2" s="171"/>
      <c r="J2" s="171"/>
      <c r="K2" s="171"/>
      <c r="L2" s="171"/>
      <c r="M2" s="170"/>
      <c r="N2" s="171"/>
      <c r="O2" s="171"/>
      <c r="P2" s="170"/>
      <c r="Q2" s="171"/>
      <c r="R2" s="170"/>
      <c r="S2" s="170"/>
    </row>
    <row r="3" spans="1:19" ht="18.75" customHeight="1">
      <c r="A3" s="165" t="s">
        <v>1</v>
      </c>
      <c r="B3" s="215"/>
      <c r="C3" s="215"/>
      <c r="D3" s="216"/>
      <c r="E3" s="216"/>
      <c r="F3" s="216"/>
      <c r="G3" s="216"/>
      <c r="H3" s="216"/>
      <c r="I3" s="5"/>
      <c r="J3" s="5"/>
      <c r="K3" s="5"/>
      <c r="L3" s="5"/>
      <c r="R3" s="6"/>
      <c r="S3" s="56" t="s">
        <v>2</v>
      </c>
    </row>
    <row r="4" spans="1:19" ht="15.75" customHeight="1">
      <c r="A4" s="198" t="s">
        <v>182</v>
      </c>
      <c r="B4" s="227" t="s">
        <v>183</v>
      </c>
      <c r="C4" s="227" t="s">
        <v>474</v>
      </c>
      <c r="D4" s="229" t="s">
        <v>475</v>
      </c>
      <c r="E4" s="229" t="s">
        <v>476</v>
      </c>
      <c r="F4" s="229" t="s">
        <v>477</v>
      </c>
      <c r="G4" s="229" t="s">
        <v>478</v>
      </c>
      <c r="H4" s="229" t="s">
        <v>479</v>
      </c>
      <c r="I4" s="217" t="s">
        <v>190</v>
      </c>
      <c r="J4" s="217"/>
      <c r="K4" s="217"/>
      <c r="L4" s="217"/>
      <c r="M4" s="178"/>
      <c r="N4" s="217"/>
      <c r="O4" s="217"/>
      <c r="P4" s="177"/>
      <c r="Q4" s="217"/>
      <c r="R4" s="178"/>
      <c r="S4" s="179"/>
    </row>
    <row r="5" spans="1:19" ht="17.25" customHeight="1">
      <c r="A5" s="200"/>
      <c r="B5" s="228"/>
      <c r="C5" s="228"/>
      <c r="D5" s="230"/>
      <c r="E5" s="230"/>
      <c r="F5" s="230"/>
      <c r="G5" s="230"/>
      <c r="H5" s="230"/>
      <c r="I5" s="230" t="s">
        <v>53</v>
      </c>
      <c r="J5" s="230" t="s">
        <v>56</v>
      </c>
      <c r="K5" s="230" t="s">
        <v>480</v>
      </c>
      <c r="L5" s="230" t="s">
        <v>481</v>
      </c>
      <c r="M5" s="232" t="s">
        <v>482</v>
      </c>
      <c r="N5" s="218" t="s">
        <v>483</v>
      </c>
      <c r="O5" s="218"/>
      <c r="P5" s="219"/>
      <c r="Q5" s="218"/>
      <c r="R5" s="220"/>
      <c r="S5" s="221"/>
    </row>
    <row r="6" spans="1:19" ht="54" customHeight="1">
      <c r="A6" s="199"/>
      <c r="B6" s="221"/>
      <c r="C6" s="221"/>
      <c r="D6" s="231"/>
      <c r="E6" s="231"/>
      <c r="F6" s="231"/>
      <c r="G6" s="231"/>
      <c r="H6" s="231"/>
      <c r="I6" s="231"/>
      <c r="J6" s="231" t="s">
        <v>55</v>
      </c>
      <c r="K6" s="231"/>
      <c r="L6" s="231"/>
      <c r="M6" s="233"/>
      <c r="N6" s="47" t="s">
        <v>55</v>
      </c>
      <c r="O6" s="47" t="s">
        <v>62</v>
      </c>
      <c r="P6" s="46" t="s">
        <v>63</v>
      </c>
      <c r="Q6" s="47" t="s">
        <v>64</v>
      </c>
      <c r="R6" s="52" t="s">
        <v>65</v>
      </c>
      <c r="S6" s="46" t="s">
        <v>66</v>
      </c>
    </row>
    <row r="7" spans="1:19" ht="18" customHeight="1">
      <c r="A7" s="111">
        <v>1</v>
      </c>
      <c r="B7" s="111" t="s">
        <v>179</v>
      </c>
      <c r="C7" s="112">
        <v>3</v>
      </c>
      <c r="D7" s="112">
        <v>4</v>
      </c>
      <c r="E7" s="111">
        <v>5</v>
      </c>
      <c r="F7" s="111">
        <v>6</v>
      </c>
      <c r="G7" s="111">
        <v>7</v>
      </c>
      <c r="H7" s="54">
        <v>8</v>
      </c>
      <c r="I7" s="54">
        <v>9</v>
      </c>
      <c r="J7" s="54">
        <v>10</v>
      </c>
      <c r="K7" s="54">
        <v>11</v>
      </c>
      <c r="L7" s="54">
        <v>12</v>
      </c>
      <c r="M7" s="54">
        <v>13</v>
      </c>
      <c r="N7" s="54">
        <v>14</v>
      </c>
      <c r="O7" s="54">
        <v>15</v>
      </c>
      <c r="P7" s="54">
        <v>16</v>
      </c>
      <c r="Q7" s="54">
        <v>17</v>
      </c>
      <c r="R7" s="54">
        <v>18</v>
      </c>
      <c r="S7" s="54">
        <v>19</v>
      </c>
    </row>
    <row r="8" spans="1:19" ht="18" customHeight="1">
      <c r="A8" s="113" t="s">
        <v>200</v>
      </c>
      <c r="B8" s="113" t="s">
        <v>67</v>
      </c>
      <c r="C8" s="114" t="s">
        <v>279</v>
      </c>
      <c r="D8" s="115" t="s">
        <v>484</v>
      </c>
      <c r="E8" s="115" t="s">
        <v>485</v>
      </c>
      <c r="F8" s="115" t="s">
        <v>486</v>
      </c>
      <c r="G8" s="116">
        <v>6</v>
      </c>
      <c r="H8" s="109">
        <v>7200</v>
      </c>
      <c r="I8" s="55">
        <v>7200</v>
      </c>
      <c r="J8" s="54"/>
      <c r="K8" s="54"/>
      <c r="L8" s="54"/>
      <c r="M8" s="54"/>
      <c r="N8" s="54"/>
      <c r="O8" s="54"/>
      <c r="P8" s="54"/>
      <c r="Q8" s="54"/>
      <c r="R8" s="54"/>
      <c r="S8" s="54"/>
    </row>
    <row r="9" spans="1:19" ht="18" customHeight="1">
      <c r="A9" s="113" t="s">
        <v>200</v>
      </c>
      <c r="B9" s="113" t="s">
        <v>67</v>
      </c>
      <c r="C9" s="114" t="s">
        <v>279</v>
      </c>
      <c r="D9" s="115" t="s">
        <v>487</v>
      </c>
      <c r="E9" s="115" t="s">
        <v>488</v>
      </c>
      <c r="F9" s="115" t="s">
        <v>489</v>
      </c>
      <c r="G9" s="116">
        <v>1</v>
      </c>
      <c r="H9" s="109">
        <v>50000</v>
      </c>
      <c r="I9" s="55">
        <v>50000</v>
      </c>
      <c r="J9" s="54"/>
      <c r="K9" s="54"/>
      <c r="L9" s="54"/>
      <c r="M9" s="54"/>
      <c r="N9" s="54"/>
      <c r="O9" s="54"/>
      <c r="P9" s="54"/>
      <c r="Q9" s="54"/>
      <c r="R9" s="54"/>
      <c r="S9" s="54"/>
    </row>
    <row r="10" spans="1:19" ht="18" customHeight="1">
      <c r="A10" s="113" t="s">
        <v>200</v>
      </c>
      <c r="B10" s="113" t="s">
        <v>67</v>
      </c>
      <c r="C10" s="114" t="s">
        <v>279</v>
      </c>
      <c r="D10" s="115" t="s">
        <v>490</v>
      </c>
      <c r="E10" s="115" t="s">
        <v>488</v>
      </c>
      <c r="F10" s="115" t="s">
        <v>381</v>
      </c>
      <c r="G10" s="116">
        <v>1</v>
      </c>
      <c r="H10" s="109">
        <v>2400</v>
      </c>
      <c r="I10" s="55">
        <v>2400</v>
      </c>
      <c r="J10" s="54"/>
      <c r="K10" s="54"/>
      <c r="L10" s="54"/>
      <c r="M10" s="54"/>
      <c r="N10" s="54"/>
      <c r="O10" s="54"/>
      <c r="P10" s="54"/>
      <c r="Q10" s="54"/>
      <c r="R10" s="54"/>
      <c r="S10" s="54"/>
    </row>
    <row r="11" spans="1:19" ht="18" customHeight="1">
      <c r="A11" s="113" t="s">
        <v>200</v>
      </c>
      <c r="B11" s="113" t="s">
        <v>67</v>
      </c>
      <c r="C11" s="114" t="s">
        <v>279</v>
      </c>
      <c r="D11" s="115" t="s">
        <v>491</v>
      </c>
      <c r="E11" s="115" t="s">
        <v>488</v>
      </c>
      <c r="F11" s="115" t="s">
        <v>486</v>
      </c>
      <c r="G11" s="116">
        <v>1</v>
      </c>
      <c r="H11" s="109">
        <v>2240</v>
      </c>
      <c r="I11" s="55">
        <v>2240</v>
      </c>
      <c r="J11" s="54"/>
      <c r="K11" s="54"/>
      <c r="L11" s="54"/>
      <c r="M11" s="54"/>
      <c r="N11" s="54"/>
      <c r="O11" s="54"/>
      <c r="P11" s="54"/>
      <c r="Q11" s="54"/>
      <c r="R11" s="54"/>
      <c r="S11" s="54"/>
    </row>
    <row r="12" spans="1:19" ht="18" customHeight="1">
      <c r="A12" s="113" t="s">
        <v>200</v>
      </c>
      <c r="B12" s="113" t="s">
        <v>67</v>
      </c>
      <c r="C12" s="114" t="s">
        <v>279</v>
      </c>
      <c r="D12" s="115" t="s">
        <v>492</v>
      </c>
      <c r="E12" s="115" t="s">
        <v>488</v>
      </c>
      <c r="F12" s="115" t="s">
        <v>486</v>
      </c>
      <c r="G12" s="116">
        <v>1</v>
      </c>
      <c r="H12" s="109">
        <v>9250</v>
      </c>
      <c r="I12" s="55">
        <v>9250</v>
      </c>
      <c r="J12" s="54"/>
      <c r="K12" s="54"/>
      <c r="L12" s="54"/>
      <c r="M12" s="54"/>
      <c r="N12" s="54"/>
      <c r="O12" s="54"/>
      <c r="P12" s="54"/>
      <c r="Q12" s="54"/>
      <c r="R12" s="54"/>
      <c r="S12" s="54"/>
    </row>
    <row r="13" spans="1:19" ht="18" customHeight="1">
      <c r="A13" s="113" t="s">
        <v>200</v>
      </c>
      <c r="B13" s="113" t="s">
        <v>67</v>
      </c>
      <c r="C13" s="114" t="s">
        <v>279</v>
      </c>
      <c r="D13" s="115" t="s">
        <v>493</v>
      </c>
      <c r="E13" s="115" t="s">
        <v>488</v>
      </c>
      <c r="F13" s="115" t="s">
        <v>486</v>
      </c>
      <c r="G13" s="116">
        <v>1</v>
      </c>
      <c r="H13" s="109">
        <v>2300</v>
      </c>
      <c r="I13" s="55">
        <v>2300</v>
      </c>
      <c r="J13" s="54"/>
      <c r="K13" s="54"/>
      <c r="L13" s="54"/>
      <c r="M13" s="54"/>
      <c r="N13" s="54"/>
      <c r="O13" s="54"/>
      <c r="P13" s="54"/>
      <c r="Q13" s="54"/>
      <c r="R13" s="54"/>
      <c r="S13" s="54"/>
    </row>
    <row r="14" spans="1:19" ht="18" customHeight="1">
      <c r="A14" s="113" t="s">
        <v>200</v>
      </c>
      <c r="B14" s="113" t="s">
        <v>67</v>
      </c>
      <c r="C14" s="114" t="s">
        <v>279</v>
      </c>
      <c r="D14" s="115" t="s">
        <v>494</v>
      </c>
      <c r="E14" s="115" t="s">
        <v>488</v>
      </c>
      <c r="F14" s="115" t="s">
        <v>486</v>
      </c>
      <c r="G14" s="116">
        <v>1</v>
      </c>
      <c r="H14" s="109">
        <v>6000</v>
      </c>
      <c r="I14" s="55">
        <v>6000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</row>
    <row r="15" spans="1:19" ht="18" customHeight="1">
      <c r="A15" s="113" t="s">
        <v>200</v>
      </c>
      <c r="B15" s="113" t="s">
        <v>67</v>
      </c>
      <c r="C15" s="114" t="s">
        <v>279</v>
      </c>
      <c r="D15" s="115" t="s">
        <v>495</v>
      </c>
      <c r="E15" s="115" t="s">
        <v>488</v>
      </c>
      <c r="F15" s="115" t="s">
        <v>486</v>
      </c>
      <c r="G15" s="116">
        <v>1</v>
      </c>
      <c r="H15" s="109">
        <v>1800</v>
      </c>
      <c r="I15" s="55">
        <v>1800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</row>
    <row r="16" spans="1:19" ht="18" customHeight="1">
      <c r="A16" s="113" t="s">
        <v>200</v>
      </c>
      <c r="B16" s="113" t="s">
        <v>67</v>
      </c>
      <c r="C16" s="114" t="s">
        <v>279</v>
      </c>
      <c r="D16" s="115" t="s">
        <v>496</v>
      </c>
      <c r="E16" s="115" t="s">
        <v>488</v>
      </c>
      <c r="F16" s="115" t="s">
        <v>486</v>
      </c>
      <c r="G16" s="116">
        <v>1</v>
      </c>
      <c r="H16" s="109">
        <v>4500</v>
      </c>
      <c r="I16" s="55">
        <v>4500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</row>
    <row r="17" spans="1:19" ht="18" customHeight="1">
      <c r="A17" s="113" t="s">
        <v>200</v>
      </c>
      <c r="B17" s="113" t="s">
        <v>67</v>
      </c>
      <c r="C17" s="114" t="s">
        <v>279</v>
      </c>
      <c r="D17" s="115" t="s">
        <v>497</v>
      </c>
      <c r="E17" s="115" t="s">
        <v>488</v>
      </c>
      <c r="F17" s="115" t="s">
        <v>486</v>
      </c>
      <c r="G17" s="116">
        <v>1</v>
      </c>
      <c r="H17" s="109">
        <v>7000</v>
      </c>
      <c r="I17" s="55">
        <v>7000</v>
      </c>
      <c r="J17" s="54"/>
      <c r="K17" s="54"/>
      <c r="L17" s="54"/>
      <c r="M17" s="54"/>
      <c r="N17" s="54"/>
      <c r="O17" s="54"/>
      <c r="P17" s="54"/>
      <c r="Q17" s="54"/>
      <c r="R17" s="54"/>
      <c r="S17" s="54"/>
    </row>
    <row r="18" spans="1:19" ht="18" customHeight="1">
      <c r="A18" s="113" t="s">
        <v>200</v>
      </c>
      <c r="B18" s="113" t="s">
        <v>67</v>
      </c>
      <c r="C18" s="114" t="s">
        <v>279</v>
      </c>
      <c r="D18" s="115" t="s">
        <v>498</v>
      </c>
      <c r="E18" s="115" t="s">
        <v>488</v>
      </c>
      <c r="F18" s="115" t="s">
        <v>486</v>
      </c>
      <c r="G18" s="116">
        <v>1</v>
      </c>
      <c r="H18" s="109">
        <v>500000</v>
      </c>
      <c r="I18" s="55">
        <v>500000</v>
      </c>
      <c r="J18" s="54"/>
      <c r="K18" s="54"/>
      <c r="L18" s="54"/>
      <c r="M18" s="54"/>
      <c r="N18" s="54"/>
      <c r="O18" s="54"/>
      <c r="P18" s="54"/>
      <c r="Q18" s="54"/>
      <c r="R18" s="54"/>
      <c r="S18" s="54"/>
    </row>
    <row r="19" spans="1:19" ht="18" customHeight="1">
      <c r="A19" s="113" t="s">
        <v>200</v>
      </c>
      <c r="B19" s="113" t="s">
        <v>67</v>
      </c>
      <c r="C19" s="114" t="s">
        <v>279</v>
      </c>
      <c r="D19" s="115" t="s">
        <v>499</v>
      </c>
      <c r="E19" s="115" t="s">
        <v>488</v>
      </c>
      <c r="F19" s="115" t="s">
        <v>486</v>
      </c>
      <c r="G19" s="116">
        <v>1</v>
      </c>
      <c r="H19" s="109">
        <v>200000</v>
      </c>
      <c r="I19" s="55">
        <v>200000</v>
      </c>
      <c r="J19" s="54"/>
      <c r="K19" s="54"/>
      <c r="L19" s="54"/>
      <c r="M19" s="54"/>
      <c r="N19" s="54"/>
      <c r="O19" s="54"/>
      <c r="P19" s="54"/>
      <c r="Q19" s="54"/>
      <c r="R19" s="54"/>
      <c r="S19" s="54"/>
    </row>
    <row r="20" spans="1:19" ht="18" customHeight="1">
      <c r="A20" s="113" t="s">
        <v>200</v>
      </c>
      <c r="B20" s="113" t="s">
        <v>67</v>
      </c>
      <c r="C20" s="114" t="s">
        <v>279</v>
      </c>
      <c r="D20" s="115" t="s">
        <v>500</v>
      </c>
      <c r="E20" s="115" t="s">
        <v>488</v>
      </c>
      <c r="F20" s="115" t="s">
        <v>486</v>
      </c>
      <c r="G20" s="116">
        <v>1</v>
      </c>
      <c r="H20" s="109">
        <v>68000</v>
      </c>
      <c r="I20" s="55">
        <v>68000</v>
      </c>
      <c r="J20" s="54"/>
      <c r="K20" s="54"/>
      <c r="L20" s="54"/>
      <c r="M20" s="54"/>
      <c r="N20" s="54"/>
      <c r="O20" s="54"/>
      <c r="P20" s="54"/>
      <c r="Q20" s="54"/>
      <c r="R20" s="54"/>
      <c r="S20" s="54"/>
    </row>
    <row r="21" spans="1:19" ht="18" customHeight="1">
      <c r="A21" s="113" t="s">
        <v>200</v>
      </c>
      <c r="B21" s="113" t="s">
        <v>67</v>
      </c>
      <c r="C21" s="114" t="s">
        <v>279</v>
      </c>
      <c r="D21" s="115" t="s">
        <v>501</v>
      </c>
      <c r="E21" s="115" t="s">
        <v>488</v>
      </c>
      <c r="F21" s="115" t="s">
        <v>486</v>
      </c>
      <c r="G21" s="116">
        <v>1</v>
      </c>
      <c r="H21" s="109">
        <v>8900</v>
      </c>
      <c r="I21" s="55">
        <v>8900</v>
      </c>
      <c r="J21" s="54"/>
      <c r="K21" s="54"/>
      <c r="L21" s="54"/>
      <c r="M21" s="54"/>
      <c r="N21" s="54"/>
      <c r="O21" s="54"/>
      <c r="P21" s="54"/>
      <c r="Q21" s="54"/>
      <c r="R21" s="54"/>
      <c r="S21" s="54"/>
    </row>
    <row r="22" spans="1:19" ht="18" customHeight="1">
      <c r="A22" s="113" t="s">
        <v>200</v>
      </c>
      <c r="B22" s="113" t="s">
        <v>67</v>
      </c>
      <c r="C22" s="114" t="s">
        <v>279</v>
      </c>
      <c r="D22" s="115" t="s">
        <v>502</v>
      </c>
      <c r="E22" s="115" t="s">
        <v>488</v>
      </c>
      <c r="F22" s="115" t="s">
        <v>381</v>
      </c>
      <c r="G22" s="116">
        <v>1</v>
      </c>
      <c r="H22" s="109">
        <v>12000</v>
      </c>
      <c r="I22" s="55">
        <v>12000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</row>
    <row r="23" spans="1:19" ht="18" customHeight="1">
      <c r="A23" s="113" t="s">
        <v>200</v>
      </c>
      <c r="B23" s="113" t="s">
        <v>67</v>
      </c>
      <c r="C23" s="114" t="s">
        <v>279</v>
      </c>
      <c r="D23" s="115" t="s">
        <v>503</v>
      </c>
      <c r="E23" s="115" t="s">
        <v>488</v>
      </c>
      <c r="F23" s="115" t="s">
        <v>486</v>
      </c>
      <c r="G23" s="116">
        <v>1</v>
      </c>
      <c r="H23" s="109">
        <v>4480</v>
      </c>
      <c r="I23" s="55">
        <v>4480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</row>
    <row r="24" spans="1:19" ht="18" customHeight="1">
      <c r="A24" s="113" t="s">
        <v>200</v>
      </c>
      <c r="B24" s="113" t="s">
        <v>67</v>
      </c>
      <c r="C24" s="114" t="s">
        <v>279</v>
      </c>
      <c r="D24" s="115" t="s">
        <v>504</v>
      </c>
      <c r="E24" s="115" t="s">
        <v>488</v>
      </c>
      <c r="F24" s="115" t="s">
        <v>486</v>
      </c>
      <c r="G24" s="116">
        <v>1</v>
      </c>
      <c r="H24" s="109">
        <v>3900</v>
      </c>
      <c r="I24" s="55">
        <v>3900</v>
      </c>
      <c r="J24" s="54"/>
      <c r="K24" s="54"/>
      <c r="L24" s="54"/>
      <c r="M24" s="54"/>
      <c r="N24" s="54"/>
      <c r="O24" s="54"/>
      <c r="P24" s="54"/>
      <c r="Q24" s="54"/>
      <c r="R24" s="54"/>
      <c r="S24" s="54"/>
    </row>
    <row r="25" spans="1:19" ht="18" customHeight="1">
      <c r="A25" s="113" t="s">
        <v>200</v>
      </c>
      <c r="B25" s="113" t="s">
        <v>67</v>
      </c>
      <c r="C25" s="114" t="s">
        <v>279</v>
      </c>
      <c r="D25" s="115" t="s">
        <v>505</v>
      </c>
      <c r="E25" s="115" t="s">
        <v>506</v>
      </c>
      <c r="F25" s="115" t="s">
        <v>486</v>
      </c>
      <c r="G25" s="116">
        <v>6</v>
      </c>
      <c r="H25" s="109">
        <v>30000</v>
      </c>
      <c r="I25" s="55">
        <v>30000</v>
      </c>
      <c r="J25" s="54"/>
      <c r="K25" s="54"/>
      <c r="L25" s="54"/>
      <c r="M25" s="54"/>
      <c r="N25" s="54"/>
      <c r="O25" s="54"/>
      <c r="P25" s="54"/>
      <c r="Q25" s="54"/>
      <c r="R25" s="54"/>
      <c r="S25" s="54"/>
    </row>
    <row r="26" spans="1:19" ht="18" customHeight="1">
      <c r="A26" s="113" t="s">
        <v>200</v>
      </c>
      <c r="B26" s="113" t="s">
        <v>67</v>
      </c>
      <c r="C26" s="114" t="s">
        <v>255</v>
      </c>
      <c r="D26" s="115" t="s">
        <v>507</v>
      </c>
      <c r="E26" s="115" t="s">
        <v>508</v>
      </c>
      <c r="F26" s="115" t="s">
        <v>509</v>
      </c>
      <c r="G26" s="116">
        <v>1</v>
      </c>
      <c r="H26" s="109">
        <v>38400</v>
      </c>
      <c r="I26" s="55">
        <v>38400</v>
      </c>
      <c r="J26" s="54"/>
      <c r="K26" s="54"/>
      <c r="L26" s="54"/>
      <c r="M26" s="54"/>
      <c r="N26" s="54"/>
      <c r="O26" s="54"/>
      <c r="P26" s="54"/>
      <c r="Q26" s="54"/>
      <c r="R26" s="54"/>
      <c r="S26" s="54"/>
    </row>
    <row r="27" spans="1:19" ht="18" customHeight="1">
      <c r="A27" s="113" t="s">
        <v>200</v>
      </c>
      <c r="B27" s="113" t="s">
        <v>67</v>
      </c>
      <c r="C27" s="114" t="s">
        <v>255</v>
      </c>
      <c r="D27" s="115" t="s">
        <v>510</v>
      </c>
      <c r="E27" s="115" t="s">
        <v>508</v>
      </c>
      <c r="F27" s="115" t="s">
        <v>509</v>
      </c>
      <c r="G27" s="116">
        <v>1</v>
      </c>
      <c r="H27" s="109">
        <v>50000</v>
      </c>
      <c r="I27" s="55">
        <v>50000</v>
      </c>
      <c r="J27" s="54"/>
      <c r="K27" s="54"/>
      <c r="L27" s="54"/>
      <c r="M27" s="54"/>
      <c r="N27" s="54"/>
      <c r="O27" s="54"/>
      <c r="P27" s="54"/>
      <c r="Q27" s="54"/>
      <c r="R27" s="54"/>
      <c r="S27" s="54"/>
    </row>
    <row r="28" spans="1:19" ht="18" customHeight="1">
      <c r="A28" s="113" t="s">
        <v>200</v>
      </c>
      <c r="B28" s="113" t="s">
        <v>67</v>
      </c>
      <c r="C28" s="114" t="s">
        <v>255</v>
      </c>
      <c r="D28" s="115" t="s">
        <v>511</v>
      </c>
      <c r="E28" s="115" t="s">
        <v>508</v>
      </c>
      <c r="F28" s="115" t="s">
        <v>509</v>
      </c>
      <c r="G28" s="116">
        <v>1</v>
      </c>
      <c r="H28" s="109">
        <v>20000</v>
      </c>
      <c r="I28" s="55">
        <v>20000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</row>
    <row r="29" spans="1:19" ht="18" customHeight="1">
      <c r="A29" s="113" t="s">
        <v>200</v>
      </c>
      <c r="B29" s="113" t="s">
        <v>67</v>
      </c>
      <c r="C29" s="114" t="s">
        <v>255</v>
      </c>
      <c r="D29" s="115" t="s">
        <v>512</v>
      </c>
      <c r="E29" s="115" t="s">
        <v>513</v>
      </c>
      <c r="F29" s="115" t="s">
        <v>509</v>
      </c>
      <c r="G29" s="116">
        <v>1</v>
      </c>
      <c r="H29" s="109">
        <v>86400</v>
      </c>
      <c r="I29" s="55">
        <v>86400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</row>
    <row r="30" spans="1:19" ht="21" customHeight="1">
      <c r="A30" s="222" t="s">
        <v>170</v>
      </c>
      <c r="B30" s="223"/>
      <c r="C30" s="223"/>
      <c r="D30" s="224"/>
      <c r="E30" s="224"/>
      <c r="F30" s="224"/>
      <c r="G30" s="225"/>
      <c r="H30" s="110"/>
      <c r="I30" s="55">
        <v>1114700</v>
      </c>
      <c r="J30" s="42"/>
      <c r="K30" s="42"/>
      <c r="L30" s="42"/>
      <c r="M30" s="42"/>
      <c r="N30" s="42"/>
      <c r="O30" s="42"/>
      <c r="P30" s="42"/>
      <c r="Q30" s="42"/>
      <c r="R30" s="42"/>
      <c r="S30" s="42"/>
    </row>
    <row r="31" spans="1:19" ht="21" customHeight="1">
      <c r="A31" s="165" t="s">
        <v>514</v>
      </c>
      <c r="B31" s="173"/>
      <c r="C31" s="173"/>
      <c r="D31" s="165"/>
      <c r="E31" s="165"/>
      <c r="F31" s="165"/>
      <c r="G31" s="165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  <c r="S31" s="226"/>
    </row>
  </sheetData>
  <mergeCells count="19">
    <mergeCell ref="A31:S3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  <mergeCell ref="A2:S2"/>
    <mergeCell ref="A3:H3"/>
    <mergeCell ref="I4:S4"/>
    <mergeCell ref="N5:S5"/>
    <mergeCell ref="A30:G30"/>
  </mergeCells>
  <phoneticPr fontId="22" type="noConversion"/>
  <printOptions horizontalCentered="1"/>
  <pageMargins left="0.96" right="0.96" top="0.72" bottom="0.72" header="0" footer="0"/>
  <pageSetup paperSize="9" scale="6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T10"/>
  <sheetViews>
    <sheetView showZeros="0" workbookViewId="0">
      <pane ySplit="1" topLeftCell="A2" activePane="bottomLeft" state="frozen"/>
      <selection pane="bottomLeft" activeCell="C12" sqref="C12"/>
    </sheetView>
  </sheetViews>
  <sheetFormatPr defaultColWidth="9.125" defaultRowHeight="14.25" customHeight="1"/>
  <cols>
    <col min="1" max="5" width="39.125" style="1" customWidth="1"/>
    <col min="6" max="6" width="27.625" style="1" customWidth="1"/>
    <col min="7" max="7" width="28.625" style="1" customWidth="1"/>
    <col min="8" max="8" width="28.125" style="1" customWidth="1"/>
    <col min="9" max="9" width="39.125" style="1" customWidth="1"/>
    <col min="10" max="18" width="20.375" style="1" customWidth="1"/>
    <col min="19" max="20" width="20.25" style="1" customWidth="1"/>
    <col min="21" max="16384" width="9.125" style="1"/>
  </cols>
  <sheetData>
    <row r="1" spans="1:20" ht="16.5" customHeight="1">
      <c r="A1" s="43"/>
      <c r="B1" s="44"/>
      <c r="C1" s="44"/>
      <c r="D1" s="44"/>
      <c r="E1" s="44"/>
      <c r="F1" s="44"/>
      <c r="G1" s="44"/>
      <c r="H1" s="43"/>
      <c r="I1" s="43"/>
      <c r="J1" s="43"/>
      <c r="K1" s="43"/>
      <c r="L1" s="43"/>
      <c r="M1" s="43"/>
      <c r="N1" s="51"/>
      <c r="O1" s="43"/>
      <c r="P1" s="43"/>
      <c r="Q1" s="44"/>
      <c r="R1" s="43"/>
      <c r="S1" s="31"/>
      <c r="T1" s="31" t="s">
        <v>515</v>
      </c>
    </row>
    <row r="2" spans="1:20" ht="41.25" customHeight="1">
      <c r="A2" s="214" t="str">
        <f>"2025"&amp;"年部门政府购买服务预算表"</f>
        <v>2025年部门政府购买服务预算表</v>
      </c>
      <c r="B2" s="170"/>
      <c r="C2" s="170"/>
      <c r="D2" s="170"/>
      <c r="E2" s="170"/>
      <c r="F2" s="170"/>
      <c r="G2" s="170"/>
      <c r="H2" s="234"/>
      <c r="I2" s="234"/>
      <c r="J2" s="234"/>
      <c r="K2" s="234"/>
      <c r="L2" s="234"/>
      <c r="M2" s="234"/>
      <c r="N2" s="235"/>
      <c r="O2" s="234"/>
      <c r="P2" s="234"/>
      <c r="Q2" s="170"/>
      <c r="R2" s="234"/>
      <c r="S2" s="235"/>
      <c r="T2" s="170"/>
    </row>
    <row r="3" spans="1:20" ht="22.5" customHeight="1">
      <c r="A3" s="236" t="s">
        <v>1</v>
      </c>
      <c r="B3" s="215"/>
      <c r="C3" s="215"/>
      <c r="D3" s="215"/>
      <c r="E3" s="215"/>
      <c r="F3" s="215"/>
      <c r="G3" s="215"/>
      <c r="H3" s="237"/>
      <c r="I3" s="237"/>
      <c r="J3" s="37"/>
      <c r="K3" s="37"/>
      <c r="L3" s="37"/>
      <c r="M3" s="37"/>
      <c r="N3" s="51"/>
      <c r="O3" s="43"/>
      <c r="P3" s="43"/>
      <c r="Q3" s="44"/>
      <c r="R3" s="43"/>
      <c r="S3" s="53"/>
      <c r="T3" s="31" t="s">
        <v>2</v>
      </c>
    </row>
    <row r="4" spans="1:20" ht="24" customHeight="1">
      <c r="A4" s="198" t="s">
        <v>182</v>
      </c>
      <c r="B4" s="227" t="s">
        <v>183</v>
      </c>
      <c r="C4" s="227" t="s">
        <v>474</v>
      </c>
      <c r="D4" s="227" t="s">
        <v>516</v>
      </c>
      <c r="E4" s="227" t="s">
        <v>517</v>
      </c>
      <c r="F4" s="227" t="s">
        <v>518</v>
      </c>
      <c r="G4" s="227" t="s">
        <v>519</v>
      </c>
      <c r="H4" s="229" t="s">
        <v>520</v>
      </c>
      <c r="I4" s="229" t="s">
        <v>521</v>
      </c>
      <c r="J4" s="217" t="s">
        <v>190</v>
      </c>
      <c r="K4" s="217"/>
      <c r="L4" s="217"/>
      <c r="M4" s="217"/>
      <c r="N4" s="178"/>
      <c r="O4" s="217"/>
      <c r="P4" s="217"/>
      <c r="Q4" s="177"/>
      <c r="R4" s="217"/>
      <c r="S4" s="178"/>
      <c r="T4" s="179"/>
    </row>
    <row r="5" spans="1:20" ht="24" customHeight="1">
      <c r="A5" s="200"/>
      <c r="B5" s="228"/>
      <c r="C5" s="228"/>
      <c r="D5" s="228"/>
      <c r="E5" s="228"/>
      <c r="F5" s="228"/>
      <c r="G5" s="228"/>
      <c r="H5" s="230"/>
      <c r="I5" s="230"/>
      <c r="J5" s="230" t="s">
        <v>53</v>
      </c>
      <c r="K5" s="230" t="s">
        <v>56</v>
      </c>
      <c r="L5" s="230" t="s">
        <v>480</v>
      </c>
      <c r="M5" s="230" t="s">
        <v>481</v>
      </c>
      <c r="N5" s="232" t="s">
        <v>482</v>
      </c>
      <c r="O5" s="218" t="s">
        <v>483</v>
      </c>
      <c r="P5" s="218"/>
      <c r="Q5" s="219"/>
      <c r="R5" s="218"/>
      <c r="S5" s="220"/>
      <c r="T5" s="221"/>
    </row>
    <row r="6" spans="1:20" ht="54" customHeight="1">
      <c r="A6" s="199"/>
      <c r="B6" s="221"/>
      <c r="C6" s="221"/>
      <c r="D6" s="221"/>
      <c r="E6" s="221"/>
      <c r="F6" s="221"/>
      <c r="G6" s="221"/>
      <c r="H6" s="231"/>
      <c r="I6" s="231"/>
      <c r="J6" s="231"/>
      <c r="K6" s="231" t="s">
        <v>55</v>
      </c>
      <c r="L6" s="231"/>
      <c r="M6" s="231"/>
      <c r="N6" s="233"/>
      <c r="O6" s="47" t="s">
        <v>55</v>
      </c>
      <c r="P6" s="47" t="s">
        <v>62</v>
      </c>
      <c r="Q6" s="46" t="s">
        <v>63</v>
      </c>
      <c r="R6" s="47" t="s">
        <v>64</v>
      </c>
      <c r="S6" s="52" t="s">
        <v>65</v>
      </c>
      <c r="T6" s="46" t="s">
        <v>66</v>
      </c>
    </row>
    <row r="7" spans="1:20" ht="17.25" customHeight="1">
      <c r="A7" s="10">
        <v>1</v>
      </c>
      <c r="B7" s="46">
        <v>2</v>
      </c>
      <c r="C7" s="10">
        <v>3</v>
      </c>
      <c r="D7" s="10">
        <v>4</v>
      </c>
      <c r="E7" s="46">
        <v>5</v>
      </c>
      <c r="F7" s="10">
        <v>6</v>
      </c>
      <c r="G7" s="10">
        <v>7</v>
      </c>
      <c r="H7" s="46">
        <v>8</v>
      </c>
      <c r="I7" s="10">
        <v>9</v>
      </c>
      <c r="J7" s="10">
        <v>10</v>
      </c>
      <c r="K7" s="46">
        <v>11</v>
      </c>
      <c r="L7" s="10">
        <v>12</v>
      </c>
      <c r="M7" s="10">
        <v>13</v>
      </c>
      <c r="N7" s="46">
        <v>14</v>
      </c>
      <c r="O7" s="10">
        <v>15</v>
      </c>
      <c r="P7" s="10">
        <v>16</v>
      </c>
      <c r="Q7" s="46">
        <v>17</v>
      </c>
      <c r="R7" s="10">
        <v>18</v>
      </c>
      <c r="S7" s="10">
        <v>19</v>
      </c>
      <c r="T7" s="10">
        <v>20</v>
      </c>
    </row>
    <row r="8" spans="1:20" ht="21" customHeight="1">
      <c r="A8" s="48"/>
      <c r="B8" s="49"/>
      <c r="C8" s="49"/>
      <c r="D8" s="49"/>
      <c r="E8" s="49"/>
      <c r="F8" s="49"/>
      <c r="G8" s="49"/>
      <c r="H8" s="50"/>
      <c r="I8" s="50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</row>
    <row r="9" spans="1:20" ht="23.1" customHeight="1">
      <c r="A9" s="238" t="s">
        <v>170</v>
      </c>
      <c r="B9" s="239"/>
      <c r="C9" s="239"/>
      <c r="D9" s="239"/>
      <c r="E9" s="239"/>
      <c r="F9" s="239"/>
      <c r="G9" s="239"/>
      <c r="H9" s="240"/>
      <c r="I9" s="138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</row>
    <row r="10" spans="1:20" ht="14.25" customHeight="1">
      <c r="A10" s="236" t="s">
        <v>522</v>
      </c>
      <c r="B10" s="215"/>
      <c r="C10" s="215"/>
      <c r="D10" s="215"/>
      <c r="E10" s="215"/>
      <c r="F10" s="215"/>
      <c r="G10" s="215"/>
      <c r="H10" s="237"/>
      <c r="I10" s="237"/>
    </row>
  </sheetData>
  <mergeCells count="20">
    <mergeCell ref="A10:I10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A2:T2"/>
    <mergeCell ref="A3:I3"/>
    <mergeCell ref="J4:T4"/>
    <mergeCell ref="O5:T5"/>
    <mergeCell ref="A9:I9"/>
    <mergeCell ref="J5:J6"/>
    <mergeCell ref="K5:K6"/>
    <mergeCell ref="L5:L6"/>
    <mergeCell ref="M5:M6"/>
    <mergeCell ref="N5:N6"/>
  </mergeCells>
  <phoneticPr fontId="22" type="noConversion"/>
  <printOptions horizontalCentered="1"/>
  <pageMargins left="0.96" right="0.96" top="0.72" bottom="0.72" header="0" footer="0"/>
  <pageSetup paperSize="9" scale="6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E9"/>
  <sheetViews>
    <sheetView showZeros="0" workbookViewId="0">
      <pane ySplit="1" topLeftCell="A2" activePane="bottomLeft" state="frozen"/>
      <selection pane="bottomLeft" activeCell="D12" sqref="D12"/>
    </sheetView>
  </sheetViews>
  <sheetFormatPr defaultColWidth="9.125" defaultRowHeight="14.25" customHeight="1"/>
  <cols>
    <col min="1" max="1" width="37.75" style="1" customWidth="1"/>
    <col min="2" max="5" width="20" style="1" customWidth="1"/>
    <col min="6" max="16384" width="9.125" style="1"/>
  </cols>
  <sheetData>
    <row r="1" spans="1:5" ht="17.25" customHeight="1">
      <c r="D1" s="36"/>
      <c r="E1" s="3" t="s">
        <v>523</v>
      </c>
    </row>
    <row r="2" spans="1:5" ht="41.25" customHeight="1">
      <c r="A2" s="214" t="str">
        <f>"2025"&amp;"年区对下转移支付预算表"</f>
        <v>2025年区对下转移支付预算表</v>
      </c>
      <c r="B2" s="171"/>
      <c r="C2" s="171"/>
      <c r="D2" s="171"/>
      <c r="E2" s="170"/>
    </row>
    <row r="3" spans="1:5" ht="18" customHeight="1">
      <c r="A3" s="236" t="s">
        <v>1</v>
      </c>
      <c r="B3" s="237"/>
      <c r="C3" s="237"/>
      <c r="D3" s="241"/>
      <c r="E3" s="6" t="s">
        <v>2</v>
      </c>
    </row>
    <row r="4" spans="1:5" ht="19.5" customHeight="1">
      <c r="A4" s="197" t="s">
        <v>524</v>
      </c>
      <c r="B4" s="180" t="s">
        <v>190</v>
      </c>
      <c r="C4" s="154"/>
      <c r="D4" s="154"/>
      <c r="E4" s="38"/>
    </row>
    <row r="5" spans="1:5" ht="40.5" customHeight="1">
      <c r="A5" s="159"/>
      <c r="B5" s="15" t="s">
        <v>53</v>
      </c>
      <c r="C5" s="7" t="s">
        <v>56</v>
      </c>
      <c r="D5" s="39" t="s">
        <v>480</v>
      </c>
      <c r="E5" s="40" t="s">
        <v>525</v>
      </c>
    </row>
    <row r="6" spans="1:5" ht="19.5" customHeight="1">
      <c r="A6" s="11">
        <v>1</v>
      </c>
      <c r="B6" s="11">
        <v>2</v>
      </c>
      <c r="C6" s="11">
        <v>3</v>
      </c>
      <c r="D6" s="41">
        <v>4</v>
      </c>
      <c r="E6" s="18">
        <v>5</v>
      </c>
    </row>
    <row r="7" spans="1:5" ht="19.5" customHeight="1">
      <c r="A7" s="16"/>
      <c r="B7" s="42"/>
      <c r="C7" s="42"/>
      <c r="D7" s="42"/>
      <c r="E7" s="42"/>
    </row>
    <row r="8" spans="1:5" ht="19.5" customHeight="1">
      <c r="A8" s="34"/>
      <c r="B8" s="42"/>
      <c r="C8" s="42"/>
      <c r="D8" s="42"/>
      <c r="E8" s="42"/>
    </row>
    <row r="9" spans="1:5" ht="14.25" customHeight="1">
      <c r="A9" s="236" t="s">
        <v>526</v>
      </c>
      <c r="B9" s="237"/>
      <c r="C9" s="237"/>
      <c r="D9" s="241"/>
    </row>
  </sheetData>
  <mergeCells count="5">
    <mergeCell ref="A2:E2"/>
    <mergeCell ref="A3:D3"/>
    <mergeCell ref="B4:D4"/>
    <mergeCell ref="A9:D9"/>
    <mergeCell ref="A4:A5"/>
  </mergeCells>
  <phoneticPr fontId="22" type="noConversion"/>
  <printOptions horizontalCentered="1"/>
  <pageMargins left="0.96" right="0.96" top="0.72" bottom="0.72" header="0" footer="0"/>
  <pageSetup paperSize="9" scale="57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J8"/>
  <sheetViews>
    <sheetView showZeros="0" workbookViewId="0">
      <pane ySplit="1" topLeftCell="A2" activePane="bottomLeft" state="frozen"/>
      <selection pane="bottomLeft" activeCell="E23" sqref="E23"/>
    </sheetView>
  </sheetViews>
  <sheetFormatPr defaultColWidth="9.125" defaultRowHeight="12" customHeight="1"/>
  <cols>
    <col min="1" max="1" width="34.25" style="1" customWidth="1"/>
    <col min="2" max="2" width="29" style="1" customWidth="1"/>
    <col min="3" max="5" width="23.625" style="1" customWidth="1"/>
    <col min="6" max="6" width="11.25" style="1" customWidth="1"/>
    <col min="7" max="7" width="25.125" style="1" customWidth="1"/>
    <col min="8" max="8" width="15.625" style="1" customWidth="1"/>
    <col min="9" max="9" width="13.375" style="1" customWidth="1"/>
    <col min="10" max="10" width="18.875" style="1" customWidth="1"/>
    <col min="11" max="16384" width="9.125" style="1"/>
  </cols>
  <sheetData>
    <row r="1" spans="1:10" ht="16.5" customHeight="1">
      <c r="J1" s="3" t="s">
        <v>527</v>
      </c>
    </row>
    <row r="2" spans="1:10" ht="41.25" customHeight="1">
      <c r="A2" s="206" t="str">
        <f>"2025"&amp;"年区对下转移支付绩效目标表"</f>
        <v>2025年区对下转移支付绩效目标表</v>
      </c>
      <c r="B2" s="171"/>
      <c r="C2" s="171"/>
      <c r="D2" s="171"/>
      <c r="E2" s="171"/>
      <c r="F2" s="170"/>
      <c r="G2" s="171"/>
      <c r="H2" s="170"/>
      <c r="I2" s="170"/>
      <c r="J2" s="171"/>
    </row>
    <row r="3" spans="1:10" ht="17.25" customHeight="1">
      <c r="A3" s="173" t="s">
        <v>1</v>
      </c>
      <c r="B3" s="119"/>
      <c r="C3" s="119"/>
      <c r="D3" s="119"/>
      <c r="E3" s="119"/>
      <c r="F3" s="119"/>
      <c r="G3" s="119"/>
      <c r="H3" s="119"/>
    </row>
    <row r="4" spans="1:10" ht="44.25" customHeight="1">
      <c r="A4" s="32" t="s">
        <v>524</v>
      </c>
      <c r="B4" s="32" t="s">
        <v>286</v>
      </c>
      <c r="C4" s="32" t="s">
        <v>287</v>
      </c>
      <c r="D4" s="32" t="s">
        <v>288</v>
      </c>
      <c r="E4" s="32" t="s">
        <v>289</v>
      </c>
      <c r="F4" s="33" t="s">
        <v>290</v>
      </c>
      <c r="G4" s="32" t="s">
        <v>291</v>
      </c>
      <c r="H4" s="33" t="s">
        <v>292</v>
      </c>
      <c r="I4" s="33" t="s">
        <v>293</v>
      </c>
      <c r="J4" s="32" t="s">
        <v>294</v>
      </c>
    </row>
    <row r="5" spans="1:10" ht="38.1" customHeight="1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3">
        <v>6</v>
      </c>
      <c r="G5" s="32">
        <v>7</v>
      </c>
      <c r="H5" s="33">
        <v>8</v>
      </c>
      <c r="I5" s="33">
        <v>9</v>
      </c>
      <c r="J5" s="32">
        <v>10</v>
      </c>
    </row>
    <row r="6" spans="1:10" ht="42" customHeight="1">
      <c r="A6" s="16"/>
      <c r="B6" s="34"/>
      <c r="C6" s="34"/>
      <c r="D6" s="34"/>
      <c r="E6" s="23"/>
      <c r="F6" s="35"/>
      <c r="G6" s="23"/>
      <c r="H6" s="35"/>
      <c r="I6" s="35"/>
      <c r="J6" s="23"/>
    </row>
    <row r="7" spans="1:10" ht="42" customHeight="1">
      <c r="A7" s="16"/>
      <c r="B7" s="12"/>
      <c r="C7" s="12"/>
      <c r="D7" s="12"/>
      <c r="E7" s="16"/>
      <c r="F7" s="12"/>
      <c r="G7" s="16"/>
      <c r="H7" s="12"/>
      <c r="I7" s="12"/>
      <c r="J7" s="16"/>
    </row>
    <row r="8" spans="1:10" ht="18.95" customHeight="1">
      <c r="A8" s="173" t="s">
        <v>528</v>
      </c>
      <c r="B8" s="119"/>
      <c r="C8" s="119"/>
      <c r="D8" s="119"/>
      <c r="E8" s="119"/>
      <c r="F8" s="119"/>
      <c r="G8" s="119"/>
      <c r="H8" s="119"/>
    </row>
  </sheetData>
  <mergeCells count="3">
    <mergeCell ref="A2:J2"/>
    <mergeCell ref="A3:H3"/>
    <mergeCell ref="A8:H8"/>
  </mergeCells>
  <phoneticPr fontId="22" type="noConversion"/>
  <printOptions horizontalCentered="1"/>
  <pageMargins left="0.96" right="0.96" top="0.72" bottom="0.72" header="0" footer="0"/>
  <pageSetup paperSize="9" scale="6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I41"/>
  <sheetViews>
    <sheetView showZeros="0" topLeftCell="D1" workbookViewId="0">
      <pane ySplit="1" topLeftCell="A31" activePane="bottomLeft" state="frozen"/>
      <selection pane="bottomLeft" activeCell="J14" sqref="J14"/>
    </sheetView>
  </sheetViews>
  <sheetFormatPr defaultColWidth="10.375" defaultRowHeight="14.25" customHeight="1"/>
  <cols>
    <col min="1" max="3" width="33.75" style="1" customWidth="1"/>
    <col min="4" max="4" width="25.25" style="1" customWidth="1"/>
    <col min="5" max="5" width="27.625" style="1" customWidth="1"/>
    <col min="6" max="6" width="21.75" style="1" customWidth="1"/>
    <col min="7" max="7" width="9.75" style="1" customWidth="1"/>
    <col min="8" max="8" width="16.625" style="1" customWidth="1"/>
    <col min="9" max="9" width="13.25" style="1" customWidth="1"/>
    <col min="10" max="16384" width="10.375" style="1"/>
  </cols>
  <sheetData>
    <row r="1" spans="1:9" ht="14.25" customHeight="1">
      <c r="A1" s="242" t="s">
        <v>529</v>
      </c>
      <c r="B1" s="243"/>
      <c r="C1" s="243"/>
      <c r="D1" s="244"/>
      <c r="E1" s="244"/>
      <c r="F1" s="244"/>
      <c r="G1" s="243"/>
      <c r="H1" s="243"/>
      <c r="I1" s="244"/>
    </row>
    <row r="2" spans="1:9" ht="41.25" customHeight="1">
      <c r="A2" s="118" t="str">
        <f>"2025"&amp;"年新增资产配置预算表"</f>
        <v>2025年新增资产配置预算表</v>
      </c>
      <c r="B2" s="164"/>
      <c r="C2" s="164"/>
      <c r="D2" s="163"/>
      <c r="E2" s="163"/>
      <c r="F2" s="163"/>
      <c r="G2" s="164"/>
      <c r="H2" s="164"/>
      <c r="I2" s="163"/>
    </row>
    <row r="3" spans="1:9" ht="14.25" customHeight="1">
      <c r="A3" s="120" t="s">
        <v>1</v>
      </c>
      <c r="B3" s="245"/>
      <c r="C3" s="245"/>
      <c r="D3" s="22"/>
      <c r="F3" s="21"/>
      <c r="G3" s="20"/>
      <c r="H3" s="20"/>
      <c r="I3" s="31" t="s">
        <v>2</v>
      </c>
    </row>
    <row r="4" spans="1:9" ht="28.5" customHeight="1">
      <c r="A4" s="131" t="s">
        <v>182</v>
      </c>
      <c r="B4" s="167" t="s">
        <v>183</v>
      </c>
      <c r="C4" s="131" t="s">
        <v>530</v>
      </c>
      <c r="D4" s="131" t="s">
        <v>531</v>
      </c>
      <c r="E4" s="131" t="s">
        <v>532</v>
      </c>
      <c r="F4" s="131" t="s">
        <v>533</v>
      </c>
      <c r="G4" s="167" t="s">
        <v>534</v>
      </c>
      <c r="H4" s="167"/>
      <c r="I4" s="131"/>
    </row>
    <row r="5" spans="1:9" ht="21" customHeight="1">
      <c r="A5" s="131"/>
      <c r="B5" s="169"/>
      <c r="C5" s="169"/>
      <c r="D5" s="168"/>
      <c r="E5" s="169"/>
      <c r="F5" s="169"/>
      <c r="G5" s="18" t="s">
        <v>478</v>
      </c>
      <c r="H5" s="18" t="s">
        <v>535</v>
      </c>
      <c r="I5" s="18" t="s">
        <v>536</v>
      </c>
    </row>
    <row r="6" spans="1:9" ht="17.25" customHeight="1">
      <c r="A6" s="23" t="s">
        <v>178</v>
      </c>
      <c r="B6" s="24"/>
      <c r="C6" s="25" t="s">
        <v>179</v>
      </c>
      <c r="D6" s="23" t="s">
        <v>79</v>
      </c>
      <c r="E6" s="26" t="s">
        <v>80</v>
      </c>
      <c r="F6" s="23" t="s">
        <v>81</v>
      </c>
      <c r="G6" s="25" t="s">
        <v>82</v>
      </c>
      <c r="H6" s="27" t="s">
        <v>83</v>
      </c>
      <c r="I6" s="26" t="s">
        <v>84</v>
      </c>
    </row>
    <row r="7" spans="1:9" ht="17.25" customHeight="1">
      <c r="A7" s="16" t="s">
        <v>200</v>
      </c>
      <c r="B7" s="12" t="s">
        <v>67</v>
      </c>
      <c r="C7" s="12" t="s">
        <v>537</v>
      </c>
      <c r="D7" s="16" t="s">
        <v>538</v>
      </c>
      <c r="E7" s="12" t="s">
        <v>506</v>
      </c>
      <c r="F7" s="27" t="s">
        <v>486</v>
      </c>
      <c r="G7" s="28">
        <v>6</v>
      </c>
      <c r="H7" s="29">
        <v>5000</v>
      </c>
      <c r="I7" s="29">
        <v>30000</v>
      </c>
    </row>
    <row r="8" spans="1:9" ht="17.25" customHeight="1">
      <c r="A8" s="16" t="s">
        <v>200</v>
      </c>
      <c r="B8" s="12" t="s">
        <v>67</v>
      </c>
      <c r="C8" s="12" t="s">
        <v>537</v>
      </c>
      <c r="D8" s="16" t="s">
        <v>539</v>
      </c>
      <c r="E8" s="12" t="s">
        <v>540</v>
      </c>
      <c r="F8" s="27" t="s">
        <v>486</v>
      </c>
      <c r="G8" s="28">
        <v>2</v>
      </c>
      <c r="H8" s="29">
        <v>400</v>
      </c>
      <c r="I8" s="29">
        <v>800</v>
      </c>
    </row>
    <row r="9" spans="1:9" ht="17.25" customHeight="1">
      <c r="A9" s="16" t="s">
        <v>200</v>
      </c>
      <c r="B9" s="12" t="s">
        <v>67</v>
      </c>
      <c r="C9" s="12" t="s">
        <v>537</v>
      </c>
      <c r="D9" s="16" t="s">
        <v>541</v>
      </c>
      <c r="E9" s="12" t="s">
        <v>485</v>
      </c>
      <c r="F9" s="27" t="s">
        <v>486</v>
      </c>
      <c r="G9" s="28">
        <v>2</v>
      </c>
      <c r="H9" s="29">
        <v>1200</v>
      </c>
      <c r="I9" s="29">
        <v>2400</v>
      </c>
    </row>
    <row r="10" spans="1:9" ht="17.25" customHeight="1">
      <c r="A10" s="16" t="s">
        <v>200</v>
      </c>
      <c r="B10" s="12" t="s">
        <v>67</v>
      </c>
      <c r="C10" s="12" t="s">
        <v>537</v>
      </c>
      <c r="D10" s="16" t="s">
        <v>541</v>
      </c>
      <c r="E10" s="12" t="s">
        <v>485</v>
      </c>
      <c r="F10" s="27" t="s">
        <v>486</v>
      </c>
      <c r="G10" s="28">
        <v>2</v>
      </c>
      <c r="H10" s="29">
        <v>1200</v>
      </c>
      <c r="I10" s="29">
        <v>2400</v>
      </c>
    </row>
    <row r="11" spans="1:9" ht="17.25" customHeight="1">
      <c r="A11" s="16" t="s">
        <v>200</v>
      </c>
      <c r="B11" s="12" t="s">
        <v>67</v>
      </c>
      <c r="C11" s="12" t="s">
        <v>537</v>
      </c>
      <c r="D11" s="16" t="s">
        <v>541</v>
      </c>
      <c r="E11" s="12" t="s">
        <v>485</v>
      </c>
      <c r="F11" s="27" t="s">
        <v>486</v>
      </c>
      <c r="G11" s="28">
        <v>2</v>
      </c>
      <c r="H11" s="29">
        <v>1200</v>
      </c>
      <c r="I11" s="29">
        <v>2400</v>
      </c>
    </row>
    <row r="12" spans="1:9" ht="17.25" customHeight="1">
      <c r="A12" s="16" t="s">
        <v>200</v>
      </c>
      <c r="B12" s="12" t="s">
        <v>67</v>
      </c>
      <c r="C12" s="12" t="s">
        <v>537</v>
      </c>
      <c r="D12" s="16" t="s">
        <v>542</v>
      </c>
      <c r="E12" s="12" t="s">
        <v>543</v>
      </c>
      <c r="F12" s="27" t="s">
        <v>381</v>
      </c>
      <c r="G12" s="28">
        <v>3</v>
      </c>
      <c r="H12" s="29">
        <v>5000</v>
      </c>
      <c r="I12" s="29">
        <v>15000</v>
      </c>
    </row>
    <row r="13" spans="1:9" ht="17.25" customHeight="1">
      <c r="A13" s="16" t="s">
        <v>200</v>
      </c>
      <c r="B13" s="12" t="s">
        <v>67</v>
      </c>
      <c r="C13" s="12" t="s">
        <v>537</v>
      </c>
      <c r="D13" s="16" t="s">
        <v>544</v>
      </c>
      <c r="E13" s="12" t="s">
        <v>488</v>
      </c>
      <c r="F13" s="27" t="s">
        <v>486</v>
      </c>
      <c r="G13" s="28">
        <v>1</v>
      </c>
      <c r="H13" s="29">
        <v>68000</v>
      </c>
      <c r="I13" s="29">
        <v>68000</v>
      </c>
    </row>
    <row r="14" spans="1:9" ht="17.25" customHeight="1">
      <c r="A14" s="16" t="s">
        <v>200</v>
      </c>
      <c r="B14" s="12" t="s">
        <v>67</v>
      </c>
      <c r="C14" s="12" t="s">
        <v>537</v>
      </c>
      <c r="D14" s="16" t="s">
        <v>544</v>
      </c>
      <c r="E14" s="12" t="s">
        <v>488</v>
      </c>
      <c r="F14" s="27" t="s">
        <v>486</v>
      </c>
      <c r="G14" s="28">
        <v>1</v>
      </c>
      <c r="H14" s="29">
        <v>2240</v>
      </c>
      <c r="I14" s="29">
        <v>2240</v>
      </c>
    </row>
    <row r="15" spans="1:9" ht="17.25" customHeight="1">
      <c r="A15" s="16" t="s">
        <v>200</v>
      </c>
      <c r="B15" s="12" t="s">
        <v>67</v>
      </c>
      <c r="C15" s="12" t="s">
        <v>537</v>
      </c>
      <c r="D15" s="16" t="s">
        <v>544</v>
      </c>
      <c r="E15" s="12" t="s">
        <v>488</v>
      </c>
      <c r="F15" s="27" t="s">
        <v>486</v>
      </c>
      <c r="G15" s="28">
        <v>1</v>
      </c>
      <c r="H15" s="29">
        <v>1800</v>
      </c>
      <c r="I15" s="29">
        <v>1800</v>
      </c>
    </row>
    <row r="16" spans="1:9" ht="17.25" customHeight="1">
      <c r="A16" s="16" t="s">
        <v>200</v>
      </c>
      <c r="B16" s="12" t="s">
        <v>67</v>
      </c>
      <c r="C16" s="12" t="s">
        <v>537</v>
      </c>
      <c r="D16" s="16" t="s">
        <v>544</v>
      </c>
      <c r="E16" s="12" t="s">
        <v>488</v>
      </c>
      <c r="F16" s="27" t="s">
        <v>486</v>
      </c>
      <c r="G16" s="28">
        <v>1</v>
      </c>
      <c r="H16" s="29">
        <v>6000</v>
      </c>
      <c r="I16" s="29">
        <v>6000</v>
      </c>
    </row>
    <row r="17" spans="1:9" ht="17.25" customHeight="1">
      <c r="A17" s="16" t="s">
        <v>200</v>
      </c>
      <c r="B17" s="12" t="s">
        <v>67</v>
      </c>
      <c r="C17" s="12" t="s">
        <v>537</v>
      </c>
      <c r="D17" s="16" t="s">
        <v>544</v>
      </c>
      <c r="E17" s="12" t="s">
        <v>488</v>
      </c>
      <c r="F17" s="27" t="s">
        <v>486</v>
      </c>
      <c r="G17" s="28">
        <v>1</v>
      </c>
      <c r="H17" s="29">
        <v>200000</v>
      </c>
      <c r="I17" s="29">
        <v>200000</v>
      </c>
    </row>
    <row r="18" spans="1:9" ht="17.25" customHeight="1">
      <c r="A18" s="16" t="s">
        <v>200</v>
      </c>
      <c r="B18" s="12" t="s">
        <v>67</v>
      </c>
      <c r="C18" s="12" t="s">
        <v>537</v>
      </c>
      <c r="D18" s="16" t="s">
        <v>544</v>
      </c>
      <c r="E18" s="12" t="s">
        <v>488</v>
      </c>
      <c r="F18" s="27" t="s">
        <v>486</v>
      </c>
      <c r="G18" s="28">
        <v>1</v>
      </c>
      <c r="H18" s="29">
        <v>4480</v>
      </c>
      <c r="I18" s="29">
        <v>4480</v>
      </c>
    </row>
    <row r="19" spans="1:9" ht="17.25" customHeight="1">
      <c r="A19" s="16" t="s">
        <v>200</v>
      </c>
      <c r="B19" s="12" t="s">
        <v>67</v>
      </c>
      <c r="C19" s="12" t="s">
        <v>537</v>
      </c>
      <c r="D19" s="16" t="s">
        <v>544</v>
      </c>
      <c r="E19" s="12" t="s">
        <v>488</v>
      </c>
      <c r="F19" s="27" t="s">
        <v>486</v>
      </c>
      <c r="G19" s="28">
        <v>1</v>
      </c>
      <c r="H19" s="29">
        <v>500000</v>
      </c>
      <c r="I19" s="29">
        <v>500000</v>
      </c>
    </row>
    <row r="20" spans="1:9" ht="17.25" customHeight="1">
      <c r="A20" s="16" t="s">
        <v>200</v>
      </c>
      <c r="B20" s="12" t="s">
        <v>67</v>
      </c>
      <c r="C20" s="12" t="s">
        <v>537</v>
      </c>
      <c r="D20" s="16" t="s">
        <v>544</v>
      </c>
      <c r="E20" s="12" t="s">
        <v>488</v>
      </c>
      <c r="F20" s="27" t="s">
        <v>486</v>
      </c>
      <c r="G20" s="28">
        <v>1</v>
      </c>
      <c r="H20" s="29">
        <v>2300</v>
      </c>
      <c r="I20" s="29">
        <v>2300</v>
      </c>
    </row>
    <row r="21" spans="1:9" ht="17.25" customHeight="1">
      <c r="A21" s="16" t="s">
        <v>200</v>
      </c>
      <c r="B21" s="12" t="s">
        <v>67</v>
      </c>
      <c r="C21" s="12" t="s">
        <v>537</v>
      </c>
      <c r="D21" s="16" t="s">
        <v>544</v>
      </c>
      <c r="E21" s="12" t="s">
        <v>488</v>
      </c>
      <c r="F21" s="27" t="s">
        <v>381</v>
      </c>
      <c r="G21" s="28">
        <v>1</v>
      </c>
      <c r="H21" s="29">
        <v>12000</v>
      </c>
      <c r="I21" s="29">
        <v>12000</v>
      </c>
    </row>
    <row r="22" spans="1:9" ht="17.25" customHeight="1">
      <c r="A22" s="16" t="s">
        <v>200</v>
      </c>
      <c r="B22" s="12" t="s">
        <v>67</v>
      </c>
      <c r="C22" s="12" t="s">
        <v>537</v>
      </c>
      <c r="D22" s="16" t="s">
        <v>544</v>
      </c>
      <c r="E22" s="12" t="s">
        <v>488</v>
      </c>
      <c r="F22" s="27" t="s">
        <v>486</v>
      </c>
      <c r="G22" s="28">
        <v>1</v>
      </c>
      <c r="H22" s="29">
        <v>8900</v>
      </c>
      <c r="I22" s="29">
        <v>8900</v>
      </c>
    </row>
    <row r="23" spans="1:9" ht="17.25" customHeight="1">
      <c r="A23" s="16" t="s">
        <v>200</v>
      </c>
      <c r="B23" s="12" t="s">
        <v>67</v>
      </c>
      <c r="C23" s="12" t="s">
        <v>537</v>
      </c>
      <c r="D23" s="16" t="s">
        <v>544</v>
      </c>
      <c r="E23" s="12" t="s">
        <v>488</v>
      </c>
      <c r="F23" s="27" t="s">
        <v>489</v>
      </c>
      <c r="G23" s="28">
        <v>1</v>
      </c>
      <c r="H23" s="29">
        <v>50000</v>
      </c>
      <c r="I23" s="29">
        <v>50000</v>
      </c>
    </row>
    <row r="24" spans="1:9" ht="17.25" customHeight="1">
      <c r="A24" s="16" t="s">
        <v>200</v>
      </c>
      <c r="B24" s="12" t="s">
        <v>67</v>
      </c>
      <c r="C24" s="12" t="s">
        <v>537</v>
      </c>
      <c r="D24" s="16" t="s">
        <v>544</v>
      </c>
      <c r="E24" s="12" t="s">
        <v>488</v>
      </c>
      <c r="F24" s="27" t="s">
        <v>486</v>
      </c>
      <c r="G24" s="28">
        <v>1</v>
      </c>
      <c r="H24" s="29">
        <v>4500</v>
      </c>
      <c r="I24" s="29">
        <v>4500</v>
      </c>
    </row>
    <row r="25" spans="1:9" ht="17.25" customHeight="1">
      <c r="A25" s="16" t="s">
        <v>200</v>
      </c>
      <c r="B25" s="12" t="s">
        <v>67</v>
      </c>
      <c r="C25" s="12" t="s">
        <v>537</v>
      </c>
      <c r="D25" s="16" t="s">
        <v>544</v>
      </c>
      <c r="E25" s="12" t="s">
        <v>488</v>
      </c>
      <c r="F25" s="27" t="s">
        <v>486</v>
      </c>
      <c r="G25" s="28">
        <v>1</v>
      </c>
      <c r="H25" s="29">
        <v>3900</v>
      </c>
      <c r="I25" s="29">
        <v>3900</v>
      </c>
    </row>
    <row r="26" spans="1:9" ht="17.25" customHeight="1">
      <c r="A26" s="16" t="s">
        <v>200</v>
      </c>
      <c r="B26" s="12" t="s">
        <v>67</v>
      </c>
      <c r="C26" s="12" t="s">
        <v>537</v>
      </c>
      <c r="D26" s="16" t="s">
        <v>544</v>
      </c>
      <c r="E26" s="12" t="s">
        <v>488</v>
      </c>
      <c r="F26" s="27" t="s">
        <v>486</v>
      </c>
      <c r="G26" s="28">
        <v>1</v>
      </c>
      <c r="H26" s="29">
        <v>9250</v>
      </c>
      <c r="I26" s="29">
        <v>9250</v>
      </c>
    </row>
    <row r="27" spans="1:9" ht="17.25" customHeight="1">
      <c r="A27" s="16" t="s">
        <v>200</v>
      </c>
      <c r="B27" s="12" t="s">
        <v>67</v>
      </c>
      <c r="C27" s="12" t="s">
        <v>537</v>
      </c>
      <c r="D27" s="16" t="s">
        <v>544</v>
      </c>
      <c r="E27" s="12" t="s">
        <v>488</v>
      </c>
      <c r="F27" s="27" t="s">
        <v>486</v>
      </c>
      <c r="G27" s="28">
        <v>1</v>
      </c>
      <c r="H27" s="29">
        <v>7000</v>
      </c>
      <c r="I27" s="29">
        <v>7000</v>
      </c>
    </row>
    <row r="28" spans="1:9" ht="17.25" customHeight="1">
      <c r="A28" s="16" t="s">
        <v>200</v>
      </c>
      <c r="B28" s="12" t="s">
        <v>67</v>
      </c>
      <c r="C28" s="12" t="s">
        <v>537</v>
      </c>
      <c r="D28" s="16" t="s">
        <v>544</v>
      </c>
      <c r="E28" s="12" t="s">
        <v>488</v>
      </c>
      <c r="F28" s="27" t="s">
        <v>381</v>
      </c>
      <c r="G28" s="28">
        <v>1</v>
      </c>
      <c r="H28" s="29">
        <v>2400</v>
      </c>
      <c r="I28" s="29">
        <v>2400</v>
      </c>
    </row>
    <row r="29" spans="1:9" ht="17.25" customHeight="1">
      <c r="A29" s="16" t="s">
        <v>200</v>
      </c>
      <c r="B29" s="12" t="s">
        <v>67</v>
      </c>
      <c r="C29" s="12" t="s">
        <v>537</v>
      </c>
      <c r="D29" s="16" t="s">
        <v>545</v>
      </c>
      <c r="E29" s="12" t="s">
        <v>546</v>
      </c>
      <c r="F29" s="27" t="s">
        <v>486</v>
      </c>
      <c r="G29" s="28">
        <v>1</v>
      </c>
      <c r="H29" s="29">
        <v>1000</v>
      </c>
      <c r="I29" s="29">
        <v>1000</v>
      </c>
    </row>
    <row r="30" spans="1:9" ht="17.25" customHeight="1">
      <c r="A30" s="16" t="s">
        <v>200</v>
      </c>
      <c r="B30" s="12" t="s">
        <v>67</v>
      </c>
      <c r="C30" s="12" t="s">
        <v>537</v>
      </c>
      <c r="D30" s="16" t="s">
        <v>545</v>
      </c>
      <c r="E30" s="12" t="s">
        <v>546</v>
      </c>
      <c r="F30" s="27" t="s">
        <v>486</v>
      </c>
      <c r="G30" s="28">
        <v>1</v>
      </c>
      <c r="H30" s="29">
        <v>100000</v>
      </c>
      <c r="I30" s="29">
        <v>100000</v>
      </c>
    </row>
    <row r="31" spans="1:9" ht="17.25" customHeight="1">
      <c r="A31" s="16" t="s">
        <v>200</v>
      </c>
      <c r="B31" s="12" t="s">
        <v>67</v>
      </c>
      <c r="C31" s="12" t="s">
        <v>537</v>
      </c>
      <c r="D31" s="16" t="s">
        <v>545</v>
      </c>
      <c r="E31" s="12" t="s">
        <v>546</v>
      </c>
      <c r="F31" s="27" t="s">
        <v>486</v>
      </c>
      <c r="G31" s="28">
        <v>1</v>
      </c>
      <c r="H31" s="29">
        <v>10000</v>
      </c>
      <c r="I31" s="29">
        <v>10000</v>
      </c>
    </row>
    <row r="32" spans="1:9" ht="17.25" customHeight="1">
      <c r="A32" s="16" t="s">
        <v>200</v>
      </c>
      <c r="B32" s="12" t="s">
        <v>67</v>
      </c>
      <c r="C32" s="12" t="s">
        <v>537</v>
      </c>
      <c r="D32" s="16" t="s">
        <v>545</v>
      </c>
      <c r="E32" s="12" t="s">
        <v>546</v>
      </c>
      <c r="F32" s="27" t="s">
        <v>486</v>
      </c>
      <c r="G32" s="28">
        <v>1</v>
      </c>
      <c r="H32" s="29">
        <v>3000</v>
      </c>
      <c r="I32" s="29">
        <v>3000</v>
      </c>
    </row>
    <row r="33" spans="1:9" ht="17.25" customHeight="1">
      <c r="A33" s="16" t="s">
        <v>200</v>
      </c>
      <c r="B33" s="12" t="s">
        <v>67</v>
      </c>
      <c r="C33" s="12" t="s">
        <v>537</v>
      </c>
      <c r="D33" s="16" t="s">
        <v>545</v>
      </c>
      <c r="E33" s="12" t="s">
        <v>546</v>
      </c>
      <c r="F33" s="27" t="s">
        <v>381</v>
      </c>
      <c r="G33" s="28">
        <v>1</v>
      </c>
      <c r="H33" s="29">
        <v>300</v>
      </c>
      <c r="I33" s="29">
        <v>300</v>
      </c>
    </row>
    <row r="34" spans="1:9" ht="17.25" customHeight="1">
      <c r="A34" s="16" t="s">
        <v>200</v>
      </c>
      <c r="B34" s="12" t="s">
        <v>67</v>
      </c>
      <c r="C34" s="12" t="s">
        <v>537</v>
      </c>
      <c r="D34" s="16" t="s">
        <v>545</v>
      </c>
      <c r="E34" s="12" t="s">
        <v>546</v>
      </c>
      <c r="F34" s="27" t="s">
        <v>486</v>
      </c>
      <c r="G34" s="28">
        <v>1</v>
      </c>
      <c r="H34" s="29">
        <v>1000</v>
      </c>
      <c r="I34" s="29">
        <v>1000</v>
      </c>
    </row>
    <row r="35" spans="1:9" ht="17.25" customHeight="1">
      <c r="A35" s="16" t="s">
        <v>200</v>
      </c>
      <c r="B35" s="12" t="s">
        <v>67</v>
      </c>
      <c r="C35" s="12" t="s">
        <v>537</v>
      </c>
      <c r="D35" s="16" t="s">
        <v>545</v>
      </c>
      <c r="E35" s="12" t="s">
        <v>546</v>
      </c>
      <c r="F35" s="27" t="s">
        <v>486</v>
      </c>
      <c r="G35" s="28">
        <v>3</v>
      </c>
      <c r="H35" s="29">
        <v>1000</v>
      </c>
      <c r="I35" s="29">
        <v>3000</v>
      </c>
    </row>
    <row r="36" spans="1:9" ht="17.25" customHeight="1">
      <c r="A36" s="16" t="s">
        <v>200</v>
      </c>
      <c r="B36" s="12" t="s">
        <v>67</v>
      </c>
      <c r="C36" s="12" t="s">
        <v>537</v>
      </c>
      <c r="D36" s="16" t="s">
        <v>545</v>
      </c>
      <c r="E36" s="12" t="s">
        <v>546</v>
      </c>
      <c r="F36" s="27" t="s">
        <v>486</v>
      </c>
      <c r="G36" s="28">
        <v>1</v>
      </c>
      <c r="H36" s="29">
        <v>5000</v>
      </c>
      <c r="I36" s="29">
        <v>5000</v>
      </c>
    </row>
    <row r="37" spans="1:9" ht="17.25" customHeight="1">
      <c r="A37" s="16" t="s">
        <v>200</v>
      </c>
      <c r="B37" s="12" t="s">
        <v>67</v>
      </c>
      <c r="C37" s="12" t="s">
        <v>537</v>
      </c>
      <c r="D37" s="16" t="s">
        <v>545</v>
      </c>
      <c r="E37" s="12" t="s">
        <v>546</v>
      </c>
      <c r="F37" s="27" t="s">
        <v>486</v>
      </c>
      <c r="G37" s="28">
        <v>1</v>
      </c>
      <c r="H37" s="29">
        <v>3000</v>
      </c>
      <c r="I37" s="29">
        <v>3000</v>
      </c>
    </row>
    <row r="38" spans="1:9" ht="17.25" customHeight="1">
      <c r="A38" s="16" t="s">
        <v>200</v>
      </c>
      <c r="B38" s="12" t="s">
        <v>67</v>
      </c>
      <c r="C38" s="12" t="s">
        <v>537</v>
      </c>
      <c r="D38" s="16" t="s">
        <v>545</v>
      </c>
      <c r="E38" s="12" t="s">
        <v>546</v>
      </c>
      <c r="F38" s="27" t="s">
        <v>381</v>
      </c>
      <c r="G38" s="28">
        <v>1</v>
      </c>
      <c r="H38" s="29">
        <v>15000</v>
      </c>
      <c r="I38" s="29">
        <v>15000</v>
      </c>
    </row>
    <row r="39" spans="1:9" ht="17.25" customHeight="1">
      <c r="A39" s="16" t="s">
        <v>200</v>
      </c>
      <c r="B39" s="12" t="s">
        <v>67</v>
      </c>
      <c r="C39" s="12" t="s">
        <v>537</v>
      </c>
      <c r="D39" s="16" t="s">
        <v>545</v>
      </c>
      <c r="E39" s="12" t="s">
        <v>546</v>
      </c>
      <c r="F39" s="27" t="s">
        <v>486</v>
      </c>
      <c r="G39" s="28">
        <v>1</v>
      </c>
      <c r="H39" s="29">
        <v>40000</v>
      </c>
      <c r="I39" s="29">
        <v>40000</v>
      </c>
    </row>
    <row r="40" spans="1:9" ht="17.25" customHeight="1">
      <c r="A40" s="16" t="s">
        <v>200</v>
      </c>
      <c r="B40" s="12" t="s">
        <v>67</v>
      </c>
      <c r="C40" s="12" t="s">
        <v>537</v>
      </c>
      <c r="D40" s="16" t="s">
        <v>547</v>
      </c>
      <c r="E40" s="12" t="s">
        <v>548</v>
      </c>
      <c r="F40" s="27" t="s">
        <v>486</v>
      </c>
      <c r="G40" s="28">
        <v>1</v>
      </c>
      <c r="H40" s="29">
        <v>2000</v>
      </c>
      <c r="I40" s="29">
        <v>2000</v>
      </c>
    </row>
    <row r="41" spans="1:9" ht="19.5" customHeight="1">
      <c r="A41" s="246" t="s">
        <v>53</v>
      </c>
      <c r="B41" s="247"/>
      <c r="C41" s="247"/>
      <c r="D41" s="248"/>
      <c r="E41" s="249"/>
      <c r="F41" s="249"/>
      <c r="G41" s="28"/>
      <c r="H41" s="29">
        <v>1078070</v>
      </c>
      <c r="I41" s="29">
        <v>1119070</v>
      </c>
    </row>
  </sheetData>
  <mergeCells count="11">
    <mergeCell ref="A1:I1"/>
    <mergeCell ref="A2:I2"/>
    <mergeCell ref="A3:C3"/>
    <mergeCell ref="G4:I4"/>
    <mergeCell ref="A41:F41"/>
    <mergeCell ref="A4:A5"/>
    <mergeCell ref="B4:B5"/>
    <mergeCell ref="C4:C5"/>
    <mergeCell ref="D4:D5"/>
    <mergeCell ref="E4:E5"/>
    <mergeCell ref="F4:F5"/>
  </mergeCells>
  <phoneticPr fontId="22" type="noConversion"/>
  <pageMargins left="0.67" right="0.67" top="0.72" bottom="0.72" header="0.28000000000000003" footer="0.28000000000000003"/>
  <pageSetup paperSize="9" fitToWidth="0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K11"/>
  <sheetViews>
    <sheetView showZeros="0" workbookViewId="0">
      <pane ySplit="1" topLeftCell="A2" activePane="bottomLeft" state="frozen"/>
      <selection pane="bottomLeft" activeCell="B7" sqref="B7"/>
    </sheetView>
  </sheetViews>
  <sheetFormatPr defaultColWidth="9.125" defaultRowHeight="14.25" customHeight="1"/>
  <cols>
    <col min="1" max="1" width="19.25" style="1" customWidth="1"/>
    <col min="2" max="2" width="33.875" style="1" customWidth="1"/>
    <col min="3" max="3" width="23.875" style="1" customWidth="1"/>
    <col min="4" max="4" width="11.125" style="1" customWidth="1"/>
    <col min="5" max="5" width="17.75" style="1" customWidth="1"/>
    <col min="6" max="6" width="9.875" style="1" customWidth="1"/>
    <col min="7" max="7" width="17.75" style="1" customWidth="1"/>
    <col min="8" max="11" width="23.125" style="1" customWidth="1"/>
    <col min="12" max="16384" width="9.125" style="1"/>
  </cols>
  <sheetData>
    <row r="1" spans="1:11" ht="14.25" customHeight="1">
      <c r="D1" s="2"/>
      <c r="E1" s="2"/>
      <c r="F1" s="2"/>
      <c r="G1" s="2"/>
      <c r="K1" s="3" t="s">
        <v>549</v>
      </c>
    </row>
    <row r="2" spans="1:11" ht="41.25" customHeight="1">
      <c r="A2" s="171" t="str">
        <f>"2025"&amp;"年上级转移支付补助项目支出预算表"</f>
        <v>2025年上级转移支付补助项目支出预算表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</row>
    <row r="3" spans="1:11" ht="13.5" customHeight="1">
      <c r="A3" s="173" t="s">
        <v>1</v>
      </c>
      <c r="B3" s="174"/>
      <c r="C3" s="174"/>
      <c r="D3" s="174"/>
      <c r="E3" s="174"/>
      <c r="F3" s="174"/>
      <c r="G3" s="174"/>
      <c r="H3" s="5"/>
      <c r="I3" s="5"/>
      <c r="J3" s="5"/>
      <c r="K3" s="6" t="s">
        <v>2</v>
      </c>
    </row>
    <row r="4" spans="1:11" ht="21.75" customHeight="1">
      <c r="A4" s="187" t="s">
        <v>240</v>
      </c>
      <c r="B4" s="187" t="s">
        <v>185</v>
      </c>
      <c r="C4" s="187" t="s">
        <v>241</v>
      </c>
      <c r="D4" s="198" t="s">
        <v>186</v>
      </c>
      <c r="E4" s="198" t="s">
        <v>187</v>
      </c>
      <c r="F4" s="198" t="s">
        <v>242</v>
      </c>
      <c r="G4" s="198" t="s">
        <v>243</v>
      </c>
      <c r="H4" s="197" t="s">
        <v>53</v>
      </c>
      <c r="I4" s="180" t="s">
        <v>550</v>
      </c>
      <c r="J4" s="154"/>
      <c r="K4" s="155"/>
    </row>
    <row r="5" spans="1:11" ht="21.75" customHeight="1">
      <c r="A5" s="194"/>
      <c r="B5" s="194"/>
      <c r="C5" s="194"/>
      <c r="D5" s="200"/>
      <c r="E5" s="200"/>
      <c r="F5" s="200"/>
      <c r="G5" s="200"/>
      <c r="H5" s="189"/>
      <c r="I5" s="198" t="s">
        <v>56</v>
      </c>
      <c r="J5" s="198" t="s">
        <v>57</v>
      </c>
      <c r="K5" s="198" t="s">
        <v>58</v>
      </c>
    </row>
    <row r="6" spans="1:11" ht="40.5" customHeight="1">
      <c r="A6" s="188"/>
      <c r="B6" s="188"/>
      <c r="C6" s="188"/>
      <c r="D6" s="199"/>
      <c r="E6" s="199"/>
      <c r="F6" s="199"/>
      <c r="G6" s="199"/>
      <c r="H6" s="159"/>
      <c r="I6" s="199" t="s">
        <v>55</v>
      </c>
      <c r="J6" s="199"/>
      <c r="K6" s="199"/>
    </row>
    <row r="7" spans="1:11" ht="15" customHeight="1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8">
        <v>10</v>
      </c>
      <c r="K7" s="18">
        <v>11</v>
      </c>
    </row>
    <row r="8" spans="1:11" ht="18.75" customHeight="1">
      <c r="A8" s="16"/>
      <c r="B8" s="12"/>
      <c r="C8" s="16"/>
      <c r="D8" s="16"/>
      <c r="E8" s="16"/>
      <c r="F8" s="16"/>
      <c r="G8" s="16"/>
      <c r="H8" s="17"/>
      <c r="I8" s="19"/>
      <c r="J8" s="19"/>
      <c r="K8" s="17"/>
    </row>
    <row r="9" spans="1:11" ht="18.75" customHeight="1">
      <c r="A9" s="12"/>
      <c r="B9" s="12"/>
      <c r="C9" s="12"/>
      <c r="D9" s="12"/>
      <c r="E9" s="12"/>
      <c r="F9" s="12"/>
      <c r="G9" s="12"/>
      <c r="H9" s="14"/>
      <c r="I9" s="14"/>
      <c r="J9" s="14"/>
      <c r="K9" s="17"/>
    </row>
    <row r="10" spans="1:11" ht="18.75" customHeight="1">
      <c r="A10" s="203" t="s">
        <v>170</v>
      </c>
      <c r="B10" s="204"/>
      <c r="C10" s="204"/>
      <c r="D10" s="204"/>
      <c r="E10" s="204"/>
      <c r="F10" s="204"/>
      <c r="G10" s="205"/>
      <c r="H10" s="14"/>
      <c r="I10" s="14"/>
      <c r="J10" s="14"/>
      <c r="K10" s="17"/>
    </row>
    <row r="11" spans="1:11" ht="17.100000000000001" customHeight="1">
      <c r="A11" s="250" t="s">
        <v>551</v>
      </c>
      <c r="B11" s="250"/>
      <c r="C11" s="250"/>
      <c r="D11" s="250"/>
      <c r="E11" s="250"/>
      <c r="F11" s="250"/>
      <c r="G11" s="250"/>
      <c r="H11" s="250"/>
      <c r="I11" s="250"/>
    </row>
  </sheetData>
  <mergeCells count="16">
    <mergeCell ref="A2:K2"/>
    <mergeCell ref="A3:G3"/>
    <mergeCell ref="I4:K4"/>
    <mergeCell ref="A10:G10"/>
    <mergeCell ref="A11:I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honeticPr fontId="22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G10"/>
  <sheetViews>
    <sheetView showZeros="0" workbookViewId="0">
      <pane ySplit="1" topLeftCell="A3" activePane="bottomLeft" state="frozen"/>
      <selection pane="bottomLeft" activeCell="A8" sqref="A8:A9"/>
    </sheetView>
  </sheetViews>
  <sheetFormatPr defaultColWidth="9.125" defaultRowHeight="14.25" customHeight="1"/>
  <cols>
    <col min="1" max="1" width="35.25" style="1" customWidth="1"/>
    <col min="2" max="4" width="28" style="1" customWidth="1"/>
    <col min="5" max="7" width="23.875" style="1" customWidth="1"/>
    <col min="8" max="16384" width="9.125" style="1"/>
  </cols>
  <sheetData>
    <row r="1" spans="1:7" ht="13.5" customHeight="1">
      <c r="D1" s="2"/>
      <c r="G1" s="3" t="s">
        <v>552</v>
      </c>
    </row>
    <row r="2" spans="1:7" ht="41.25" customHeight="1">
      <c r="A2" s="171" t="str">
        <f>"2025"&amp;"年部门项目中期规划预算表"</f>
        <v>2025年部门项目中期规划预算表</v>
      </c>
      <c r="B2" s="171"/>
      <c r="C2" s="171"/>
      <c r="D2" s="171"/>
      <c r="E2" s="171"/>
      <c r="F2" s="171"/>
      <c r="G2" s="171"/>
    </row>
    <row r="3" spans="1:7" ht="13.5" customHeight="1">
      <c r="A3" s="173" t="s">
        <v>1</v>
      </c>
      <c r="B3" s="174"/>
      <c r="C3" s="174"/>
      <c r="D3" s="174"/>
      <c r="E3" s="5"/>
      <c r="F3" s="5"/>
      <c r="G3" s="6" t="s">
        <v>2</v>
      </c>
    </row>
    <row r="4" spans="1:7" ht="21.75" customHeight="1">
      <c r="A4" s="187" t="s">
        <v>241</v>
      </c>
      <c r="B4" s="187" t="s">
        <v>240</v>
      </c>
      <c r="C4" s="187" t="s">
        <v>185</v>
      </c>
      <c r="D4" s="198" t="s">
        <v>553</v>
      </c>
      <c r="E4" s="180" t="s">
        <v>56</v>
      </c>
      <c r="F4" s="154"/>
      <c r="G4" s="155"/>
    </row>
    <row r="5" spans="1:7" ht="21.75" customHeight="1">
      <c r="A5" s="194"/>
      <c r="B5" s="194"/>
      <c r="C5" s="194"/>
      <c r="D5" s="200"/>
      <c r="E5" s="197" t="str">
        <f>"2025"&amp;"年"</f>
        <v>2025年</v>
      </c>
      <c r="F5" s="198" t="str">
        <f>("2025"+1)&amp;"年"</f>
        <v>2026年</v>
      </c>
      <c r="G5" s="198" t="str">
        <f>("2025"+2)&amp;"年"</f>
        <v>2027年</v>
      </c>
    </row>
    <row r="6" spans="1:7" ht="40.5" customHeight="1">
      <c r="A6" s="188"/>
      <c r="B6" s="188"/>
      <c r="C6" s="188"/>
      <c r="D6" s="199"/>
      <c r="E6" s="159"/>
      <c r="F6" s="199" t="s">
        <v>55</v>
      </c>
      <c r="G6" s="199"/>
    </row>
    <row r="7" spans="1:7" ht="15" customHeight="1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</row>
    <row r="8" spans="1:7" ht="17.25" customHeight="1">
      <c r="A8" s="12" t="s">
        <v>67</v>
      </c>
      <c r="B8" s="13" t="s">
        <v>554</v>
      </c>
      <c r="C8" s="13" t="s">
        <v>247</v>
      </c>
      <c r="D8" s="12" t="s">
        <v>555</v>
      </c>
      <c r="E8" s="14">
        <v>22855.95</v>
      </c>
      <c r="F8" s="14">
        <v>22855.95</v>
      </c>
      <c r="G8" s="14">
        <v>22855.95</v>
      </c>
    </row>
    <row r="9" spans="1:7" ht="17.25" customHeight="1">
      <c r="A9" s="12" t="s">
        <v>67</v>
      </c>
      <c r="B9" s="13" t="s">
        <v>556</v>
      </c>
      <c r="C9" s="13" t="s">
        <v>109</v>
      </c>
      <c r="D9" s="12" t="s">
        <v>555</v>
      </c>
      <c r="E9" s="14">
        <v>2000</v>
      </c>
      <c r="F9" s="14">
        <v>2000</v>
      </c>
      <c r="G9" s="14">
        <v>2000</v>
      </c>
    </row>
    <row r="10" spans="1:7" ht="18.75" customHeight="1">
      <c r="A10" s="251" t="s">
        <v>53</v>
      </c>
      <c r="B10" s="252" t="s">
        <v>557</v>
      </c>
      <c r="C10" s="252"/>
      <c r="D10" s="253"/>
      <c r="E10" s="14">
        <v>24855.95</v>
      </c>
      <c r="F10" s="14">
        <v>24855.95</v>
      </c>
      <c r="G10" s="14">
        <v>24855.95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honeticPr fontId="22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S19"/>
  <sheetViews>
    <sheetView showGridLines="0" showZeros="0" workbookViewId="0">
      <pane ySplit="1" topLeftCell="A2" activePane="bottomLeft" state="frozen"/>
      <selection pane="bottomLeft" activeCell="O15" sqref="O15"/>
    </sheetView>
  </sheetViews>
  <sheetFormatPr defaultColWidth="8.625" defaultRowHeight="12.75" customHeight="1"/>
  <cols>
    <col min="1" max="1" width="15.875" style="1" customWidth="1"/>
    <col min="2" max="2" width="35" style="1" customWidth="1"/>
    <col min="3" max="3" width="19.125" style="1" customWidth="1"/>
    <col min="4" max="19" width="22" style="1" customWidth="1"/>
    <col min="20" max="16384" width="8.625" style="1"/>
  </cols>
  <sheetData>
    <row r="1" spans="1:19" ht="17.25" customHeight="1">
      <c r="A1" s="124" t="s">
        <v>50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</row>
    <row r="2" spans="1:19" ht="23.1" customHeight="1">
      <c r="A2" s="118" t="str">
        <f>"2025"&amp;"年部门收入预算表"</f>
        <v>2025年部门收入预算表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</row>
    <row r="3" spans="1:19" ht="17.25" customHeight="1">
      <c r="A3" s="120" t="s">
        <v>1</v>
      </c>
      <c r="B3" s="119"/>
      <c r="S3" s="22" t="s">
        <v>2</v>
      </c>
    </row>
    <row r="4" spans="1:19" ht="21.75" customHeight="1">
      <c r="A4" s="133" t="s">
        <v>51</v>
      </c>
      <c r="B4" s="136" t="s">
        <v>52</v>
      </c>
      <c r="C4" s="136" t="s">
        <v>53</v>
      </c>
      <c r="D4" s="125" t="s">
        <v>54</v>
      </c>
      <c r="E4" s="125"/>
      <c r="F4" s="125"/>
      <c r="G4" s="125"/>
      <c r="H4" s="125"/>
      <c r="I4" s="126"/>
      <c r="J4" s="125"/>
      <c r="K4" s="125"/>
      <c r="L4" s="125"/>
      <c r="M4" s="125"/>
      <c r="N4" s="127"/>
      <c r="O4" s="125" t="s">
        <v>43</v>
      </c>
      <c r="P4" s="125"/>
      <c r="Q4" s="125"/>
      <c r="R4" s="125"/>
      <c r="S4" s="127"/>
    </row>
    <row r="5" spans="1:19" ht="27" customHeight="1">
      <c r="A5" s="134"/>
      <c r="B5" s="137"/>
      <c r="C5" s="137"/>
      <c r="D5" s="137" t="s">
        <v>55</v>
      </c>
      <c r="E5" s="137" t="s">
        <v>56</v>
      </c>
      <c r="F5" s="137" t="s">
        <v>57</v>
      </c>
      <c r="G5" s="137" t="s">
        <v>58</v>
      </c>
      <c r="H5" s="137" t="s">
        <v>59</v>
      </c>
      <c r="I5" s="128" t="s">
        <v>60</v>
      </c>
      <c r="J5" s="129"/>
      <c r="K5" s="129"/>
      <c r="L5" s="129"/>
      <c r="M5" s="129"/>
      <c r="N5" s="130"/>
      <c r="O5" s="137" t="s">
        <v>55</v>
      </c>
      <c r="P5" s="137" t="s">
        <v>56</v>
      </c>
      <c r="Q5" s="137" t="s">
        <v>57</v>
      </c>
      <c r="R5" s="137" t="s">
        <v>58</v>
      </c>
      <c r="S5" s="137" t="s">
        <v>61</v>
      </c>
    </row>
    <row r="6" spans="1:19" ht="30" customHeight="1">
      <c r="A6" s="135"/>
      <c r="B6" s="138"/>
      <c r="C6" s="139"/>
      <c r="D6" s="139"/>
      <c r="E6" s="139"/>
      <c r="F6" s="139"/>
      <c r="G6" s="139"/>
      <c r="H6" s="139"/>
      <c r="I6" s="35" t="s">
        <v>55</v>
      </c>
      <c r="J6" s="105" t="s">
        <v>62</v>
      </c>
      <c r="K6" s="105" t="s">
        <v>63</v>
      </c>
      <c r="L6" s="105" t="s">
        <v>64</v>
      </c>
      <c r="M6" s="105" t="s">
        <v>65</v>
      </c>
      <c r="N6" s="105" t="s">
        <v>66</v>
      </c>
      <c r="O6" s="140"/>
      <c r="P6" s="140"/>
      <c r="Q6" s="140"/>
      <c r="R6" s="140"/>
      <c r="S6" s="139"/>
    </row>
    <row r="7" spans="1:19" ht="29.1" customHeight="1">
      <c r="A7" s="30">
        <v>1</v>
      </c>
      <c r="B7" s="30">
        <v>2</v>
      </c>
      <c r="C7" s="30">
        <v>3</v>
      </c>
      <c r="D7" s="30">
        <v>4</v>
      </c>
      <c r="E7" s="30">
        <v>5</v>
      </c>
      <c r="F7" s="30">
        <v>6</v>
      </c>
      <c r="G7" s="30">
        <v>7</v>
      </c>
      <c r="H7" s="30">
        <v>8</v>
      </c>
      <c r="I7" s="35">
        <v>9</v>
      </c>
      <c r="J7" s="30">
        <v>10</v>
      </c>
      <c r="K7" s="30">
        <v>11</v>
      </c>
      <c r="L7" s="30">
        <v>12</v>
      </c>
      <c r="M7" s="30">
        <v>13</v>
      </c>
      <c r="N7" s="30">
        <v>14</v>
      </c>
      <c r="O7" s="30">
        <v>15</v>
      </c>
      <c r="P7" s="30">
        <v>16</v>
      </c>
      <c r="Q7" s="30">
        <v>17</v>
      </c>
      <c r="R7" s="30">
        <v>18</v>
      </c>
      <c r="S7" s="30">
        <v>19</v>
      </c>
    </row>
    <row r="8" spans="1:19" ht="27.95" customHeight="1">
      <c r="A8" s="12">
        <v>131006</v>
      </c>
      <c r="B8" s="12" t="s">
        <v>67</v>
      </c>
      <c r="C8" s="83">
        <v>12303788.949999999</v>
      </c>
      <c r="D8" s="29">
        <v>5233147.95</v>
      </c>
      <c r="E8" s="29">
        <v>5233147.95</v>
      </c>
      <c r="F8" s="42"/>
      <c r="G8" s="42"/>
      <c r="H8" s="42"/>
      <c r="I8" s="29">
        <v>7070641</v>
      </c>
      <c r="J8" s="29">
        <v>7070641</v>
      </c>
      <c r="K8" s="42"/>
      <c r="L8" s="42"/>
      <c r="M8" s="42"/>
      <c r="N8" s="42"/>
      <c r="O8" s="42"/>
      <c r="P8" s="42"/>
      <c r="Q8" s="42"/>
      <c r="R8" s="42"/>
      <c r="S8" s="42"/>
    </row>
    <row r="9" spans="1:19" ht="32.1" customHeight="1">
      <c r="A9" s="131" t="s">
        <v>53</v>
      </c>
      <c r="B9" s="132"/>
      <c r="C9" s="83">
        <v>12303788.949999999</v>
      </c>
      <c r="D9" s="29">
        <v>5233147.95</v>
      </c>
      <c r="E9" s="29">
        <v>5233147.95</v>
      </c>
      <c r="F9" s="42"/>
      <c r="G9" s="42"/>
      <c r="H9" s="42"/>
      <c r="I9" s="29">
        <v>7070641</v>
      </c>
      <c r="J9" s="29">
        <v>7070641</v>
      </c>
      <c r="K9" s="42"/>
      <c r="L9" s="42"/>
      <c r="M9" s="42"/>
      <c r="N9" s="42"/>
      <c r="O9" s="42"/>
      <c r="P9" s="42"/>
      <c r="Q9" s="42"/>
      <c r="R9" s="42"/>
      <c r="S9" s="42"/>
    </row>
    <row r="15" spans="1:19" ht="12.75" customHeight="1">
      <c r="B15" s="62"/>
      <c r="D15" s="62"/>
    </row>
    <row r="19" spans="2:4" ht="12.75" customHeight="1">
      <c r="B19" s="62"/>
      <c r="D19" s="62"/>
    </row>
  </sheetData>
  <mergeCells count="20">
    <mergeCell ref="O5:O6"/>
    <mergeCell ref="P5:P6"/>
    <mergeCell ref="Q5:Q6"/>
    <mergeCell ref="R5:R6"/>
    <mergeCell ref="S5:S6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A1:S1"/>
    <mergeCell ref="A2:S2"/>
    <mergeCell ref="A3:B3"/>
    <mergeCell ref="D4:N4"/>
    <mergeCell ref="O4:S4"/>
  </mergeCells>
  <phoneticPr fontId="22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O31"/>
  <sheetViews>
    <sheetView showGridLines="0" showZeros="0" workbookViewId="0">
      <pane ySplit="1" topLeftCell="A5" activePane="bottomLeft" state="frozen"/>
      <selection pane="bottomLeft" activeCell="A22" sqref="A22"/>
    </sheetView>
  </sheetViews>
  <sheetFormatPr defaultColWidth="8.625" defaultRowHeight="12.75" customHeight="1"/>
  <cols>
    <col min="1" max="1" width="14.25" style="1" customWidth="1"/>
    <col min="2" max="2" width="20.375" style="1" customWidth="1"/>
    <col min="3" max="3" width="16.875" style="1" customWidth="1"/>
    <col min="4" max="4" width="14.75" style="1" customWidth="1"/>
    <col min="5" max="5" width="16" style="1" customWidth="1"/>
    <col min="6" max="6" width="13.625" style="1" customWidth="1"/>
    <col min="7" max="7" width="17.375" style="1" hidden="1" customWidth="1"/>
    <col min="8" max="8" width="19.125" style="1" hidden="1" customWidth="1"/>
    <col min="9" max="9" width="17.75" style="1" hidden="1" customWidth="1"/>
    <col min="10" max="10" width="13.875" style="1" customWidth="1"/>
    <col min="11" max="11" width="12.875" style="1" customWidth="1"/>
    <col min="12" max="15" width="24.625" style="1" customWidth="1"/>
    <col min="16" max="16384" width="8.625" style="1"/>
  </cols>
  <sheetData>
    <row r="1" spans="1:15" ht="17.25" customHeight="1">
      <c r="A1" s="141" t="s">
        <v>68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</row>
    <row r="2" spans="1:15" ht="41.25" customHeight="1">
      <c r="A2" s="143" t="str">
        <f>"2025"&amp;"年部门支出预算表"</f>
        <v>2025年部门支出预算表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</row>
    <row r="3" spans="1:15" ht="17.25" customHeight="1">
      <c r="A3" s="144" t="s">
        <v>1</v>
      </c>
      <c r="B3" s="142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5" t="s">
        <v>2</v>
      </c>
    </row>
    <row r="4" spans="1:15" ht="27" customHeight="1">
      <c r="A4" s="146" t="s">
        <v>69</v>
      </c>
      <c r="B4" s="146" t="s">
        <v>70</v>
      </c>
      <c r="C4" s="146" t="s">
        <v>53</v>
      </c>
      <c r="D4" s="145" t="s">
        <v>56</v>
      </c>
      <c r="E4" s="145"/>
      <c r="F4" s="145"/>
      <c r="G4" s="145" t="s">
        <v>57</v>
      </c>
      <c r="H4" s="145" t="s">
        <v>58</v>
      </c>
      <c r="I4" s="145" t="s">
        <v>71</v>
      </c>
      <c r="J4" s="145" t="s">
        <v>60</v>
      </c>
      <c r="K4" s="145"/>
      <c r="L4" s="145"/>
      <c r="M4" s="145"/>
      <c r="N4" s="146"/>
      <c r="O4" s="146"/>
    </row>
    <row r="5" spans="1:15" ht="42" customHeight="1">
      <c r="A5" s="147"/>
      <c r="B5" s="147"/>
      <c r="C5" s="145"/>
      <c r="D5" s="97" t="s">
        <v>55</v>
      </c>
      <c r="E5" s="97" t="s">
        <v>72</v>
      </c>
      <c r="F5" s="97" t="s">
        <v>73</v>
      </c>
      <c r="G5" s="145"/>
      <c r="H5" s="145"/>
      <c r="I5" s="147"/>
      <c r="J5" s="97" t="s">
        <v>55</v>
      </c>
      <c r="K5" s="98" t="s">
        <v>74</v>
      </c>
      <c r="L5" s="98" t="s">
        <v>75</v>
      </c>
      <c r="M5" s="98" t="s">
        <v>76</v>
      </c>
      <c r="N5" s="98" t="s">
        <v>77</v>
      </c>
      <c r="O5" s="98" t="s">
        <v>78</v>
      </c>
    </row>
    <row r="6" spans="1:15" ht="18" customHeight="1">
      <c r="A6" s="99">
        <v>1</v>
      </c>
      <c r="B6" s="100">
        <v>2</v>
      </c>
      <c r="C6" s="99" t="s">
        <v>79</v>
      </c>
      <c r="D6" s="101" t="s">
        <v>80</v>
      </c>
      <c r="E6" s="101" t="s">
        <v>81</v>
      </c>
      <c r="F6" s="101" t="s">
        <v>82</v>
      </c>
      <c r="G6" s="101" t="s">
        <v>83</v>
      </c>
      <c r="H6" s="101" t="s">
        <v>84</v>
      </c>
      <c r="I6" s="101" t="s">
        <v>85</v>
      </c>
      <c r="J6" s="101" t="s">
        <v>86</v>
      </c>
      <c r="K6" s="101" t="s">
        <v>87</v>
      </c>
      <c r="L6" s="101" t="s">
        <v>88</v>
      </c>
      <c r="M6" s="101" t="s">
        <v>89</v>
      </c>
      <c r="N6" s="99" t="s">
        <v>90</v>
      </c>
      <c r="O6" s="101" t="s">
        <v>91</v>
      </c>
    </row>
    <row r="7" spans="1:15" ht="18" customHeight="1">
      <c r="A7" s="34" t="s">
        <v>92</v>
      </c>
      <c r="B7" s="16" t="s">
        <v>93</v>
      </c>
      <c r="C7" s="83">
        <v>768420</v>
      </c>
      <c r="D7" s="29">
        <v>768420</v>
      </c>
      <c r="E7" s="29">
        <v>768420</v>
      </c>
      <c r="F7" s="29"/>
      <c r="G7" s="101"/>
      <c r="H7" s="101"/>
      <c r="I7" s="101"/>
      <c r="J7" s="101"/>
      <c r="K7" s="101"/>
      <c r="L7" s="101"/>
      <c r="M7" s="101"/>
      <c r="N7" s="99"/>
      <c r="O7" s="101"/>
    </row>
    <row r="8" spans="1:15" ht="18" customHeight="1">
      <c r="A8" s="34" t="s">
        <v>94</v>
      </c>
      <c r="B8" s="16" t="s">
        <v>95</v>
      </c>
      <c r="C8" s="83">
        <v>757500</v>
      </c>
      <c r="D8" s="29">
        <v>757500</v>
      </c>
      <c r="E8" s="29">
        <v>757500</v>
      </c>
      <c r="F8" s="29"/>
      <c r="G8" s="101"/>
      <c r="H8" s="101"/>
      <c r="I8" s="101"/>
      <c r="J8" s="101"/>
      <c r="K8" s="101"/>
      <c r="L8" s="101"/>
      <c r="M8" s="101"/>
      <c r="N8" s="99"/>
      <c r="O8" s="101"/>
    </row>
    <row r="9" spans="1:15" ht="18" customHeight="1">
      <c r="A9" s="34" t="s">
        <v>96</v>
      </c>
      <c r="B9" s="16" t="s">
        <v>97</v>
      </c>
      <c r="C9" s="83">
        <v>168000</v>
      </c>
      <c r="D9" s="29">
        <v>168000</v>
      </c>
      <c r="E9" s="29">
        <v>168000</v>
      </c>
      <c r="F9" s="29"/>
      <c r="G9" s="101"/>
      <c r="H9" s="101"/>
      <c r="I9" s="101"/>
      <c r="J9" s="101"/>
      <c r="K9" s="101"/>
      <c r="L9" s="101"/>
      <c r="M9" s="101"/>
      <c r="N9" s="99"/>
      <c r="O9" s="101"/>
    </row>
    <row r="10" spans="1:15" ht="21" customHeight="1">
      <c r="A10" s="34" t="s">
        <v>98</v>
      </c>
      <c r="B10" s="16" t="s">
        <v>99</v>
      </c>
      <c r="C10" s="83">
        <v>589500</v>
      </c>
      <c r="D10" s="29">
        <v>589500</v>
      </c>
      <c r="E10" s="29">
        <v>589500</v>
      </c>
      <c r="F10" s="29"/>
      <c r="G10" s="101"/>
      <c r="H10" s="101"/>
      <c r="I10" s="101"/>
      <c r="J10" s="101"/>
      <c r="K10" s="101"/>
      <c r="L10" s="101"/>
      <c r="M10" s="101"/>
      <c r="N10" s="99"/>
      <c r="O10" s="101"/>
    </row>
    <row r="11" spans="1:15" ht="18" customHeight="1">
      <c r="A11" s="34" t="s">
        <v>100</v>
      </c>
      <c r="B11" s="16" t="s">
        <v>101</v>
      </c>
      <c r="C11" s="83">
        <v>10920</v>
      </c>
      <c r="D11" s="29">
        <v>10920</v>
      </c>
      <c r="E11" s="29">
        <v>10920</v>
      </c>
      <c r="F11" s="29"/>
      <c r="G11" s="101"/>
      <c r="H11" s="101"/>
      <c r="I11" s="101"/>
      <c r="J11" s="101"/>
      <c r="K11" s="101"/>
      <c r="L11" s="101"/>
      <c r="M11" s="101"/>
      <c r="N11" s="99"/>
      <c r="O11" s="101"/>
    </row>
    <row r="12" spans="1:15" ht="18" customHeight="1">
      <c r="A12" s="34" t="s">
        <v>102</v>
      </c>
      <c r="B12" s="16" t="s">
        <v>103</v>
      </c>
      <c r="C12" s="83">
        <v>10920</v>
      </c>
      <c r="D12" s="29">
        <v>10920</v>
      </c>
      <c r="E12" s="29">
        <v>10920</v>
      </c>
      <c r="F12" s="29"/>
      <c r="G12" s="101"/>
      <c r="H12" s="101"/>
      <c r="I12" s="101"/>
      <c r="J12" s="101"/>
      <c r="K12" s="101"/>
      <c r="L12" s="101"/>
      <c r="M12" s="101"/>
      <c r="N12" s="99"/>
      <c r="O12" s="101"/>
    </row>
    <row r="13" spans="1:15" ht="18" customHeight="1">
      <c r="A13" s="34" t="s">
        <v>104</v>
      </c>
      <c r="B13" s="16" t="s">
        <v>105</v>
      </c>
      <c r="C13" s="83">
        <v>11089700.949999999</v>
      </c>
      <c r="D13" s="29">
        <v>4019059.95</v>
      </c>
      <c r="E13" s="29">
        <v>3656704</v>
      </c>
      <c r="F13" s="29">
        <v>362355.95</v>
      </c>
      <c r="G13" s="101"/>
      <c r="H13" s="101"/>
      <c r="I13" s="101"/>
      <c r="J13" s="29">
        <v>7070641</v>
      </c>
      <c r="K13" s="29">
        <v>7070641</v>
      </c>
      <c r="L13" s="101"/>
      <c r="M13" s="101"/>
      <c r="N13" s="99"/>
      <c r="O13" s="101"/>
    </row>
    <row r="14" spans="1:15" ht="18" customHeight="1">
      <c r="A14" s="34" t="s">
        <v>106</v>
      </c>
      <c r="B14" s="16" t="s">
        <v>107</v>
      </c>
      <c r="C14" s="83">
        <v>2000</v>
      </c>
      <c r="D14" s="29">
        <v>2000</v>
      </c>
      <c r="E14" s="29"/>
      <c r="F14" s="29">
        <v>2000</v>
      </c>
      <c r="G14" s="101"/>
      <c r="H14" s="101"/>
      <c r="I14" s="101"/>
      <c r="J14" s="101"/>
      <c r="K14" s="101"/>
      <c r="L14" s="101"/>
      <c r="M14" s="101"/>
      <c r="N14" s="99"/>
      <c r="O14" s="101"/>
    </row>
    <row r="15" spans="1:15" ht="18" customHeight="1">
      <c r="A15" s="34" t="s">
        <v>108</v>
      </c>
      <c r="B15" s="16" t="s">
        <v>109</v>
      </c>
      <c r="C15" s="83">
        <v>2000</v>
      </c>
      <c r="D15" s="29">
        <v>2000</v>
      </c>
      <c r="E15" s="29"/>
      <c r="F15" s="29">
        <v>2000</v>
      </c>
      <c r="G15" s="101"/>
      <c r="H15" s="101"/>
      <c r="I15" s="101"/>
      <c r="J15" s="101"/>
      <c r="K15" s="101"/>
      <c r="L15" s="101"/>
      <c r="M15" s="101"/>
      <c r="N15" s="99"/>
      <c r="O15" s="101"/>
    </row>
    <row r="16" spans="1:15" ht="18" customHeight="1">
      <c r="A16" s="34" t="s">
        <v>110</v>
      </c>
      <c r="B16" s="16" t="s">
        <v>111</v>
      </c>
      <c r="C16" s="83">
        <v>10382664.949999999</v>
      </c>
      <c r="D16" s="29">
        <v>3312023.95</v>
      </c>
      <c r="E16" s="29">
        <v>3289168</v>
      </c>
      <c r="F16" s="29">
        <v>22855.95</v>
      </c>
      <c r="G16" s="101"/>
      <c r="H16" s="101"/>
      <c r="I16" s="101"/>
      <c r="J16" s="101"/>
      <c r="K16" s="29"/>
      <c r="L16" s="101"/>
      <c r="M16" s="101"/>
      <c r="N16" s="99"/>
      <c r="O16" s="101"/>
    </row>
    <row r="17" spans="1:15" ht="18" customHeight="1">
      <c r="A17" s="34" t="s">
        <v>112</v>
      </c>
      <c r="B17" s="16" t="s">
        <v>113</v>
      </c>
      <c r="C17" s="83">
        <v>10382664.949999999</v>
      </c>
      <c r="D17" s="29">
        <v>3312023.95</v>
      </c>
      <c r="E17" s="29">
        <v>3289168</v>
      </c>
      <c r="F17" s="29">
        <v>22855.95</v>
      </c>
      <c r="G17" s="101"/>
      <c r="H17" s="101"/>
      <c r="I17" s="101"/>
      <c r="J17" s="29">
        <v>7070641</v>
      </c>
      <c r="K17" s="29">
        <v>7070641</v>
      </c>
      <c r="L17" s="101"/>
      <c r="M17" s="101"/>
      <c r="N17" s="99"/>
      <c r="O17" s="101"/>
    </row>
    <row r="18" spans="1:15" ht="18" customHeight="1">
      <c r="A18" s="34" t="s">
        <v>114</v>
      </c>
      <c r="B18" s="16" t="s">
        <v>115</v>
      </c>
      <c r="C18" s="83">
        <v>337500</v>
      </c>
      <c r="D18" s="29">
        <v>337500</v>
      </c>
      <c r="E18" s="29"/>
      <c r="F18" s="29">
        <v>337500</v>
      </c>
      <c r="G18" s="101"/>
      <c r="H18" s="101"/>
      <c r="I18" s="101"/>
      <c r="J18" s="101"/>
      <c r="K18" s="101"/>
      <c r="L18" s="101"/>
      <c r="M18" s="101"/>
      <c r="N18" s="99"/>
      <c r="O18" s="101"/>
    </row>
    <row r="19" spans="1:15" ht="18" customHeight="1">
      <c r="A19" s="34" t="s">
        <v>116</v>
      </c>
      <c r="B19" s="16" t="s">
        <v>117</v>
      </c>
      <c r="C19" s="83">
        <v>337500</v>
      </c>
      <c r="D19" s="29">
        <v>337500</v>
      </c>
      <c r="E19" s="29"/>
      <c r="F19" s="29">
        <v>337500</v>
      </c>
      <c r="G19" s="101"/>
      <c r="H19" s="101"/>
      <c r="I19" s="101"/>
      <c r="J19" s="101"/>
      <c r="K19" s="101"/>
      <c r="L19" s="101"/>
      <c r="M19" s="101"/>
      <c r="N19" s="99"/>
      <c r="O19" s="101"/>
    </row>
    <row r="20" spans="1:15" ht="18" customHeight="1">
      <c r="A20" s="34" t="s">
        <v>118</v>
      </c>
      <c r="B20" s="16" t="s">
        <v>119</v>
      </c>
      <c r="C20" s="83">
        <v>367536</v>
      </c>
      <c r="D20" s="29">
        <v>367536</v>
      </c>
      <c r="E20" s="29">
        <v>367536</v>
      </c>
      <c r="F20" s="29"/>
      <c r="G20" s="101"/>
      <c r="H20" s="101"/>
      <c r="I20" s="101"/>
      <c r="J20" s="101"/>
      <c r="K20" s="101"/>
      <c r="L20" s="101"/>
      <c r="M20" s="101"/>
      <c r="N20" s="99"/>
      <c r="O20" s="101"/>
    </row>
    <row r="21" spans="1:15" ht="18" customHeight="1">
      <c r="A21" s="34" t="s">
        <v>120</v>
      </c>
      <c r="B21" s="16" t="s">
        <v>121</v>
      </c>
      <c r="C21" s="83">
        <v>213012</v>
      </c>
      <c r="D21" s="29">
        <v>213012</v>
      </c>
      <c r="E21" s="29">
        <v>213012</v>
      </c>
      <c r="F21" s="29"/>
      <c r="G21" s="102"/>
      <c r="H21" s="102"/>
      <c r="I21" s="102"/>
      <c r="J21" s="102"/>
      <c r="K21" s="102"/>
      <c r="L21" s="102"/>
      <c r="M21" s="102"/>
      <c r="N21" s="102"/>
      <c r="O21" s="102"/>
    </row>
    <row r="22" spans="1:15" ht="18" customHeight="1">
      <c r="A22" s="34" t="s">
        <v>122</v>
      </c>
      <c r="B22" s="16" t="s">
        <v>123</v>
      </c>
      <c r="C22" s="83">
        <v>131424</v>
      </c>
      <c r="D22" s="29">
        <v>131424</v>
      </c>
      <c r="E22" s="29">
        <v>131424</v>
      </c>
      <c r="F22" s="29"/>
      <c r="G22" s="96"/>
      <c r="H22" s="96"/>
      <c r="I22" s="96"/>
      <c r="J22" s="96"/>
      <c r="K22" s="96"/>
      <c r="L22" s="96"/>
      <c r="M22" s="96"/>
      <c r="N22" s="96"/>
      <c r="O22" s="96"/>
    </row>
    <row r="23" spans="1:15" ht="18" customHeight="1">
      <c r="A23" s="34" t="s">
        <v>124</v>
      </c>
      <c r="B23" s="16" t="s">
        <v>125</v>
      </c>
      <c r="C23" s="83">
        <v>23100</v>
      </c>
      <c r="D23" s="29">
        <v>23100</v>
      </c>
      <c r="E23" s="29">
        <v>23100</v>
      </c>
      <c r="F23" s="29"/>
      <c r="G23" s="96"/>
      <c r="H23" s="96"/>
      <c r="I23" s="96"/>
      <c r="J23" s="96"/>
      <c r="K23" s="96"/>
      <c r="L23" s="96"/>
      <c r="M23" s="96"/>
      <c r="N23" s="96"/>
      <c r="O23" s="96"/>
    </row>
    <row r="24" spans="1:15" ht="18" customHeight="1">
      <c r="A24" s="34" t="s">
        <v>126</v>
      </c>
      <c r="B24" s="16" t="s">
        <v>127</v>
      </c>
      <c r="C24" s="83">
        <v>445668</v>
      </c>
      <c r="D24" s="29">
        <v>445668</v>
      </c>
      <c r="E24" s="29">
        <v>445668</v>
      </c>
      <c r="F24" s="29"/>
      <c r="G24" s="96"/>
      <c r="H24" s="96"/>
      <c r="I24" s="96"/>
      <c r="J24" s="96"/>
      <c r="K24" s="96"/>
      <c r="L24" s="96"/>
      <c r="M24" s="96"/>
      <c r="N24" s="96"/>
      <c r="O24" s="96"/>
    </row>
    <row r="25" spans="1:15" ht="18" customHeight="1">
      <c r="A25" s="34" t="s">
        <v>128</v>
      </c>
      <c r="B25" s="16" t="s">
        <v>129</v>
      </c>
      <c r="C25" s="83">
        <v>445668</v>
      </c>
      <c r="D25" s="29">
        <v>445668</v>
      </c>
      <c r="E25" s="29">
        <v>445668</v>
      </c>
      <c r="F25" s="29"/>
      <c r="G25" s="96"/>
      <c r="H25" s="96"/>
      <c r="I25" s="96"/>
      <c r="J25" s="96"/>
      <c r="K25" s="96"/>
      <c r="L25" s="96"/>
      <c r="M25" s="96"/>
      <c r="N25" s="96"/>
      <c r="O25" s="96"/>
    </row>
    <row r="26" spans="1:15" ht="18" customHeight="1">
      <c r="A26" s="34" t="s">
        <v>130</v>
      </c>
      <c r="B26" s="16" t="s">
        <v>131</v>
      </c>
      <c r="C26" s="83">
        <v>445668</v>
      </c>
      <c r="D26" s="29">
        <v>445668</v>
      </c>
      <c r="E26" s="29">
        <v>445668</v>
      </c>
      <c r="F26" s="29"/>
      <c r="G26" s="96"/>
      <c r="H26" s="96"/>
      <c r="I26" s="96"/>
      <c r="J26" s="96"/>
      <c r="K26" s="96"/>
      <c r="L26" s="96"/>
      <c r="M26" s="96"/>
      <c r="N26" s="96"/>
      <c r="O26" s="96"/>
    </row>
    <row r="27" spans="1:15" ht="18" customHeight="1">
      <c r="A27" s="148" t="s">
        <v>53</v>
      </c>
      <c r="B27" s="149"/>
      <c r="C27" s="103">
        <v>12303788.949999999</v>
      </c>
      <c r="D27" s="29">
        <v>5233147.95</v>
      </c>
      <c r="E27" s="29">
        <v>4870792</v>
      </c>
      <c r="F27" s="29">
        <v>362355.95</v>
      </c>
      <c r="G27" s="96"/>
      <c r="H27" s="96"/>
      <c r="I27" s="96"/>
      <c r="J27" s="29">
        <v>7070641</v>
      </c>
      <c r="K27" s="29">
        <v>7070641</v>
      </c>
      <c r="L27" s="96"/>
      <c r="M27" s="96"/>
      <c r="N27" s="96"/>
      <c r="O27" s="96"/>
    </row>
    <row r="29" spans="1:15" ht="12.75" customHeight="1">
      <c r="F29" s="104"/>
    </row>
    <row r="31" spans="1:15" ht="12.75" customHeight="1">
      <c r="B31" s="62"/>
      <c r="D31" s="62"/>
    </row>
  </sheetData>
  <mergeCells count="12">
    <mergeCell ref="A27:B27"/>
    <mergeCell ref="A4:A5"/>
    <mergeCell ref="B4:B5"/>
    <mergeCell ref="C4:C5"/>
    <mergeCell ref="G4:G5"/>
    <mergeCell ref="A1:O1"/>
    <mergeCell ref="A2:O2"/>
    <mergeCell ref="A3:B3"/>
    <mergeCell ref="D4:F4"/>
    <mergeCell ref="J4:O4"/>
    <mergeCell ref="H4:H5"/>
    <mergeCell ref="I4:I5"/>
  </mergeCells>
  <phoneticPr fontId="22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D36"/>
  <sheetViews>
    <sheetView showGridLines="0" showZeros="0" workbookViewId="0">
      <pane ySplit="1" topLeftCell="A24" activePane="bottomLeft" state="frozen"/>
      <selection pane="bottomLeft" activeCell="F13" sqref="F13"/>
    </sheetView>
  </sheetViews>
  <sheetFormatPr defaultColWidth="8.625" defaultRowHeight="12.75" customHeight="1"/>
  <cols>
    <col min="1" max="1" width="21.5" style="1" customWidth="1"/>
    <col min="2" max="2" width="15.125" style="1" customWidth="1"/>
    <col min="3" max="3" width="28.625" style="1" customWidth="1"/>
    <col min="4" max="4" width="15.875" style="1" customWidth="1"/>
    <col min="5" max="16384" width="8.625" style="1"/>
  </cols>
  <sheetData>
    <row r="1" spans="1:4" ht="15" customHeight="1">
      <c r="A1" s="20"/>
      <c r="B1" s="22"/>
      <c r="C1" s="22"/>
      <c r="D1" s="22" t="s">
        <v>132</v>
      </c>
    </row>
    <row r="2" spans="1:4" ht="41.25" customHeight="1">
      <c r="A2" s="118" t="str">
        <f>"2025"&amp;"年部门财政拨款收支预算总表"</f>
        <v>2025年部门财政拨款收支预算总表</v>
      </c>
      <c r="B2" s="119"/>
      <c r="C2" s="119"/>
      <c r="D2" s="119"/>
    </row>
    <row r="3" spans="1:4" ht="17.25" customHeight="1">
      <c r="A3" s="120" t="s">
        <v>1</v>
      </c>
      <c r="B3" s="121"/>
      <c r="D3" s="22" t="s">
        <v>2</v>
      </c>
    </row>
    <row r="4" spans="1:4" ht="17.25" customHeight="1">
      <c r="A4" s="122" t="s">
        <v>3</v>
      </c>
      <c r="B4" s="123"/>
      <c r="C4" s="122" t="s">
        <v>4</v>
      </c>
      <c r="D4" s="123"/>
    </row>
    <row r="5" spans="1:4" ht="18.75" customHeight="1">
      <c r="A5" s="87" t="s">
        <v>5</v>
      </c>
      <c r="B5" s="87" t="s">
        <v>6</v>
      </c>
      <c r="C5" s="87" t="s">
        <v>7</v>
      </c>
      <c r="D5" s="87" t="s">
        <v>6</v>
      </c>
    </row>
    <row r="6" spans="1:4" ht="16.5" customHeight="1">
      <c r="A6" s="88" t="s">
        <v>133</v>
      </c>
      <c r="B6" s="29">
        <v>5256003.9000000004</v>
      </c>
      <c r="C6" s="88" t="s">
        <v>134</v>
      </c>
      <c r="D6" s="42"/>
    </row>
    <row r="7" spans="1:4" ht="16.5" customHeight="1">
      <c r="A7" s="88" t="s">
        <v>135</v>
      </c>
      <c r="B7" s="29">
        <v>5256003.9000000004</v>
      </c>
      <c r="C7" s="88" t="s">
        <v>136</v>
      </c>
      <c r="D7" s="42"/>
    </row>
    <row r="8" spans="1:4" ht="16.5" customHeight="1">
      <c r="A8" s="89" t="s">
        <v>137</v>
      </c>
      <c r="B8" s="42"/>
      <c r="C8" s="88" t="s">
        <v>138</v>
      </c>
      <c r="D8" s="42"/>
    </row>
    <row r="9" spans="1:4" ht="16.5" customHeight="1">
      <c r="A9" s="88" t="s">
        <v>139</v>
      </c>
      <c r="B9" s="42"/>
      <c r="C9" s="88" t="s">
        <v>140</v>
      </c>
      <c r="D9" s="42"/>
    </row>
    <row r="10" spans="1:4" ht="16.5" customHeight="1">
      <c r="A10" s="88" t="s">
        <v>141</v>
      </c>
      <c r="B10" s="42"/>
      <c r="C10" s="88" t="s">
        <v>142</v>
      </c>
      <c r="D10" s="42"/>
    </row>
    <row r="11" spans="1:4" ht="16.5" customHeight="1">
      <c r="A11" s="88" t="s">
        <v>135</v>
      </c>
      <c r="B11" s="12"/>
      <c r="C11" s="88" t="s">
        <v>143</v>
      </c>
      <c r="D11" s="42"/>
    </row>
    <row r="12" spans="1:4" ht="16.5" customHeight="1">
      <c r="A12" s="90" t="s">
        <v>137</v>
      </c>
      <c r="B12" s="42"/>
      <c r="C12" s="34" t="s">
        <v>144</v>
      </c>
      <c r="D12" s="42"/>
    </row>
    <row r="13" spans="1:4" ht="16.5" customHeight="1">
      <c r="A13" s="90"/>
      <c r="B13" s="42"/>
      <c r="C13" s="91" t="s">
        <v>145</v>
      </c>
      <c r="D13" s="42"/>
    </row>
    <row r="14" spans="1:4" ht="16.5" customHeight="1">
      <c r="A14" s="90"/>
      <c r="B14" s="42"/>
      <c r="C14" s="91" t="s">
        <v>146</v>
      </c>
      <c r="D14" s="29">
        <v>768420</v>
      </c>
    </row>
    <row r="15" spans="1:4" ht="16.5" customHeight="1">
      <c r="A15" s="90"/>
      <c r="B15" s="42"/>
      <c r="C15" s="91" t="s">
        <v>147</v>
      </c>
      <c r="D15" s="29">
        <v>4041915.9</v>
      </c>
    </row>
    <row r="16" spans="1:4" ht="16.5" customHeight="1">
      <c r="A16" s="90"/>
      <c r="B16" s="42"/>
      <c r="C16" s="91" t="s">
        <v>148</v>
      </c>
      <c r="D16" s="42"/>
    </row>
    <row r="17" spans="1:4" ht="16.5" customHeight="1">
      <c r="A17" s="90"/>
      <c r="B17" s="42"/>
      <c r="C17" s="91" t="s">
        <v>149</v>
      </c>
      <c r="D17" s="42"/>
    </row>
    <row r="18" spans="1:4" ht="16.5" customHeight="1">
      <c r="A18" s="90"/>
      <c r="B18" s="42"/>
      <c r="C18" s="91" t="s">
        <v>150</v>
      </c>
      <c r="D18" s="42"/>
    </row>
    <row r="19" spans="1:4" ht="16.5" customHeight="1">
      <c r="A19" s="90"/>
      <c r="B19" s="42"/>
      <c r="C19" s="91" t="s">
        <v>151</v>
      </c>
      <c r="D19" s="42"/>
    </row>
    <row r="20" spans="1:4" ht="16.5" customHeight="1">
      <c r="A20" s="90"/>
      <c r="B20" s="42"/>
      <c r="C20" s="91" t="s">
        <v>152</v>
      </c>
      <c r="D20" s="42"/>
    </row>
    <row r="21" spans="1:4" ht="16.5" customHeight="1">
      <c r="A21" s="90"/>
      <c r="B21" s="42"/>
      <c r="C21" s="91" t="s">
        <v>153</v>
      </c>
      <c r="D21" s="42"/>
    </row>
    <row r="22" spans="1:4" ht="16.5" customHeight="1">
      <c r="A22" s="90"/>
      <c r="B22" s="42"/>
      <c r="C22" s="91" t="s">
        <v>154</v>
      </c>
      <c r="D22" s="42"/>
    </row>
    <row r="23" spans="1:4" ht="16.5" customHeight="1">
      <c r="A23" s="90"/>
      <c r="B23" s="42"/>
      <c r="C23" s="91" t="s">
        <v>155</v>
      </c>
      <c r="D23" s="42"/>
    </row>
    <row r="24" spans="1:4" ht="16.5" customHeight="1">
      <c r="A24" s="90"/>
      <c r="B24" s="42"/>
      <c r="C24" s="91" t="s">
        <v>156</v>
      </c>
      <c r="D24" s="42"/>
    </row>
    <row r="25" spans="1:4" ht="16.5" customHeight="1">
      <c r="A25" s="90"/>
      <c r="B25" s="42"/>
      <c r="C25" s="91" t="s">
        <v>157</v>
      </c>
      <c r="D25" s="83">
        <v>445668</v>
      </c>
    </row>
    <row r="26" spans="1:4" ht="16.5" customHeight="1">
      <c r="A26" s="90"/>
      <c r="B26" s="42"/>
      <c r="C26" s="91" t="s">
        <v>158</v>
      </c>
      <c r="D26" s="42"/>
    </row>
    <row r="27" spans="1:4" ht="16.5" customHeight="1">
      <c r="A27" s="92"/>
      <c r="B27" s="42"/>
      <c r="C27" s="34" t="s">
        <v>159</v>
      </c>
      <c r="D27" s="42"/>
    </row>
    <row r="28" spans="1:4" ht="16.5" customHeight="1">
      <c r="A28" s="92"/>
      <c r="B28" s="42"/>
      <c r="C28" s="34" t="s">
        <v>160</v>
      </c>
      <c r="D28" s="42"/>
    </row>
    <row r="29" spans="1:4" ht="16.5" customHeight="1">
      <c r="A29" s="92"/>
      <c r="B29" s="42"/>
      <c r="C29" s="34" t="s">
        <v>161</v>
      </c>
      <c r="D29" s="42"/>
    </row>
    <row r="30" spans="1:4" ht="16.5" customHeight="1">
      <c r="A30" s="92"/>
      <c r="B30" s="42"/>
      <c r="C30" s="34" t="s">
        <v>162</v>
      </c>
      <c r="D30" s="42"/>
    </row>
    <row r="31" spans="1:4" ht="16.5" customHeight="1">
      <c r="A31" s="92"/>
      <c r="B31" s="42"/>
      <c r="C31" s="90" t="s">
        <v>163</v>
      </c>
      <c r="D31" s="42"/>
    </row>
    <row r="32" spans="1:4" ht="16.5" customHeight="1">
      <c r="A32" s="92"/>
      <c r="B32" s="62"/>
      <c r="C32" s="90" t="s">
        <v>164</v>
      </c>
      <c r="D32" s="93"/>
    </row>
    <row r="33" spans="1:4" ht="16.5" customHeight="1">
      <c r="A33" s="92"/>
      <c r="B33" s="42"/>
      <c r="C33" s="16" t="s">
        <v>165</v>
      </c>
      <c r="D33" s="42"/>
    </row>
    <row r="34" spans="1:4" ht="15" customHeight="1">
      <c r="A34" s="94" t="s">
        <v>48</v>
      </c>
      <c r="B34" s="29">
        <v>5256003.9000000004</v>
      </c>
      <c r="C34" s="94" t="s">
        <v>49</v>
      </c>
      <c r="D34" s="29">
        <v>5256003.9000000004</v>
      </c>
    </row>
    <row r="36" spans="1:4" ht="12.75" customHeight="1">
      <c r="B36" s="62"/>
      <c r="D36" s="62"/>
    </row>
  </sheetData>
  <mergeCells count="4">
    <mergeCell ref="A2:D2"/>
    <mergeCell ref="A3:B3"/>
    <mergeCell ref="A4:B4"/>
    <mergeCell ref="C4:D4"/>
  </mergeCells>
  <phoneticPr fontId="22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G39"/>
  <sheetViews>
    <sheetView showZeros="0" workbookViewId="0">
      <pane ySplit="1" topLeftCell="A2" activePane="bottomLeft" state="frozen"/>
      <selection pane="bottomLeft" activeCell="C23" sqref="C23"/>
    </sheetView>
  </sheetViews>
  <sheetFormatPr defaultColWidth="9.125" defaultRowHeight="14.25" customHeight="1"/>
  <cols>
    <col min="1" max="1" width="17" style="1" customWidth="1"/>
    <col min="2" max="2" width="19.75" style="1" customWidth="1"/>
    <col min="3" max="3" width="14.25" style="1" customWidth="1"/>
    <col min="4" max="4" width="16.375" style="1" customWidth="1"/>
    <col min="5" max="5" width="17.125" style="1" customWidth="1"/>
    <col min="6" max="6" width="13" style="1" customWidth="1"/>
    <col min="7" max="7" width="16" style="1" customWidth="1"/>
    <col min="8" max="16384" width="9.125" style="1"/>
  </cols>
  <sheetData>
    <row r="1" spans="1:7" ht="14.25" customHeight="1">
      <c r="D1" s="65"/>
      <c r="F1" s="36"/>
      <c r="G1" s="70" t="s">
        <v>166</v>
      </c>
    </row>
    <row r="2" spans="1:7" ht="41.25" customHeight="1">
      <c r="A2" s="150" t="str">
        <f>"2025"&amp;"年一般公共预算支出预算表（按功能科目分类）"</f>
        <v>2025年一般公共预算支出预算表（按功能科目分类）</v>
      </c>
      <c r="B2" s="150"/>
      <c r="C2" s="150"/>
      <c r="D2" s="150"/>
      <c r="E2" s="150"/>
      <c r="F2" s="150"/>
      <c r="G2" s="150"/>
    </row>
    <row r="3" spans="1:7" ht="18" customHeight="1">
      <c r="A3" s="4" t="s">
        <v>1</v>
      </c>
      <c r="F3" s="59"/>
      <c r="G3" s="70" t="s">
        <v>2</v>
      </c>
    </row>
    <row r="4" spans="1:7" ht="20.25" customHeight="1">
      <c r="A4" s="151" t="s">
        <v>167</v>
      </c>
      <c r="B4" s="152"/>
      <c r="C4" s="158" t="s">
        <v>53</v>
      </c>
      <c r="D4" s="153" t="s">
        <v>72</v>
      </c>
      <c r="E4" s="154"/>
      <c r="F4" s="155"/>
      <c r="G4" s="160" t="s">
        <v>73</v>
      </c>
    </row>
    <row r="5" spans="1:7" ht="20.25" customHeight="1">
      <c r="A5" s="81" t="s">
        <v>69</v>
      </c>
      <c r="B5" s="81" t="s">
        <v>70</v>
      </c>
      <c r="C5" s="159"/>
      <c r="D5" s="61" t="s">
        <v>55</v>
      </c>
      <c r="E5" s="61" t="s">
        <v>168</v>
      </c>
      <c r="F5" s="61" t="s">
        <v>169</v>
      </c>
      <c r="G5" s="161"/>
    </row>
    <row r="6" spans="1:7" ht="20.25" customHeight="1">
      <c r="A6" s="82" t="s">
        <v>92</v>
      </c>
      <c r="B6" s="16" t="s">
        <v>93</v>
      </c>
      <c r="C6" s="83">
        <v>768420</v>
      </c>
      <c r="D6" s="29">
        <v>768420</v>
      </c>
      <c r="E6" s="29">
        <v>743220</v>
      </c>
      <c r="F6" s="29">
        <v>25200</v>
      </c>
      <c r="G6" s="29"/>
    </row>
    <row r="7" spans="1:7" ht="20.25" customHeight="1">
      <c r="A7" s="82" t="s">
        <v>94</v>
      </c>
      <c r="B7" s="84" t="s">
        <v>95</v>
      </c>
      <c r="C7" s="83">
        <v>757500</v>
      </c>
      <c r="D7" s="29">
        <v>757500</v>
      </c>
      <c r="E7" s="29">
        <v>732300</v>
      </c>
      <c r="F7" s="29">
        <v>25200</v>
      </c>
      <c r="G7" s="29"/>
    </row>
    <row r="8" spans="1:7" ht="20.25" customHeight="1">
      <c r="A8" s="85">
        <v>2080502</v>
      </c>
      <c r="B8" s="86" t="s">
        <v>97</v>
      </c>
      <c r="C8" s="83">
        <v>168000</v>
      </c>
      <c r="D8" s="29">
        <v>168000</v>
      </c>
      <c r="E8" s="29">
        <v>142800</v>
      </c>
      <c r="F8" s="29">
        <v>25200</v>
      </c>
      <c r="G8" s="29"/>
    </row>
    <row r="9" spans="1:7" ht="24" customHeight="1">
      <c r="A9" s="82" t="s">
        <v>98</v>
      </c>
      <c r="B9" s="86" t="s">
        <v>99</v>
      </c>
      <c r="C9" s="83">
        <v>589500</v>
      </c>
      <c r="D9" s="29">
        <v>589500</v>
      </c>
      <c r="E9" s="29">
        <v>589500</v>
      </c>
      <c r="F9" s="29"/>
      <c r="G9" s="29"/>
    </row>
    <row r="10" spans="1:7" ht="20.25" customHeight="1">
      <c r="A10" s="82" t="s">
        <v>100</v>
      </c>
      <c r="B10" s="84" t="s">
        <v>101</v>
      </c>
      <c r="C10" s="83">
        <v>10920</v>
      </c>
      <c r="D10" s="29">
        <v>10920</v>
      </c>
      <c r="E10" s="29">
        <v>10920</v>
      </c>
      <c r="F10" s="29"/>
      <c r="G10" s="29"/>
    </row>
    <row r="11" spans="1:7" ht="20.25" customHeight="1">
      <c r="A11" s="82" t="s">
        <v>102</v>
      </c>
      <c r="B11" s="86" t="s">
        <v>103</v>
      </c>
      <c r="C11" s="83">
        <v>10920</v>
      </c>
      <c r="D11" s="29">
        <v>10920</v>
      </c>
      <c r="E11" s="29">
        <v>10920</v>
      </c>
      <c r="F11" s="29"/>
      <c r="G11" s="29"/>
    </row>
    <row r="12" spans="1:7" ht="20.25" customHeight="1">
      <c r="A12" s="82" t="s">
        <v>104</v>
      </c>
      <c r="B12" s="16" t="s">
        <v>105</v>
      </c>
      <c r="C12" s="83">
        <v>4019059.95</v>
      </c>
      <c r="D12" s="29">
        <v>3656704</v>
      </c>
      <c r="E12" s="29">
        <v>3656704</v>
      </c>
      <c r="F12" s="29"/>
      <c r="G12" s="29">
        <v>362355.95</v>
      </c>
    </row>
    <row r="13" spans="1:7" ht="20.25" customHeight="1">
      <c r="A13" s="82" t="s">
        <v>106</v>
      </c>
      <c r="B13" s="84" t="s">
        <v>107</v>
      </c>
      <c r="C13" s="83">
        <v>2000</v>
      </c>
      <c r="D13" s="29"/>
      <c r="E13" s="29"/>
      <c r="F13" s="29"/>
      <c r="G13" s="29">
        <v>2000</v>
      </c>
    </row>
    <row r="14" spans="1:7" ht="20.25" customHeight="1">
      <c r="A14" s="82" t="s">
        <v>108</v>
      </c>
      <c r="B14" s="86" t="s">
        <v>109</v>
      </c>
      <c r="C14" s="83">
        <v>2000</v>
      </c>
      <c r="D14" s="29"/>
      <c r="E14" s="29"/>
      <c r="F14" s="29"/>
      <c r="G14" s="29">
        <v>2000</v>
      </c>
    </row>
    <row r="15" spans="1:7" ht="20.25" customHeight="1">
      <c r="A15" s="82" t="s">
        <v>110</v>
      </c>
      <c r="B15" s="84" t="s">
        <v>111</v>
      </c>
      <c r="C15" s="83">
        <v>3312023.95</v>
      </c>
      <c r="D15" s="29">
        <v>3289168</v>
      </c>
      <c r="E15" s="29">
        <v>3289168</v>
      </c>
      <c r="F15" s="29"/>
      <c r="G15" s="29">
        <v>22855.95</v>
      </c>
    </row>
    <row r="16" spans="1:7" ht="15" customHeight="1">
      <c r="A16" s="82" t="s">
        <v>112</v>
      </c>
      <c r="B16" s="86" t="s">
        <v>113</v>
      </c>
      <c r="C16" s="83">
        <v>3312023.95</v>
      </c>
      <c r="D16" s="29">
        <v>3289168</v>
      </c>
      <c r="E16" s="29">
        <v>3289168</v>
      </c>
      <c r="F16" s="29"/>
      <c r="G16" s="29">
        <v>22855.95</v>
      </c>
    </row>
    <row r="17" spans="1:7" ht="15" customHeight="1">
      <c r="A17" s="82" t="s">
        <v>114</v>
      </c>
      <c r="B17" s="84" t="s">
        <v>115</v>
      </c>
      <c r="C17" s="83">
        <v>337500</v>
      </c>
      <c r="D17" s="29"/>
      <c r="E17" s="29"/>
      <c r="F17" s="29"/>
      <c r="G17" s="29">
        <v>337500</v>
      </c>
    </row>
    <row r="18" spans="1:7" ht="15" customHeight="1">
      <c r="A18" s="85">
        <v>2100408</v>
      </c>
      <c r="B18" s="86" t="s">
        <v>117</v>
      </c>
      <c r="C18" s="83">
        <v>337500</v>
      </c>
      <c r="D18" s="29"/>
      <c r="E18" s="29"/>
      <c r="F18" s="29"/>
      <c r="G18" s="29">
        <v>337500</v>
      </c>
    </row>
    <row r="19" spans="1:7" ht="15" customHeight="1">
      <c r="A19" s="82" t="s">
        <v>118</v>
      </c>
      <c r="B19" s="84" t="s">
        <v>119</v>
      </c>
      <c r="C19" s="83">
        <v>367536</v>
      </c>
      <c r="D19" s="29">
        <v>367536</v>
      </c>
      <c r="E19" s="29">
        <v>367536</v>
      </c>
      <c r="F19" s="29"/>
      <c r="G19" s="29"/>
    </row>
    <row r="20" spans="1:7" ht="15" customHeight="1">
      <c r="A20" s="82" t="s">
        <v>120</v>
      </c>
      <c r="B20" s="86" t="s">
        <v>121</v>
      </c>
      <c r="C20" s="83">
        <v>213012</v>
      </c>
      <c r="D20" s="29">
        <v>213012</v>
      </c>
      <c r="E20" s="29">
        <v>213012</v>
      </c>
      <c r="F20" s="29"/>
      <c r="G20" s="29"/>
    </row>
    <row r="21" spans="1:7" ht="15" customHeight="1">
      <c r="A21" s="82" t="s">
        <v>122</v>
      </c>
      <c r="B21" s="86" t="s">
        <v>123</v>
      </c>
      <c r="C21" s="83">
        <v>131424</v>
      </c>
      <c r="D21" s="29">
        <v>131424</v>
      </c>
      <c r="E21" s="29">
        <v>131424</v>
      </c>
      <c r="F21" s="29"/>
      <c r="G21" s="29"/>
    </row>
    <row r="22" spans="1:7" ht="15" customHeight="1">
      <c r="A22" s="82" t="s">
        <v>124</v>
      </c>
      <c r="B22" s="86" t="s">
        <v>125</v>
      </c>
      <c r="C22" s="83">
        <v>23100</v>
      </c>
      <c r="D22" s="29">
        <v>23100</v>
      </c>
      <c r="E22" s="29">
        <v>23100</v>
      </c>
      <c r="F22" s="29"/>
      <c r="G22" s="29"/>
    </row>
    <row r="23" spans="1:7" ht="15" customHeight="1">
      <c r="A23" s="82" t="s">
        <v>126</v>
      </c>
      <c r="B23" s="16" t="s">
        <v>127</v>
      </c>
      <c r="C23" s="83">
        <v>445668</v>
      </c>
      <c r="D23" s="29">
        <v>445668</v>
      </c>
      <c r="E23" s="29">
        <v>445668</v>
      </c>
      <c r="F23" s="29"/>
      <c r="G23" s="29"/>
    </row>
    <row r="24" spans="1:7" ht="15" customHeight="1">
      <c r="A24" s="82" t="s">
        <v>128</v>
      </c>
      <c r="B24" s="84" t="s">
        <v>129</v>
      </c>
      <c r="C24" s="83">
        <v>445668</v>
      </c>
      <c r="D24" s="29">
        <v>445668</v>
      </c>
      <c r="E24" s="29">
        <v>445668</v>
      </c>
      <c r="F24" s="29"/>
      <c r="G24" s="29"/>
    </row>
    <row r="25" spans="1:7" ht="15" customHeight="1">
      <c r="A25" s="82" t="s">
        <v>130</v>
      </c>
      <c r="B25" s="86" t="s">
        <v>131</v>
      </c>
      <c r="C25" s="83">
        <v>445668</v>
      </c>
      <c r="D25" s="29">
        <v>445668</v>
      </c>
      <c r="E25" s="29">
        <v>445668</v>
      </c>
      <c r="F25" s="29"/>
      <c r="G25" s="29"/>
    </row>
    <row r="26" spans="1:7" ht="18" customHeight="1">
      <c r="A26" s="156" t="s">
        <v>53</v>
      </c>
      <c r="B26" s="157" t="s">
        <v>170</v>
      </c>
      <c r="C26" s="29">
        <v>5233147.95</v>
      </c>
      <c r="D26" s="29">
        <v>4893647.95</v>
      </c>
      <c r="E26" s="29">
        <v>4845592</v>
      </c>
      <c r="F26" s="29">
        <v>48055.95</v>
      </c>
      <c r="G26" s="29">
        <v>362355.95</v>
      </c>
    </row>
    <row r="35" spans="2:4" ht="14.25" customHeight="1">
      <c r="B35" s="62"/>
      <c r="D35" s="62"/>
    </row>
    <row r="39" spans="2:4" ht="14.25" customHeight="1">
      <c r="B39" s="62"/>
      <c r="D39" s="62"/>
    </row>
  </sheetData>
  <mergeCells count="6">
    <mergeCell ref="A2:G2"/>
    <mergeCell ref="A4:B4"/>
    <mergeCell ref="D4:F4"/>
    <mergeCell ref="A26:B26"/>
    <mergeCell ref="C4:C5"/>
    <mergeCell ref="G4:G5"/>
  </mergeCells>
  <phoneticPr fontId="22" type="noConversion"/>
  <printOptions horizontalCentered="1"/>
  <pageMargins left="0.37" right="0.37" top="0.56000000000000005" bottom="0.56000000000000005" header="0.48" footer="0.48"/>
  <pageSetup paperSize="9" fitToHeight="10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F8"/>
  <sheetViews>
    <sheetView showZeros="0" workbookViewId="0">
      <pane ySplit="1" topLeftCell="A5" activePane="bottomLeft" state="frozen"/>
      <selection pane="bottomLeft" activeCell="B4" sqref="B4:B5"/>
    </sheetView>
  </sheetViews>
  <sheetFormatPr defaultColWidth="10.375" defaultRowHeight="14.25" customHeight="1"/>
  <cols>
    <col min="1" max="6" width="28.125" style="1" customWidth="1"/>
    <col min="7" max="16384" width="10.375" style="1"/>
  </cols>
  <sheetData>
    <row r="1" spans="1:6" ht="14.25" customHeight="1">
      <c r="A1" s="21"/>
      <c r="B1" s="21"/>
      <c r="C1" s="21"/>
      <c r="D1" s="21"/>
      <c r="E1" s="20"/>
      <c r="F1" s="80" t="s">
        <v>171</v>
      </c>
    </row>
    <row r="2" spans="1:6" ht="41.25" customHeight="1">
      <c r="A2" s="162" t="str">
        <f>"2025"&amp;"年一般公共预算“三公”经费支出预算表"</f>
        <v>2025年一般公共预算“三公”经费支出预算表</v>
      </c>
      <c r="B2" s="163"/>
      <c r="C2" s="163"/>
      <c r="D2" s="163"/>
      <c r="E2" s="164"/>
      <c r="F2" s="163"/>
    </row>
    <row r="3" spans="1:6" ht="14.25" customHeight="1">
      <c r="A3" s="165" t="s">
        <v>1</v>
      </c>
      <c r="B3" s="166"/>
      <c r="D3" s="21"/>
      <c r="E3" s="20"/>
      <c r="F3" s="31" t="s">
        <v>2</v>
      </c>
    </row>
    <row r="4" spans="1:6" ht="27" customHeight="1">
      <c r="A4" s="131" t="s">
        <v>172</v>
      </c>
      <c r="B4" s="131" t="s">
        <v>173</v>
      </c>
      <c r="C4" s="131" t="s">
        <v>174</v>
      </c>
      <c r="D4" s="131"/>
      <c r="E4" s="167"/>
      <c r="F4" s="131" t="s">
        <v>175</v>
      </c>
    </row>
    <row r="5" spans="1:6" ht="28.5" customHeight="1">
      <c r="A5" s="132"/>
      <c r="B5" s="168"/>
      <c r="C5" s="18" t="s">
        <v>55</v>
      </c>
      <c r="D5" s="18" t="s">
        <v>176</v>
      </c>
      <c r="E5" s="18" t="s">
        <v>177</v>
      </c>
      <c r="F5" s="169"/>
    </row>
    <row r="6" spans="1:6" ht="17.25" customHeight="1">
      <c r="A6" s="27" t="s">
        <v>178</v>
      </c>
      <c r="B6" s="27" t="s">
        <v>179</v>
      </c>
      <c r="C6" s="27" t="s">
        <v>79</v>
      </c>
      <c r="D6" s="27" t="s">
        <v>80</v>
      </c>
      <c r="E6" s="27" t="s">
        <v>81</v>
      </c>
      <c r="F6" s="27" t="s">
        <v>82</v>
      </c>
    </row>
    <row r="7" spans="1:6" ht="17.25" customHeight="1">
      <c r="A7" s="42"/>
      <c r="B7" s="42"/>
      <c r="C7" s="42"/>
      <c r="D7" s="42"/>
      <c r="E7" s="42"/>
      <c r="F7" s="42"/>
    </row>
    <row r="8" spans="1:6" ht="14.25" customHeight="1">
      <c r="A8" s="165" t="s">
        <v>180</v>
      </c>
      <c r="B8" s="166"/>
    </row>
  </sheetData>
  <mergeCells count="7">
    <mergeCell ref="A2:F2"/>
    <mergeCell ref="A3:B3"/>
    <mergeCell ref="C4:E4"/>
    <mergeCell ref="A8:B8"/>
    <mergeCell ref="A4:A5"/>
    <mergeCell ref="B4:B5"/>
    <mergeCell ref="F4:F5"/>
  </mergeCells>
  <phoneticPr fontId="22" type="noConversion"/>
  <pageMargins left="0.67" right="0.67" top="0.72" bottom="0.72" header="0.28000000000000003" footer="0.28000000000000003"/>
  <pageSetup paperSize="9" fitToWidth="0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X34"/>
  <sheetViews>
    <sheetView showZeros="0" topLeftCell="I1" workbookViewId="0">
      <pane ySplit="1" topLeftCell="A8" activePane="bottomLeft" state="frozen"/>
      <selection pane="bottomLeft" activeCell="O22" sqref="O22"/>
    </sheetView>
  </sheetViews>
  <sheetFormatPr defaultColWidth="9.125" defaultRowHeight="14.25" customHeight="1"/>
  <cols>
    <col min="1" max="1" width="18.875" style="1" customWidth="1"/>
    <col min="2" max="2" width="27.625" style="1" customWidth="1"/>
    <col min="3" max="3" width="21.625" style="1" customWidth="1"/>
    <col min="4" max="4" width="20.5" style="1" customWidth="1"/>
    <col min="5" max="5" width="10.125" style="1" customWidth="1"/>
    <col min="6" max="6" width="25.125" style="1" customWidth="1"/>
    <col min="7" max="7" width="11" style="1" customWidth="1"/>
    <col min="8" max="8" width="13.875" style="1" customWidth="1"/>
    <col min="9" max="9" width="13.875" style="71" customWidth="1"/>
    <col min="10" max="10" width="14" style="1" customWidth="1"/>
    <col min="11" max="19" width="18.75" style="1" customWidth="1"/>
    <col min="20" max="20" width="15.25" style="1" customWidth="1"/>
    <col min="21" max="21" width="17.625" style="1" customWidth="1"/>
    <col min="22" max="24" width="18.75" style="1" customWidth="1"/>
    <col min="25" max="16384" width="9.125" style="1"/>
  </cols>
  <sheetData>
    <row r="1" spans="1:24" ht="13.5" customHeight="1">
      <c r="B1" s="65"/>
      <c r="C1" s="72"/>
      <c r="E1" s="73"/>
      <c r="F1" s="73"/>
      <c r="G1" s="73"/>
      <c r="H1" s="73"/>
      <c r="I1" s="75"/>
      <c r="J1" s="44"/>
      <c r="K1" s="44"/>
      <c r="L1" s="44"/>
      <c r="M1" s="44"/>
      <c r="N1" s="44"/>
      <c r="R1" s="44"/>
      <c r="V1" s="72"/>
      <c r="X1" s="3" t="s">
        <v>181</v>
      </c>
    </row>
    <row r="2" spans="1:24" ht="45.75" customHeight="1">
      <c r="A2" s="170" t="str">
        <f>"2025"&amp;"年部门基本支出预算表"</f>
        <v>2025年部门基本支出预算表</v>
      </c>
      <c r="B2" s="171"/>
      <c r="C2" s="170"/>
      <c r="D2" s="170"/>
      <c r="E2" s="170"/>
      <c r="F2" s="170"/>
      <c r="G2" s="170"/>
      <c r="H2" s="170"/>
      <c r="I2" s="172"/>
      <c r="J2" s="170"/>
      <c r="K2" s="170"/>
      <c r="L2" s="170"/>
      <c r="M2" s="170"/>
      <c r="N2" s="170"/>
      <c r="O2" s="171"/>
      <c r="P2" s="171"/>
      <c r="Q2" s="171"/>
      <c r="R2" s="170"/>
      <c r="S2" s="170"/>
      <c r="T2" s="170"/>
      <c r="U2" s="170"/>
      <c r="V2" s="170"/>
      <c r="W2" s="170"/>
      <c r="X2" s="170"/>
    </row>
    <row r="3" spans="1:24" ht="18.75" customHeight="1">
      <c r="A3" s="173" t="s">
        <v>1</v>
      </c>
      <c r="B3" s="174"/>
      <c r="C3" s="175"/>
      <c r="D3" s="175"/>
      <c r="E3" s="175"/>
      <c r="F3" s="175"/>
      <c r="G3" s="175"/>
      <c r="H3" s="175"/>
      <c r="I3" s="76"/>
      <c r="J3" s="45"/>
      <c r="K3" s="45"/>
      <c r="L3" s="45"/>
      <c r="M3" s="45"/>
      <c r="N3" s="45"/>
      <c r="O3" s="5"/>
      <c r="P3" s="5"/>
      <c r="Q3" s="5"/>
      <c r="R3" s="45"/>
      <c r="V3" s="72"/>
      <c r="X3" s="3" t="s">
        <v>2</v>
      </c>
    </row>
    <row r="4" spans="1:24" ht="18" customHeight="1">
      <c r="A4" s="187" t="s">
        <v>182</v>
      </c>
      <c r="B4" s="187" t="s">
        <v>183</v>
      </c>
      <c r="C4" s="187" t="s">
        <v>184</v>
      </c>
      <c r="D4" s="187" t="s">
        <v>185</v>
      </c>
      <c r="E4" s="187" t="s">
        <v>186</v>
      </c>
      <c r="F4" s="187" t="s">
        <v>187</v>
      </c>
      <c r="G4" s="187" t="s">
        <v>188</v>
      </c>
      <c r="H4" s="187" t="s">
        <v>189</v>
      </c>
      <c r="I4" s="176" t="s">
        <v>190</v>
      </c>
      <c r="J4" s="177" t="s">
        <v>190</v>
      </c>
      <c r="K4" s="177"/>
      <c r="L4" s="177"/>
      <c r="M4" s="177"/>
      <c r="N4" s="177"/>
      <c r="O4" s="154"/>
      <c r="P4" s="154"/>
      <c r="Q4" s="154"/>
      <c r="R4" s="178" t="s">
        <v>59</v>
      </c>
      <c r="S4" s="177" t="s">
        <v>60</v>
      </c>
      <c r="T4" s="177"/>
      <c r="U4" s="177"/>
      <c r="V4" s="177"/>
      <c r="W4" s="177"/>
      <c r="X4" s="179"/>
    </row>
    <row r="5" spans="1:24" ht="18" customHeight="1">
      <c r="A5" s="194"/>
      <c r="B5" s="189"/>
      <c r="C5" s="196"/>
      <c r="D5" s="194"/>
      <c r="E5" s="194"/>
      <c r="F5" s="194"/>
      <c r="G5" s="194"/>
      <c r="H5" s="194"/>
      <c r="I5" s="182" t="s">
        <v>191</v>
      </c>
      <c r="J5" s="153" t="s">
        <v>56</v>
      </c>
      <c r="K5" s="177"/>
      <c r="L5" s="177"/>
      <c r="M5" s="177"/>
      <c r="N5" s="179"/>
      <c r="O5" s="180" t="s">
        <v>192</v>
      </c>
      <c r="P5" s="154"/>
      <c r="Q5" s="155"/>
      <c r="R5" s="187" t="s">
        <v>59</v>
      </c>
      <c r="S5" s="153" t="s">
        <v>60</v>
      </c>
      <c r="T5" s="178" t="s">
        <v>62</v>
      </c>
      <c r="U5" s="177" t="s">
        <v>60</v>
      </c>
      <c r="V5" s="178" t="s">
        <v>64</v>
      </c>
      <c r="W5" s="178" t="s">
        <v>65</v>
      </c>
      <c r="X5" s="181" t="s">
        <v>66</v>
      </c>
    </row>
    <row r="6" spans="1:24" ht="19.5" customHeight="1">
      <c r="A6" s="189"/>
      <c r="B6" s="189"/>
      <c r="C6" s="189"/>
      <c r="D6" s="189"/>
      <c r="E6" s="189"/>
      <c r="F6" s="189"/>
      <c r="G6" s="189"/>
      <c r="H6" s="189"/>
      <c r="I6" s="183"/>
      <c r="J6" s="185" t="s">
        <v>193</v>
      </c>
      <c r="K6" s="187" t="s">
        <v>194</v>
      </c>
      <c r="L6" s="187" t="s">
        <v>195</v>
      </c>
      <c r="M6" s="187" t="s">
        <v>196</v>
      </c>
      <c r="N6" s="187" t="s">
        <v>197</v>
      </c>
      <c r="O6" s="187" t="s">
        <v>56</v>
      </c>
      <c r="P6" s="187" t="s">
        <v>57</v>
      </c>
      <c r="Q6" s="187" t="s">
        <v>58</v>
      </c>
      <c r="R6" s="189"/>
      <c r="S6" s="187" t="s">
        <v>55</v>
      </c>
      <c r="T6" s="187" t="s">
        <v>62</v>
      </c>
      <c r="U6" s="187" t="s">
        <v>198</v>
      </c>
      <c r="V6" s="187" t="s">
        <v>64</v>
      </c>
      <c r="W6" s="187" t="s">
        <v>65</v>
      </c>
      <c r="X6" s="187" t="s">
        <v>66</v>
      </c>
    </row>
    <row r="7" spans="1:24" ht="29.1" customHeight="1">
      <c r="A7" s="195"/>
      <c r="B7" s="159"/>
      <c r="C7" s="195"/>
      <c r="D7" s="195"/>
      <c r="E7" s="195"/>
      <c r="F7" s="195"/>
      <c r="G7" s="195"/>
      <c r="H7" s="195"/>
      <c r="I7" s="184"/>
      <c r="J7" s="186" t="s">
        <v>55</v>
      </c>
      <c r="K7" s="188" t="s">
        <v>199</v>
      </c>
      <c r="L7" s="188" t="s">
        <v>195</v>
      </c>
      <c r="M7" s="188" t="s">
        <v>196</v>
      </c>
      <c r="N7" s="188" t="s">
        <v>197</v>
      </c>
      <c r="O7" s="188" t="s">
        <v>195</v>
      </c>
      <c r="P7" s="188" t="s">
        <v>196</v>
      </c>
      <c r="Q7" s="188" t="s">
        <v>197</v>
      </c>
      <c r="R7" s="188" t="s">
        <v>59</v>
      </c>
      <c r="S7" s="188" t="s">
        <v>55</v>
      </c>
      <c r="T7" s="188" t="s">
        <v>62</v>
      </c>
      <c r="U7" s="188" t="s">
        <v>198</v>
      </c>
      <c r="V7" s="188" t="s">
        <v>64</v>
      </c>
      <c r="W7" s="188" t="s">
        <v>65</v>
      </c>
      <c r="X7" s="188" t="s">
        <v>66</v>
      </c>
    </row>
    <row r="8" spans="1:24" ht="18" customHeight="1">
      <c r="A8" s="74" t="s">
        <v>200</v>
      </c>
      <c r="B8" s="74" t="s">
        <v>67</v>
      </c>
      <c r="C8" s="74" t="s">
        <v>201</v>
      </c>
      <c r="D8" s="74" t="s">
        <v>202</v>
      </c>
      <c r="E8" s="74" t="s">
        <v>112</v>
      </c>
      <c r="F8" s="74" t="s">
        <v>113</v>
      </c>
      <c r="G8" s="74" t="s">
        <v>203</v>
      </c>
      <c r="H8" s="74" t="s">
        <v>204</v>
      </c>
      <c r="I8" s="78">
        <v>1008600</v>
      </c>
      <c r="J8" s="78">
        <v>1008600</v>
      </c>
      <c r="K8" s="77"/>
      <c r="L8" s="77"/>
      <c r="M8" s="78">
        <v>1008600</v>
      </c>
      <c r="N8" s="78"/>
      <c r="O8" s="77"/>
      <c r="P8" s="69"/>
      <c r="Q8" s="69"/>
      <c r="R8" s="69"/>
      <c r="S8" s="69"/>
      <c r="T8" s="69"/>
      <c r="U8" s="69"/>
      <c r="V8" s="69"/>
      <c r="W8" s="69"/>
      <c r="X8" s="69"/>
    </row>
    <row r="9" spans="1:24" ht="18" customHeight="1">
      <c r="A9" s="74" t="s">
        <v>200</v>
      </c>
      <c r="B9" s="74" t="s">
        <v>67</v>
      </c>
      <c r="C9" s="74" t="s">
        <v>201</v>
      </c>
      <c r="D9" s="74" t="s">
        <v>202</v>
      </c>
      <c r="E9" s="74" t="s">
        <v>112</v>
      </c>
      <c r="F9" s="74" t="s">
        <v>113</v>
      </c>
      <c r="G9" s="74" t="s">
        <v>205</v>
      </c>
      <c r="H9" s="74" t="s">
        <v>206</v>
      </c>
      <c r="I9" s="78">
        <v>174000</v>
      </c>
      <c r="J9" s="78">
        <v>174000</v>
      </c>
      <c r="K9" s="79"/>
      <c r="L9" s="79"/>
      <c r="M9" s="78">
        <v>174000</v>
      </c>
      <c r="N9" s="78"/>
      <c r="O9" s="79"/>
      <c r="P9" s="69"/>
      <c r="Q9" s="69"/>
      <c r="R9" s="69"/>
      <c r="S9" s="69"/>
      <c r="T9" s="69"/>
      <c r="U9" s="69"/>
      <c r="V9" s="69"/>
      <c r="W9" s="69"/>
      <c r="X9" s="69"/>
    </row>
    <row r="10" spans="1:24" ht="18" customHeight="1">
      <c r="A10" s="74" t="s">
        <v>200</v>
      </c>
      <c r="B10" s="74" t="s">
        <v>67</v>
      </c>
      <c r="C10" s="74" t="s">
        <v>201</v>
      </c>
      <c r="D10" s="74" t="s">
        <v>202</v>
      </c>
      <c r="E10" s="74" t="s">
        <v>112</v>
      </c>
      <c r="F10" s="74" t="s">
        <v>113</v>
      </c>
      <c r="G10" s="74" t="s">
        <v>205</v>
      </c>
      <c r="H10" s="74" t="s">
        <v>206</v>
      </c>
      <c r="I10" s="78">
        <v>571020</v>
      </c>
      <c r="J10" s="78">
        <v>571020</v>
      </c>
      <c r="K10" s="79"/>
      <c r="L10" s="79"/>
      <c r="M10" s="78">
        <v>571020</v>
      </c>
      <c r="N10" s="78"/>
      <c r="O10" s="79"/>
      <c r="P10" s="69"/>
      <c r="Q10" s="69"/>
      <c r="R10" s="69"/>
      <c r="S10" s="69"/>
      <c r="T10" s="69"/>
      <c r="U10" s="69"/>
      <c r="V10" s="69"/>
      <c r="W10" s="69"/>
      <c r="X10" s="69"/>
    </row>
    <row r="11" spans="1:24" ht="18" customHeight="1">
      <c r="A11" s="74" t="s">
        <v>200</v>
      </c>
      <c r="B11" s="74" t="s">
        <v>67</v>
      </c>
      <c r="C11" s="74" t="s">
        <v>201</v>
      </c>
      <c r="D11" s="74" t="s">
        <v>202</v>
      </c>
      <c r="E11" s="74" t="s">
        <v>112</v>
      </c>
      <c r="F11" s="74" t="s">
        <v>113</v>
      </c>
      <c r="G11" s="74" t="s">
        <v>207</v>
      </c>
      <c r="H11" s="74" t="s">
        <v>208</v>
      </c>
      <c r="I11" s="78">
        <v>524400</v>
      </c>
      <c r="J11" s="78">
        <v>524400</v>
      </c>
      <c r="K11" s="79"/>
      <c r="L11" s="79"/>
      <c r="M11" s="78">
        <v>524400</v>
      </c>
      <c r="N11" s="78"/>
      <c r="O11" s="79"/>
      <c r="P11" s="69"/>
      <c r="Q11" s="69"/>
      <c r="R11" s="69"/>
      <c r="S11" s="69"/>
      <c r="T11" s="69"/>
      <c r="U11" s="69"/>
      <c r="V11" s="69"/>
      <c r="W11" s="69"/>
      <c r="X11" s="69"/>
    </row>
    <row r="12" spans="1:24" ht="18" customHeight="1">
      <c r="A12" s="74" t="s">
        <v>200</v>
      </c>
      <c r="B12" s="74" t="s">
        <v>67</v>
      </c>
      <c r="C12" s="74" t="s">
        <v>209</v>
      </c>
      <c r="D12" s="74" t="s">
        <v>210</v>
      </c>
      <c r="E12" s="74" t="s">
        <v>98</v>
      </c>
      <c r="F12" s="74" t="s">
        <v>99</v>
      </c>
      <c r="G12" s="74" t="s">
        <v>211</v>
      </c>
      <c r="H12" s="74" t="s">
        <v>212</v>
      </c>
      <c r="I12" s="78">
        <v>589500</v>
      </c>
      <c r="J12" s="78">
        <v>589500</v>
      </c>
      <c r="K12" s="79"/>
      <c r="L12" s="79"/>
      <c r="M12" s="78">
        <v>589500</v>
      </c>
      <c r="N12" s="78"/>
      <c r="O12" s="79"/>
      <c r="P12" s="69"/>
      <c r="Q12" s="69"/>
      <c r="R12" s="69"/>
      <c r="S12" s="69"/>
      <c r="T12" s="69"/>
      <c r="U12" s="69"/>
      <c r="V12" s="69"/>
      <c r="W12" s="69"/>
      <c r="X12" s="69"/>
    </row>
    <row r="13" spans="1:24" ht="18" customHeight="1">
      <c r="A13" s="74" t="s">
        <v>200</v>
      </c>
      <c r="B13" s="74" t="s">
        <v>67</v>
      </c>
      <c r="C13" s="74" t="s">
        <v>209</v>
      </c>
      <c r="D13" s="74" t="s">
        <v>210</v>
      </c>
      <c r="E13" s="74" t="s">
        <v>120</v>
      </c>
      <c r="F13" s="74" t="s">
        <v>121</v>
      </c>
      <c r="G13" s="74" t="s">
        <v>213</v>
      </c>
      <c r="H13" s="74" t="s">
        <v>214</v>
      </c>
      <c r="I13" s="78">
        <v>213012</v>
      </c>
      <c r="J13" s="78">
        <v>213012</v>
      </c>
      <c r="K13" s="79"/>
      <c r="L13" s="79"/>
      <c r="M13" s="78">
        <v>213012</v>
      </c>
      <c r="N13" s="78"/>
      <c r="O13" s="79"/>
      <c r="P13" s="69"/>
      <c r="Q13" s="69"/>
      <c r="R13" s="69"/>
      <c r="S13" s="69"/>
      <c r="T13" s="69"/>
      <c r="U13" s="69"/>
      <c r="V13" s="69"/>
      <c r="W13" s="69"/>
      <c r="X13" s="69"/>
    </row>
    <row r="14" spans="1:24" ht="18" customHeight="1">
      <c r="A14" s="74" t="s">
        <v>200</v>
      </c>
      <c r="B14" s="74" t="s">
        <v>67</v>
      </c>
      <c r="C14" s="74" t="s">
        <v>209</v>
      </c>
      <c r="D14" s="74" t="s">
        <v>210</v>
      </c>
      <c r="E14" s="74" t="s">
        <v>122</v>
      </c>
      <c r="F14" s="74" t="s">
        <v>123</v>
      </c>
      <c r="G14" s="74" t="s">
        <v>215</v>
      </c>
      <c r="H14" s="74" t="s">
        <v>216</v>
      </c>
      <c r="I14" s="78">
        <v>131424</v>
      </c>
      <c r="J14" s="78">
        <v>131424</v>
      </c>
      <c r="K14" s="79"/>
      <c r="L14" s="79"/>
      <c r="M14" s="78">
        <v>131424</v>
      </c>
      <c r="N14" s="78"/>
      <c r="O14" s="79"/>
      <c r="P14" s="69"/>
      <c r="Q14" s="69"/>
      <c r="R14" s="69"/>
      <c r="S14" s="69"/>
      <c r="T14" s="69"/>
      <c r="U14" s="69"/>
      <c r="V14" s="69"/>
      <c r="W14" s="69"/>
      <c r="X14" s="69"/>
    </row>
    <row r="15" spans="1:24" ht="18" customHeight="1">
      <c r="A15" s="74" t="s">
        <v>200</v>
      </c>
      <c r="B15" s="74" t="s">
        <v>67</v>
      </c>
      <c r="C15" s="74" t="s">
        <v>209</v>
      </c>
      <c r="D15" s="74" t="s">
        <v>210</v>
      </c>
      <c r="E15" s="74" t="s">
        <v>112</v>
      </c>
      <c r="F15" s="74" t="s">
        <v>113</v>
      </c>
      <c r="G15" s="74" t="s">
        <v>217</v>
      </c>
      <c r="H15" s="74" t="s">
        <v>218</v>
      </c>
      <c r="I15" s="78">
        <v>13548</v>
      </c>
      <c r="J15" s="78">
        <v>13548</v>
      </c>
      <c r="K15" s="79"/>
      <c r="L15" s="79"/>
      <c r="M15" s="78">
        <v>13548</v>
      </c>
      <c r="N15" s="78"/>
      <c r="O15" s="79"/>
      <c r="P15" s="69"/>
      <c r="Q15" s="69"/>
      <c r="R15" s="69"/>
      <c r="S15" s="69"/>
      <c r="T15" s="69"/>
      <c r="U15" s="69"/>
      <c r="V15" s="69"/>
      <c r="W15" s="69"/>
      <c r="X15" s="69"/>
    </row>
    <row r="16" spans="1:24" ht="18" customHeight="1">
      <c r="A16" s="74" t="s">
        <v>200</v>
      </c>
      <c r="B16" s="74" t="s">
        <v>67</v>
      </c>
      <c r="C16" s="74" t="s">
        <v>209</v>
      </c>
      <c r="D16" s="74" t="s">
        <v>210</v>
      </c>
      <c r="E16" s="74" t="s">
        <v>124</v>
      </c>
      <c r="F16" s="74" t="s">
        <v>125</v>
      </c>
      <c r="G16" s="74" t="s">
        <v>217</v>
      </c>
      <c r="H16" s="74" t="s">
        <v>218</v>
      </c>
      <c r="I16" s="78">
        <v>18600</v>
      </c>
      <c r="J16" s="78">
        <v>18600</v>
      </c>
      <c r="K16" s="79"/>
      <c r="L16" s="79"/>
      <c r="M16" s="78">
        <v>18600</v>
      </c>
      <c r="N16" s="78"/>
      <c r="O16" s="79"/>
      <c r="P16" s="69"/>
      <c r="Q16" s="69"/>
      <c r="R16" s="69"/>
      <c r="S16" s="69"/>
      <c r="T16" s="69"/>
      <c r="U16" s="69"/>
      <c r="V16" s="69"/>
      <c r="W16" s="69"/>
      <c r="X16" s="69"/>
    </row>
    <row r="17" spans="1:24" ht="18" customHeight="1">
      <c r="A17" s="74" t="s">
        <v>200</v>
      </c>
      <c r="B17" s="74" t="s">
        <v>67</v>
      </c>
      <c r="C17" s="74" t="s">
        <v>209</v>
      </c>
      <c r="D17" s="74" t="s">
        <v>210</v>
      </c>
      <c r="E17" s="74" t="s">
        <v>124</v>
      </c>
      <c r="F17" s="74" t="s">
        <v>125</v>
      </c>
      <c r="G17" s="74" t="s">
        <v>217</v>
      </c>
      <c r="H17" s="74" t="s">
        <v>218</v>
      </c>
      <c r="I17" s="78">
        <v>4500</v>
      </c>
      <c r="J17" s="78">
        <v>4500</v>
      </c>
      <c r="K17" s="79"/>
      <c r="L17" s="79"/>
      <c r="M17" s="78">
        <v>4500</v>
      </c>
      <c r="N17" s="78"/>
      <c r="O17" s="79"/>
      <c r="P17" s="69"/>
      <c r="Q17" s="69"/>
      <c r="R17" s="69"/>
      <c r="S17" s="69"/>
      <c r="T17" s="69"/>
      <c r="U17" s="69"/>
      <c r="V17" s="69"/>
      <c r="W17" s="69"/>
      <c r="X17" s="69"/>
    </row>
    <row r="18" spans="1:24" ht="18" customHeight="1">
      <c r="A18" s="74" t="s">
        <v>200</v>
      </c>
      <c r="B18" s="74" t="s">
        <v>67</v>
      </c>
      <c r="C18" s="74" t="s">
        <v>219</v>
      </c>
      <c r="D18" s="74" t="s">
        <v>131</v>
      </c>
      <c r="E18" s="74" t="s">
        <v>130</v>
      </c>
      <c r="F18" s="74" t="s">
        <v>131</v>
      </c>
      <c r="G18" s="74" t="s">
        <v>220</v>
      </c>
      <c r="H18" s="74" t="s">
        <v>131</v>
      </c>
      <c r="I18" s="78">
        <v>445668</v>
      </c>
      <c r="J18" s="78">
        <v>445668</v>
      </c>
      <c r="K18" s="79"/>
      <c r="L18" s="79"/>
      <c r="M18" s="78">
        <v>445668</v>
      </c>
      <c r="N18" s="78"/>
      <c r="O18" s="79"/>
      <c r="P18" s="69"/>
      <c r="Q18" s="69"/>
      <c r="R18" s="69"/>
      <c r="S18" s="69"/>
      <c r="T18" s="69"/>
      <c r="U18" s="69"/>
      <c r="V18" s="69"/>
      <c r="W18" s="69"/>
      <c r="X18" s="69"/>
    </row>
    <row r="19" spans="1:24" ht="18" customHeight="1">
      <c r="A19" s="74" t="s">
        <v>200</v>
      </c>
      <c r="B19" s="74" t="s">
        <v>67</v>
      </c>
      <c r="C19" s="74" t="s">
        <v>221</v>
      </c>
      <c r="D19" s="74" t="s">
        <v>222</v>
      </c>
      <c r="E19" s="74" t="s">
        <v>96</v>
      </c>
      <c r="F19" s="74" t="s">
        <v>97</v>
      </c>
      <c r="G19" s="74" t="s">
        <v>223</v>
      </c>
      <c r="H19" s="74" t="s">
        <v>224</v>
      </c>
      <c r="I19" s="78">
        <v>4200</v>
      </c>
      <c r="J19" s="78">
        <v>4200</v>
      </c>
      <c r="K19" s="79"/>
      <c r="L19" s="79"/>
      <c r="M19" s="78">
        <v>4200</v>
      </c>
      <c r="N19" s="78"/>
      <c r="O19" s="79"/>
      <c r="P19" s="69"/>
      <c r="Q19" s="69"/>
      <c r="R19" s="69"/>
      <c r="S19" s="69"/>
      <c r="T19" s="69"/>
      <c r="U19" s="69"/>
      <c r="V19" s="69"/>
      <c r="W19" s="69"/>
      <c r="X19" s="69"/>
    </row>
    <row r="20" spans="1:24" ht="18" customHeight="1">
      <c r="A20" s="74" t="s">
        <v>200</v>
      </c>
      <c r="B20" s="74" t="s">
        <v>67</v>
      </c>
      <c r="C20" s="74" t="s">
        <v>225</v>
      </c>
      <c r="D20" s="74" t="s">
        <v>226</v>
      </c>
      <c r="E20" s="74" t="s">
        <v>96</v>
      </c>
      <c r="F20" s="74" t="s">
        <v>97</v>
      </c>
      <c r="G20" s="74" t="s">
        <v>227</v>
      </c>
      <c r="H20" s="74" t="s">
        <v>228</v>
      </c>
      <c r="I20" s="78">
        <v>142800</v>
      </c>
      <c r="J20" s="78">
        <v>142800</v>
      </c>
      <c r="K20" s="79"/>
      <c r="L20" s="79"/>
      <c r="M20" s="78">
        <v>142800</v>
      </c>
      <c r="N20" s="78"/>
      <c r="O20" s="79"/>
      <c r="P20" s="69"/>
      <c r="Q20" s="69"/>
      <c r="R20" s="69"/>
      <c r="S20" s="69"/>
      <c r="T20" s="69"/>
      <c r="U20" s="69"/>
      <c r="V20" s="69"/>
      <c r="W20" s="69"/>
      <c r="X20" s="69"/>
    </row>
    <row r="21" spans="1:24" ht="18" customHeight="1">
      <c r="A21" s="74" t="s">
        <v>200</v>
      </c>
      <c r="B21" s="74" t="s">
        <v>67</v>
      </c>
      <c r="C21" s="74" t="s">
        <v>229</v>
      </c>
      <c r="D21" s="74" t="s">
        <v>230</v>
      </c>
      <c r="E21" s="74" t="s">
        <v>112</v>
      </c>
      <c r="F21" s="74" t="s">
        <v>113</v>
      </c>
      <c r="G21" s="74" t="s">
        <v>231</v>
      </c>
      <c r="H21" s="74" t="s">
        <v>232</v>
      </c>
      <c r="I21" s="78">
        <v>997600</v>
      </c>
      <c r="J21" s="78">
        <v>997600</v>
      </c>
      <c r="K21" s="79"/>
      <c r="L21" s="79"/>
      <c r="M21" s="78">
        <v>997600</v>
      </c>
      <c r="N21" s="78"/>
      <c r="O21" s="79"/>
      <c r="P21" s="69"/>
      <c r="Q21" s="69"/>
      <c r="R21" s="69"/>
      <c r="S21" s="69"/>
      <c r="T21" s="69"/>
      <c r="U21" s="69"/>
      <c r="V21" s="69"/>
      <c r="W21" s="69"/>
      <c r="X21" s="69"/>
    </row>
    <row r="22" spans="1:24" ht="18" customHeight="1">
      <c r="A22" s="74" t="s">
        <v>200</v>
      </c>
      <c r="B22" s="74" t="s">
        <v>67</v>
      </c>
      <c r="C22" s="74" t="s">
        <v>233</v>
      </c>
      <c r="D22" s="74" t="s">
        <v>234</v>
      </c>
      <c r="E22" s="74" t="s">
        <v>102</v>
      </c>
      <c r="F22" s="74" t="s">
        <v>103</v>
      </c>
      <c r="G22" s="74" t="s">
        <v>227</v>
      </c>
      <c r="H22" s="74" t="s">
        <v>228</v>
      </c>
      <c r="I22" s="78">
        <v>10920</v>
      </c>
      <c r="J22" s="78">
        <v>10920</v>
      </c>
      <c r="K22" s="79"/>
      <c r="L22" s="79"/>
      <c r="M22" s="78">
        <v>10920</v>
      </c>
      <c r="N22" s="78"/>
      <c r="O22" s="79"/>
      <c r="P22" s="69"/>
      <c r="Q22" s="69"/>
      <c r="R22" s="69"/>
      <c r="S22" s="69"/>
      <c r="T22" s="69"/>
      <c r="U22" s="69"/>
      <c r="V22" s="69"/>
      <c r="W22" s="69"/>
      <c r="X22" s="69"/>
    </row>
    <row r="23" spans="1:24" ht="18" customHeight="1">
      <c r="A23" s="74" t="s">
        <v>200</v>
      </c>
      <c r="B23" s="74" t="s">
        <v>67</v>
      </c>
      <c r="C23" s="74" t="s">
        <v>235</v>
      </c>
      <c r="D23" s="74" t="s">
        <v>236</v>
      </c>
      <c r="E23" s="74" t="s">
        <v>96</v>
      </c>
      <c r="F23" s="74" t="s">
        <v>97</v>
      </c>
      <c r="G23" s="74" t="s">
        <v>237</v>
      </c>
      <c r="H23" s="74" t="s">
        <v>238</v>
      </c>
      <c r="I23" s="78">
        <v>21000</v>
      </c>
      <c r="J23" s="78">
        <v>21000</v>
      </c>
      <c r="K23" s="79"/>
      <c r="L23" s="79"/>
      <c r="M23" s="78">
        <v>21000</v>
      </c>
      <c r="N23" s="78"/>
      <c r="O23" s="79"/>
      <c r="P23" s="69"/>
      <c r="Q23" s="69"/>
      <c r="R23" s="69"/>
      <c r="S23" s="69"/>
      <c r="T23" s="69"/>
      <c r="U23" s="69"/>
      <c r="V23" s="69"/>
      <c r="W23" s="69"/>
      <c r="X23" s="69"/>
    </row>
    <row r="24" spans="1:24" ht="18" customHeight="1">
      <c r="A24" s="190" t="s">
        <v>170</v>
      </c>
      <c r="B24" s="191"/>
      <c r="C24" s="192"/>
      <c r="D24" s="192"/>
      <c r="E24" s="192"/>
      <c r="F24" s="192"/>
      <c r="G24" s="192"/>
      <c r="H24" s="193"/>
      <c r="I24" s="78">
        <v>4870792</v>
      </c>
      <c r="J24" s="78">
        <v>4870792</v>
      </c>
      <c r="K24" s="77"/>
      <c r="L24" s="77"/>
      <c r="M24" s="78">
        <v>4870792</v>
      </c>
      <c r="N24" s="78"/>
      <c r="O24" s="77"/>
      <c r="P24" s="69"/>
      <c r="Q24" s="69"/>
      <c r="R24" s="69"/>
      <c r="S24" s="69"/>
      <c r="T24" s="69"/>
      <c r="U24" s="69"/>
      <c r="V24" s="69"/>
      <c r="W24" s="69"/>
      <c r="X24" s="69"/>
    </row>
    <row r="30" spans="1:24" ht="14.25" customHeight="1">
      <c r="B30" s="62"/>
      <c r="D30" s="62"/>
    </row>
    <row r="34" spans="2:4" ht="14.25" customHeight="1">
      <c r="B34" s="62"/>
      <c r="D34" s="62"/>
    </row>
  </sheetData>
  <mergeCells count="31">
    <mergeCell ref="X6:X7"/>
    <mergeCell ref="S6:S7"/>
    <mergeCell ref="T6:T7"/>
    <mergeCell ref="U6:U7"/>
    <mergeCell ref="V6:V7"/>
    <mergeCell ref="W6:W7"/>
    <mergeCell ref="A24:H24"/>
    <mergeCell ref="A4:A7"/>
    <mergeCell ref="B4:B7"/>
    <mergeCell ref="C4:C7"/>
    <mergeCell ref="D4:D7"/>
    <mergeCell ref="E4:E7"/>
    <mergeCell ref="F4:F7"/>
    <mergeCell ref="G4:G7"/>
    <mergeCell ref="H4:H7"/>
    <mergeCell ref="A2:X2"/>
    <mergeCell ref="A3:H3"/>
    <mergeCell ref="I4:X4"/>
    <mergeCell ref="J5:N5"/>
    <mergeCell ref="O5:Q5"/>
    <mergeCell ref="S5:X5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</mergeCells>
  <phoneticPr fontId="22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W39"/>
  <sheetViews>
    <sheetView showZeros="0" tabSelected="1" workbookViewId="0">
      <pane ySplit="1" topLeftCell="A5" activePane="bottomLeft" state="frozen"/>
      <selection pane="bottomLeft" activeCell="B30" sqref="B30"/>
    </sheetView>
  </sheetViews>
  <sheetFormatPr defaultColWidth="9.125" defaultRowHeight="14.25" customHeight="1"/>
  <cols>
    <col min="1" max="1" width="11.375" style="1" customWidth="1"/>
    <col min="2" max="2" width="23.125" style="1" customWidth="1"/>
    <col min="3" max="3" width="26.75" style="1" customWidth="1"/>
    <col min="4" max="4" width="23.875" style="1" customWidth="1"/>
    <col min="5" max="5" width="11.125" style="1" customWidth="1"/>
    <col min="6" max="6" width="17.75" style="1" customWidth="1"/>
    <col min="7" max="7" width="9.875" style="1" customWidth="1"/>
    <col min="8" max="8" width="17.75" style="1" customWidth="1"/>
    <col min="9" max="9" width="20" style="1" customWidth="1"/>
    <col min="10" max="10" width="16" style="1" customWidth="1"/>
    <col min="11" max="11" width="15.625" style="1" customWidth="1"/>
    <col min="12" max="13" width="20" style="1" customWidth="1"/>
    <col min="14" max="14" width="12.25" style="1" customWidth="1"/>
    <col min="15" max="15" width="12.75" style="1" customWidth="1"/>
    <col min="16" max="16" width="11.125" style="1" customWidth="1"/>
    <col min="17" max="21" width="19.875" style="1" customWidth="1"/>
    <col min="22" max="22" width="20" style="1" customWidth="1"/>
    <col min="23" max="23" width="19.875" style="1" customWidth="1"/>
    <col min="24" max="16384" width="9.125" style="1"/>
  </cols>
  <sheetData>
    <row r="1" spans="1:23" ht="13.5" customHeight="1">
      <c r="B1" s="65"/>
      <c r="E1" s="2"/>
      <c r="F1" s="2"/>
      <c r="G1" s="2"/>
      <c r="H1" s="2"/>
      <c r="U1" s="65"/>
      <c r="W1" s="70" t="s">
        <v>239</v>
      </c>
    </row>
    <row r="2" spans="1:23" ht="46.5" customHeight="1">
      <c r="A2" s="171" t="str">
        <f>"2025"&amp;"年部门项目支出预算表"</f>
        <v>2025年部门项目支出预算表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</row>
    <row r="3" spans="1:23" ht="13.5" customHeight="1">
      <c r="A3" s="173" t="s">
        <v>1</v>
      </c>
      <c r="B3" s="174"/>
      <c r="C3" s="174"/>
      <c r="D3" s="174"/>
      <c r="E3" s="174"/>
      <c r="F3" s="174"/>
      <c r="G3" s="174"/>
      <c r="H3" s="174"/>
      <c r="I3" s="5"/>
      <c r="J3" s="5"/>
      <c r="K3" s="5"/>
      <c r="L3" s="5"/>
      <c r="M3" s="5"/>
      <c r="N3" s="5"/>
      <c r="O3" s="5"/>
      <c r="P3" s="5"/>
      <c r="Q3" s="5"/>
      <c r="U3" s="65"/>
      <c r="W3" s="56" t="s">
        <v>2</v>
      </c>
    </row>
    <row r="4" spans="1:23" ht="21.75" customHeight="1">
      <c r="A4" s="187" t="s">
        <v>240</v>
      </c>
      <c r="B4" s="198"/>
      <c r="C4" s="187" t="s">
        <v>185</v>
      </c>
      <c r="D4" s="187" t="s">
        <v>241</v>
      </c>
      <c r="E4" s="198" t="s">
        <v>186</v>
      </c>
      <c r="F4" s="198" t="s">
        <v>187</v>
      </c>
      <c r="G4" s="198" t="s">
        <v>242</v>
      </c>
      <c r="H4" s="198" t="s">
        <v>243</v>
      </c>
      <c r="I4" s="197" t="s">
        <v>53</v>
      </c>
      <c r="J4" s="180" t="s">
        <v>244</v>
      </c>
      <c r="K4" s="154"/>
      <c r="L4" s="154"/>
      <c r="M4" s="155"/>
      <c r="N4" s="180" t="s">
        <v>192</v>
      </c>
      <c r="O4" s="154"/>
      <c r="P4" s="155"/>
      <c r="Q4" s="198" t="s">
        <v>59</v>
      </c>
      <c r="R4" s="180" t="s">
        <v>60</v>
      </c>
      <c r="S4" s="154"/>
      <c r="T4" s="154"/>
      <c r="U4" s="154"/>
      <c r="V4" s="154"/>
      <c r="W4" s="155"/>
    </row>
    <row r="5" spans="1:23" ht="21.75" customHeight="1">
      <c r="A5" s="194"/>
      <c r="B5" s="189"/>
      <c r="C5" s="194"/>
      <c r="D5" s="194"/>
      <c r="E5" s="200"/>
      <c r="F5" s="200"/>
      <c r="G5" s="200"/>
      <c r="H5" s="200"/>
      <c r="I5" s="189"/>
      <c r="J5" s="201" t="s">
        <v>56</v>
      </c>
      <c r="K5" s="160"/>
      <c r="L5" s="198" t="s">
        <v>57</v>
      </c>
      <c r="M5" s="198" t="s">
        <v>58</v>
      </c>
      <c r="N5" s="198" t="s">
        <v>56</v>
      </c>
      <c r="O5" s="198" t="s">
        <v>57</v>
      </c>
      <c r="P5" s="198" t="s">
        <v>58</v>
      </c>
      <c r="Q5" s="200"/>
      <c r="R5" s="198" t="s">
        <v>55</v>
      </c>
      <c r="S5" s="198" t="s">
        <v>62</v>
      </c>
      <c r="T5" s="198" t="s">
        <v>198</v>
      </c>
      <c r="U5" s="198" t="s">
        <v>64</v>
      </c>
      <c r="V5" s="198" t="s">
        <v>65</v>
      </c>
      <c r="W5" s="198" t="s">
        <v>66</v>
      </c>
    </row>
    <row r="6" spans="1:23" ht="21" customHeight="1">
      <c r="A6" s="189"/>
      <c r="B6" s="189"/>
      <c r="C6" s="189"/>
      <c r="D6" s="189"/>
      <c r="E6" s="189"/>
      <c r="F6" s="189"/>
      <c r="G6" s="189"/>
      <c r="H6" s="189"/>
      <c r="I6" s="189"/>
      <c r="J6" s="202" t="s">
        <v>55</v>
      </c>
      <c r="K6" s="161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</row>
    <row r="7" spans="1:23" ht="39.75" customHeight="1">
      <c r="A7" s="188"/>
      <c r="B7" s="159"/>
      <c r="C7" s="188"/>
      <c r="D7" s="188"/>
      <c r="E7" s="199"/>
      <c r="F7" s="199"/>
      <c r="G7" s="199"/>
      <c r="H7" s="199"/>
      <c r="I7" s="159"/>
      <c r="J7" s="32" t="s">
        <v>55</v>
      </c>
      <c r="K7" s="32" t="s">
        <v>245</v>
      </c>
      <c r="L7" s="199"/>
      <c r="M7" s="199"/>
      <c r="N7" s="199"/>
      <c r="O7" s="199"/>
      <c r="P7" s="199"/>
      <c r="Q7" s="199"/>
      <c r="R7" s="199"/>
      <c r="S7" s="199"/>
      <c r="T7" s="199"/>
      <c r="U7" s="159"/>
      <c r="V7" s="199"/>
      <c r="W7" s="199"/>
    </row>
    <row r="8" spans="1:23" ht="18" customHeight="1">
      <c r="A8" s="11">
        <v>131006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8">
        <v>12</v>
      </c>
      <c r="M8" s="18">
        <v>13</v>
      </c>
      <c r="N8" s="18">
        <v>14</v>
      </c>
      <c r="O8" s="18">
        <v>15</v>
      </c>
      <c r="P8" s="18">
        <v>16</v>
      </c>
      <c r="Q8" s="18">
        <v>17</v>
      </c>
      <c r="R8" s="18">
        <v>18</v>
      </c>
      <c r="S8" s="18">
        <v>19</v>
      </c>
      <c r="T8" s="18">
        <v>20</v>
      </c>
      <c r="U8" s="11">
        <v>21</v>
      </c>
      <c r="V8" s="18">
        <v>22</v>
      </c>
      <c r="W8" s="11">
        <v>23</v>
      </c>
    </row>
    <row r="9" spans="1:23" ht="18" customHeight="1">
      <c r="A9" s="66" t="s">
        <v>210</v>
      </c>
      <c r="B9" s="66" t="s">
        <v>246</v>
      </c>
      <c r="C9" s="66" t="s">
        <v>247</v>
      </c>
      <c r="D9" s="66" t="s">
        <v>67</v>
      </c>
      <c r="E9" s="66" t="s">
        <v>112</v>
      </c>
      <c r="F9" s="66" t="s">
        <v>113</v>
      </c>
      <c r="G9" s="66" t="s">
        <v>217</v>
      </c>
      <c r="H9" s="66" t="s">
        <v>218</v>
      </c>
      <c r="I9" s="67">
        <v>22855.95</v>
      </c>
      <c r="J9" s="67">
        <v>22855.95</v>
      </c>
      <c r="K9" s="67">
        <v>22855.95</v>
      </c>
      <c r="L9" s="18"/>
      <c r="M9" s="18"/>
      <c r="N9" s="18"/>
      <c r="O9" s="18"/>
      <c r="P9" s="18"/>
      <c r="Q9" s="18"/>
      <c r="R9" s="18"/>
      <c r="S9" s="18"/>
      <c r="T9" s="18"/>
      <c r="U9" s="11"/>
      <c r="V9" s="18"/>
      <c r="W9" s="11"/>
    </row>
    <row r="10" spans="1:23" ht="18" customHeight="1">
      <c r="A10" s="66" t="s">
        <v>248</v>
      </c>
      <c r="B10" s="66" t="s">
        <v>249</v>
      </c>
      <c r="C10" s="66" t="s">
        <v>250</v>
      </c>
      <c r="D10" s="66" t="s">
        <v>67</v>
      </c>
      <c r="E10" s="66" t="s">
        <v>108</v>
      </c>
      <c r="F10" s="66" t="s">
        <v>109</v>
      </c>
      <c r="G10" s="66" t="s">
        <v>251</v>
      </c>
      <c r="H10" s="66" t="s">
        <v>252</v>
      </c>
      <c r="I10" s="68">
        <v>2000</v>
      </c>
      <c r="J10" s="68">
        <v>2000</v>
      </c>
      <c r="K10" s="69">
        <v>2000</v>
      </c>
      <c r="L10" s="68"/>
      <c r="M10" s="68"/>
      <c r="N10" s="68"/>
      <c r="O10" s="68"/>
      <c r="P10" s="68"/>
      <c r="Q10" s="68"/>
      <c r="R10" s="68"/>
      <c r="S10" s="68"/>
      <c r="T10" s="18"/>
      <c r="U10" s="11"/>
      <c r="V10" s="18"/>
      <c r="W10" s="11"/>
    </row>
    <row r="11" spans="1:23" ht="18" customHeight="1">
      <c r="A11" s="66" t="s">
        <v>253</v>
      </c>
      <c r="B11" s="66" t="s">
        <v>254</v>
      </c>
      <c r="C11" s="13" t="s">
        <v>255</v>
      </c>
      <c r="D11" s="66" t="s">
        <v>67</v>
      </c>
      <c r="E11" s="66" t="s">
        <v>112</v>
      </c>
      <c r="F11" s="66" t="s">
        <v>113</v>
      </c>
      <c r="G11" s="12" t="s">
        <v>256</v>
      </c>
      <c r="H11" s="12" t="s">
        <v>257</v>
      </c>
      <c r="I11" s="29">
        <v>70000</v>
      </c>
      <c r="J11" s="68"/>
      <c r="K11" s="69"/>
      <c r="L11" s="68"/>
      <c r="M11" s="68"/>
      <c r="N11" s="68"/>
      <c r="O11" s="68"/>
      <c r="P11" s="68"/>
      <c r="Q11" s="68"/>
      <c r="R11" s="29">
        <v>70000</v>
      </c>
      <c r="S11" s="29">
        <v>70000</v>
      </c>
      <c r="T11" s="18"/>
      <c r="U11" s="11"/>
      <c r="V11" s="18"/>
      <c r="W11" s="11"/>
    </row>
    <row r="12" spans="1:23" ht="18" customHeight="1">
      <c r="A12" s="66" t="s">
        <v>253</v>
      </c>
      <c r="B12" s="66" t="s">
        <v>254</v>
      </c>
      <c r="C12" s="13" t="s">
        <v>255</v>
      </c>
      <c r="D12" s="66" t="s">
        <v>67</v>
      </c>
      <c r="E12" s="66" t="s">
        <v>112</v>
      </c>
      <c r="F12" s="66" t="s">
        <v>113</v>
      </c>
      <c r="G12" s="12" t="s">
        <v>258</v>
      </c>
      <c r="H12" s="12" t="s">
        <v>259</v>
      </c>
      <c r="I12" s="29">
        <v>5560</v>
      </c>
      <c r="J12" s="68"/>
      <c r="K12" s="69"/>
      <c r="L12" s="68"/>
      <c r="M12" s="68"/>
      <c r="N12" s="68"/>
      <c r="O12" s="68"/>
      <c r="P12" s="68"/>
      <c r="Q12" s="68"/>
      <c r="R12" s="29">
        <v>5560</v>
      </c>
      <c r="S12" s="29">
        <v>5560</v>
      </c>
      <c r="T12" s="18"/>
      <c r="U12" s="11"/>
      <c r="V12" s="18"/>
      <c r="W12" s="11"/>
    </row>
    <row r="13" spans="1:23" ht="18" customHeight="1">
      <c r="A13" s="66" t="s">
        <v>253</v>
      </c>
      <c r="B13" s="66" t="s">
        <v>254</v>
      </c>
      <c r="C13" s="13" t="s">
        <v>255</v>
      </c>
      <c r="D13" s="66" t="s">
        <v>67</v>
      </c>
      <c r="E13" s="66" t="s">
        <v>112</v>
      </c>
      <c r="F13" s="66" t="s">
        <v>113</v>
      </c>
      <c r="G13" s="12" t="s">
        <v>260</v>
      </c>
      <c r="H13" s="12" t="s">
        <v>261</v>
      </c>
      <c r="I13" s="29">
        <v>126400</v>
      </c>
      <c r="J13" s="68"/>
      <c r="K13" s="69"/>
      <c r="L13" s="68"/>
      <c r="M13" s="68"/>
      <c r="N13" s="68"/>
      <c r="O13" s="68"/>
      <c r="P13" s="68"/>
      <c r="Q13" s="68"/>
      <c r="R13" s="29">
        <v>126400</v>
      </c>
      <c r="S13" s="29">
        <v>126400</v>
      </c>
      <c r="T13" s="18"/>
      <c r="U13" s="11"/>
      <c r="V13" s="18"/>
      <c r="W13" s="11"/>
    </row>
    <row r="14" spans="1:23" ht="18" customHeight="1">
      <c r="A14" s="66" t="s">
        <v>253</v>
      </c>
      <c r="B14" s="66" t="s">
        <v>254</v>
      </c>
      <c r="C14" s="13" t="s">
        <v>255</v>
      </c>
      <c r="D14" s="66" t="s">
        <v>67</v>
      </c>
      <c r="E14" s="66" t="s">
        <v>112</v>
      </c>
      <c r="F14" s="66" t="s">
        <v>113</v>
      </c>
      <c r="G14" s="12" t="s">
        <v>223</v>
      </c>
      <c r="H14" s="12" t="s">
        <v>224</v>
      </c>
      <c r="I14" s="29">
        <v>25000</v>
      </c>
      <c r="J14" s="68"/>
      <c r="K14" s="69"/>
      <c r="L14" s="68"/>
      <c r="M14" s="68"/>
      <c r="N14" s="68"/>
      <c r="O14" s="68"/>
      <c r="P14" s="68"/>
      <c r="Q14" s="68"/>
      <c r="R14" s="29">
        <v>25000</v>
      </c>
      <c r="S14" s="29">
        <v>25000</v>
      </c>
      <c r="T14" s="18"/>
      <c r="U14" s="11"/>
      <c r="V14" s="18"/>
      <c r="W14" s="11"/>
    </row>
    <row r="15" spans="1:23" ht="18" customHeight="1">
      <c r="A15" s="66" t="s">
        <v>253</v>
      </c>
      <c r="B15" s="66" t="s">
        <v>254</v>
      </c>
      <c r="C15" s="13" t="s">
        <v>255</v>
      </c>
      <c r="D15" s="66" t="s">
        <v>67</v>
      </c>
      <c r="E15" s="66" t="s">
        <v>112</v>
      </c>
      <c r="F15" s="66" t="s">
        <v>113</v>
      </c>
      <c r="G15" s="12" t="s">
        <v>262</v>
      </c>
      <c r="H15" s="12" t="s">
        <v>263</v>
      </c>
      <c r="I15" s="29">
        <v>130780</v>
      </c>
      <c r="J15" s="68"/>
      <c r="K15" s="69"/>
      <c r="L15" s="68"/>
      <c r="M15" s="68"/>
      <c r="N15" s="68"/>
      <c r="O15" s="68"/>
      <c r="P15" s="68"/>
      <c r="Q15" s="68"/>
      <c r="R15" s="29">
        <v>130780</v>
      </c>
      <c r="S15" s="29">
        <v>130780</v>
      </c>
      <c r="T15" s="18"/>
      <c r="U15" s="11"/>
      <c r="V15" s="18"/>
      <c r="W15" s="11"/>
    </row>
    <row r="16" spans="1:23" ht="18" customHeight="1">
      <c r="A16" s="66" t="s">
        <v>253</v>
      </c>
      <c r="B16" s="66" t="s">
        <v>254</v>
      </c>
      <c r="C16" s="13" t="s">
        <v>255</v>
      </c>
      <c r="D16" s="66" t="s">
        <v>67</v>
      </c>
      <c r="E16" s="66" t="s">
        <v>112</v>
      </c>
      <c r="F16" s="66" t="s">
        <v>113</v>
      </c>
      <c r="G16" s="12" t="s">
        <v>264</v>
      </c>
      <c r="H16" s="12" t="s">
        <v>265</v>
      </c>
      <c r="I16" s="29">
        <v>78400</v>
      </c>
      <c r="J16" s="68"/>
      <c r="K16" s="69"/>
      <c r="L16" s="68"/>
      <c r="M16" s="68"/>
      <c r="N16" s="68"/>
      <c r="O16" s="68"/>
      <c r="P16" s="68"/>
      <c r="Q16" s="68"/>
      <c r="R16" s="29">
        <v>78400</v>
      </c>
      <c r="S16" s="29">
        <v>78400</v>
      </c>
      <c r="T16" s="18"/>
      <c r="U16" s="11"/>
      <c r="V16" s="18"/>
      <c r="W16" s="11"/>
    </row>
    <row r="17" spans="1:23" ht="18" customHeight="1">
      <c r="A17" s="66" t="s">
        <v>253</v>
      </c>
      <c r="B17" s="66" t="s">
        <v>254</v>
      </c>
      <c r="C17" s="13" t="s">
        <v>255</v>
      </c>
      <c r="D17" s="66" t="s">
        <v>67</v>
      </c>
      <c r="E17" s="66" t="s">
        <v>112</v>
      </c>
      <c r="F17" s="66" t="s">
        <v>113</v>
      </c>
      <c r="G17" s="12" t="s">
        <v>266</v>
      </c>
      <c r="H17" s="12" t="s">
        <v>267</v>
      </c>
      <c r="I17" s="29">
        <v>17280</v>
      </c>
      <c r="J17" s="68"/>
      <c r="K17" s="69"/>
      <c r="L17" s="68"/>
      <c r="M17" s="68"/>
      <c r="N17" s="68"/>
      <c r="O17" s="68"/>
      <c r="P17" s="68"/>
      <c r="Q17" s="68"/>
      <c r="R17" s="29">
        <v>17280</v>
      </c>
      <c r="S17" s="29">
        <v>17280</v>
      </c>
      <c r="T17" s="18"/>
      <c r="U17" s="11"/>
      <c r="V17" s="18"/>
      <c r="W17" s="11"/>
    </row>
    <row r="18" spans="1:23" ht="18" customHeight="1">
      <c r="A18" s="66" t="s">
        <v>253</v>
      </c>
      <c r="B18" s="66" t="s">
        <v>254</v>
      </c>
      <c r="C18" s="13" t="s">
        <v>255</v>
      </c>
      <c r="D18" s="66" t="s">
        <v>67</v>
      </c>
      <c r="E18" s="66" t="s">
        <v>112</v>
      </c>
      <c r="F18" s="66" t="s">
        <v>113</v>
      </c>
      <c r="G18" s="12" t="s">
        <v>268</v>
      </c>
      <c r="H18" s="12" t="s">
        <v>269</v>
      </c>
      <c r="I18" s="29">
        <v>1099711</v>
      </c>
      <c r="J18" s="68"/>
      <c r="K18" s="69"/>
      <c r="L18" s="68"/>
      <c r="M18" s="68"/>
      <c r="N18" s="68"/>
      <c r="O18" s="68"/>
      <c r="P18" s="68"/>
      <c r="Q18" s="68"/>
      <c r="R18" s="29">
        <v>1099711</v>
      </c>
      <c r="S18" s="29">
        <v>1099711</v>
      </c>
      <c r="T18" s="18"/>
      <c r="U18" s="11"/>
      <c r="V18" s="18"/>
      <c r="W18" s="11"/>
    </row>
    <row r="19" spans="1:23" ht="18" customHeight="1">
      <c r="A19" s="66" t="s">
        <v>253</v>
      </c>
      <c r="B19" s="66" t="s">
        <v>254</v>
      </c>
      <c r="C19" s="13" t="s">
        <v>255</v>
      </c>
      <c r="D19" s="66" t="s">
        <v>67</v>
      </c>
      <c r="E19" s="66" t="s">
        <v>112</v>
      </c>
      <c r="F19" s="66" t="s">
        <v>113</v>
      </c>
      <c r="G19" s="12" t="s">
        <v>270</v>
      </c>
      <c r="H19" s="12" t="s">
        <v>271</v>
      </c>
      <c r="I19" s="29">
        <v>3510000</v>
      </c>
      <c r="J19" s="68"/>
      <c r="K19" s="69"/>
      <c r="L19" s="68"/>
      <c r="M19" s="68"/>
      <c r="N19" s="68"/>
      <c r="O19" s="68"/>
      <c r="P19" s="68"/>
      <c r="Q19" s="68"/>
      <c r="R19" s="29">
        <v>3510000</v>
      </c>
      <c r="S19" s="29">
        <v>3510000</v>
      </c>
      <c r="T19" s="18"/>
      <c r="U19" s="11"/>
      <c r="V19" s="18"/>
      <c r="W19" s="11"/>
    </row>
    <row r="20" spans="1:23" ht="18" customHeight="1">
      <c r="A20" s="66" t="s">
        <v>253</v>
      </c>
      <c r="B20" s="66" t="s">
        <v>254</v>
      </c>
      <c r="C20" s="13" t="s">
        <v>255</v>
      </c>
      <c r="D20" s="66" t="s">
        <v>67</v>
      </c>
      <c r="E20" s="66" t="s">
        <v>112</v>
      </c>
      <c r="F20" s="66" t="s">
        <v>113</v>
      </c>
      <c r="G20" s="12" t="s">
        <v>237</v>
      </c>
      <c r="H20" s="12" t="s">
        <v>238</v>
      </c>
      <c r="I20" s="29">
        <v>6000</v>
      </c>
      <c r="J20" s="68"/>
      <c r="K20" s="69"/>
      <c r="L20" s="68"/>
      <c r="M20" s="68"/>
      <c r="N20" s="68"/>
      <c r="O20" s="68"/>
      <c r="P20" s="68"/>
      <c r="Q20" s="68"/>
      <c r="R20" s="29">
        <v>6000</v>
      </c>
      <c r="S20" s="29">
        <v>6000</v>
      </c>
      <c r="T20" s="18"/>
      <c r="U20" s="11"/>
      <c r="V20" s="18"/>
      <c r="W20" s="11"/>
    </row>
    <row r="21" spans="1:23" ht="18" customHeight="1">
      <c r="A21" s="66" t="s">
        <v>253</v>
      </c>
      <c r="B21" s="66" t="s">
        <v>254</v>
      </c>
      <c r="C21" s="13" t="s">
        <v>255</v>
      </c>
      <c r="D21" s="66" t="s">
        <v>67</v>
      </c>
      <c r="E21" s="66" t="s">
        <v>112</v>
      </c>
      <c r="F21" s="66" t="s">
        <v>113</v>
      </c>
      <c r="G21" s="12" t="s">
        <v>251</v>
      </c>
      <c r="H21" s="12" t="s">
        <v>252</v>
      </c>
      <c r="I21" s="29">
        <v>554260</v>
      </c>
      <c r="J21" s="68"/>
      <c r="K21" s="69"/>
      <c r="L21" s="68"/>
      <c r="M21" s="68"/>
      <c r="N21" s="68"/>
      <c r="O21" s="68"/>
      <c r="P21" s="68"/>
      <c r="Q21" s="68"/>
      <c r="R21" s="29">
        <v>554260</v>
      </c>
      <c r="S21" s="29">
        <v>554260</v>
      </c>
      <c r="T21" s="18"/>
      <c r="U21" s="11"/>
      <c r="V21" s="18"/>
      <c r="W21" s="11"/>
    </row>
    <row r="22" spans="1:23" ht="18" customHeight="1">
      <c r="A22" s="66" t="s">
        <v>253</v>
      </c>
      <c r="B22" s="66" t="s">
        <v>254</v>
      </c>
      <c r="C22" s="13" t="s">
        <v>255</v>
      </c>
      <c r="D22" s="66" t="s">
        <v>67</v>
      </c>
      <c r="E22" s="66" t="s">
        <v>112</v>
      </c>
      <c r="F22" s="66" t="s">
        <v>113</v>
      </c>
      <c r="G22" s="12" t="s">
        <v>272</v>
      </c>
      <c r="H22" s="12" t="s">
        <v>273</v>
      </c>
      <c r="I22" s="29">
        <v>6300</v>
      </c>
      <c r="J22" s="68"/>
      <c r="K22" s="69"/>
      <c r="L22" s="68"/>
      <c r="M22" s="68"/>
      <c r="N22" s="68"/>
      <c r="O22" s="68"/>
      <c r="P22" s="68"/>
      <c r="Q22" s="68"/>
      <c r="R22" s="29">
        <v>6300</v>
      </c>
      <c r="S22" s="29">
        <v>6300</v>
      </c>
      <c r="T22" s="18"/>
      <c r="U22" s="11"/>
      <c r="V22" s="18"/>
      <c r="W22" s="11"/>
    </row>
    <row r="23" spans="1:23" ht="18" customHeight="1">
      <c r="A23" s="66" t="s">
        <v>253</v>
      </c>
      <c r="B23" s="66" t="s">
        <v>254</v>
      </c>
      <c r="C23" s="13" t="s">
        <v>255</v>
      </c>
      <c r="D23" s="66" t="s">
        <v>67</v>
      </c>
      <c r="E23" s="66" t="s">
        <v>112</v>
      </c>
      <c r="F23" s="66" t="s">
        <v>113</v>
      </c>
      <c r="G23" s="12" t="s">
        <v>274</v>
      </c>
      <c r="H23" s="12" t="s">
        <v>275</v>
      </c>
      <c r="I23" s="29">
        <v>15000</v>
      </c>
      <c r="J23" s="68"/>
      <c r="K23" s="69"/>
      <c r="L23" s="68"/>
      <c r="M23" s="68"/>
      <c r="N23" s="68"/>
      <c r="O23" s="68"/>
      <c r="P23" s="68"/>
      <c r="Q23" s="68"/>
      <c r="R23" s="29">
        <v>15000</v>
      </c>
      <c r="S23" s="29">
        <v>15000</v>
      </c>
      <c r="T23" s="18"/>
      <c r="U23" s="11"/>
      <c r="V23" s="18"/>
      <c r="W23" s="11"/>
    </row>
    <row r="24" spans="1:23" ht="18" customHeight="1">
      <c r="A24" s="66" t="s">
        <v>253</v>
      </c>
      <c r="B24" s="66" t="s">
        <v>254</v>
      </c>
      <c r="C24" s="13" t="s">
        <v>255</v>
      </c>
      <c r="D24" s="66" t="s">
        <v>67</v>
      </c>
      <c r="E24" s="66" t="s">
        <v>112</v>
      </c>
      <c r="F24" s="66" t="s">
        <v>113</v>
      </c>
      <c r="G24" s="12" t="s">
        <v>276</v>
      </c>
      <c r="H24" s="12" t="s">
        <v>277</v>
      </c>
      <c r="I24" s="29">
        <v>306880</v>
      </c>
      <c r="J24" s="68"/>
      <c r="K24" s="69"/>
      <c r="L24" s="68"/>
      <c r="M24" s="68"/>
      <c r="N24" s="68"/>
      <c r="O24" s="68"/>
      <c r="P24" s="68"/>
      <c r="Q24" s="68"/>
      <c r="R24" s="29">
        <v>306880</v>
      </c>
      <c r="S24" s="29">
        <v>306880</v>
      </c>
      <c r="T24" s="18"/>
      <c r="U24" s="11"/>
      <c r="V24" s="18"/>
      <c r="W24" s="11"/>
    </row>
    <row r="25" spans="1:23" ht="18" customHeight="1">
      <c r="A25" s="66" t="s">
        <v>253</v>
      </c>
      <c r="B25" s="66" t="s">
        <v>278</v>
      </c>
      <c r="C25" s="66" t="s">
        <v>279</v>
      </c>
      <c r="D25" s="66" t="s">
        <v>67</v>
      </c>
      <c r="E25" s="66" t="s">
        <v>112</v>
      </c>
      <c r="F25" s="66" t="s">
        <v>113</v>
      </c>
      <c r="G25" s="66" t="s">
        <v>280</v>
      </c>
      <c r="H25" s="66" t="s">
        <v>281</v>
      </c>
      <c r="I25" s="29">
        <v>37200</v>
      </c>
      <c r="J25" s="68"/>
      <c r="K25" s="69"/>
      <c r="L25" s="68"/>
      <c r="M25" s="68"/>
      <c r="N25" s="68"/>
      <c r="O25" s="68"/>
      <c r="P25" s="68"/>
      <c r="Q25" s="68"/>
      <c r="R25" s="29">
        <v>37200</v>
      </c>
      <c r="S25" s="29">
        <v>37200</v>
      </c>
      <c r="T25" s="18"/>
      <c r="U25" s="11"/>
      <c r="V25" s="18"/>
      <c r="W25" s="11"/>
    </row>
    <row r="26" spans="1:23" ht="18" customHeight="1">
      <c r="A26" s="66" t="s">
        <v>253</v>
      </c>
      <c r="B26" s="66" t="s">
        <v>278</v>
      </c>
      <c r="C26" s="66" t="s">
        <v>279</v>
      </c>
      <c r="D26" s="66" t="s">
        <v>67</v>
      </c>
      <c r="E26" s="66" t="s">
        <v>112</v>
      </c>
      <c r="F26" s="66" t="s">
        <v>113</v>
      </c>
      <c r="G26" s="66" t="s">
        <v>282</v>
      </c>
      <c r="H26" s="66" t="s">
        <v>283</v>
      </c>
      <c r="I26" s="29">
        <v>1081870</v>
      </c>
      <c r="J26" s="68"/>
      <c r="K26" s="69"/>
      <c r="L26" s="68"/>
      <c r="M26" s="68"/>
      <c r="N26" s="68"/>
      <c r="O26" s="68"/>
      <c r="P26" s="68"/>
      <c r="Q26" s="68"/>
      <c r="R26" s="29">
        <v>1081870</v>
      </c>
      <c r="S26" s="29">
        <v>1081870</v>
      </c>
      <c r="T26" s="42"/>
      <c r="U26" s="42"/>
      <c r="V26" s="42"/>
      <c r="W26" s="42"/>
    </row>
    <row r="27" spans="1:23" ht="18" customHeight="1">
      <c r="A27" s="12" t="s">
        <v>248</v>
      </c>
      <c r="B27" s="117" t="s">
        <v>558</v>
      </c>
      <c r="C27" s="13" t="s">
        <v>284</v>
      </c>
      <c r="D27" s="66" t="s">
        <v>67</v>
      </c>
      <c r="E27" s="12" t="s">
        <v>116</v>
      </c>
      <c r="F27" s="12" t="s">
        <v>117</v>
      </c>
      <c r="G27" s="12" t="s">
        <v>251</v>
      </c>
      <c r="H27" s="12" t="s">
        <v>252</v>
      </c>
      <c r="I27" s="29">
        <v>337500</v>
      </c>
      <c r="J27" s="29">
        <v>337500</v>
      </c>
      <c r="K27" s="29">
        <v>337500</v>
      </c>
      <c r="L27" s="68"/>
      <c r="M27" s="68"/>
      <c r="N27" s="68"/>
      <c r="O27" s="68"/>
      <c r="P27" s="68"/>
      <c r="Q27" s="68"/>
      <c r="R27" s="68"/>
      <c r="S27" s="68"/>
      <c r="T27" s="42"/>
      <c r="U27" s="42"/>
      <c r="V27" s="42"/>
      <c r="W27" s="42"/>
    </row>
    <row r="28" spans="1:23" ht="18" customHeight="1">
      <c r="A28" s="203" t="s">
        <v>170</v>
      </c>
      <c r="B28" s="204"/>
      <c r="C28" s="204"/>
      <c r="D28" s="204"/>
      <c r="E28" s="204"/>
      <c r="F28" s="204"/>
      <c r="G28" s="204"/>
      <c r="H28" s="205"/>
      <c r="I28" s="42">
        <f t="shared" ref="I28:K28" si="0">SUM(I9:I27)</f>
        <v>7432996.9500000002</v>
      </c>
      <c r="J28" s="42">
        <f t="shared" si="0"/>
        <v>362355.95</v>
      </c>
      <c r="K28" s="42">
        <f t="shared" si="0"/>
        <v>362355.95</v>
      </c>
      <c r="L28" s="42"/>
      <c r="M28" s="42"/>
      <c r="N28" s="42"/>
      <c r="O28" s="42"/>
      <c r="P28" s="42"/>
      <c r="Q28" s="42"/>
      <c r="R28" s="42">
        <f>SUM(R9:R27)</f>
        <v>7070641</v>
      </c>
      <c r="S28" s="42">
        <f>SUM(S9:S27)</f>
        <v>7070641</v>
      </c>
      <c r="T28" s="42"/>
      <c r="U28" s="42"/>
      <c r="V28" s="42"/>
      <c r="W28" s="42"/>
    </row>
    <row r="35" spans="2:4" ht="14.25" customHeight="1">
      <c r="B35" s="62"/>
      <c r="D35" s="62"/>
    </row>
    <row r="39" spans="2:4" ht="14.25" customHeight="1">
      <c r="B39" s="62"/>
      <c r="D39" s="62"/>
    </row>
  </sheetData>
  <mergeCells count="28">
    <mergeCell ref="V5:V7"/>
    <mergeCell ref="W5:W7"/>
    <mergeCell ref="J5:K6"/>
    <mergeCell ref="A28:H28"/>
    <mergeCell ref="A4:A7"/>
    <mergeCell ref="B4:B7"/>
    <mergeCell ref="C4:C7"/>
    <mergeCell ref="D4:D7"/>
    <mergeCell ref="E4:E7"/>
    <mergeCell ref="F4:F7"/>
    <mergeCell ref="G4:G7"/>
    <mergeCell ref="H4:H7"/>
    <mergeCell ref="A2:W2"/>
    <mergeCell ref="A3:H3"/>
    <mergeCell ref="J4:M4"/>
    <mergeCell ref="N4:P4"/>
    <mergeCell ref="R4:W4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</mergeCells>
  <phoneticPr fontId="22" type="noConversion"/>
  <printOptions horizontalCentered="1"/>
  <pageMargins left="0.37" right="0.37" top="0.56000000000000005" bottom="0.56000000000000005" header="0.48" footer="0.48"/>
  <pageSetup paperSize="9" scale="5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J64"/>
  <sheetViews>
    <sheetView showZeros="0" workbookViewId="0">
      <pane ySplit="1" topLeftCell="A48" activePane="bottomLeft" state="frozen"/>
      <selection pane="bottomLeft" activeCell="A4" sqref="A4"/>
    </sheetView>
  </sheetViews>
  <sheetFormatPr defaultColWidth="9.125" defaultRowHeight="12" customHeight="1"/>
  <cols>
    <col min="1" max="1" width="24.625" style="1" customWidth="1"/>
    <col min="2" max="2" width="34.5" style="1" customWidth="1"/>
    <col min="3" max="5" width="23.625" style="1" customWidth="1"/>
    <col min="6" max="6" width="11.25" style="1" customWidth="1"/>
    <col min="7" max="7" width="25.125" style="1" customWidth="1"/>
    <col min="8" max="8" width="15.625" style="1" customWidth="1"/>
    <col min="9" max="9" width="13.375" style="1" customWidth="1"/>
    <col min="10" max="10" width="31.125" style="1" customWidth="1"/>
    <col min="11" max="16384" width="9.125" style="1"/>
  </cols>
  <sheetData>
    <row r="1" spans="1:10" ht="18" customHeight="1">
      <c r="J1" s="3" t="s">
        <v>285</v>
      </c>
    </row>
    <row r="2" spans="1:10" ht="39.75" customHeight="1">
      <c r="A2" s="206" t="str">
        <f>"2025"&amp;"年部门项目支出绩效目标表"</f>
        <v>2025年部门项目支出绩效目标表</v>
      </c>
      <c r="B2" s="171"/>
      <c r="C2" s="171"/>
      <c r="D2" s="171"/>
      <c r="E2" s="171"/>
      <c r="F2" s="170"/>
      <c r="G2" s="171"/>
      <c r="H2" s="170"/>
      <c r="I2" s="170"/>
      <c r="J2" s="171"/>
    </row>
    <row r="3" spans="1:10" ht="17.25" customHeight="1">
      <c r="A3" s="173" t="s">
        <v>1</v>
      </c>
      <c r="B3" s="119"/>
      <c r="C3" s="119"/>
      <c r="D3" s="119"/>
      <c r="E3" s="119"/>
      <c r="F3" s="119"/>
      <c r="G3" s="119"/>
      <c r="H3" s="119"/>
    </row>
    <row r="4" spans="1:10" ht="44.25" customHeight="1">
      <c r="A4" s="32" t="s">
        <v>185</v>
      </c>
      <c r="B4" s="32" t="s">
        <v>286</v>
      </c>
      <c r="C4" s="32" t="s">
        <v>287</v>
      </c>
      <c r="D4" s="32" t="s">
        <v>288</v>
      </c>
      <c r="E4" s="32" t="s">
        <v>289</v>
      </c>
      <c r="F4" s="33" t="s">
        <v>290</v>
      </c>
      <c r="G4" s="32" t="s">
        <v>291</v>
      </c>
      <c r="H4" s="33" t="s">
        <v>292</v>
      </c>
      <c r="I4" s="33" t="s">
        <v>293</v>
      </c>
      <c r="J4" s="32" t="s">
        <v>294</v>
      </c>
    </row>
    <row r="5" spans="1:10" ht="36" customHeight="1">
      <c r="A5" s="63">
        <v>1</v>
      </c>
      <c r="B5" s="63">
        <v>2</v>
      </c>
      <c r="C5" s="63">
        <v>3</v>
      </c>
      <c r="D5" s="63">
        <v>4</v>
      </c>
      <c r="E5" s="63">
        <v>5</v>
      </c>
      <c r="F5" s="18">
        <v>6</v>
      </c>
      <c r="G5" s="63">
        <v>7</v>
      </c>
      <c r="H5" s="18">
        <v>8</v>
      </c>
      <c r="I5" s="18">
        <v>9</v>
      </c>
      <c r="J5" s="63">
        <v>10</v>
      </c>
    </row>
    <row r="6" spans="1:10" ht="36" customHeight="1">
      <c r="A6" s="207" t="s">
        <v>247</v>
      </c>
      <c r="B6" s="207" t="s">
        <v>295</v>
      </c>
      <c r="C6" s="64" t="s">
        <v>296</v>
      </c>
      <c r="D6" s="64" t="s">
        <v>297</v>
      </c>
      <c r="E6" s="64" t="s">
        <v>298</v>
      </c>
      <c r="F6" s="64" t="s">
        <v>299</v>
      </c>
      <c r="G6" s="64" t="s">
        <v>300</v>
      </c>
      <c r="H6" s="64" t="s">
        <v>301</v>
      </c>
      <c r="I6" s="64" t="s">
        <v>302</v>
      </c>
      <c r="J6" s="64" t="s">
        <v>303</v>
      </c>
    </row>
    <row r="7" spans="1:10" ht="36" customHeight="1">
      <c r="A7" s="207" t="s">
        <v>247</v>
      </c>
      <c r="B7" s="207" t="s">
        <v>295</v>
      </c>
      <c r="C7" s="64" t="s">
        <v>304</v>
      </c>
      <c r="D7" s="64" t="s">
        <v>305</v>
      </c>
      <c r="E7" s="64" t="s">
        <v>306</v>
      </c>
      <c r="F7" s="64" t="s">
        <v>299</v>
      </c>
      <c r="G7" s="64" t="s">
        <v>307</v>
      </c>
      <c r="H7" s="64" t="s">
        <v>308</v>
      </c>
      <c r="I7" s="64" t="s">
        <v>309</v>
      </c>
      <c r="J7" s="64" t="s">
        <v>310</v>
      </c>
    </row>
    <row r="8" spans="1:10" ht="36" customHeight="1">
      <c r="A8" s="207" t="s">
        <v>247</v>
      </c>
      <c r="B8" s="207" t="s">
        <v>295</v>
      </c>
      <c r="C8" s="64" t="s">
        <v>311</v>
      </c>
      <c r="D8" s="64" t="s">
        <v>312</v>
      </c>
      <c r="E8" s="64" t="s">
        <v>313</v>
      </c>
      <c r="F8" s="64" t="s">
        <v>314</v>
      </c>
      <c r="G8" s="64" t="s">
        <v>315</v>
      </c>
      <c r="H8" s="64" t="s">
        <v>316</v>
      </c>
      <c r="I8" s="64" t="s">
        <v>302</v>
      </c>
      <c r="J8" s="64" t="s">
        <v>317</v>
      </c>
    </row>
    <row r="9" spans="1:10" ht="36" customHeight="1">
      <c r="A9" s="207" t="s">
        <v>247</v>
      </c>
      <c r="B9" s="207" t="s">
        <v>295</v>
      </c>
      <c r="C9" s="64" t="s">
        <v>311</v>
      </c>
      <c r="D9" s="64" t="s">
        <v>312</v>
      </c>
      <c r="E9" s="64" t="s">
        <v>318</v>
      </c>
      <c r="F9" s="64" t="s">
        <v>314</v>
      </c>
      <c r="G9" s="64" t="s">
        <v>315</v>
      </c>
      <c r="H9" s="64" t="s">
        <v>316</v>
      </c>
      <c r="I9" s="64" t="s">
        <v>302</v>
      </c>
      <c r="J9" s="64" t="s">
        <v>319</v>
      </c>
    </row>
    <row r="10" spans="1:10" ht="36" customHeight="1">
      <c r="A10" s="207" t="s">
        <v>320</v>
      </c>
      <c r="B10" s="207" t="s">
        <v>321</v>
      </c>
      <c r="C10" s="64" t="s">
        <v>296</v>
      </c>
      <c r="D10" s="64" t="s">
        <v>322</v>
      </c>
      <c r="E10" s="64" t="s">
        <v>323</v>
      </c>
      <c r="F10" s="64" t="s">
        <v>314</v>
      </c>
      <c r="G10" s="64" t="s">
        <v>324</v>
      </c>
      <c r="H10" s="64" t="s">
        <v>325</v>
      </c>
      <c r="I10" s="64" t="s">
        <v>302</v>
      </c>
      <c r="J10" s="64" t="s">
        <v>326</v>
      </c>
    </row>
    <row r="11" spans="1:10" ht="36" customHeight="1">
      <c r="A11" s="207" t="s">
        <v>320</v>
      </c>
      <c r="B11" s="207" t="s">
        <v>321</v>
      </c>
      <c r="C11" s="64" t="s">
        <v>296</v>
      </c>
      <c r="D11" s="64" t="s">
        <v>322</v>
      </c>
      <c r="E11" s="64" t="s">
        <v>327</v>
      </c>
      <c r="F11" s="64" t="s">
        <v>314</v>
      </c>
      <c r="G11" s="64" t="s">
        <v>328</v>
      </c>
      <c r="H11" s="64" t="s">
        <v>325</v>
      </c>
      <c r="I11" s="64" t="s">
        <v>302</v>
      </c>
      <c r="J11" s="64" t="s">
        <v>329</v>
      </c>
    </row>
    <row r="12" spans="1:10" ht="36" customHeight="1">
      <c r="A12" s="207" t="s">
        <v>320</v>
      </c>
      <c r="B12" s="207" t="s">
        <v>321</v>
      </c>
      <c r="C12" s="64" t="s">
        <v>296</v>
      </c>
      <c r="D12" s="64" t="s">
        <v>297</v>
      </c>
      <c r="E12" s="64" t="s">
        <v>330</v>
      </c>
      <c r="F12" s="64" t="s">
        <v>299</v>
      </c>
      <c r="G12" s="64" t="s">
        <v>331</v>
      </c>
      <c r="H12" s="64" t="s">
        <v>301</v>
      </c>
      <c r="I12" s="64" t="s">
        <v>302</v>
      </c>
      <c r="J12" s="64" t="s">
        <v>332</v>
      </c>
    </row>
    <row r="13" spans="1:10" ht="36" customHeight="1">
      <c r="A13" s="207" t="s">
        <v>320</v>
      </c>
      <c r="B13" s="207" t="s">
        <v>321</v>
      </c>
      <c r="C13" s="64" t="s">
        <v>296</v>
      </c>
      <c r="D13" s="64" t="s">
        <v>333</v>
      </c>
      <c r="E13" s="64" t="s">
        <v>334</v>
      </c>
      <c r="F13" s="64" t="s">
        <v>335</v>
      </c>
      <c r="G13" s="64" t="s">
        <v>336</v>
      </c>
      <c r="H13" s="64" t="s">
        <v>308</v>
      </c>
      <c r="I13" s="64" t="s">
        <v>309</v>
      </c>
      <c r="J13" s="64" t="s">
        <v>337</v>
      </c>
    </row>
    <row r="14" spans="1:10" ht="36" customHeight="1">
      <c r="A14" s="207" t="s">
        <v>320</v>
      </c>
      <c r="B14" s="207" t="s">
        <v>321</v>
      </c>
      <c r="C14" s="64" t="s">
        <v>304</v>
      </c>
      <c r="D14" s="64" t="s">
        <v>305</v>
      </c>
      <c r="E14" s="64" t="s">
        <v>338</v>
      </c>
      <c r="F14" s="64" t="s">
        <v>299</v>
      </c>
      <c r="G14" s="64" t="s">
        <v>339</v>
      </c>
      <c r="H14" s="64" t="s">
        <v>308</v>
      </c>
      <c r="I14" s="64" t="s">
        <v>309</v>
      </c>
      <c r="J14" s="64" t="s">
        <v>340</v>
      </c>
    </row>
    <row r="15" spans="1:10" ht="36" customHeight="1">
      <c r="A15" s="207" t="s">
        <v>320</v>
      </c>
      <c r="B15" s="207" t="s">
        <v>321</v>
      </c>
      <c r="C15" s="64" t="s">
        <v>304</v>
      </c>
      <c r="D15" s="64" t="s">
        <v>341</v>
      </c>
      <c r="E15" s="64" t="s">
        <v>342</v>
      </c>
      <c r="F15" s="64" t="s">
        <v>299</v>
      </c>
      <c r="G15" s="64" t="s">
        <v>343</v>
      </c>
      <c r="H15" s="64" t="s">
        <v>308</v>
      </c>
      <c r="I15" s="64" t="s">
        <v>309</v>
      </c>
      <c r="J15" s="64" t="s">
        <v>344</v>
      </c>
    </row>
    <row r="16" spans="1:10" ht="36" customHeight="1">
      <c r="A16" s="207" t="s">
        <v>320</v>
      </c>
      <c r="B16" s="207" t="s">
        <v>321</v>
      </c>
      <c r="C16" s="64" t="s">
        <v>311</v>
      </c>
      <c r="D16" s="64" t="s">
        <v>312</v>
      </c>
      <c r="E16" s="64" t="s">
        <v>345</v>
      </c>
      <c r="F16" s="64" t="s">
        <v>314</v>
      </c>
      <c r="G16" s="64" t="s">
        <v>346</v>
      </c>
      <c r="H16" s="64" t="s">
        <v>316</v>
      </c>
      <c r="I16" s="64" t="s">
        <v>302</v>
      </c>
      <c r="J16" s="64" t="s">
        <v>347</v>
      </c>
    </row>
    <row r="17" spans="1:10" ht="36" customHeight="1">
      <c r="A17" s="207" t="s">
        <v>279</v>
      </c>
      <c r="B17" s="207" t="s">
        <v>348</v>
      </c>
      <c r="C17" s="64" t="s">
        <v>296</v>
      </c>
      <c r="D17" s="64" t="s">
        <v>322</v>
      </c>
      <c r="E17" s="64" t="s">
        <v>349</v>
      </c>
      <c r="F17" s="64" t="s">
        <v>299</v>
      </c>
      <c r="G17" s="64" t="s">
        <v>350</v>
      </c>
      <c r="H17" s="64" t="s">
        <v>351</v>
      </c>
      <c r="I17" s="64" t="s">
        <v>302</v>
      </c>
      <c r="J17" s="64" t="s">
        <v>352</v>
      </c>
    </row>
    <row r="18" spans="1:10" ht="36" customHeight="1">
      <c r="A18" s="207" t="s">
        <v>279</v>
      </c>
      <c r="B18" s="207" t="s">
        <v>348</v>
      </c>
      <c r="C18" s="64" t="s">
        <v>296</v>
      </c>
      <c r="D18" s="64" t="s">
        <v>353</v>
      </c>
      <c r="E18" s="64" t="s">
        <v>354</v>
      </c>
      <c r="F18" s="64" t="s">
        <v>299</v>
      </c>
      <c r="G18" s="64" t="s">
        <v>355</v>
      </c>
      <c r="H18" s="64" t="s">
        <v>316</v>
      </c>
      <c r="I18" s="64" t="s">
        <v>302</v>
      </c>
      <c r="J18" s="64" t="s">
        <v>356</v>
      </c>
    </row>
    <row r="19" spans="1:10" ht="36" customHeight="1">
      <c r="A19" s="207" t="s">
        <v>279</v>
      </c>
      <c r="B19" s="207" t="s">
        <v>348</v>
      </c>
      <c r="C19" s="64" t="s">
        <v>296</v>
      </c>
      <c r="D19" s="64" t="s">
        <v>297</v>
      </c>
      <c r="E19" s="64" t="s">
        <v>357</v>
      </c>
      <c r="F19" s="64" t="s">
        <v>299</v>
      </c>
      <c r="G19" s="64" t="s">
        <v>358</v>
      </c>
      <c r="H19" s="64" t="s">
        <v>308</v>
      </c>
      <c r="I19" s="64" t="s">
        <v>302</v>
      </c>
      <c r="J19" s="64" t="s">
        <v>359</v>
      </c>
    </row>
    <row r="20" spans="1:10" ht="36" customHeight="1">
      <c r="A20" s="207" t="s">
        <v>279</v>
      </c>
      <c r="B20" s="207" t="s">
        <v>348</v>
      </c>
      <c r="C20" s="64" t="s">
        <v>296</v>
      </c>
      <c r="D20" s="64" t="s">
        <v>333</v>
      </c>
      <c r="E20" s="64" t="s">
        <v>334</v>
      </c>
      <c r="F20" s="64" t="s">
        <v>299</v>
      </c>
      <c r="G20" s="64" t="s">
        <v>360</v>
      </c>
      <c r="H20" s="64" t="s">
        <v>361</v>
      </c>
      <c r="I20" s="64" t="s">
        <v>302</v>
      </c>
      <c r="J20" s="64" t="s">
        <v>337</v>
      </c>
    </row>
    <row r="21" spans="1:10" ht="36" customHeight="1">
      <c r="A21" s="207" t="s">
        <v>279</v>
      </c>
      <c r="B21" s="207" t="s">
        <v>348</v>
      </c>
      <c r="C21" s="64" t="s">
        <v>304</v>
      </c>
      <c r="D21" s="64" t="s">
        <v>362</v>
      </c>
      <c r="E21" s="64" t="s">
        <v>363</v>
      </c>
      <c r="F21" s="64" t="s">
        <v>299</v>
      </c>
      <c r="G21" s="64" t="s">
        <v>364</v>
      </c>
      <c r="H21" s="64" t="s">
        <v>308</v>
      </c>
      <c r="I21" s="64" t="s">
        <v>309</v>
      </c>
      <c r="J21" s="64" t="s">
        <v>365</v>
      </c>
    </row>
    <row r="22" spans="1:10" ht="36" customHeight="1">
      <c r="A22" s="207" t="s">
        <v>279</v>
      </c>
      <c r="B22" s="207" t="s">
        <v>348</v>
      </c>
      <c r="C22" s="64" t="s">
        <v>304</v>
      </c>
      <c r="D22" s="64" t="s">
        <v>305</v>
      </c>
      <c r="E22" s="64" t="s">
        <v>366</v>
      </c>
      <c r="F22" s="64" t="s">
        <v>299</v>
      </c>
      <c r="G22" s="64" t="s">
        <v>367</v>
      </c>
      <c r="H22" s="64" t="s">
        <v>308</v>
      </c>
      <c r="I22" s="64" t="s">
        <v>309</v>
      </c>
      <c r="J22" s="64" t="s">
        <v>368</v>
      </c>
    </row>
    <row r="23" spans="1:10" ht="36" customHeight="1">
      <c r="A23" s="207" t="s">
        <v>279</v>
      </c>
      <c r="B23" s="207" t="s">
        <v>348</v>
      </c>
      <c r="C23" s="64" t="s">
        <v>311</v>
      </c>
      <c r="D23" s="64" t="s">
        <v>312</v>
      </c>
      <c r="E23" s="64" t="s">
        <v>369</v>
      </c>
      <c r="F23" s="64" t="s">
        <v>314</v>
      </c>
      <c r="G23" s="64" t="s">
        <v>346</v>
      </c>
      <c r="H23" s="64" t="s">
        <v>316</v>
      </c>
      <c r="I23" s="64" t="s">
        <v>302</v>
      </c>
      <c r="J23" s="64" t="s">
        <v>370</v>
      </c>
    </row>
    <row r="24" spans="1:10" ht="36" customHeight="1">
      <c r="A24" s="207" t="s">
        <v>255</v>
      </c>
      <c r="B24" s="207" t="s">
        <v>371</v>
      </c>
      <c r="C24" s="64" t="s">
        <v>296</v>
      </c>
      <c r="D24" s="64" t="s">
        <v>322</v>
      </c>
      <c r="E24" s="64" t="s">
        <v>372</v>
      </c>
      <c r="F24" s="64" t="s">
        <v>314</v>
      </c>
      <c r="G24" s="64" t="s">
        <v>373</v>
      </c>
      <c r="H24" s="64" t="s">
        <v>374</v>
      </c>
      <c r="I24" s="64" t="s">
        <v>302</v>
      </c>
      <c r="J24" s="64" t="s">
        <v>375</v>
      </c>
    </row>
    <row r="25" spans="1:10" ht="36" customHeight="1">
      <c r="A25" s="207" t="s">
        <v>255</v>
      </c>
      <c r="B25" s="207" t="s">
        <v>371</v>
      </c>
      <c r="C25" s="64" t="s">
        <v>296</v>
      </c>
      <c r="D25" s="64" t="s">
        <v>322</v>
      </c>
      <c r="E25" s="64" t="s">
        <v>376</v>
      </c>
      <c r="F25" s="64" t="s">
        <v>314</v>
      </c>
      <c r="G25" s="64" t="s">
        <v>377</v>
      </c>
      <c r="H25" s="64" t="s">
        <v>325</v>
      </c>
      <c r="I25" s="64" t="s">
        <v>302</v>
      </c>
      <c r="J25" s="64" t="s">
        <v>378</v>
      </c>
    </row>
    <row r="26" spans="1:10" ht="36" customHeight="1">
      <c r="A26" s="207" t="s">
        <v>255</v>
      </c>
      <c r="B26" s="207" t="s">
        <v>371</v>
      </c>
      <c r="C26" s="64" t="s">
        <v>296</v>
      </c>
      <c r="D26" s="64" t="s">
        <v>322</v>
      </c>
      <c r="E26" s="64" t="s">
        <v>379</v>
      </c>
      <c r="F26" s="64" t="s">
        <v>299</v>
      </c>
      <c r="G26" s="64" t="s">
        <v>380</v>
      </c>
      <c r="H26" s="64" t="s">
        <v>381</v>
      </c>
      <c r="I26" s="64" t="s">
        <v>302</v>
      </c>
      <c r="J26" s="64" t="s">
        <v>382</v>
      </c>
    </row>
    <row r="27" spans="1:10" ht="36" customHeight="1">
      <c r="A27" s="207" t="s">
        <v>255</v>
      </c>
      <c r="B27" s="207" t="s">
        <v>371</v>
      </c>
      <c r="C27" s="64" t="s">
        <v>296</v>
      </c>
      <c r="D27" s="64" t="s">
        <v>322</v>
      </c>
      <c r="E27" s="64" t="s">
        <v>383</v>
      </c>
      <c r="F27" s="64" t="s">
        <v>314</v>
      </c>
      <c r="G27" s="64" t="s">
        <v>91</v>
      </c>
      <c r="H27" s="64" t="s">
        <v>384</v>
      </c>
      <c r="I27" s="64" t="s">
        <v>302</v>
      </c>
      <c r="J27" s="64" t="s">
        <v>385</v>
      </c>
    </row>
    <row r="28" spans="1:10" ht="36" customHeight="1">
      <c r="A28" s="207" t="s">
        <v>255</v>
      </c>
      <c r="B28" s="207" t="s">
        <v>371</v>
      </c>
      <c r="C28" s="64" t="s">
        <v>296</v>
      </c>
      <c r="D28" s="64" t="s">
        <v>353</v>
      </c>
      <c r="E28" s="64" t="s">
        <v>386</v>
      </c>
      <c r="F28" s="64" t="s">
        <v>299</v>
      </c>
      <c r="G28" s="64" t="s">
        <v>355</v>
      </c>
      <c r="H28" s="64" t="s">
        <v>316</v>
      </c>
      <c r="I28" s="64" t="s">
        <v>302</v>
      </c>
      <c r="J28" s="64" t="s">
        <v>387</v>
      </c>
    </row>
    <row r="29" spans="1:10" ht="36" customHeight="1">
      <c r="A29" s="207" t="s">
        <v>255</v>
      </c>
      <c r="B29" s="207" t="s">
        <v>371</v>
      </c>
      <c r="C29" s="64" t="s">
        <v>296</v>
      </c>
      <c r="D29" s="64" t="s">
        <v>353</v>
      </c>
      <c r="E29" s="64" t="s">
        <v>388</v>
      </c>
      <c r="F29" s="64" t="s">
        <v>314</v>
      </c>
      <c r="G29" s="64" t="s">
        <v>346</v>
      </c>
      <c r="H29" s="64" t="s">
        <v>316</v>
      </c>
      <c r="I29" s="64" t="s">
        <v>302</v>
      </c>
      <c r="J29" s="64" t="s">
        <v>389</v>
      </c>
    </row>
    <row r="30" spans="1:10" ht="36" customHeight="1">
      <c r="A30" s="207" t="s">
        <v>255</v>
      </c>
      <c r="B30" s="207" t="s">
        <v>371</v>
      </c>
      <c r="C30" s="64" t="s">
        <v>296</v>
      </c>
      <c r="D30" s="64" t="s">
        <v>353</v>
      </c>
      <c r="E30" s="64" t="s">
        <v>390</v>
      </c>
      <c r="F30" s="64" t="s">
        <v>299</v>
      </c>
      <c r="G30" s="64" t="s">
        <v>355</v>
      </c>
      <c r="H30" s="64" t="s">
        <v>316</v>
      </c>
      <c r="I30" s="64" t="s">
        <v>302</v>
      </c>
      <c r="J30" s="64" t="s">
        <v>391</v>
      </c>
    </row>
    <row r="31" spans="1:10" ht="36" customHeight="1">
      <c r="A31" s="207" t="s">
        <v>255</v>
      </c>
      <c r="B31" s="207" t="s">
        <v>371</v>
      </c>
      <c r="C31" s="64" t="s">
        <v>296</v>
      </c>
      <c r="D31" s="64" t="s">
        <v>353</v>
      </c>
      <c r="E31" s="64" t="s">
        <v>392</v>
      </c>
      <c r="F31" s="64" t="s">
        <v>299</v>
      </c>
      <c r="G31" s="64" t="s">
        <v>355</v>
      </c>
      <c r="H31" s="64" t="s">
        <v>316</v>
      </c>
      <c r="I31" s="64" t="s">
        <v>302</v>
      </c>
      <c r="J31" s="64" t="s">
        <v>393</v>
      </c>
    </row>
    <row r="32" spans="1:10" ht="36" customHeight="1">
      <c r="A32" s="207" t="s">
        <v>255</v>
      </c>
      <c r="B32" s="207" t="s">
        <v>371</v>
      </c>
      <c r="C32" s="64" t="s">
        <v>296</v>
      </c>
      <c r="D32" s="64" t="s">
        <v>353</v>
      </c>
      <c r="E32" s="64" t="s">
        <v>394</v>
      </c>
      <c r="F32" s="64" t="s">
        <v>335</v>
      </c>
      <c r="G32" s="64" t="s">
        <v>395</v>
      </c>
      <c r="H32" s="64" t="s">
        <v>316</v>
      </c>
      <c r="I32" s="64" t="s">
        <v>302</v>
      </c>
      <c r="J32" s="64" t="s">
        <v>396</v>
      </c>
    </row>
    <row r="33" spans="1:10" ht="36" customHeight="1">
      <c r="A33" s="207" t="s">
        <v>255</v>
      </c>
      <c r="B33" s="207" t="s">
        <v>371</v>
      </c>
      <c r="C33" s="64" t="s">
        <v>296</v>
      </c>
      <c r="D33" s="64" t="s">
        <v>353</v>
      </c>
      <c r="E33" s="64" t="s">
        <v>397</v>
      </c>
      <c r="F33" s="64" t="s">
        <v>314</v>
      </c>
      <c r="G33" s="64" t="s">
        <v>398</v>
      </c>
      <c r="H33" s="64" t="s">
        <v>316</v>
      </c>
      <c r="I33" s="64" t="s">
        <v>302</v>
      </c>
      <c r="J33" s="64" t="s">
        <v>399</v>
      </c>
    </row>
    <row r="34" spans="1:10" ht="36" customHeight="1">
      <c r="A34" s="207" t="s">
        <v>255</v>
      </c>
      <c r="B34" s="207" t="s">
        <v>371</v>
      </c>
      <c r="C34" s="64" t="s">
        <v>296</v>
      </c>
      <c r="D34" s="64" t="s">
        <v>353</v>
      </c>
      <c r="E34" s="64" t="s">
        <v>400</v>
      </c>
      <c r="F34" s="64" t="s">
        <v>314</v>
      </c>
      <c r="G34" s="64" t="s">
        <v>355</v>
      </c>
      <c r="H34" s="64" t="s">
        <v>316</v>
      </c>
      <c r="I34" s="64" t="s">
        <v>302</v>
      </c>
      <c r="J34" s="64" t="s">
        <v>401</v>
      </c>
    </row>
    <row r="35" spans="1:10" ht="36" customHeight="1">
      <c r="A35" s="207" t="s">
        <v>255</v>
      </c>
      <c r="B35" s="207" t="s">
        <v>371</v>
      </c>
      <c r="C35" s="64" t="s">
        <v>296</v>
      </c>
      <c r="D35" s="64" t="s">
        <v>353</v>
      </c>
      <c r="E35" s="64" t="s">
        <v>402</v>
      </c>
      <c r="F35" s="64" t="s">
        <v>314</v>
      </c>
      <c r="G35" s="64" t="s">
        <v>346</v>
      </c>
      <c r="H35" s="64" t="s">
        <v>316</v>
      </c>
      <c r="I35" s="64" t="s">
        <v>302</v>
      </c>
      <c r="J35" s="64" t="s">
        <v>403</v>
      </c>
    </row>
    <row r="36" spans="1:10" ht="36" customHeight="1">
      <c r="A36" s="207" t="s">
        <v>255</v>
      </c>
      <c r="B36" s="207" t="s">
        <v>371</v>
      </c>
      <c r="C36" s="64" t="s">
        <v>296</v>
      </c>
      <c r="D36" s="64" t="s">
        <v>297</v>
      </c>
      <c r="E36" s="64" t="s">
        <v>357</v>
      </c>
      <c r="F36" s="64" t="s">
        <v>299</v>
      </c>
      <c r="G36" s="64" t="s">
        <v>404</v>
      </c>
      <c r="H36" s="64" t="s">
        <v>301</v>
      </c>
      <c r="I36" s="64" t="s">
        <v>302</v>
      </c>
      <c r="J36" s="64" t="s">
        <v>359</v>
      </c>
    </row>
    <row r="37" spans="1:10" ht="36" customHeight="1">
      <c r="A37" s="207" t="s">
        <v>255</v>
      </c>
      <c r="B37" s="207" t="s">
        <v>371</v>
      </c>
      <c r="C37" s="64" t="s">
        <v>296</v>
      </c>
      <c r="D37" s="64" t="s">
        <v>297</v>
      </c>
      <c r="E37" s="64" t="s">
        <v>405</v>
      </c>
      <c r="F37" s="64" t="s">
        <v>299</v>
      </c>
      <c r="G37" s="64" t="s">
        <v>355</v>
      </c>
      <c r="H37" s="64" t="s">
        <v>316</v>
      </c>
      <c r="I37" s="64" t="s">
        <v>302</v>
      </c>
      <c r="J37" s="64" t="s">
        <v>406</v>
      </c>
    </row>
    <row r="38" spans="1:10" ht="36" customHeight="1">
      <c r="A38" s="207" t="s">
        <v>255</v>
      </c>
      <c r="B38" s="207" t="s">
        <v>371</v>
      </c>
      <c r="C38" s="64" t="s">
        <v>304</v>
      </c>
      <c r="D38" s="64" t="s">
        <v>305</v>
      </c>
      <c r="E38" s="64" t="s">
        <v>407</v>
      </c>
      <c r="F38" s="64" t="s">
        <v>299</v>
      </c>
      <c r="G38" s="64" t="s">
        <v>408</v>
      </c>
      <c r="H38" s="64" t="s">
        <v>308</v>
      </c>
      <c r="I38" s="64" t="s">
        <v>309</v>
      </c>
      <c r="J38" s="64" t="s">
        <v>409</v>
      </c>
    </row>
    <row r="39" spans="1:10" ht="36" customHeight="1">
      <c r="A39" s="207" t="s">
        <v>255</v>
      </c>
      <c r="B39" s="207" t="s">
        <v>371</v>
      </c>
      <c r="C39" s="64" t="s">
        <v>304</v>
      </c>
      <c r="D39" s="64" t="s">
        <v>410</v>
      </c>
      <c r="E39" s="64" t="s">
        <v>411</v>
      </c>
      <c r="F39" s="64" t="s">
        <v>299</v>
      </c>
      <c r="G39" s="64" t="s">
        <v>412</v>
      </c>
      <c r="H39" s="64" t="s">
        <v>308</v>
      </c>
      <c r="I39" s="64" t="s">
        <v>309</v>
      </c>
      <c r="J39" s="64" t="s">
        <v>413</v>
      </c>
    </row>
    <row r="40" spans="1:10" ht="36" customHeight="1">
      <c r="A40" s="207" t="s">
        <v>255</v>
      </c>
      <c r="B40" s="207" t="s">
        <v>371</v>
      </c>
      <c r="C40" s="64" t="s">
        <v>304</v>
      </c>
      <c r="D40" s="64" t="s">
        <v>410</v>
      </c>
      <c r="E40" s="64" t="s">
        <v>414</v>
      </c>
      <c r="F40" s="64" t="s">
        <v>299</v>
      </c>
      <c r="G40" s="64" t="s">
        <v>412</v>
      </c>
      <c r="H40" s="64" t="s">
        <v>308</v>
      </c>
      <c r="I40" s="64" t="s">
        <v>309</v>
      </c>
      <c r="J40" s="64" t="s">
        <v>415</v>
      </c>
    </row>
    <row r="41" spans="1:10" ht="36" customHeight="1">
      <c r="A41" s="207" t="s">
        <v>255</v>
      </c>
      <c r="B41" s="207" t="s">
        <v>371</v>
      </c>
      <c r="C41" s="64" t="s">
        <v>304</v>
      </c>
      <c r="D41" s="64" t="s">
        <v>341</v>
      </c>
      <c r="E41" s="64" t="s">
        <v>416</v>
      </c>
      <c r="F41" s="64" t="s">
        <v>299</v>
      </c>
      <c r="G41" s="64" t="s">
        <v>417</v>
      </c>
      <c r="H41" s="64" t="s">
        <v>308</v>
      </c>
      <c r="I41" s="64" t="s">
        <v>309</v>
      </c>
      <c r="J41" s="64" t="s">
        <v>418</v>
      </c>
    </row>
    <row r="42" spans="1:10" ht="36" customHeight="1">
      <c r="A42" s="207" t="s">
        <v>255</v>
      </c>
      <c r="B42" s="207" t="s">
        <v>371</v>
      </c>
      <c r="C42" s="64" t="s">
        <v>311</v>
      </c>
      <c r="D42" s="64" t="s">
        <v>312</v>
      </c>
      <c r="E42" s="64" t="s">
        <v>312</v>
      </c>
      <c r="F42" s="64" t="s">
        <v>314</v>
      </c>
      <c r="G42" s="64" t="s">
        <v>315</v>
      </c>
      <c r="H42" s="64" t="s">
        <v>316</v>
      </c>
      <c r="I42" s="64" t="s">
        <v>302</v>
      </c>
      <c r="J42" s="64" t="s">
        <v>419</v>
      </c>
    </row>
    <row r="43" spans="1:10" ht="36" customHeight="1">
      <c r="A43" s="207" t="s">
        <v>284</v>
      </c>
      <c r="B43" s="207" t="s">
        <v>420</v>
      </c>
      <c r="C43" s="64" t="s">
        <v>296</v>
      </c>
      <c r="D43" s="64" t="s">
        <v>322</v>
      </c>
      <c r="E43" s="64" t="s">
        <v>421</v>
      </c>
      <c r="F43" s="64" t="s">
        <v>314</v>
      </c>
      <c r="G43" s="64" t="s">
        <v>315</v>
      </c>
      <c r="H43" s="64" t="s">
        <v>316</v>
      </c>
      <c r="I43" s="64" t="s">
        <v>302</v>
      </c>
      <c r="J43" s="64" t="s">
        <v>422</v>
      </c>
    </row>
    <row r="44" spans="1:10" ht="36" customHeight="1">
      <c r="A44" s="207" t="s">
        <v>284</v>
      </c>
      <c r="B44" s="207" t="s">
        <v>420</v>
      </c>
      <c r="C44" s="64" t="s">
        <v>296</v>
      </c>
      <c r="D44" s="64" t="s">
        <v>322</v>
      </c>
      <c r="E44" s="64" t="s">
        <v>423</v>
      </c>
      <c r="F44" s="64" t="s">
        <v>314</v>
      </c>
      <c r="G44" s="64" t="s">
        <v>315</v>
      </c>
      <c r="H44" s="64" t="s">
        <v>316</v>
      </c>
      <c r="I44" s="64" t="s">
        <v>302</v>
      </c>
      <c r="J44" s="64" t="s">
        <v>423</v>
      </c>
    </row>
    <row r="45" spans="1:10" ht="36" customHeight="1">
      <c r="A45" s="207" t="s">
        <v>284</v>
      </c>
      <c r="B45" s="207" t="s">
        <v>420</v>
      </c>
      <c r="C45" s="64" t="s">
        <v>296</v>
      </c>
      <c r="D45" s="64" t="s">
        <v>322</v>
      </c>
      <c r="E45" s="64" t="s">
        <v>424</v>
      </c>
      <c r="F45" s="64" t="s">
        <v>314</v>
      </c>
      <c r="G45" s="64" t="s">
        <v>315</v>
      </c>
      <c r="H45" s="64" t="s">
        <v>316</v>
      </c>
      <c r="I45" s="64" t="s">
        <v>302</v>
      </c>
      <c r="J45" s="64" t="s">
        <v>424</v>
      </c>
    </row>
    <row r="46" spans="1:10" ht="36" customHeight="1">
      <c r="A46" s="207" t="s">
        <v>284</v>
      </c>
      <c r="B46" s="207" t="s">
        <v>420</v>
      </c>
      <c r="C46" s="64" t="s">
        <v>296</v>
      </c>
      <c r="D46" s="64" t="s">
        <v>322</v>
      </c>
      <c r="E46" s="64" t="s">
        <v>425</v>
      </c>
      <c r="F46" s="64" t="s">
        <v>314</v>
      </c>
      <c r="G46" s="64" t="s">
        <v>315</v>
      </c>
      <c r="H46" s="64" t="s">
        <v>316</v>
      </c>
      <c r="I46" s="64" t="s">
        <v>302</v>
      </c>
      <c r="J46" s="64" t="s">
        <v>426</v>
      </c>
    </row>
    <row r="47" spans="1:10" ht="36" customHeight="1">
      <c r="A47" s="207" t="s">
        <v>284</v>
      </c>
      <c r="B47" s="207" t="s">
        <v>420</v>
      </c>
      <c r="C47" s="64" t="s">
        <v>296</v>
      </c>
      <c r="D47" s="64" t="s">
        <v>322</v>
      </c>
      <c r="E47" s="64" t="s">
        <v>427</v>
      </c>
      <c r="F47" s="64" t="s">
        <v>314</v>
      </c>
      <c r="G47" s="64" t="s">
        <v>428</v>
      </c>
      <c r="H47" s="64" t="s">
        <v>316</v>
      </c>
      <c r="I47" s="64" t="s">
        <v>302</v>
      </c>
      <c r="J47" s="64" t="s">
        <v>429</v>
      </c>
    </row>
    <row r="48" spans="1:10" ht="36" customHeight="1">
      <c r="A48" s="207" t="s">
        <v>284</v>
      </c>
      <c r="B48" s="207" t="s">
        <v>420</v>
      </c>
      <c r="C48" s="64" t="s">
        <v>296</v>
      </c>
      <c r="D48" s="64" t="s">
        <v>322</v>
      </c>
      <c r="E48" s="64" t="s">
        <v>430</v>
      </c>
      <c r="F48" s="64" t="s">
        <v>314</v>
      </c>
      <c r="G48" s="64" t="s">
        <v>431</v>
      </c>
      <c r="H48" s="64" t="s">
        <v>316</v>
      </c>
      <c r="I48" s="64" t="s">
        <v>302</v>
      </c>
      <c r="J48" s="64" t="s">
        <v>430</v>
      </c>
    </row>
    <row r="49" spans="1:10" ht="36" customHeight="1">
      <c r="A49" s="207" t="s">
        <v>284</v>
      </c>
      <c r="B49" s="207" t="s">
        <v>420</v>
      </c>
      <c r="C49" s="64" t="s">
        <v>296</v>
      </c>
      <c r="D49" s="64" t="s">
        <v>322</v>
      </c>
      <c r="E49" s="64" t="s">
        <v>432</v>
      </c>
      <c r="F49" s="64" t="s">
        <v>299</v>
      </c>
      <c r="G49" s="64" t="s">
        <v>433</v>
      </c>
      <c r="H49" s="64" t="s">
        <v>325</v>
      </c>
      <c r="I49" s="64" t="s">
        <v>302</v>
      </c>
      <c r="J49" s="64" t="s">
        <v>434</v>
      </c>
    </row>
    <row r="50" spans="1:10" ht="36" customHeight="1">
      <c r="A50" s="207" t="s">
        <v>284</v>
      </c>
      <c r="B50" s="207" t="s">
        <v>420</v>
      </c>
      <c r="C50" s="64" t="s">
        <v>296</v>
      </c>
      <c r="D50" s="64" t="s">
        <v>322</v>
      </c>
      <c r="E50" s="64" t="s">
        <v>435</v>
      </c>
      <c r="F50" s="64" t="s">
        <v>299</v>
      </c>
      <c r="G50" s="64" t="s">
        <v>436</v>
      </c>
      <c r="H50" s="64" t="s">
        <v>325</v>
      </c>
      <c r="I50" s="64" t="s">
        <v>302</v>
      </c>
      <c r="J50" s="64" t="s">
        <v>437</v>
      </c>
    </row>
    <row r="51" spans="1:10" ht="36" customHeight="1">
      <c r="A51" s="207" t="s">
        <v>284</v>
      </c>
      <c r="B51" s="207" t="s">
        <v>420</v>
      </c>
      <c r="C51" s="64" t="s">
        <v>296</v>
      </c>
      <c r="D51" s="64" t="s">
        <v>322</v>
      </c>
      <c r="E51" s="64" t="s">
        <v>438</v>
      </c>
      <c r="F51" s="64" t="s">
        <v>314</v>
      </c>
      <c r="G51" s="64" t="s">
        <v>315</v>
      </c>
      <c r="H51" s="64" t="s">
        <v>316</v>
      </c>
      <c r="I51" s="64" t="s">
        <v>302</v>
      </c>
      <c r="J51" s="64" t="s">
        <v>438</v>
      </c>
    </row>
    <row r="52" spans="1:10" ht="36" customHeight="1">
      <c r="A52" s="207" t="s">
        <v>284</v>
      </c>
      <c r="B52" s="207" t="s">
        <v>420</v>
      </c>
      <c r="C52" s="64" t="s">
        <v>296</v>
      </c>
      <c r="D52" s="64" t="s">
        <v>322</v>
      </c>
      <c r="E52" s="64" t="s">
        <v>439</v>
      </c>
      <c r="F52" s="64" t="s">
        <v>314</v>
      </c>
      <c r="G52" s="64" t="s">
        <v>440</v>
      </c>
      <c r="H52" s="64" t="s">
        <v>316</v>
      </c>
      <c r="I52" s="64" t="s">
        <v>302</v>
      </c>
      <c r="J52" s="64" t="s">
        <v>441</v>
      </c>
    </row>
    <row r="53" spans="1:10" ht="36" customHeight="1">
      <c r="A53" s="207" t="s">
        <v>284</v>
      </c>
      <c r="B53" s="207" t="s">
        <v>420</v>
      </c>
      <c r="C53" s="64" t="s">
        <v>296</v>
      </c>
      <c r="D53" s="64" t="s">
        <v>322</v>
      </c>
      <c r="E53" s="64" t="s">
        <v>442</v>
      </c>
      <c r="F53" s="64" t="s">
        <v>314</v>
      </c>
      <c r="G53" s="64" t="s">
        <v>440</v>
      </c>
      <c r="H53" s="64" t="s">
        <v>316</v>
      </c>
      <c r="I53" s="64" t="s">
        <v>302</v>
      </c>
      <c r="J53" s="64" t="s">
        <v>443</v>
      </c>
    </row>
    <row r="54" spans="1:10" ht="36" customHeight="1">
      <c r="A54" s="207" t="s">
        <v>284</v>
      </c>
      <c r="B54" s="207" t="s">
        <v>420</v>
      </c>
      <c r="C54" s="64" t="s">
        <v>296</v>
      </c>
      <c r="D54" s="64" t="s">
        <v>322</v>
      </c>
      <c r="E54" s="64" t="s">
        <v>444</v>
      </c>
      <c r="F54" s="64" t="s">
        <v>314</v>
      </c>
      <c r="G54" s="64" t="s">
        <v>315</v>
      </c>
      <c r="H54" s="64" t="s">
        <v>316</v>
      </c>
      <c r="I54" s="64" t="s">
        <v>302</v>
      </c>
      <c r="J54" s="64" t="s">
        <v>445</v>
      </c>
    </row>
    <row r="55" spans="1:10" ht="36" customHeight="1">
      <c r="A55" s="207" t="s">
        <v>284</v>
      </c>
      <c r="B55" s="207" t="s">
        <v>420</v>
      </c>
      <c r="C55" s="64" t="s">
        <v>296</v>
      </c>
      <c r="D55" s="64" t="s">
        <v>322</v>
      </c>
      <c r="E55" s="64" t="s">
        <v>446</v>
      </c>
      <c r="F55" s="64" t="s">
        <v>299</v>
      </c>
      <c r="G55" s="64" t="s">
        <v>447</v>
      </c>
      <c r="H55" s="64" t="s">
        <v>308</v>
      </c>
      <c r="I55" s="64" t="s">
        <v>302</v>
      </c>
      <c r="J55" s="64" t="s">
        <v>448</v>
      </c>
    </row>
    <row r="56" spans="1:10" ht="36" customHeight="1">
      <c r="A56" s="207" t="s">
        <v>284</v>
      </c>
      <c r="B56" s="207" t="s">
        <v>420</v>
      </c>
      <c r="C56" s="64" t="s">
        <v>296</v>
      </c>
      <c r="D56" s="64" t="s">
        <v>353</v>
      </c>
      <c r="E56" s="64" t="s">
        <v>449</v>
      </c>
      <c r="F56" s="64" t="s">
        <v>314</v>
      </c>
      <c r="G56" s="64" t="s">
        <v>450</v>
      </c>
      <c r="H56" s="64" t="s">
        <v>316</v>
      </c>
      <c r="I56" s="64" t="s">
        <v>302</v>
      </c>
      <c r="J56" s="64" t="s">
        <v>451</v>
      </c>
    </row>
    <row r="57" spans="1:10" ht="36" customHeight="1">
      <c r="A57" s="207" t="s">
        <v>284</v>
      </c>
      <c r="B57" s="207" t="s">
        <v>420</v>
      </c>
      <c r="C57" s="64" t="s">
        <v>296</v>
      </c>
      <c r="D57" s="64" t="s">
        <v>353</v>
      </c>
      <c r="E57" s="64" t="s">
        <v>452</v>
      </c>
      <c r="F57" s="64" t="s">
        <v>314</v>
      </c>
      <c r="G57" s="64" t="s">
        <v>440</v>
      </c>
      <c r="H57" s="64" t="s">
        <v>316</v>
      </c>
      <c r="I57" s="64" t="s">
        <v>302</v>
      </c>
      <c r="J57" s="64" t="s">
        <v>453</v>
      </c>
    </row>
    <row r="58" spans="1:10" ht="36" customHeight="1">
      <c r="A58" s="207" t="s">
        <v>284</v>
      </c>
      <c r="B58" s="207" t="s">
        <v>420</v>
      </c>
      <c r="C58" s="64" t="s">
        <v>296</v>
      </c>
      <c r="D58" s="64" t="s">
        <v>353</v>
      </c>
      <c r="E58" s="64" t="s">
        <v>454</v>
      </c>
      <c r="F58" s="64" t="s">
        <v>314</v>
      </c>
      <c r="G58" s="64" t="s">
        <v>440</v>
      </c>
      <c r="H58" s="64" t="s">
        <v>316</v>
      </c>
      <c r="I58" s="64" t="s">
        <v>302</v>
      </c>
      <c r="J58" s="64" t="s">
        <v>455</v>
      </c>
    </row>
    <row r="59" spans="1:10" ht="36" customHeight="1">
      <c r="A59" s="207" t="s">
        <v>284</v>
      </c>
      <c r="B59" s="207" t="s">
        <v>420</v>
      </c>
      <c r="C59" s="64" t="s">
        <v>296</v>
      </c>
      <c r="D59" s="64" t="s">
        <v>353</v>
      </c>
      <c r="E59" s="64" t="s">
        <v>456</v>
      </c>
      <c r="F59" s="64" t="s">
        <v>314</v>
      </c>
      <c r="G59" s="64" t="s">
        <v>450</v>
      </c>
      <c r="H59" s="64" t="s">
        <v>316</v>
      </c>
      <c r="I59" s="64" t="s">
        <v>302</v>
      </c>
      <c r="J59" s="64" t="s">
        <v>457</v>
      </c>
    </row>
    <row r="60" spans="1:10" ht="36" customHeight="1">
      <c r="A60" s="207" t="s">
        <v>284</v>
      </c>
      <c r="B60" s="207" t="s">
        <v>420</v>
      </c>
      <c r="C60" s="64" t="s">
        <v>296</v>
      </c>
      <c r="D60" s="64" t="s">
        <v>353</v>
      </c>
      <c r="E60" s="64" t="s">
        <v>458</v>
      </c>
      <c r="F60" s="64" t="s">
        <v>314</v>
      </c>
      <c r="G60" s="64" t="s">
        <v>346</v>
      </c>
      <c r="H60" s="64" t="s">
        <v>316</v>
      </c>
      <c r="I60" s="64" t="s">
        <v>302</v>
      </c>
      <c r="J60" s="64" t="s">
        <v>459</v>
      </c>
    </row>
    <row r="61" spans="1:10" ht="36" customHeight="1">
      <c r="A61" s="207" t="s">
        <v>284</v>
      </c>
      <c r="B61" s="207" t="s">
        <v>420</v>
      </c>
      <c r="C61" s="64" t="s">
        <v>304</v>
      </c>
      <c r="D61" s="64" t="s">
        <v>305</v>
      </c>
      <c r="E61" s="64" t="s">
        <v>460</v>
      </c>
      <c r="F61" s="64" t="s">
        <v>299</v>
      </c>
      <c r="G61" s="64" t="s">
        <v>461</v>
      </c>
      <c r="H61" s="64" t="s">
        <v>308</v>
      </c>
      <c r="I61" s="64" t="s">
        <v>309</v>
      </c>
      <c r="J61" s="64" t="s">
        <v>460</v>
      </c>
    </row>
    <row r="62" spans="1:10" ht="36" customHeight="1">
      <c r="A62" s="207" t="s">
        <v>284</v>
      </c>
      <c r="B62" s="207" t="s">
        <v>420</v>
      </c>
      <c r="C62" s="64" t="s">
        <v>304</v>
      </c>
      <c r="D62" s="64" t="s">
        <v>305</v>
      </c>
      <c r="E62" s="64" t="s">
        <v>462</v>
      </c>
      <c r="F62" s="64" t="s">
        <v>299</v>
      </c>
      <c r="G62" s="64" t="s">
        <v>343</v>
      </c>
      <c r="H62" s="64" t="s">
        <v>308</v>
      </c>
      <c r="I62" s="64" t="s">
        <v>302</v>
      </c>
      <c r="J62" s="64" t="s">
        <v>463</v>
      </c>
    </row>
    <row r="63" spans="1:10" ht="36" customHeight="1">
      <c r="A63" s="207" t="s">
        <v>284</v>
      </c>
      <c r="B63" s="207" t="s">
        <v>420</v>
      </c>
      <c r="C63" s="64" t="s">
        <v>304</v>
      </c>
      <c r="D63" s="64" t="s">
        <v>341</v>
      </c>
      <c r="E63" s="64" t="s">
        <v>464</v>
      </c>
      <c r="F63" s="64" t="s">
        <v>314</v>
      </c>
      <c r="G63" s="64" t="s">
        <v>343</v>
      </c>
      <c r="H63" s="64" t="s">
        <v>308</v>
      </c>
      <c r="I63" s="64" t="s">
        <v>309</v>
      </c>
      <c r="J63" s="64" t="s">
        <v>465</v>
      </c>
    </row>
    <row r="64" spans="1:10" ht="36" customHeight="1">
      <c r="A64" s="207" t="s">
        <v>284</v>
      </c>
      <c r="B64" s="207" t="s">
        <v>420</v>
      </c>
      <c r="C64" s="64" t="s">
        <v>311</v>
      </c>
      <c r="D64" s="64" t="s">
        <v>312</v>
      </c>
      <c r="E64" s="64" t="s">
        <v>312</v>
      </c>
      <c r="F64" s="64" t="s">
        <v>299</v>
      </c>
      <c r="G64" s="64" t="s">
        <v>440</v>
      </c>
      <c r="H64" s="64" t="s">
        <v>316</v>
      </c>
      <c r="I64" s="64" t="s">
        <v>302</v>
      </c>
      <c r="J64" s="64" t="s">
        <v>466</v>
      </c>
    </row>
  </sheetData>
  <mergeCells count="12">
    <mergeCell ref="A24:A42"/>
    <mergeCell ref="A43:A64"/>
    <mergeCell ref="B6:B9"/>
    <mergeCell ref="B10:B16"/>
    <mergeCell ref="B17:B23"/>
    <mergeCell ref="B24:B42"/>
    <mergeCell ref="B43:B64"/>
    <mergeCell ref="A2:J2"/>
    <mergeCell ref="A3:H3"/>
    <mergeCell ref="A6:A9"/>
    <mergeCell ref="A10:A16"/>
    <mergeCell ref="A17:A23"/>
  </mergeCells>
  <phoneticPr fontId="22" type="noConversion"/>
  <printOptions horizontalCentered="1"/>
  <pageMargins left="0.96" right="0.96" top="0.72" bottom="0.72" header="0" footer="0"/>
  <pageSetup paperSize="9" scale="6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2</vt:i4>
      </vt:variant>
    </vt:vector>
  </HeadingPairs>
  <TitlesOfParts>
    <vt:vector size="19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区对下转移支付预算表09-1</vt:lpstr>
      <vt:lpstr>区对下转移支付绩效目标表09-2</vt:lpstr>
      <vt:lpstr>新增资产配置表10</vt:lpstr>
      <vt:lpstr>上级转移支付补助项目支出预算表11</vt:lpstr>
      <vt:lpstr>部门项目中期规划预算表12</vt:lpstr>
      <vt:lpstr>部门政府性基金预算支出预算表06!Print_Titles</vt:lpstr>
      <vt:lpstr>'一般公共预算支出预算表02-2'!Print_Titles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2025-02-06T07:09:00Z</dcterms:created>
  <dcterms:modified xsi:type="dcterms:W3CDTF">2025-03-31T03:00:43Z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2052-12.1.0.20305</vt:lpwstr>
  </property>
</Properties>
</file>