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 tabRatio="894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<sst xmlns="http://schemas.openxmlformats.org/spreadsheetml/2006/main" count="1002" uniqueCount="388">
  <si>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</si>
  <si>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</si>
  <si>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</si>
  <si>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</si>
  <si>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</si>
  <si>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</si>
  <si>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</si>
  <si>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</si>
  <si>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</si>
  <si>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</si>
  <si>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</si>
  <si>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</si>
  <si>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</si>
  <si>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</si>
  <si>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</si>
  <si>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</si>
  <si>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</si>
  <si>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</si>
  <si>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</si>
  <si>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</si>
  <si>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</si>
  <si>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</si>
  <si>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</si>
  <si>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</si>
  <si>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</si>
  <si>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</si>
  <si>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</si>
  <si>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</si>
  <si>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</si>
  <si>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</si>
  <si>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</si>
  <si>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</si>
  <si>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</si>
  <si>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</si>
  <si>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</si>
  <si>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</si>
  <si>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</si>
  <si>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</si>
  <si>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</si>
  <si>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</si>
  <si>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</si>
  <si>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</si>
  <si>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</si>
  <si>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</si>
  <si>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</si>
  <si>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</si>
  <si>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</si>
  <si>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</si>
  <si>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</si>
  <si>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</si>
  <si>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</si>
  <si>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</si>
  <si>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</si>
  <si>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</si>
  <si>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</si>
  <si>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</si>
  <si>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</si>
  <si>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</si>
  <si>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</si>
  <si>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</si>
  <si>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</si>
  <si>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</si>
  <si>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</si>
  <si>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</si>
  <si>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</si>
  <si>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</si>
  <si>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</si>
  <si>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</si>
  <si>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</si>
  <si>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昆明市五华区闻华中学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</si>
  <si>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</si>
  <si>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</si>
  <si>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</si>
  <si>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</si>
  <si>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</si>
  <si>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</si>
  <si>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</si>
  <si>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</si>
  <si>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</si>
  <si>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</si>
  <si>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</si>
  <si>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</si>
  <si>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</si>
  <si>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</si>
  <si>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</si>
  <si>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</si>
  <si>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</si>
  <si>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</si>
  <si>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</si>
  <si>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</si>
  <si>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</si>
  <si>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</si>
  <si>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</si>
  <si>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</si>
  <si>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</si>
  <si>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</si>
  <si>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</si>
  <si>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</si>
  <si>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</si>
  <si>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</si>
  <si>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</si>
  <si>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</si>
  <si>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2050204</t>
  </si>
  <si>
    <t>高中教育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</si>
  <si>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</si>
  <si>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</si>
  <si>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</si>
  <si>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</si>
  <si>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</si>
  <si>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</si>
  <si>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</si>
  <si>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</si>
  <si>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</si>
  <si>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</si>
  <si>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</si>
  <si>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</si>
  <si>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</si>
  <si>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</si>
  <si>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</si>
  <si>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</si>
  <si>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</si>
  <si>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</si>
  <si>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</si>
  <si>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</si>
  <si>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</si>
  <si>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</si>
  <si>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</si>
  <si>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</si>
  <si>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</si>
  <si>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</si>
  <si>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</si>
  <si>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</si>
  <si>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</si>
  <si>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</si>
  <si>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</si>
  <si>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</si>
  <si>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</si>
  <si>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</si>
  <si>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</si>
  <si>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</si>
  <si>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</si>
  <si>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</si>
  <si>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</si>
  <si>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</si>
  <si>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</si>
  <si>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</si>
  <si>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</si>
  <si>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</si>
  <si>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</si>
  <si>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</si>
  <si>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</si>
  <si>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</si>
  <si>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</si>
  <si>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</si>
  <si>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</si>
  <si>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</si>
  <si>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</si>
  <si>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</si>
  <si>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</si>
  <si>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</si>
  <si>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</si>
  <si>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</si>
  <si>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</si>
  <si>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</si>
  <si>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</si>
  <si>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</si>
  <si>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</si>
  <si>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</si>
  <si>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</si>
  <si>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</si>
  <si>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</si>
  <si>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</si>
  <si>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</si>
  <si>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</si>
  <si>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</si>
  <si>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</si>
  <si>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</si>
  <si>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</si>
  <si>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备注：昆明市五华区闻华中学2025年无“三公”经费支出预算。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</si>
  <si>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</si>
  <si>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</si>
  <si>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</si>
  <si>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</si>
  <si>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</si>
  <si>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</si>
  <si>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</si>
  <si>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</si>
  <si>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</si>
  <si>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</si>
  <si>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</si>
  <si>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</si>
  <si>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</si>
  <si>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</si>
  <si>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</si>
  <si>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</si>
  <si>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</si>
  <si>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</si>
  <si>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</si>
  <si>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</si>
  <si>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530102241100002201914</t>
  </si>
  <si>
    <t>其他人员支出</t>
  </si>
  <si>
    <t>30199</t>
  </si>
  <si>
    <t>其他工资福利支出</t>
  </si>
  <si>
    <t>530102210000000001791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</si>
  <si>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</si>
  <si>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</si>
  <si>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</si>
  <si>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</si>
  <si>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</si>
  <si>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</si>
  <si>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</si>
  <si>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</si>
  <si>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</si>
  <si>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</si>
  <si>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</si>
  <si>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</si>
  <si>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</si>
  <si>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30214</t>
  </si>
  <si>
    <t>租赁费</t>
  </si>
  <si>
    <t>30216</t>
  </si>
  <si>
    <t>培训费</t>
  </si>
  <si>
    <t>30226</t>
  </si>
  <si>
    <t>劳务费</t>
  </si>
  <si>
    <t>30229</t>
  </si>
  <si>
    <t>福利费</t>
  </si>
  <si>
    <t>30239</t>
  </si>
  <si>
    <t>其他交通费用</t>
  </si>
  <si>
    <t>30299</t>
  </si>
  <si>
    <t>其他商品和服务支出</t>
  </si>
  <si>
    <t>530102231100001445837</t>
  </si>
  <si>
    <t>事业人员绩效奖励</t>
  </si>
  <si>
    <t>30103</t>
  </si>
  <si>
    <t>奖金</t>
  </si>
  <si>
    <t>30107</t>
  </si>
  <si>
    <t>绩效工资</t>
  </si>
  <si>
    <t>530102210000000001783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</si>
  <si>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</si>
  <si>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</si>
  <si>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</si>
  <si>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</si>
  <si>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</si>
  <si>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</si>
  <si>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</si>
  <si>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</si>
  <si>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</si>
  <si>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530102231100001445845</t>
  </si>
  <si>
    <t>离退休及特殊人员福利费</t>
  </si>
  <si>
    <t>530102210000000001788</t>
  </si>
  <si>
    <t>工会经费</t>
  </si>
  <si>
    <t>30228</t>
  </si>
  <si>
    <t>530102210000000001784</t>
  </si>
  <si>
    <t>30113</t>
  </si>
  <si>
    <t>530102210000000001782</t>
  </si>
  <si>
    <t>事业人员工资支出</t>
  </si>
  <si>
    <t>30101</t>
  </si>
  <si>
    <t>基本工资</t>
  </si>
  <si>
    <t>30102</t>
  </si>
  <si>
    <t>津贴补贴</t>
  </si>
  <si>
    <t>530102231100001248383</t>
  </si>
  <si>
    <t>学生生均公用经费</t>
  </si>
  <si>
    <t>30209</t>
  </si>
  <si>
    <t>物业管理费</t>
  </si>
  <si>
    <t>530102231100001248391</t>
  </si>
  <si>
    <t>离退休人员支出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</si>
  <si>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</si>
  <si>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</si>
  <si>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</si>
  <si>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</si>
  <si>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</si>
  <si>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</si>
  <si>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</si>
  <si>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</si>
  <si>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</si>
  <si>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229 其他运转类</t>
  </si>
  <si>
    <t>530102251100003657245</t>
  </si>
  <si>
    <t>银龄教师经费</t>
  </si>
  <si>
    <t>114 对个人和家庭的补助</t>
  </si>
  <si>
    <t>530102251100003707424</t>
  </si>
  <si>
    <t>五华区校长、书记职级经费</t>
  </si>
  <si>
    <t>30309</t>
  </si>
  <si>
    <t>奖励金</t>
  </si>
  <si>
    <t>216 其他公用支出</t>
  </si>
  <si>
    <t>530102251100003866573</t>
  </si>
  <si>
    <t>2025年党建经费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</si>
  <si>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</si>
  <si>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</si>
  <si>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</si>
  <si>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</si>
  <si>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</si>
  <si>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</si>
  <si>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</si>
  <si>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</si>
  <si>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</si>
  <si>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</si>
  <si>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</si>
  <si>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</si>
  <si>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</si>
  <si>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公用经费保障人数</t>
  </si>
  <si>
    <t>=</t>
  </si>
  <si>
    <t>156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</si>
  <si>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</si>
  <si>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</si>
  <si>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</si>
  <si>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效益指标</t>
  </si>
  <si>
    <t>社会效益</t>
  </si>
  <si>
    <t>部门运转</t>
  </si>
  <si>
    <t>正常运转</t>
  </si>
  <si>
    <t>定性指标</t>
  </si>
  <si>
    <t>反映部门（单位）正常运转情况。</t>
  </si>
  <si>
    <t>满意度指标</t>
  </si>
  <si>
    <t>服务对象满意度</t>
  </si>
  <si>
    <t>单位人员满意度</t>
  </si>
  <si>
    <t>&gt;=</t>
  </si>
  <si>
    <t>90</t>
  </si>
  <si>
    <t>%</t>
  </si>
  <si>
    <t>反映部门（单位）人员对公用经费保障的满意程度。</t>
  </si>
  <si>
    <t>五华区基础教育学校书记、校长职级资金</t>
  </si>
  <si>
    <t>时效指标</t>
  </si>
  <si>
    <t>项目完成时间</t>
  </si>
  <si>
    <t>2024年12月31日前</t>
  </si>
  <si>
    <t>项</t>
  </si>
  <si>
    <t>补助对象政策知晓度</t>
  </si>
  <si>
    <t>100%</t>
  </si>
  <si>
    <t>95%</t>
  </si>
  <si>
    <t>1.充分利用退休教师优势资源，调动优秀退休教师继续投身教育的积极性，2025年引进赵敏1名银龄讲师帮带中青年教师快速成长，加强教育科研和对中青年教师的传、帮、带等，提高教师队伍整体素质，2.引领示范作用明显，带动学校教育教学和管理水平提升。一是银龄教师参与课堂教学；二是参与指导教师培训，辅导中青年骨干教师；三是银龄教师考核合格。</t>
  </si>
  <si>
    <t>引进银龄讲师人数</t>
  </si>
  <si>
    <t>1人</t>
  </si>
  <si>
    <t>质量指标</t>
  </si>
  <si>
    <t>补助兑现准确率</t>
  </si>
  <si>
    <t>获补标准达标率</t>
  </si>
  <si>
    <t>发放及时率</t>
  </si>
  <si>
    <t>成本指标</t>
  </si>
  <si>
    <t>经济成本指标</t>
  </si>
  <si>
    <t>20万</t>
  </si>
  <si>
    <t>元</t>
  </si>
  <si>
    <t>政策的知晓度</t>
  </si>
  <si>
    <t>受益对象满意度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</si>
  <si>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</si>
  <si>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</si>
  <si>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</si>
  <si>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</si>
  <si>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备注：昆明市五华区闻华中学2025年无政府性基金预算支出。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</si>
  <si>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</si>
  <si>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</si>
  <si>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</si>
  <si>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</si>
  <si>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</si>
  <si>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</si>
  <si>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</si>
  <si>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</si>
  <si>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</si>
  <si>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</si>
  <si>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</si>
  <si>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文印服务</t>
  </si>
  <si>
    <t>其他印刷服务</t>
  </si>
  <si>
    <t>年</t>
  </si>
  <si>
    <t>物业管理服务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</si>
  <si>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</si>
  <si>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</si>
  <si>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</si>
  <si>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</si>
  <si>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</si>
  <si>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</si>
  <si>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</si>
  <si>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</si>
  <si>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备注：昆明市五华区闻华中学2025年无政府购买服务预算。</t>
  </si>
  <si>
    <t>预算09-1表</t>
  </si>
  <si>
    <t>单位名称（项目）</t>
  </si>
  <si>
    <t>地区</t>
  </si>
  <si>
    <t>备注：昆明市五华区闻华中学2025年无区对下转移支付预算。</t>
  </si>
  <si>
    <t>预算09-2表</t>
  </si>
  <si>
    <t>备注：昆明市五华区闻华中学2025年无区对下转移支付绩效目标。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</si>
  <si>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</si>
  <si>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</si>
  <si>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</si>
  <si>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</si>
  <si>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</si>
  <si>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</si>
  <si>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</si>
  <si>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</si>
  <si>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备注：昆明市五华区闻华中学2025年无新增资产配置。</t>
  </si>
  <si>
    <t>预算11表</t>
  </si>
  <si>
    <t>上级补助</t>
  </si>
  <si>
    <t>备注：昆明市五华区闻华中学2025年无上级补助项目支出预算。</t>
  </si>
  <si>
    <t>预算12表</t>
  </si>
  <si>
    <t>项目级次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</si>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</sst>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rgb="FF000000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6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176" fontId="15" fillId="0" borderId="7">
      <alignment horizontal="right" vertical="center"/>
    </xf>
    <xf numFmtId="177" fontId="15" fillId="0" borderId="7">
      <alignment horizontal="right" vertical="center"/>
    </xf>
    <xf numFmtId="10" fontId="15" fillId="0" borderId="7">
      <alignment horizontal="right" vertical="center"/>
    </xf>
    <xf numFmtId="178" fontId="15" fillId="0" borderId="7">
      <alignment horizontal="right" vertical="center"/>
    </xf>
    <xf numFmtId="49" fontId="15" fillId="0" borderId="7">
      <alignment horizontal="left" vertical="center" wrapText="1"/>
    </xf>
    <xf numFmtId="178" fontId="15" fillId="0" borderId="7">
      <alignment horizontal="right" vertical="center"/>
    </xf>
    <xf numFmtId="179" fontId="15" fillId="0" borderId="7">
      <alignment horizontal="right" vertical="center"/>
    </xf>
    <xf numFmtId="180" fontId="15" fillId="0" borderId="7">
      <alignment horizontal="right" vertical="center"/>
    </xf>
  </cellStyleXfs>
  <cellXfs count="23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/>
    <xf numFmtId="0" fontId="2" fillId="0" borderId="0" xfId="0" applyFont="1" applyBorder="1" applyAlignment="1">
      <alignment horizontal="left" vertical="center"/>
    </xf>
    <xf numFmtId="180" fontId="11" fillId="0" borderId="7" xfId="56" applyNumberFormat="1" applyFont="1" applyBorder="1" applyAlignment="1">
      <alignment horizontal="center" vertical="center"/>
    </xf>
    <xf numFmtId="180" fontId="11" fillId="0" borderId="7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 applyProtection="1">
      <alignment horizontal="center" vertical="center"/>
      <protection locked="0"/>
    </xf>
    <xf numFmtId="180" fontId="10" fillId="0" borderId="10" xfId="0" applyNumberFormat="1" applyFont="1" applyBorder="1" applyAlignment="1">
      <alignment horizontal="center" vertical="center"/>
    </xf>
    <xf numFmtId="49" fontId="12" fillId="0" borderId="7" xfId="53" applyFont="1">
      <alignment horizontal="left" vertical="center" wrapText="1"/>
    </xf>
    <xf numFmtId="178" fontId="12" fillId="0" borderId="7" xfId="54" applyFont="1" applyAlignment="1">
      <alignment horizontal="left" vertical="center"/>
    </xf>
    <xf numFmtId="178" fontId="12" fillId="0" borderId="7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11" xfId="0" applyFont="1" applyBorder="1" applyAlignment="1" applyProtection="1">
      <alignment horizontal="left" vertical="center"/>
      <protection locked="0"/>
    </xf>
    <xf numFmtId="180" fontId="10" fillId="0" borderId="11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>
      <alignment horizontal="left" vertical="center"/>
    </xf>
    <xf numFmtId="0" fontId="12" fillId="2" borderId="11" xfId="0" applyFont="1" applyFill="1" applyBorder="1" applyAlignment="1">
      <alignment horizontal="right" vertical="center"/>
    </xf>
    <xf numFmtId="178" fontId="10" fillId="0" borderId="7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180" fontId="10" fillId="0" borderId="7" xfId="56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right"/>
      <protection locked="0"/>
    </xf>
    <xf numFmtId="49" fontId="13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15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178" fontId="5" fillId="0" borderId="15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4" fontId="18" fillId="0" borderId="7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4" fontId="18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 quotePrefix="1">
      <alignment horizontal="center" vertical="center"/>
      <protection locked="0"/>
    </xf>
    <xf numFmtId="0" fontId="10" fillId="0" borderId="14" xfId="0" applyFont="1" applyFill="1" applyBorder="1" applyAlignment="1" quotePrefix="1">
      <alignment horizontal="center" vertical="center"/>
    </xf>
    <xf numFmtId="0" fontId="2" fillId="0" borderId="7" xfId="0" applyFont="1" applyBorder="1" applyAlignment="1" quotePrefix="1">
      <alignment horizontal="center" vertical="center"/>
    </xf>
    <xf numFmtId="0" fontId="2" fillId="0" borderId="7" xfId="0" applyFont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7" sqref="B7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50"/>
      <c r="B2" s="50"/>
      <c r="C2" s="50"/>
      <c r="D2" s="67" t="s">
        <v>0</v>
      </c>
    </row>
    <row r="3" ht="41.25" customHeight="1" spans="1:1">
      <c r="A3" s="45" t="str">
        <f>"2025"&amp;"年部门财务收支预算总表"</f>
        <v>2025年部门财务收支预算总表</v>
      </c>
    </row>
    <row r="4" ht="18" customHeight="1" spans="1:4">
      <c r="A4" s="48" t="str">
        <f>"单位名称：昆明市五华区闻华中学"&amp;""</f>
        <v>单位名称：昆明市五华区闻华中学</v>
      </c>
      <c r="B4" s="192"/>
      <c r="D4" s="161" t="s">
        <v>1</v>
      </c>
    </row>
    <row r="5" ht="23.25" customHeight="1" spans="1:4">
      <c r="A5" s="193" t="s">
        <v>2</v>
      </c>
      <c r="B5" s="194"/>
      <c r="C5" s="193" t="s">
        <v>3</v>
      </c>
      <c r="D5" s="194"/>
    </row>
    <row r="6" ht="24" customHeight="1" spans="1:4">
      <c r="A6" s="193" t="s">
        <v>4</v>
      </c>
      <c r="B6" s="193" t="s">
        <v>5</v>
      </c>
      <c r="C6" s="193" t="s">
        <v>6</v>
      </c>
      <c r="D6" s="193" t="s">
        <v>5</v>
      </c>
    </row>
    <row r="7" ht="18" customHeight="1" spans="1:4">
      <c r="A7" s="195" t="s">
        <v>7</v>
      </c>
      <c r="B7" s="196">
        <v>42939269</v>
      </c>
      <c r="C7" s="195" t="s">
        <v>8</v>
      </c>
      <c r="D7" s="84"/>
    </row>
    <row r="8" ht="18" customHeight="1" spans="1:4">
      <c r="A8" s="195" t="s">
        <v>9</v>
      </c>
      <c r="B8" s="84"/>
      <c r="C8" s="195" t="s">
        <v>10</v>
      </c>
      <c r="D8" s="84"/>
    </row>
    <row r="9" ht="18" customHeight="1" spans="1:4">
      <c r="A9" s="195" t="s">
        <v>11</v>
      </c>
      <c r="B9" s="84"/>
      <c r="C9" s="228" t="s">
        <v>12</v>
      </c>
      <c r="D9" s="84"/>
    </row>
    <row r="10" ht="18" customHeight="1" spans="1:4">
      <c r="A10" s="195" t="s">
        <v>13</v>
      </c>
      <c r="B10" s="84"/>
      <c r="C10" s="228" t="s">
        <v>14</v>
      </c>
      <c r="D10" s="84"/>
    </row>
    <row r="11" ht="18" customHeight="1" spans="1:4">
      <c r="A11" s="195" t="s">
        <v>15</v>
      </c>
      <c r="B11" s="84"/>
      <c r="C11" s="228" t="s">
        <v>16</v>
      </c>
      <c r="D11" s="196">
        <v>30742281</v>
      </c>
    </row>
    <row r="12" ht="18" customHeight="1" spans="1:4">
      <c r="A12" s="195" t="s">
        <v>17</v>
      </c>
      <c r="B12" s="84"/>
      <c r="C12" s="228" t="s">
        <v>18</v>
      </c>
      <c r="D12" s="196"/>
    </row>
    <row r="13" ht="18" customHeight="1" spans="1:4">
      <c r="A13" s="195" t="s">
        <v>19</v>
      </c>
      <c r="B13" s="84"/>
      <c r="C13" s="35" t="s">
        <v>20</v>
      </c>
      <c r="D13" s="196"/>
    </row>
    <row r="14" ht="18" customHeight="1" spans="1:4">
      <c r="A14" s="195" t="s">
        <v>21</v>
      </c>
      <c r="B14" s="84"/>
      <c r="C14" s="35" t="s">
        <v>22</v>
      </c>
      <c r="D14" s="196">
        <v>6510200</v>
      </c>
    </row>
    <row r="15" ht="18" customHeight="1" spans="1:4">
      <c r="A15" s="195" t="s">
        <v>23</v>
      </c>
      <c r="B15" s="84"/>
      <c r="C15" s="35" t="s">
        <v>24</v>
      </c>
      <c r="D15" s="196">
        <v>2883900</v>
      </c>
    </row>
    <row r="16" ht="18" customHeight="1" spans="1:4">
      <c r="A16" s="195" t="s">
        <v>25</v>
      </c>
      <c r="B16" s="84"/>
      <c r="C16" s="35" t="s">
        <v>26</v>
      </c>
      <c r="D16" s="196"/>
    </row>
    <row r="17" ht="18" customHeight="1" spans="1:4">
      <c r="A17" s="197"/>
      <c r="B17" s="84"/>
      <c r="C17" s="35" t="s">
        <v>27</v>
      </c>
      <c r="D17" s="188"/>
    </row>
    <row r="18" ht="18" customHeight="1" spans="1:4">
      <c r="A18" s="198"/>
      <c r="B18" s="84"/>
      <c r="C18" s="35" t="s">
        <v>28</v>
      </c>
      <c r="D18" s="188"/>
    </row>
    <row r="19" ht="18" customHeight="1" spans="1:4">
      <c r="A19" s="198"/>
      <c r="B19" s="84"/>
      <c r="C19" s="35" t="s">
        <v>29</v>
      </c>
      <c r="D19" s="188"/>
    </row>
    <row r="20" ht="18" customHeight="1" spans="1:4">
      <c r="A20" s="198"/>
      <c r="B20" s="84"/>
      <c r="C20" s="35" t="s">
        <v>30</v>
      </c>
      <c r="D20" s="188"/>
    </row>
    <row r="21" ht="18" customHeight="1" spans="1:4">
      <c r="A21" s="198"/>
      <c r="B21" s="84"/>
      <c r="C21" s="35" t="s">
        <v>31</v>
      </c>
      <c r="D21" s="188"/>
    </row>
    <row r="22" ht="18" customHeight="1" spans="1:4">
      <c r="A22" s="198"/>
      <c r="B22" s="84"/>
      <c r="C22" s="35" t="s">
        <v>32</v>
      </c>
      <c r="D22" s="188"/>
    </row>
    <row r="23" ht="18" customHeight="1" spans="1:4">
      <c r="A23" s="198"/>
      <c r="B23" s="84"/>
      <c r="C23" s="35" t="s">
        <v>33</v>
      </c>
      <c r="D23" s="188"/>
    </row>
    <row r="24" ht="18" customHeight="1" spans="1:4">
      <c r="A24" s="198"/>
      <c r="B24" s="84"/>
      <c r="C24" s="35" t="s">
        <v>34</v>
      </c>
      <c r="D24" s="188"/>
    </row>
    <row r="25" ht="18" customHeight="1" spans="1:4">
      <c r="A25" s="198"/>
      <c r="B25" s="84"/>
      <c r="C25" s="35" t="s">
        <v>35</v>
      </c>
      <c r="D25" s="188">
        <v>2802888</v>
      </c>
    </row>
    <row r="26" ht="18" customHeight="1" spans="1:4">
      <c r="A26" s="198"/>
      <c r="B26" s="84"/>
      <c r="C26" s="35" t="s">
        <v>36</v>
      </c>
      <c r="D26" s="188"/>
    </row>
    <row r="27" ht="18" customHeight="1" spans="1:4">
      <c r="A27" s="198"/>
      <c r="B27" s="84"/>
      <c r="C27" s="197" t="s">
        <v>37</v>
      </c>
      <c r="D27" s="84"/>
    </row>
    <row r="28" ht="18" customHeight="1" spans="1:4">
      <c r="A28" s="198"/>
      <c r="B28" s="84"/>
      <c r="C28" s="35" t="s">
        <v>38</v>
      </c>
      <c r="D28" s="84"/>
    </row>
    <row r="29" ht="18" customHeight="1" spans="1:4">
      <c r="A29" s="198"/>
      <c r="B29" s="84"/>
      <c r="C29" s="35" t="s">
        <v>39</v>
      </c>
      <c r="D29" s="84"/>
    </row>
    <row r="30" ht="18" customHeight="1" spans="1:4">
      <c r="A30" s="198"/>
      <c r="B30" s="84"/>
      <c r="C30" s="197" t="s">
        <v>40</v>
      </c>
      <c r="D30" s="84"/>
    </row>
    <row r="31" ht="18" customHeight="1" spans="1:4">
      <c r="A31" s="198"/>
      <c r="B31" s="84"/>
      <c r="C31" s="197" t="s">
        <v>41</v>
      </c>
      <c r="D31" s="84"/>
    </row>
    <row r="32" ht="18" customHeight="1" spans="1:4">
      <c r="A32" s="198"/>
      <c r="B32" s="84"/>
      <c r="C32" s="35" t="s">
        <v>42</v>
      </c>
      <c r="D32" s="84"/>
    </row>
    <row r="33" ht="18" customHeight="1" spans="1:4">
      <c r="A33" s="198" t="s">
        <v>43</v>
      </c>
      <c r="B33" s="200">
        <v>42939269</v>
      </c>
      <c r="C33" s="198" t="s">
        <v>44</v>
      </c>
      <c r="D33" s="229">
        <v>42939269</v>
      </c>
    </row>
    <row r="34" ht="18" customHeight="1" spans="1:4">
      <c r="A34" s="197" t="s">
        <v>45</v>
      </c>
      <c r="B34" s="84"/>
      <c r="C34" s="197" t="s">
        <v>46</v>
      </c>
      <c r="D34" s="84"/>
    </row>
    <row r="35" ht="18" customHeight="1" spans="1:4">
      <c r="A35" s="35" t="s">
        <v>47</v>
      </c>
      <c r="B35" s="84"/>
      <c r="C35" s="35" t="s">
        <v>47</v>
      </c>
      <c r="D35" s="84"/>
    </row>
    <row r="36" ht="18" customHeight="1" spans="1:4">
      <c r="A36" s="35" t="s">
        <v>48</v>
      </c>
      <c r="B36" s="84"/>
      <c r="C36" s="35" t="s">
        <v>49</v>
      </c>
      <c r="D36" s="84"/>
    </row>
    <row r="37" ht="18" customHeight="1" spans="1:4">
      <c r="A37" s="199" t="s">
        <v>50</v>
      </c>
      <c r="B37" s="200">
        <v>42939269</v>
      </c>
      <c r="C37" s="199" t="s">
        <v>51</v>
      </c>
      <c r="D37" s="229">
        <v>42939269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E19" sqref="E19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38">
        <v>1</v>
      </c>
      <c r="B2" s="139">
        <v>0</v>
      </c>
      <c r="C2" s="138">
        <v>1</v>
      </c>
      <c r="D2" s="140"/>
      <c r="E2" s="140"/>
      <c r="F2" s="137" t="s">
        <v>337</v>
      </c>
    </row>
    <row r="3" ht="42" customHeight="1" spans="1:6">
      <c r="A3" s="141" t="str">
        <f>"2025"&amp;"年部门政府性基金预算支出预算表"</f>
        <v>2025年部门政府性基金预算支出预算表</v>
      </c>
      <c r="B3" s="141" t="s">
        <v>338</v>
      </c>
      <c r="C3" s="142"/>
      <c r="D3" s="143"/>
      <c r="E3" s="143"/>
      <c r="F3" s="143"/>
    </row>
    <row r="4" ht="18" customHeight="1" spans="1:6">
      <c r="A4" s="5" t="str">
        <f>"单位名称：昆明市五华区闻华中学"&amp;""</f>
        <v>单位名称：昆明市五华区闻华中学</v>
      </c>
      <c r="B4" s="5" t="s">
        <v>339</v>
      </c>
      <c r="C4" s="138"/>
      <c r="D4" s="140"/>
      <c r="E4" s="140"/>
      <c r="F4" s="137" t="s">
        <v>1</v>
      </c>
    </row>
    <row r="5" ht="19.5" customHeight="1" spans="1:6">
      <c r="A5" s="144" t="s">
        <v>181</v>
      </c>
      <c r="B5" s="145" t="s">
        <v>71</v>
      </c>
      <c r="C5" s="144" t="s">
        <v>72</v>
      </c>
      <c r="D5" s="11" t="s">
        <v>340</v>
      </c>
      <c r="E5" s="12"/>
      <c r="F5" s="13"/>
    </row>
    <row r="6" ht="18.75" customHeight="1" spans="1:6">
      <c r="A6" s="146"/>
      <c r="B6" s="147"/>
      <c r="C6" s="146"/>
      <c r="D6" s="16" t="s">
        <v>55</v>
      </c>
      <c r="E6" s="11" t="s">
        <v>74</v>
      </c>
      <c r="F6" s="16" t="s">
        <v>75</v>
      </c>
    </row>
    <row r="7" s="41" customFormat="1" ht="18" customHeight="1" spans="1:6">
      <c r="A7" s="39">
        <v>1</v>
      </c>
      <c r="B7" s="148" t="s">
        <v>82</v>
      </c>
      <c r="C7" s="39">
        <v>3</v>
      </c>
      <c r="D7" s="20">
        <v>4</v>
      </c>
      <c r="E7" s="20">
        <v>5</v>
      </c>
      <c r="F7" s="20">
        <v>6</v>
      </c>
    </row>
    <row r="8" ht="18" customHeight="1" spans="1:6">
      <c r="A8" s="22"/>
      <c r="B8" s="22"/>
      <c r="C8" s="22"/>
      <c r="D8" s="84"/>
      <c r="E8" s="84"/>
      <c r="F8" s="84"/>
    </row>
    <row r="9" ht="18" customHeight="1" spans="1:6">
      <c r="A9" s="22"/>
      <c r="B9" s="22"/>
      <c r="C9" s="22"/>
      <c r="D9" s="84"/>
      <c r="E9" s="84"/>
      <c r="F9" s="84"/>
    </row>
    <row r="10" ht="18" customHeight="1" spans="1:6">
      <c r="A10" s="149" t="s">
        <v>170</v>
      </c>
      <c r="B10" s="149" t="s">
        <v>170</v>
      </c>
      <c r="C10" s="150" t="s">
        <v>170</v>
      </c>
      <c r="D10" s="84"/>
      <c r="E10" s="84"/>
      <c r="F10" s="84"/>
    </row>
    <row r="11" ht="18" customHeight="1" spans="1:1">
      <c r="A11" t="s">
        <v>341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topLeftCell="E1" workbookViewId="0">
      <pane ySplit="1" topLeftCell="A2" activePane="bottomLeft" state="frozen"/>
      <selection/>
      <selection pane="bottomLeft" activeCell="C16" sqref="C16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6"/>
      <c r="C2" s="86"/>
      <c r="R2" s="3"/>
      <c r="S2" s="3" t="s">
        <v>342</v>
      </c>
    </row>
    <row r="3" ht="41.25" customHeight="1" spans="1:19">
      <c r="A3" s="76" t="str">
        <f>"2025"&amp;"年部门政府采购预算表"</f>
        <v>2025年部门政府采购预算表</v>
      </c>
      <c r="B3" s="69"/>
      <c r="C3" s="69"/>
      <c r="D3" s="4"/>
      <c r="E3" s="4"/>
      <c r="F3" s="4"/>
      <c r="G3" s="4"/>
      <c r="H3" s="4"/>
      <c r="I3" s="4"/>
      <c r="J3" s="4"/>
      <c r="K3" s="4"/>
      <c r="L3" s="4"/>
      <c r="M3" s="69"/>
      <c r="N3" s="4"/>
      <c r="O3" s="4"/>
      <c r="P3" s="69"/>
      <c r="Q3" s="4"/>
      <c r="R3" s="69"/>
      <c r="S3" s="69"/>
    </row>
    <row r="4" ht="18" customHeight="1" spans="1:19">
      <c r="A4" s="117" t="str">
        <f>"单位名称：昆明市五华区闻华中学"&amp;""</f>
        <v>单位名称：昆明市五华区闻华中学</v>
      </c>
      <c r="B4" s="88"/>
      <c r="C4" s="88"/>
      <c r="D4" s="7"/>
      <c r="E4" s="7"/>
      <c r="F4" s="7"/>
      <c r="G4" s="7"/>
      <c r="H4" s="7"/>
      <c r="I4" s="7"/>
      <c r="J4" s="7"/>
      <c r="K4" s="7"/>
      <c r="L4" s="7"/>
      <c r="R4" s="8"/>
      <c r="S4" s="137" t="s">
        <v>1</v>
      </c>
    </row>
    <row r="5" ht="15.75" customHeight="1" spans="1:19">
      <c r="A5" s="10" t="s">
        <v>180</v>
      </c>
      <c r="B5" s="89" t="s">
        <v>181</v>
      </c>
      <c r="C5" s="89" t="s">
        <v>343</v>
      </c>
      <c r="D5" s="90" t="s">
        <v>344</v>
      </c>
      <c r="E5" s="90" t="s">
        <v>345</v>
      </c>
      <c r="F5" s="90" t="s">
        <v>346</v>
      </c>
      <c r="G5" s="90" t="s">
        <v>347</v>
      </c>
      <c r="H5" s="90" t="s">
        <v>348</v>
      </c>
      <c r="I5" s="105" t="s">
        <v>188</v>
      </c>
      <c r="J5" s="105"/>
      <c r="K5" s="105"/>
      <c r="L5" s="105"/>
      <c r="M5" s="106"/>
      <c r="N5" s="105"/>
      <c r="O5" s="105"/>
      <c r="P5" s="113"/>
      <c r="Q5" s="105"/>
      <c r="R5" s="106"/>
      <c r="S5" s="80"/>
    </row>
    <row r="6" ht="17.25" customHeight="1" spans="1:19">
      <c r="A6" s="15"/>
      <c r="B6" s="91"/>
      <c r="C6" s="91"/>
      <c r="D6" s="92"/>
      <c r="E6" s="92"/>
      <c r="F6" s="92"/>
      <c r="G6" s="92"/>
      <c r="H6" s="92"/>
      <c r="I6" s="92" t="s">
        <v>55</v>
      </c>
      <c r="J6" s="92" t="s">
        <v>58</v>
      </c>
      <c r="K6" s="92" t="s">
        <v>349</v>
      </c>
      <c r="L6" s="92" t="s">
        <v>350</v>
      </c>
      <c r="M6" s="107" t="s">
        <v>351</v>
      </c>
      <c r="N6" s="108" t="s">
        <v>352</v>
      </c>
      <c r="O6" s="108"/>
      <c r="P6" s="114"/>
      <c r="Q6" s="108"/>
      <c r="R6" s="115"/>
      <c r="S6" s="93"/>
    </row>
    <row r="7" ht="54" customHeight="1" spans="1:19">
      <c r="A7" s="18"/>
      <c r="B7" s="93"/>
      <c r="C7" s="93"/>
      <c r="D7" s="94"/>
      <c r="E7" s="94"/>
      <c r="F7" s="94"/>
      <c r="G7" s="94"/>
      <c r="H7" s="94"/>
      <c r="I7" s="94"/>
      <c r="J7" s="94" t="s">
        <v>57</v>
      </c>
      <c r="K7" s="94"/>
      <c r="L7" s="94"/>
      <c r="M7" s="109"/>
      <c r="N7" s="94" t="s">
        <v>57</v>
      </c>
      <c r="O7" s="94" t="s">
        <v>64</v>
      </c>
      <c r="P7" s="93" t="s">
        <v>65</v>
      </c>
      <c r="Q7" s="94" t="s">
        <v>66</v>
      </c>
      <c r="R7" s="109" t="s">
        <v>67</v>
      </c>
      <c r="S7" s="93" t="s">
        <v>68</v>
      </c>
    </row>
    <row r="8" s="41" customFormat="1" ht="18" customHeight="1" spans="1:19">
      <c r="A8" s="118">
        <v>1</v>
      </c>
      <c r="B8" s="118" t="s">
        <v>82</v>
      </c>
      <c r="C8" s="119">
        <v>3</v>
      </c>
      <c r="D8" s="119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</row>
    <row r="9" s="116" customFormat="1" ht="18" customHeight="1" spans="1:19">
      <c r="A9" s="120" t="s">
        <v>198</v>
      </c>
      <c r="B9" s="121" t="s">
        <v>69</v>
      </c>
      <c r="C9" s="122" t="s">
        <v>259</v>
      </c>
      <c r="D9" s="123" t="s">
        <v>353</v>
      </c>
      <c r="E9" s="123" t="s">
        <v>354</v>
      </c>
      <c r="F9" s="123" t="s">
        <v>355</v>
      </c>
      <c r="G9" s="124">
        <v>1</v>
      </c>
      <c r="H9" s="125">
        <v>160000</v>
      </c>
      <c r="I9" s="125">
        <v>160000</v>
      </c>
      <c r="J9" s="125">
        <v>160000</v>
      </c>
      <c r="K9" s="136"/>
      <c r="L9" s="136"/>
      <c r="M9" s="136"/>
      <c r="N9" s="136"/>
      <c r="O9" s="136"/>
      <c r="P9" s="136"/>
      <c r="Q9" s="136"/>
      <c r="R9" s="136"/>
      <c r="S9" s="136"/>
    </row>
    <row r="10" s="116" customFormat="1" ht="18" customHeight="1" spans="1:19">
      <c r="A10" s="126"/>
      <c r="B10" s="127"/>
      <c r="C10" s="128"/>
      <c r="D10" s="123" t="s">
        <v>356</v>
      </c>
      <c r="E10" s="123" t="s">
        <v>356</v>
      </c>
      <c r="F10" s="123" t="s">
        <v>355</v>
      </c>
      <c r="G10" s="124">
        <v>1</v>
      </c>
      <c r="H10" s="125">
        <v>77152</v>
      </c>
      <c r="I10" s="125">
        <v>77152</v>
      </c>
      <c r="J10" s="125">
        <v>77152</v>
      </c>
      <c r="K10" s="133"/>
      <c r="L10" s="133"/>
      <c r="M10" s="133"/>
      <c r="N10" s="133"/>
      <c r="O10" s="133"/>
      <c r="P10" s="133"/>
      <c r="Q10" s="133"/>
      <c r="R10" s="133"/>
      <c r="S10" s="133"/>
    </row>
    <row r="11" s="116" customFormat="1" ht="18" customHeight="1" spans="1:19">
      <c r="A11" s="129" t="s">
        <v>170</v>
      </c>
      <c r="B11" s="130"/>
      <c r="C11" s="130"/>
      <c r="D11" s="131"/>
      <c r="E11" s="131"/>
      <c r="F11" s="131"/>
      <c r="G11" s="132"/>
      <c r="H11" s="133">
        <f>SUM(H9:H10)</f>
        <v>237152</v>
      </c>
      <c r="I11" s="133">
        <f>SUM(I9:I10)</f>
        <v>237152</v>
      </c>
      <c r="J11" s="133">
        <f>SUM(J9:J10)</f>
        <v>237152</v>
      </c>
      <c r="K11" s="133"/>
      <c r="L11" s="133"/>
      <c r="M11" s="133"/>
      <c r="N11" s="133"/>
      <c r="O11" s="133"/>
      <c r="P11" s="133"/>
      <c r="Q11" s="133"/>
      <c r="R11" s="133"/>
      <c r="S11" s="133"/>
    </row>
    <row r="12" ht="18" customHeight="1" spans="1:19">
      <c r="A12" s="117" t="s">
        <v>357</v>
      </c>
      <c r="B12" s="5"/>
      <c r="C12" s="5"/>
      <c r="D12" s="117"/>
      <c r="E12" s="117"/>
      <c r="F12" s="117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</row>
  </sheetData>
  <mergeCells count="22">
    <mergeCell ref="A3:S3"/>
    <mergeCell ref="A4:H4"/>
    <mergeCell ref="I5:S5"/>
    <mergeCell ref="N6:S6"/>
    <mergeCell ref="A11:G11"/>
    <mergeCell ref="A12:S12"/>
    <mergeCell ref="A5:A7"/>
    <mergeCell ref="A9:A10"/>
    <mergeCell ref="B5:B7"/>
    <mergeCell ref="B9:B10"/>
    <mergeCell ref="C5:C7"/>
    <mergeCell ref="C9:C10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8" sqref="$A8:$XFD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5"/>
      <c r="B2" s="86"/>
      <c r="C2" s="86"/>
      <c r="D2" s="86"/>
      <c r="E2" s="86"/>
      <c r="F2" s="86"/>
      <c r="G2" s="86"/>
      <c r="H2" s="85"/>
      <c r="I2" s="85"/>
      <c r="J2" s="85"/>
      <c r="K2" s="85"/>
      <c r="L2" s="85"/>
      <c r="M2" s="85"/>
      <c r="N2" s="103"/>
      <c r="O2" s="85"/>
      <c r="P2" s="85"/>
      <c r="Q2" s="86"/>
      <c r="R2" s="85"/>
      <c r="S2" s="111"/>
      <c r="T2" s="111" t="s">
        <v>358</v>
      </c>
    </row>
    <row r="3" ht="41.25" customHeight="1" spans="1:20">
      <c r="A3" s="76" t="str">
        <f>"2025"&amp;"年部门政府购买服务预算表"</f>
        <v>2025年部门政府购买服务预算表</v>
      </c>
      <c r="B3" s="69"/>
      <c r="C3" s="69"/>
      <c r="D3" s="69"/>
      <c r="E3" s="69"/>
      <c r="F3" s="69"/>
      <c r="G3" s="69"/>
      <c r="H3" s="87"/>
      <c r="I3" s="87"/>
      <c r="J3" s="87"/>
      <c r="K3" s="87"/>
      <c r="L3" s="87"/>
      <c r="M3" s="87"/>
      <c r="N3" s="104"/>
      <c r="O3" s="87"/>
      <c r="P3" s="87"/>
      <c r="Q3" s="69"/>
      <c r="R3" s="87"/>
      <c r="S3" s="104"/>
      <c r="T3" s="69"/>
    </row>
    <row r="4" ht="18" customHeight="1" spans="1:20">
      <c r="A4" s="77" t="str">
        <f>"单位名称：昆明市五华区闻华中学"&amp;""</f>
        <v>单位名称：昆明市五华区闻华中学</v>
      </c>
      <c r="B4" s="88"/>
      <c r="C4" s="88"/>
      <c r="D4" s="88"/>
      <c r="E4" s="88"/>
      <c r="F4" s="88"/>
      <c r="G4" s="88"/>
      <c r="H4" s="78"/>
      <c r="I4" s="78"/>
      <c r="J4" s="78"/>
      <c r="K4" s="78"/>
      <c r="L4" s="78"/>
      <c r="M4" s="78"/>
      <c r="N4" s="103"/>
      <c r="O4" s="85"/>
      <c r="P4" s="85"/>
      <c r="Q4" s="86"/>
      <c r="R4" s="85"/>
      <c r="S4" s="112"/>
      <c r="T4" s="111" t="s">
        <v>1</v>
      </c>
    </row>
    <row r="5" ht="24" customHeight="1" spans="1:20">
      <c r="A5" s="10" t="s">
        <v>180</v>
      </c>
      <c r="B5" s="89" t="s">
        <v>181</v>
      </c>
      <c r="C5" s="89" t="s">
        <v>343</v>
      </c>
      <c r="D5" s="89" t="s">
        <v>359</v>
      </c>
      <c r="E5" s="89" t="s">
        <v>360</v>
      </c>
      <c r="F5" s="89" t="s">
        <v>361</v>
      </c>
      <c r="G5" s="89" t="s">
        <v>362</v>
      </c>
      <c r="H5" s="90" t="s">
        <v>363</v>
      </c>
      <c r="I5" s="90" t="s">
        <v>364</v>
      </c>
      <c r="J5" s="105" t="s">
        <v>188</v>
      </c>
      <c r="K5" s="105"/>
      <c r="L5" s="105"/>
      <c r="M5" s="105"/>
      <c r="N5" s="106"/>
      <c r="O5" s="105"/>
      <c r="P5" s="105"/>
      <c r="Q5" s="113"/>
      <c r="R5" s="105"/>
      <c r="S5" s="106"/>
      <c r="T5" s="80"/>
    </row>
    <row r="6" ht="24" customHeight="1" spans="1:20">
      <c r="A6" s="15"/>
      <c r="B6" s="91"/>
      <c r="C6" s="91"/>
      <c r="D6" s="91"/>
      <c r="E6" s="91"/>
      <c r="F6" s="91"/>
      <c r="G6" s="91"/>
      <c r="H6" s="92"/>
      <c r="I6" s="92"/>
      <c r="J6" s="92" t="s">
        <v>55</v>
      </c>
      <c r="K6" s="92" t="s">
        <v>58</v>
      </c>
      <c r="L6" s="92" t="s">
        <v>349</v>
      </c>
      <c r="M6" s="92" t="s">
        <v>350</v>
      </c>
      <c r="N6" s="107" t="s">
        <v>351</v>
      </c>
      <c r="O6" s="108" t="s">
        <v>352</v>
      </c>
      <c r="P6" s="108"/>
      <c r="Q6" s="114"/>
      <c r="R6" s="108"/>
      <c r="S6" s="115"/>
      <c r="T6" s="93"/>
    </row>
    <row r="7" ht="54" customHeight="1" spans="1:20">
      <c r="A7" s="18"/>
      <c r="B7" s="93"/>
      <c r="C7" s="93"/>
      <c r="D7" s="93"/>
      <c r="E7" s="93"/>
      <c r="F7" s="93"/>
      <c r="G7" s="93"/>
      <c r="H7" s="94"/>
      <c r="I7" s="94"/>
      <c r="J7" s="94"/>
      <c r="K7" s="94" t="s">
        <v>57</v>
      </c>
      <c r="L7" s="94"/>
      <c r="M7" s="94"/>
      <c r="N7" s="109"/>
      <c r="O7" s="94" t="s">
        <v>57</v>
      </c>
      <c r="P7" s="94" t="s">
        <v>64</v>
      </c>
      <c r="Q7" s="93" t="s">
        <v>65</v>
      </c>
      <c r="R7" s="94" t="s">
        <v>66</v>
      </c>
      <c r="S7" s="109" t="s">
        <v>67</v>
      </c>
      <c r="T7" s="93" t="s">
        <v>68</v>
      </c>
    </row>
    <row r="8" s="41" customFormat="1" ht="18" customHeight="1" spans="1:20">
      <c r="A8" s="95">
        <v>1</v>
      </c>
      <c r="B8" s="96">
        <v>2</v>
      </c>
      <c r="C8" s="95">
        <v>3</v>
      </c>
      <c r="D8" s="95">
        <v>4</v>
      </c>
      <c r="E8" s="96">
        <v>5</v>
      </c>
      <c r="F8" s="95">
        <v>6</v>
      </c>
      <c r="G8" s="95">
        <v>7</v>
      </c>
      <c r="H8" s="96">
        <v>8</v>
      </c>
      <c r="I8" s="95">
        <v>9</v>
      </c>
      <c r="J8" s="95">
        <v>10</v>
      </c>
      <c r="K8" s="96">
        <v>11</v>
      </c>
      <c r="L8" s="95">
        <v>12</v>
      </c>
      <c r="M8" s="95">
        <v>13</v>
      </c>
      <c r="N8" s="96">
        <v>14</v>
      </c>
      <c r="O8" s="95">
        <v>15</v>
      </c>
      <c r="P8" s="95">
        <v>16</v>
      </c>
      <c r="Q8" s="96">
        <v>17</v>
      </c>
      <c r="R8" s="95">
        <v>18</v>
      </c>
      <c r="S8" s="95">
        <v>19</v>
      </c>
      <c r="T8" s="95">
        <v>20</v>
      </c>
    </row>
    <row r="9" ht="18" customHeight="1" spans="1:20">
      <c r="A9" s="97"/>
      <c r="B9" s="98"/>
      <c r="C9" s="98"/>
      <c r="D9" s="98"/>
      <c r="E9" s="98"/>
      <c r="F9" s="98"/>
      <c r="G9" s="98"/>
      <c r="H9" s="99"/>
      <c r="I9" s="99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ht="18" customHeight="1" spans="1:20">
      <c r="A10" s="100" t="s">
        <v>170</v>
      </c>
      <c r="B10" s="101"/>
      <c r="C10" s="101"/>
      <c r="D10" s="101"/>
      <c r="E10" s="101"/>
      <c r="F10" s="101"/>
      <c r="G10" s="101"/>
      <c r="H10" s="102"/>
      <c r="I10" s="110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ht="18" customHeight="1" spans="1:1">
      <c r="A11" t="s">
        <v>365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7" sqref="$A7:$XFD10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5"/>
      <c r="E2" s="3" t="s">
        <v>366</v>
      </c>
    </row>
    <row r="3" ht="41.25" customHeight="1" spans="1:5">
      <c r="A3" s="76" t="str">
        <f>"2025"&amp;"年区对下转移支付预算表"</f>
        <v>2025年区对下转移支付预算表</v>
      </c>
      <c r="B3" s="4"/>
      <c r="C3" s="4"/>
      <c r="D3" s="4"/>
      <c r="E3" s="69"/>
    </row>
    <row r="4" ht="18" customHeight="1" spans="1:5">
      <c r="A4" s="77" t="str">
        <f>"单位名称：昆明市五华区闻华中学"&amp;""</f>
        <v>单位名称：昆明市五华区闻华中学</v>
      </c>
      <c r="B4" s="78"/>
      <c r="C4" s="78"/>
      <c r="D4" s="79"/>
      <c r="E4" s="8" t="s">
        <v>1</v>
      </c>
    </row>
    <row r="5" ht="19.5" customHeight="1" spans="1:5">
      <c r="A5" s="31" t="s">
        <v>367</v>
      </c>
      <c r="B5" s="11" t="s">
        <v>188</v>
      </c>
      <c r="C5" s="12"/>
      <c r="D5" s="12"/>
      <c r="E5" s="80"/>
    </row>
    <row r="6" ht="40.5" customHeight="1" spans="1:5">
      <c r="A6" s="19"/>
      <c r="B6" s="32" t="s">
        <v>55</v>
      </c>
      <c r="C6" s="10" t="s">
        <v>58</v>
      </c>
      <c r="D6" s="81" t="s">
        <v>349</v>
      </c>
      <c r="E6" s="82" t="s">
        <v>368</v>
      </c>
    </row>
    <row r="7" ht="18" customHeight="1" spans="1:5">
      <c r="A7" s="20">
        <v>1</v>
      </c>
      <c r="B7" s="20">
        <v>2</v>
      </c>
      <c r="C7" s="20">
        <v>3</v>
      </c>
      <c r="D7" s="83">
        <v>4</v>
      </c>
      <c r="E7" s="39">
        <v>5</v>
      </c>
    </row>
    <row r="8" ht="18" customHeight="1" spans="1:5">
      <c r="A8" s="33"/>
      <c r="B8" s="84"/>
      <c r="C8" s="84"/>
      <c r="D8" s="84"/>
      <c r="E8" s="84"/>
    </row>
    <row r="9" ht="18" customHeight="1" spans="1:5">
      <c r="A9" s="72"/>
      <c r="B9" s="84"/>
      <c r="C9" s="84"/>
      <c r="D9" s="84"/>
      <c r="E9" s="84"/>
    </row>
    <row r="10" ht="18" customHeight="1" spans="1:1">
      <c r="A10" t="s">
        <v>369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6" sqref="$A6:$XFD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370</v>
      </c>
    </row>
    <row r="3" ht="41.25" customHeight="1" spans="1:10">
      <c r="A3" s="68" t="str">
        <f>"2025"&amp;"年市对下转移支付绩效目标表"</f>
        <v>2025年市对下转移支付绩效目标表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8" customHeight="1" spans="1:1">
      <c r="A4" s="5" t="str">
        <f>"单位名称：昆明市五华区闻华中学"&amp;""</f>
        <v>单位名称：昆明市五华区闻华中学</v>
      </c>
    </row>
    <row r="5" ht="44.25" customHeight="1" spans="1:10">
      <c r="A5" s="70" t="s">
        <v>367</v>
      </c>
      <c r="B5" s="70" t="s">
        <v>285</v>
      </c>
      <c r="C5" s="70" t="s">
        <v>286</v>
      </c>
      <c r="D5" s="70" t="s">
        <v>287</v>
      </c>
      <c r="E5" s="70" t="s">
        <v>288</v>
      </c>
      <c r="F5" s="71" t="s">
        <v>289</v>
      </c>
      <c r="G5" s="70" t="s">
        <v>290</v>
      </c>
      <c r="H5" s="71" t="s">
        <v>291</v>
      </c>
      <c r="I5" s="71" t="s">
        <v>292</v>
      </c>
      <c r="J5" s="70" t="s">
        <v>293</v>
      </c>
    </row>
    <row r="6" s="41" customFormat="1" ht="18" customHeight="1" spans="1:10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39">
        <v>6</v>
      </c>
      <c r="G6" s="58">
        <v>7</v>
      </c>
      <c r="H6" s="39">
        <v>8</v>
      </c>
      <c r="I6" s="39">
        <v>9</v>
      </c>
      <c r="J6" s="58">
        <v>10</v>
      </c>
    </row>
    <row r="7" ht="18" customHeight="1" spans="1:10">
      <c r="A7" s="33"/>
      <c r="B7" s="72"/>
      <c r="C7" s="72"/>
      <c r="D7" s="72"/>
      <c r="E7" s="73"/>
      <c r="F7" s="74"/>
      <c r="G7" s="73"/>
      <c r="H7" s="74"/>
      <c r="I7" s="74"/>
      <c r="J7" s="73"/>
    </row>
    <row r="8" ht="18" customHeight="1" spans="1:10">
      <c r="A8" s="33"/>
      <c r="B8" s="22"/>
      <c r="C8" s="22"/>
      <c r="D8" s="22"/>
      <c r="E8" s="33"/>
      <c r="F8" s="22"/>
      <c r="G8" s="33"/>
      <c r="H8" s="22"/>
      <c r="I8" s="22"/>
      <c r="J8" s="33"/>
    </row>
    <row r="9" ht="18" customHeight="1" spans="1:1">
      <c r="A9" t="s">
        <v>371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7" sqref="$A7:$XFD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2" t="s">
        <v>372</v>
      </c>
      <c r="B2" s="43"/>
      <c r="C2" s="43"/>
      <c r="D2" s="44"/>
      <c r="E2" s="44"/>
      <c r="F2" s="44"/>
      <c r="G2" s="43"/>
      <c r="H2" s="43"/>
      <c r="I2" s="44"/>
    </row>
    <row r="3" ht="41.25" customHeight="1" spans="1:9">
      <c r="A3" s="45" t="str">
        <f>"2025"&amp;"年新增资产配置预算表"</f>
        <v>2025年新增资产配置预算表</v>
      </c>
      <c r="B3" s="46"/>
      <c r="C3" s="46"/>
      <c r="D3" s="47"/>
      <c r="E3" s="47"/>
      <c r="F3" s="47"/>
      <c r="G3" s="46"/>
      <c r="H3" s="46"/>
      <c r="I3" s="47"/>
    </row>
    <row r="4" ht="18" customHeight="1" spans="1:9">
      <c r="A4" s="48" t="str">
        <f>"单位名称：昆明市五华区闻华中学"&amp;""</f>
        <v>单位名称：昆明市五华区闻华中学</v>
      </c>
      <c r="B4" s="49"/>
      <c r="C4" s="49"/>
      <c r="D4" s="50"/>
      <c r="F4" s="47"/>
      <c r="G4" s="46"/>
      <c r="H4" s="46"/>
      <c r="I4" s="67" t="s">
        <v>1</v>
      </c>
    </row>
    <row r="5" ht="28.5" customHeight="1" spans="1:9">
      <c r="A5" s="51" t="s">
        <v>180</v>
      </c>
      <c r="B5" s="52" t="s">
        <v>181</v>
      </c>
      <c r="C5" s="53" t="s">
        <v>373</v>
      </c>
      <c r="D5" s="51" t="s">
        <v>374</v>
      </c>
      <c r="E5" s="51" t="s">
        <v>375</v>
      </c>
      <c r="F5" s="51" t="s">
        <v>376</v>
      </c>
      <c r="G5" s="52" t="s">
        <v>377</v>
      </c>
      <c r="H5" s="39"/>
      <c r="I5" s="51"/>
    </row>
    <row r="6" ht="21" customHeight="1" spans="1:9">
      <c r="A6" s="53"/>
      <c r="B6" s="54"/>
      <c r="C6" s="54"/>
      <c r="D6" s="55"/>
      <c r="E6" s="54"/>
      <c r="F6" s="54"/>
      <c r="G6" s="52" t="s">
        <v>347</v>
      </c>
      <c r="H6" s="52" t="s">
        <v>378</v>
      </c>
      <c r="I6" s="52" t="s">
        <v>379</v>
      </c>
    </row>
    <row r="7" s="41" customFormat="1" ht="18" customHeight="1" spans="1:9">
      <c r="A7" s="56" t="s">
        <v>81</v>
      </c>
      <c r="B7" s="57"/>
      <c r="C7" s="51" t="s">
        <v>82</v>
      </c>
      <c r="D7" s="56" t="s">
        <v>83</v>
      </c>
      <c r="E7" s="58" t="s">
        <v>84</v>
      </c>
      <c r="F7" s="56" t="s">
        <v>85</v>
      </c>
      <c r="G7" s="51" t="s">
        <v>86</v>
      </c>
      <c r="H7" s="53" t="s">
        <v>87</v>
      </c>
      <c r="I7" s="58" t="s">
        <v>88</v>
      </c>
    </row>
    <row r="8" ht="18" customHeight="1" spans="1:9">
      <c r="A8" s="59"/>
      <c r="B8" s="35"/>
      <c r="C8" s="35"/>
      <c r="D8" s="33"/>
      <c r="E8" s="22"/>
      <c r="F8" s="60"/>
      <c r="G8" s="61"/>
      <c r="H8" s="62"/>
      <c r="I8" s="62"/>
    </row>
    <row r="9" ht="18" customHeight="1" spans="1:9">
      <c r="A9" s="63" t="s">
        <v>55</v>
      </c>
      <c r="B9" s="64"/>
      <c r="C9" s="64"/>
      <c r="D9" s="65"/>
      <c r="E9" s="66"/>
      <c r="F9" s="66"/>
      <c r="G9" s="61"/>
      <c r="H9" s="62"/>
      <c r="I9" s="62"/>
    </row>
    <row r="10" ht="18" customHeight="1" spans="1:1">
      <c r="A10" t="s">
        <v>380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8" sqref="$A8:$XFD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381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" customHeight="1" spans="1:11">
      <c r="A4" s="5" t="str">
        <f>"单位名称：昆明市五华区闻华中学"&amp;""</f>
        <v>单位名称：昆明市五华区闻华中学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267</v>
      </c>
      <c r="B5" s="9" t="s">
        <v>183</v>
      </c>
      <c r="C5" s="9" t="s">
        <v>268</v>
      </c>
      <c r="D5" s="10" t="s">
        <v>184</v>
      </c>
      <c r="E5" s="10" t="s">
        <v>185</v>
      </c>
      <c r="F5" s="10" t="s">
        <v>269</v>
      </c>
      <c r="G5" s="10" t="s">
        <v>270</v>
      </c>
      <c r="H5" s="31" t="s">
        <v>55</v>
      </c>
      <c r="I5" s="11" t="s">
        <v>382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2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8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9">
        <v>10</v>
      </c>
      <c r="K8" s="39">
        <v>11</v>
      </c>
    </row>
    <row r="9" ht="18" customHeight="1" spans="1:11">
      <c r="A9" s="33"/>
      <c r="B9" s="22"/>
      <c r="C9" s="33"/>
      <c r="D9" s="33"/>
      <c r="E9" s="33"/>
      <c r="F9" s="33"/>
      <c r="G9" s="33"/>
      <c r="H9" s="34"/>
      <c r="I9" s="40"/>
      <c r="J9" s="40"/>
      <c r="K9" s="34"/>
    </row>
    <row r="10" ht="18" customHeight="1" spans="1:11">
      <c r="A10" s="35"/>
      <c r="B10" s="22"/>
      <c r="C10" s="22"/>
      <c r="D10" s="22"/>
      <c r="E10" s="22"/>
      <c r="F10" s="22"/>
      <c r="G10" s="22"/>
      <c r="H10" s="30"/>
      <c r="I10" s="30"/>
      <c r="J10" s="30"/>
      <c r="K10" s="34"/>
    </row>
    <row r="11" ht="18" customHeight="1" spans="1:11">
      <c r="A11" s="36" t="s">
        <v>170</v>
      </c>
      <c r="B11" s="37"/>
      <c r="C11" s="37"/>
      <c r="D11" s="37"/>
      <c r="E11" s="37"/>
      <c r="F11" s="37"/>
      <c r="G11" s="38"/>
      <c r="H11" s="30"/>
      <c r="I11" s="30"/>
      <c r="J11" s="30"/>
      <c r="K11" s="34"/>
    </row>
    <row r="12" ht="18" customHeight="1" spans="1:1">
      <c r="A12" t="s">
        <v>383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topLeftCell="B1" workbookViewId="0">
      <pane ySplit="1" topLeftCell="A2" activePane="bottomLeft" state="frozen"/>
      <selection/>
      <selection pane="bottomLeft" activeCell="E15" sqref="E1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384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8" customHeight="1" spans="1:7">
      <c r="A4" s="5" t="str">
        <f>"单位名称：昆明市五华区闻华中学"&amp;""</f>
        <v>单位名称：昆明市五华区闻华中学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268</v>
      </c>
      <c r="B5" s="9" t="s">
        <v>267</v>
      </c>
      <c r="C5" s="9" t="s">
        <v>183</v>
      </c>
      <c r="D5" s="10" t="s">
        <v>385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8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8" customHeight="1" spans="1:7">
      <c r="A9" s="21" t="s">
        <v>69</v>
      </c>
      <c r="B9" s="22" t="s">
        <v>103</v>
      </c>
      <c r="C9" s="23" t="s">
        <v>275</v>
      </c>
      <c r="D9" s="23" t="s">
        <v>386</v>
      </c>
      <c r="E9" s="24">
        <v>200000</v>
      </c>
      <c r="F9" s="24">
        <v>200000</v>
      </c>
      <c r="G9" s="24">
        <v>200000</v>
      </c>
    </row>
    <row r="10" ht="18" customHeight="1" spans="1:7">
      <c r="A10" s="25"/>
      <c r="B10" s="22" t="s">
        <v>103</v>
      </c>
      <c r="C10" s="23" t="s">
        <v>278</v>
      </c>
      <c r="D10" s="23" t="s">
        <v>386</v>
      </c>
      <c r="E10" s="24">
        <v>30000</v>
      </c>
      <c r="F10" s="24">
        <v>30000</v>
      </c>
      <c r="G10" s="24">
        <v>30000</v>
      </c>
    </row>
    <row r="11" ht="18" customHeight="1" spans="1:7">
      <c r="A11" s="26"/>
      <c r="B11" s="22" t="s">
        <v>101</v>
      </c>
      <c r="C11" s="23" t="s">
        <v>283</v>
      </c>
      <c r="D11" s="23" t="s">
        <v>386</v>
      </c>
      <c r="E11" s="24">
        <v>21600</v>
      </c>
      <c r="F11" s="24">
        <v>21600</v>
      </c>
      <c r="G11" s="24">
        <v>21600</v>
      </c>
    </row>
    <row r="12" ht="18" customHeight="1" spans="1:7">
      <c r="A12" s="27" t="s">
        <v>55</v>
      </c>
      <c r="B12" s="28" t="s">
        <v>387</v>
      </c>
      <c r="C12" s="28"/>
      <c r="D12" s="29"/>
      <c r="E12" s="30">
        <f>SUM(E9:E11)</f>
        <v>251600</v>
      </c>
      <c r="F12" s="30">
        <f>SUM(F9:F11)</f>
        <v>251600</v>
      </c>
      <c r="G12" s="30">
        <f>SUM(G9:G11)</f>
        <v>251600</v>
      </c>
    </row>
  </sheetData>
  <mergeCells count="12">
    <mergeCell ref="A3:G3"/>
    <mergeCell ref="A4:D4"/>
    <mergeCell ref="E5:G5"/>
    <mergeCell ref="A12:D12"/>
    <mergeCell ref="A5:A7"/>
    <mergeCell ref="A9:A11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A8" sqref="$A8:$XFD1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7" t="s">
        <v>52</v>
      </c>
    </row>
    <row r="3" ht="41.25" customHeight="1" spans="1:1">
      <c r="A3" s="45" t="str">
        <f>"2025"&amp;"年部门收入预算表"</f>
        <v>2025年部门收入预算表</v>
      </c>
    </row>
    <row r="4" ht="18" customHeight="1" spans="1:19">
      <c r="A4" s="48" t="str">
        <f>"单位名称：昆明市五华区闻华中学"&amp;""</f>
        <v>单位名称：昆明市五华区闻华中学</v>
      </c>
      <c r="S4" s="50" t="s">
        <v>1</v>
      </c>
    </row>
    <row r="5" ht="21.75" customHeight="1" spans="1:19">
      <c r="A5" s="214" t="s">
        <v>53</v>
      </c>
      <c r="B5" s="215" t="s">
        <v>54</v>
      </c>
      <c r="C5" s="215" t="s">
        <v>55</v>
      </c>
      <c r="D5" s="216" t="s">
        <v>56</v>
      </c>
      <c r="E5" s="216"/>
      <c r="F5" s="216"/>
      <c r="G5" s="216"/>
      <c r="H5" s="216"/>
      <c r="I5" s="149"/>
      <c r="J5" s="216"/>
      <c r="K5" s="216"/>
      <c r="L5" s="216"/>
      <c r="M5" s="216"/>
      <c r="N5" s="223"/>
      <c r="O5" s="216" t="s">
        <v>45</v>
      </c>
      <c r="P5" s="216"/>
      <c r="Q5" s="216"/>
      <c r="R5" s="216"/>
      <c r="S5" s="223"/>
    </row>
    <row r="6" ht="27" customHeight="1" spans="1:19">
      <c r="A6" s="217"/>
      <c r="B6" s="218"/>
      <c r="C6" s="218"/>
      <c r="D6" s="218" t="s">
        <v>57</v>
      </c>
      <c r="E6" s="218" t="s">
        <v>58</v>
      </c>
      <c r="F6" s="218" t="s">
        <v>59</v>
      </c>
      <c r="G6" s="218" t="s">
        <v>60</v>
      </c>
      <c r="H6" s="218" t="s">
        <v>61</v>
      </c>
      <c r="I6" s="224" t="s">
        <v>62</v>
      </c>
      <c r="J6" s="225"/>
      <c r="K6" s="225"/>
      <c r="L6" s="225"/>
      <c r="M6" s="225"/>
      <c r="N6" s="226"/>
      <c r="O6" s="218" t="s">
        <v>57</v>
      </c>
      <c r="P6" s="218" t="s">
        <v>58</v>
      </c>
      <c r="Q6" s="218" t="s">
        <v>59</v>
      </c>
      <c r="R6" s="218" t="s">
        <v>60</v>
      </c>
      <c r="S6" s="218" t="s">
        <v>63</v>
      </c>
    </row>
    <row r="7" ht="30" customHeight="1" spans="1:19">
      <c r="A7" s="219"/>
      <c r="B7" s="110"/>
      <c r="C7" s="220"/>
      <c r="D7" s="220"/>
      <c r="E7" s="220"/>
      <c r="F7" s="220"/>
      <c r="G7" s="220"/>
      <c r="H7" s="220"/>
      <c r="I7" s="74" t="s">
        <v>57</v>
      </c>
      <c r="J7" s="226" t="s">
        <v>64</v>
      </c>
      <c r="K7" s="226" t="s">
        <v>65</v>
      </c>
      <c r="L7" s="226" t="s">
        <v>66</v>
      </c>
      <c r="M7" s="226" t="s">
        <v>67</v>
      </c>
      <c r="N7" s="226" t="s">
        <v>68</v>
      </c>
      <c r="O7" s="227"/>
      <c r="P7" s="227"/>
      <c r="Q7" s="227"/>
      <c r="R7" s="227"/>
      <c r="S7" s="220"/>
    </row>
    <row r="8" s="41" customFormat="1" ht="18" customHeight="1" spans="1:19">
      <c r="A8" s="221">
        <v>1</v>
      </c>
      <c r="B8" s="221">
        <v>2</v>
      </c>
      <c r="C8" s="221">
        <v>3</v>
      </c>
      <c r="D8" s="221">
        <v>4</v>
      </c>
      <c r="E8" s="221">
        <v>5</v>
      </c>
      <c r="F8" s="221">
        <v>6</v>
      </c>
      <c r="G8" s="221">
        <v>7</v>
      </c>
      <c r="H8" s="221">
        <v>8</v>
      </c>
      <c r="I8" s="52">
        <v>9</v>
      </c>
      <c r="J8" s="221">
        <v>10</v>
      </c>
      <c r="K8" s="221">
        <v>11</v>
      </c>
      <c r="L8" s="221">
        <v>12</v>
      </c>
      <c r="M8" s="221">
        <v>13</v>
      </c>
      <c r="N8" s="221">
        <v>14</v>
      </c>
      <c r="O8" s="221">
        <v>15</v>
      </c>
      <c r="P8" s="221">
        <v>16</v>
      </c>
      <c r="Q8" s="221">
        <v>17</v>
      </c>
      <c r="R8" s="221">
        <v>18</v>
      </c>
      <c r="S8" s="221">
        <v>19</v>
      </c>
    </row>
    <row r="9" ht="18" customHeight="1" spans="1:19">
      <c r="A9" s="22">
        <v>105</v>
      </c>
      <c r="B9" s="22" t="s">
        <v>69</v>
      </c>
      <c r="C9" s="196">
        <v>42939269</v>
      </c>
      <c r="D9" s="196">
        <v>42939269</v>
      </c>
      <c r="E9" s="196">
        <v>42939269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ht="18" customHeight="1" spans="1:19">
      <c r="A10" s="22">
        <v>105010</v>
      </c>
      <c r="B10" s="22" t="s">
        <v>69</v>
      </c>
      <c r="C10" s="196">
        <v>42939269</v>
      </c>
      <c r="D10" s="196">
        <v>42939269</v>
      </c>
      <c r="E10" s="196">
        <v>42939269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</row>
    <row r="11" ht="18" customHeight="1" spans="1:19">
      <c r="A11" s="53" t="s">
        <v>55</v>
      </c>
      <c r="B11" s="222"/>
      <c r="C11" s="196">
        <v>42939269</v>
      </c>
      <c r="D11" s="196">
        <v>42939269</v>
      </c>
      <c r="E11" s="196">
        <v>42939269</v>
      </c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A7" sqref="$A7:$XFD26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50" t="s">
        <v>70</v>
      </c>
    </row>
    <row r="3" ht="41.25" customHeight="1" spans="1:1">
      <c r="A3" s="45" t="str">
        <f>"2025"&amp;"年部门支出预算表"</f>
        <v>2025年部门支出预算表</v>
      </c>
    </row>
    <row r="4" ht="18" customHeight="1" spans="1:15">
      <c r="A4" s="48" t="str">
        <f>"单位名称：昆明市五华区闻华中学"&amp;""</f>
        <v>单位名称：昆明市五华区闻华中学</v>
      </c>
      <c r="O4" s="50" t="s">
        <v>1</v>
      </c>
    </row>
    <row r="5" ht="27" customHeight="1" spans="1:15">
      <c r="A5" s="201" t="s">
        <v>71</v>
      </c>
      <c r="B5" s="201" t="s">
        <v>72</v>
      </c>
      <c r="C5" s="201" t="s">
        <v>55</v>
      </c>
      <c r="D5" s="202" t="s">
        <v>58</v>
      </c>
      <c r="E5" s="203"/>
      <c r="F5" s="204"/>
      <c r="G5" s="205" t="s">
        <v>59</v>
      </c>
      <c r="H5" s="205" t="s">
        <v>60</v>
      </c>
      <c r="I5" s="205" t="s">
        <v>73</v>
      </c>
      <c r="J5" s="202" t="s">
        <v>62</v>
      </c>
      <c r="K5" s="203"/>
      <c r="L5" s="203"/>
      <c r="M5" s="203"/>
      <c r="N5" s="210"/>
      <c r="O5" s="211"/>
    </row>
    <row r="6" ht="42" customHeight="1" spans="1:15">
      <c r="A6" s="206"/>
      <c r="B6" s="206"/>
      <c r="C6" s="207"/>
      <c r="D6" s="208" t="s">
        <v>57</v>
      </c>
      <c r="E6" s="208" t="s">
        <v>74</v>
      </c>
      <c r="F6" s="208" t="s">
        <v>75</v>
      </c>
      <c r="G6" s="207"/>
      <c r="H6" s="207"/>
      <c r="I6" s="212"/>
      <c r="J6" s="208" t="s">
        <v>57</v>
      </c>
      <c r="K6" s="193" t="s">
        <v>76</v>
      </c>
      <c r="L6" s="193" t="s">
        <v>77</v>
      </c>
      <c r="M6" s="193" t="s">
        <v>78</v>
      </c>
      <c r="N6" s="193" t="s">
        <v>79</v>
      </c>
      <c r="O6" s="193" t="s">
        <v>80</v>
      </c>
    </row>
    <row r="7" s="41" customFormat="1" ht="18" customHeight="1" spans="1:15">
      <c r="A7" s="56" t="s">
        <v>81</v>
      </c>
      <c r="B7" s="56" t="s">
        <v>82</v>
      </c>
      <c r="C7" s="56" t="s">
        <v>83</v>
      </c>
      <c r="D7" s="53" t="s">
        <v>84</v>
      </c>
      <c r="E7" s="53" t="s">
        <v>85</v>
      </c>
      <c r="F7" s="53" t="s">
        <v>86</v>
      </c>
      <c r="G7" s="53" t="s">
        <v>87</v>
      </c>
      <c r="H7" s="53" t="s">
        <v>88</v>
      </c>
      <c r="I7" s="53" t="s">
        <v>89</v>
      </c>
      <c r="J7" s="53" t="s">
        <v>90</v>
      </c>
      <c r="K7" s="53" t="s">
        <v>91</v>
      </c>
      <c r="L7" s="53" t="s">
        <v>92</v>
      </c>
      <c r="M7" s="53" t="s">
        <v>93</v>
      </c>
      <c r="N7" s="56" t="s">
        <v>94</v>
      </c>
      <c r="O7" s="53" t="s">
        <v>95</v>
      </c>
    </row>
    <row r="8" ht="18" customHeight="1" spans="1:15">
      <c r="A8" s="59" t="s">
        <v>96</v>
      </c>
      <c r="B8" s="59" t="s">
        <v>97</v>
      </c>
      <c r="C8" s="188">
        <v>30742281</v>
      </c>
      <c r="D8" s="188">
        <v>30742281</v>
      </c>
      <c r="E8" s="24">
        <v>30490681</v>
      </c>
      <c r="F8" s="24">
        <v>251600</v>
      </c>
      <c r="G8" s="60"/>
      <c r="H8" s="60"/>
      <c r="I8" s="60"/>
      <c r="J8" s="60"/>
      <c r="K8" s="60"/>
      <c r="L8" s="60"/>
      <c r="M8" s="60"/>
      <c r="N8" s="213"/>
      <c r="O8" s="60"/>
    </row>
    <row r="9" ht="18" customHeight="1" spans="1:15">
      <c r="A9" s="189" t="s">
        <v>98</v>
      </c>
      <c r="B9" s="189" t="s">
        <v>99</v>
      </c>
      <c r="C9" s="188">
        <v>30732345</v>
      </c>
      <c r="D9" s="188">
        <v>30732345</v>
      </c>
      <c r="E9" s="24">
        <v>30480745</v>
      </c>
      <c r="F9" s="24">
        <v>251600</v>
      </c>
      <c r="G9" s="60"/>
      <c r="H9" s="60"/>
      <c r="I9" s="60"/>
      <c r="J9" s="60"/>
      <c r="K9" s="60"/>
      <c r="L9" s="60"/>
      <c r="M9" s="60"/>
      <c r="N9" s="213"/>
      <c r="O9" s="60"/>
    </row>
    <row r="10" ht="18" customHeight="1" spans="1:15">
      <c r="A10" s="190" t="s">
        <v>100</v>
      </c>
      <c r="B10" s="190" t="s">
        <v>101</v>
      </c>
      <c r="C10" s="188">
        <v>15705561</v>
      </c>
      <c r="D10" s="188">
        <v>15705561</v>
      </c>
      <c r="E10" s="24">
        <v>15683961</v>
      </c>
      <c r="F10" s="24">
        <v>21600</v>
      </c>
      <c r="G10" s="60"/>
      <c r="H10" s="60"/>
      <c r="I10" s="60"/>
      <c r="J10" s="60"/>
      <c r="K10" s="60"/>
      <c r="L10" s="60"/>
      <c r="M10" s="60"/>
      <c r="N10" s="213"/>
      <c r="O10" s="60"/>
    </row>
    <row r="11" ht="18" customHeight="1" spans="1:15">
      <c r="A11" s="190" t="s">
        <v>102</v>
      </c>
      <c r="B11" s="190" t="s">
        <v>103</v>
      </c>
      <c r="C11" s="188">
        <v>15026784</v>
      </c>
      <c r="D11" s="188">
        <v>15026784</v>
      </c>
      <c r="E11" s="24">
        <v>14796784</v>
      </c>
      <c r="F11" s="24">
        <v>230000</v>
      </c>
      <c r="G11" s="60"/>
      <c r="H11" s="60"/>
      <c r="I11" s="60"/>
      <c r="J11" s="60"/>
      <c r="K11" s="60"/>
      <c r="L11" s="60"/>
      <c r="M11" s="60"/>
      <c r="N11" s="213"/>
      <c r="O11" s="60"/>
    </row>
    <row r="12" ht="18" customHeight="1" spans="1:15">
      <c r="A12" s="189" t="s">
        <v>104</v>
      </c>
      <c r="B12" s="189" t="s">
        <v>105</v>
      </c>
      <c r="C12" s="188">
        <v>9936</v>
      </c>
      <c r="D12" s="188">
        <v>9936</v>
      </c>
      <c r="E12" s="24">
        <v>9936</v>
      </c>
      <c r="F12" s="24"/>
      <c r="G12" s="60"/>
      <c r="H12" s="60"/>
      <c r="I12" s="60"/>
      <c r="J12" s="60"/>
      <c r="K12" s="60"/>
      <c r="L12" s="60"/>
      <c r="M12" s="60"/>
      <c r="N12" s="213"/>
      <c r="O12" s="60"/>
    </row>
    <row r="13" ht="18" customHeight="1" spans="1:15">
      <c r="A13" s="190" t="s">
        <v>106</v>
      </c>
      <c r="B13" s="190" t="s">
        <v>107</v>
      </c>
      <c r="C13" s="188">
        <v>9936</v>
      </c>
      <c r="D13" s="188">
        <v>9936</v>
      </c>
      <c r="E13" s="24">
        <v>9936</v>
      </c>
      <c r="F13" s="24"/>
      <c r="G13" s="60"/>
      <c r="H13" s="60"/>
      <c r="I13" s="60"/>
      <c r="J13" s="60"/>
      <c r="K13" s="60"/>
      <c r="L13" s="60"/>
      <c r="M13" s="60"/>
      <c r="N13" s="213"/>
      <c r="O13" s="60"/>
    </row>
    <row r="14" ht="18" customHeight="1" spans="1:15">
      <c r="A14" s="59" t="s">
        <v>108</v>
      </c>
      <c r="B14" s="59" t="s">
        <v>109</v>
      </c>
      <c r="C14" s="188">
        <v>6510200</v>
      </c>
      <c r="D14" s="188">
        <v>6510200</v>
      </c>
      <c r="E14" s="24">
        <v>6510200</v>
      </c>
      <c r="F14" s="24"/>
      <c r="G14" s="60"/>
      <c r="H14" s="60"/>
      <c r="I14" s="60"/>
      <c r="J14" s="60"/>
      <c r="K14" s="60"/>
      <c r="L14" s="60"/>
      <c r="M14" s="60"/>
      <c r="N14" s="213"/>
      <c r="O14" s="60"/>
    </row>
    <row r="15" ht="18" customHeight="1" spans="1:15">
      <c r="A15" s="189" t="s">
        <v>110</v>
      </c>
      <c r="B15" s="189" t="s">
        <v>111</v>
      </c>
      <c r="C15" s="188">
        <v>6510200</v>
      </c>
      <c r="D15" s="188">
        <v>6510200</v>
      </c>
      <c r="E15" s="24">
        <v>6510200</v>
      </c>
      <c r="F15" s="24"/>
      <c r="G15" s="60"/>
      <c r="H15" s="60"/>
      <c r="I15" s="60"/>
      <c r="J15" s="60"/>
      <c r="K15" s="60"/>
      <c r="L15" s="60"/>
      <c r="M15" s="60"/>
      <c r="N15" s="213"/>
      <c r="O15" s="60"/>
    </row>
    <row r="16" ht="18" customHeight="1" spans="1:15">
      <c r="A16" s="190" t="s">
        <v>112</v>
      </c>
      <c r="B16" s="190" t="s">
        <v>113</v>
      </c>
      <c r="C16" s="188">
        <v>3183200</v>
      </c>
      <c r="D16" s="188">
        <v>3183200</v>
      </c>
      <c r="E16" s="24">
        <v>3183200</v>
      </c>
      <c r="F16" s="24"/>
      <c r="G16" s="60"/>
      <c r="H16" s="60"/>
      <c r="I16" s="60"/>
      <c r="J16" s="60"/>
      <c r="K16" s="60"/>
      <c r="L16" s="60"/>
      <c r="M16" s="60"/>
      <c r="N16" s="213"/>
      <c r="O16" s="60"/>
    </row>
    <row r="17" ht="18" customHeight="1" spans="1:15">
      <c r="A17" s="190" t="s">
        <v>114</v>
      </c>
      <c r="B17" s="190" t="s">
        <v>115</v>
      </c>
      <c r="C17" s="188">
        <v>2627000</v>
      </c>
      <c r="D17" s="188">
        <v>2627000</v>
      </c>
      <c r="E17" s="24">
        <v>2627000</v>
      </c>
      <c r="F17" s="24"/>
      <c r="G17" s="60"/>
      <c r="H17" s="60"/>
      <c r="I17" s="60"/>
      <c r="J17" s="60"/>
      <c r="K17" s="60"/>
      <c r="L17" s="60"/>
      <c r="M17" s="60"/>
      <c r="N17" s="213"/>
      <c r="O17" s="60"/>
    </row>
    <row r="18" ht="18" customHeight="1" spans="1:15">
      <c r="A18" s="190" t="s">
        <v>116</v>
      </c>
      <c r="B18" s="190" t="s">
        <v>117</v>
      </c>
      <c r="C18" s="188">
        <v>700000</v>
      </c>
      <c r="D18" s="188">
        <v>700000</v>
      </c>
      <c r="E18" s="24">
        <v>700000</v>
      </c>
      <c r="F18" s="24"/>
      <c r="G18" s="60"/>
      <c r="H18" s="60"/>
      <c r="I18" s="60"/>
      <c r="J18" s="60"/>
      <c r="K18" s="60"/>
      <c r="L18" s="60"/>
      <c r="M18" s="60"/>
      <c r="N18" s="213"/>
      <c r="O18" s="60"/>
    </row>
    <row r="19" ht="18" customHeight="1" spans="1:15">
      <c r="A19" s="59" t="s">
        <v>118</v>
      </c>
      <c r="B19" s="59" t="s">
        <v>119</v>
      </c>
      <c r="C19" s="188">
        <v>2883900</v>
      </c>
      <c r="D19" s="188">
        <v>2883900</v>
      </c>
      <c r="E19" s="24">
        <v>2883900</v>
      </c>
      <c r="F19" s="24"/>
      <c r="G19" s="60"/>
      <c r="H19" s="60"/>
      <c r="I19" s="60"/>
      <c r="J19" s="60"/>
      <c r="K19" s="60"/>
      <c r="L19" s="60"/>
      <c r="M19" s="60"/>
      <c r="N19" s="213"/>
      <c r="O19" s="60"/>
    </row>
    <row r="20" ht="18" customHeight="1" spans="1:15">
      <c r="A20" s="189" t="s">
        <v>120</v>
      </c>
      <c r="B20" s="189" t="s">
        <v>121</v>
      </c>
      <c r="C20" s="188">
        <v>2883900</v>
      </c>
      <c r="D20" s="188">
        <v>2883900</v>
      </c>
      <c r="E20" s="24">
        <v>2883900</v>
      </c>
      <c r="F20" s="24"/>
      <c r="G20" s="60"/>
      <c r="H20" s="60"/>
      <c r="I20" s="60"/>
      <c r="J20" s="60"/>
      <c r="K20" s="60"/>
      <c r="L20" s="60"/>
      <c r="M20" s="60"/>
      <c r="N20" s="213"/>
      <c r="O20" s="60"/>
    </row>
    <row r="21" ht="18" customHeight="1" spans="1:15">
      <c r="A21" s="190" t="s">
        <v>122</v>
      </c>
      <c r="B21" s="190" t="s">
        <v>123</v>
      </c>
      <c r="C21" s="188">
        <v>2851000</v>
      </c>
      <c r="D21" s="188">
        <v>2851000</v>
      </c>
      <c r="E21" s="24">
        <v>2851000</v>
      </c>
      <c r="F21" s="24"/>
      <c r="G21" s="60"/>
      <c r="H21" s="60"/>
      <c r="I21" s="60"/>
      <c r="J21" s="60"/>
      <c r="K21" s="60"/>
      <c r="L21" s="60"/>
      <c r="M21" s="60"/>
      <c r="N21" s="213"/>
      <c r="O21" s="60"/>
    </row>
    <row r="22" ht="18" customHeight="1" spans="1:15">
      <c r="A22" s="190" t="s">
        <v>124</v>
      </c>
      <c r="B22" s="190" t="s">
        <v>125</v>
      </c>
      <c r="C22" s="188">
        <v>32900</v>
      </c>
      <c r="D22" s="188">
        <v>32900</v>
      </c>
      <c r="E22" s="24">
        <v>32900</v>
      </c>
      <c r="F22" s="24"/>
      <c r="G22" s="60"/>
      <c r="H22" s="60"/>
      <c r="I22" s="60"/>
      <c r="J22" s="60"/>
      <c r="K22" s="60"/>
      <c r="L22" s="60"/>
      <c r="M22" s="60"/>
      <c r="N22" s="213"/>
      <c r="O22" s="60"/>
    </row>
    <row r="23" ht="18" customHeight="1" spans="1:15">
      <c r="A23" s="59" t="s">
        <v>126</v>
      </c>
      <c r="B23" s="59" t="s">
        <v>127</v>
      </c>
      <c r="C23" s="188">
        <v>2802888</v>
      </c>
      <c r="D23" s="188">
        <v>2802888</v>
      </c>
      <c r="E23" s="24">
        <v>2802888</v>
      </c>
      <c r="F23" s="24"/>
      <c r="G23" s="60"/>
      <c r="H23" s="60"/>
      <c r="I23" s="60"/>
      <c r="J23" s="60"/>
      <c r="K23" s="60"/>
      <c r="L23" s="60"/>
      <c r="M23" s="60"/>
      <c r="N23" s="213"/>
      <c r="O23" s="60"/>
    </row>
    <row r="24" ht="18" customHeight="1" spans="1:15">
      <c r="A24" s="189" t="s">
        <v>128</v>
      </c>
      <c r="B24" s="189" t="s">
        <v>129</v>
      </c>
      <c r="C24" s="188">
        <v>2802888</v>
      </c>
      <c r="D24" s="188">
        <v>2802888</v>
      </c>
      <c r="E24" s="24">
        <v>2802888</v>
      </c>
      <c r="F24" s="24"/>
      <c r="G24" s="60"/>
      <c r="H24" s="60"/>
      <c r="I24" s="60"/>
      <c r="J24" s="60"/>
      <c r="K24" s="60"/>
      <c r="L24" s="60"/>
      <c r="M24" s="60"/>
      <c r="N24" s="213"/>
      <c r="O24" s="60"/>
    </row>
    <row r="25" ht="18" customHeight="1" spans="1:15">
      <c r="A25" s="190" t="s">
        <v>130</v>
      </c>
      <c r="B25" s="190" t="s">
        <v>131</v>
      </c>
      <c r="C25" s="188">
        <v>2802888</v>
      </c>
      <c r="D25" s="188">
        <v>2802888</v>
      </c>
      <c r="E25" s="24">
        <v>2802888</v>
      </c>
      <c r="F25" s="24"/>
      <c r="G25" s="84"/>
      <c r="H25" s="84"/>
      <c r="I25" s="84"/>
      <c r="J25" s="84"/>
      <c r="K25" s="84"/>
      <c r="L25" s="84"/>
      <c r="M25" s="84"/>
      <c r="N25" s="84"/>
      <c r="O25" s="84"/>
    </row>
    <row r="26" ht="18" customHeight="1" spans="1:15">
      <c r="A26" s="209" t="s">
        <v>55</v>
      </c>
      <c r="B26" s="38"/>
      <c r="C26" s="84">
        <f>C8+C14+C19+C23</f>
        <v>42939269</v>
      </c>
      <c r="D26" s="84">
        <f>D8+D14+D19+D23</f>
        <v>42939269</v>
      </c>
      <c r="E26" s="84">
        <f>E8+E14+E19+E23</f>
        <v>42687669</v>
      </c>
      <c r="F26" s="84">
        <f>F8+F14+F19+F23</f>
        <v>251600</v>
      </c>
      <c r="G26" s="84"/>
      <c r="H26" s="84"/>
      <c r="I26" s="84"/>
      <c r="J26" s="84"/>
      <c r="K26" s="84"/>
      <c r="L26" s="84"/>
      <c r="M26" s="84"/>
      <c r="N26" s="84"/>
      <c r="O26" s="84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5" activePane="bottomLeft" state="frozen"/>
      <selection/>
      <selection pane="bottomLeft" activeCell="A4" sqref="$A4:$XFD35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50"/>
      <c r="C2" s="50"/>
      <c r="D2" s="50" t="s">
        <v>132</v>
      </c>
    </row>
    <row r="3" ht="41.25" customHeight="1" spans="1:1">
      <c r="A3" s="45" t="str">
        <f>"2025"&amp;"年部门财政拨款收支预算总表"</f>
        <v>2025年部门财政拨款收支预算总表</v>
      </c>
    </row>
    <row r="4" ht="18" customHeight="1" spans="1:4">
      <c r="A4" s="48" t="str">
        <f>"单位名称：昆明市五华区闻华中学"&amp;""</f>
        <v>单位名称：昆明市五华区闻华中学</v>
      </c>
      <c r="B4" s="192"/>
      <c r="D4" s="50" t="s">
        <v>1</v>
      </c>
    </row>
    <row r="5" ht="18" customHeight="1" spans="1:4">
      <c r="A5" s="193" t="s">
        <v>2</v>
      </c>
      <c r="B5" s="194"/>
      <c r="C5" s="193" t="s">
        <v>3</v>
      </c>
      <c r="D5" s="194"/>
    </row>
    <row r="6" ht="18" customHeight="1" spans="1:4">
      <c r="A6" s="193" t="s">
        <v>4</v>
      </c>
      <c r="B6" s="193" t="s">
        <v>5</v>
      </c>
      <c r="C6" s="193" t="s">
        <v>6</v>
      </c>
      <c r="D6" s="193" t="s">
        <v>5</v>
      </c>
    </row>
    <row r="7" ht="18" customHeight="1" spans="1:4">
      <c r="A7" s="195" t="s">
        <v>133</v>
      </c>
      <c r="B7" s="196">
        <v>42939269</v>
      </c>
      <c r="C7" s="195" t="s">
        <v>134</v>
      </c>
      <c r="D7" s="196">
        <v>42939269</v>
      </c>
    </row>
    <row r="8" ht="18" customHeight="1" spans="1:4">
      <c r="A8" s="195" t="s">
        <v>135</v>
      </c>
      <c r="B8" s="196">
        <v>42939269</v>
      </c>
      <c r="C8" s="195" t="s">
        <v>136</v>
      </c>
      <c r="D8" s="84"/>
    </row>
    <row r="9" ht="18" customHeight="1" spans="1:4">
      <c r="A9" s="195" t="s">
        <v>137</v>
      </c>
      <c r="B9" s="84"/>
      <c r="C9" s="195" t="s">
        <v>138</v>
      </c>
      <c r="D9" s="84"/>
    </row>
    <row r="10" ht="18" customHeight="1" spans="1:4">
      <c r="A10" s="195" t="s">
        <v>139</v>
      </c>
      <c r="B10" s="84"/>
      <c r="C10" s="195" t="s">
        <v>140</v>
      </c>
      <c r="D10" s="84"/>
    </row>
    <row r="11" ht="18" customHeight="1" spans="1:4">
      <c r="A11" s="195" t="s">
        <v>141</v>
      </c>
      <c r="B11" s="84"/>
      <c r="C11" s="195" t="s">
        <v>142</v>
      </c>
      <c r="D11" s="84"/>
    </row>
    <row r="12" ht="18" customHeight="1" spans="1:4">
      <c r="A12" s="195" t="s">
        <v>135</v>
      </c>
      <c r="B12" s="84"/>
      <c r="C12" s="195" t="s">
        <v>143</v>
      </c>
      <c r="D12" s="196">
        <v>30742281</v>
      </c>
    </row>
    <row r="13" ht="18" customHeight="1" spans="1:4">
      <c r="A13" s="197" t="s">
        <v>137</v>
      </c>
      <c r="B13" s="84"/>
      <c r="C13" s="72" t="s">
        <v>144</v>
      </c>
      <c r="D13" s="196"/>
    </row>
    <row r="14" ht="18" customHeight="1" spans="1:4">
      <c r="A14" s="197" t="s">
        <v>139</v>
      </c>
      <c r="B14" s="84"/>
      <c r="C14" s="72" t="s">
        <v>145</v>
      </c>
      <c r="D14" s="196"/>
    </row>
    <row r="15" ht="18" customHeight="1" spans="1:4">
      <c r="A15" s="198"/>
      <c r="B15" s="84"/>
      <c r="C15" s="72" t="s">
        <v>146</v>
      </c>
      <c r="D15" s="196">
        <v>6510200</v>
      </c>
    </row>
    <row r="16" ht="18" customHeight="1" spans="1:4">
      <c r="A16" s="198"/>
      <c r="B16" s="84"/>
      <c r="C16" s="72" t="s">
        <v>147</v>
      </c>
      <c r="D16" s="196">
        <v>2883900</v>
      </c>
    </row>
    <row r="17" ht="18" customHeight="1" spans="1:4">
      <c r="A17" s="198"/>
      <c r="B17" s="84"/>
      <c r="C17" s="72" t="s">
        <v>148</v>
      </c>
      <c r="D17" s="196"/>
    </row>
    <row r="18" ht="18" customHeight="1" spans="1:4">
      <c r="A18" s="198"/>
      <c r="B18" s="84"/>
      <c r="C18" s="72" t="s">
        <v>149</v>
      </c>
      <c r="D18" s="188"/>
    </row>
    <row r="19" ht="18" customHeight="1" spans="1:4">
      <c r="A19" s="198"/>
      <c r="B19" s="84"/>
      <c r="C19" s="72" t="s">
        <v>150</v>
      </c>
      <c r="D19" s="188"/>
    </row>
    <row r="20" ht="18" customHeight="1" spans="1:4">
      <c r="A20" s="198"/>
      <c r="B20" s="84"/>
      <c r="C20" s="72" t="s">
        <v>151</v>
      </c>
      <c r="D20" s="188"/>
    </row>
    <row r="21" ht="18" customHeight="1" spans="1:4">
      <c r="A21" s="198"/>
      <c r="B21" s="84"/>
      <c r="C21" s="72" t="s">
        <v>152</v>
      </c>
      <c r="D21" s="188"/>
    </row>
    <row r="22" ht="18" customHeight="1" spans="1:4">
      <c r="A22" s="198"/>
      <c r="B22" s="84"/>
      <c r="C22" s="72" t="s">
        <v>153</v>
      </c>
      <c r="D22" s="188"/>
    </row>
    <row r="23" ht="18" customHeight="1" spans="1:4">
      <c r="A23" s="198"/>
      <c r="B23" s="84"/>
      <c r="C23" s="72" t="s">
        <v>154</v>
      </c>
      <c r="D23" s="188"/>
    </row>
    <row r="24" ht="18" customHeight="1" spans="1:4">
      <c r="A24" s="198"/>
      <c r="B24" s="84"/>
      <c r="C24" s="72" t="s">
        <v>155</v>
      </c>
      <c r="D24" s="188"/>
    </row>
    <row r="25" ht="18" customHeight="1" spans="1:4">
      <c r="A25" s="198"/>
      <c r="B25" s="84"/>
      <c r="C25" s="72" t="s">
        <v>156</v>
      </c>
      <c r="D25" s="188"/>
    </row>
    <row r="26" ht="18" customHeight="1" spans="1:4">
      <c r="A26" s="198"/>
      <c r="B26" s="84"/>
      <c r="C26" s="72" t="s">
        <v>157</v>
      </c>
      <c r="D26" s="188">
        <v>2802888</v>
      </c>
    </row>
    <row r="27" ht="18" customHeight="1" spans="1:4">
      <c r="A27" s="198"/>
      <c r="B27" s="84"/>
      <c r="C27" s="72" t="s">
        <v>158</v>
      </c>
      <c r="D27" s="188"/>
    </row>
    <row r="28" ht="18" customHeight="1" spans="1:4">
      <c r="A28" s="198"/>
      <c r="B28" s="84"/>
      <c r="C28" s="72" t="s">
        <v>159</v>
      </c>
      <c r="D28" s="84"/>
    </row>
    <row r="29" ht="18" customHeight="1" spans="1:4">
      <c r="A29" s="198"/>
      <c r="B29" s="84"/>
      <c r="C29" s="72" t="s">
        <v>160</v>
      </c>
      <c r="D29" s="84"/>
    </row>
    <row r="30" ht="18" customHeight="1" spans="1:4">
      <c r="A30" s="198"/>
      <c r="B30" s="84"/>
      <c r="C30" s="72" t="s">
        <v>161</v>
      </c>
      <c r="D30" s="84"/>
    </row>
    <row r="31" ht="18" customHeight="1" spans="1:4">
      <c r="A31" s="198"/>
      <c r="B31" s="84"/>
      <c r="C31" s="72" t="s">
        <v>162</v>
      </c>
      <c r="D31" s="84"/>
    </row>
    <row r="32" ht="18" customHeight="1" spans="1:4">
      <c r="A32" s="198"/>
      <c r="B32" s="84"/>
      <c r="C32" s="197" t="s">
        <v>163</v>
      </c>
      <c r="D32" s="84"/>
    </row>
    <row r="33" ht="18" customHeight="1" spans="1:4">
      <c r="A33" s="198"/>
      <c r="B33" s="84"/>
      <c r="C33" s="197" t="s">
        <v>164</v>
      </c>
      <c r="D33" s="84"/>
    </row>
    <row r="34" ht="18" customHeight="1" spans="1:4">
      <c r="A34" s="198"/>
      <c r="B34" s="84"/>
      <c r="C34" s="33" t="s">
        <v>165</v>
      </c>
      <c r="D34" s="84"/>
    </row>
    <row r="35" ht="18" customHeight="1" spans="1:4">
      <c r="A35" s="199" t="s">
        <v>50</v>
      </c>
      <c r="B35" s="200">
        <v>42939269</v>
      </c>
      <c r="C35" s="199" t="s">
        <v>51</v>
      </c>
      <c r="D35" s="200">
        <v>42939269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A4" sqref="$A4:$XFD2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52"/>
      <c r="F2" s="75"/>
      <c r="G2" s="161" t="s">
        <v>166</v>
      </c>
    </row>
    <row r="3" ht="41.25" customHeight="1" spans="1:7">
      <c r="A3" s="143" t="str">
        <f>"2025"&amp;"年一般公共预算支出预算表（按功能科目分类）"</f>
        <v>2025年一般公共预算支出预算表（按功能科目分类）</v>
      </c>
      <c r="B3" s="143"/>
      <c r="C3" s="143"/>
      <c r="D3" s="143"/>
      <c r="E3" s="143"/>
      <c r="F3" s="143"/>
      <c r="G3" s="143"/>
    </row>
    <row r="4" ht="18" customHeight="1" spans="1:7">
      <c r="A4" s="5" t="str">
        <f>"单位名称：昆明市五华区闻华中学"&amp;""</f>
        <v>单位名称：昆明市五华区闻华中学</v>
      </c>
      <c r="F4" s="140"/>
      <c r="G4" s="161" t="s">
        <v>1</v>
      </c>
    </row>
    <row r="5" ht="18" customHeight="1" spans="1:7">
      <c r="A5" s="184" t="s">
        <v>167</v>
      </c>
      <c r="B5" s="185"/>
      <c r="C5" s="144" t="s">
        <v>55</v>
      </c>
      <c r="D5" s="173" t="s">
        <v>74</v>
      </c>
      <c r="E5" s="12"/>
      <c r="F5" s="13"/>
      <c r="G5" s="157" t="s">
        <v>75</v>
      </c>
    </row>
    <row r="6" ht="18" customHeight="1" spans="1:7">
      <c r="A6" s="186" t="s">
        <v>71</v>
      </c>
      <c r="B6" s="186" t="s">
        <v>72</v>
      </c>
      <c r="C6" s="19"/>
      <c r="D6" s="187" t="s">
        <v>57</v>
      </c>
      <c r="E6" s="187" t="s">
        <v>168</v>
      </c>
      <c r="F6" s="187" t="s">
        <v>169</v>
      </c>
      <c r="G6" s="159"/>
    </row>
    <row r="7" s="41" customFormat="1" ht="18" customHeight="1" spans="1:7">
      <c r="A7" s="20" t="s">
        <v>81</v>
      </c>
      <c r="B7" s="20" t="s">
        <v>82</v>
      </c>
      <c r="C7" s="20" t="s">
        <v>83</v>
      </c>
      <c r="D7" s="20" t="s">
        <v>84</v>
      </c>
      <c r="E7" s="20" t="s">
        <v>85</v>
      </c>
      <c r="F7" s="20" t="s">
        <v>86</v>
      </c>
      <c r="G7" s="20" t="s">
        <v>87</v>
      </c>
    </row>
    <row r="8" ht="18" customHeight="1" spans="1:7">
      <c r="A8" s="59" t="s">
        <v>96</v>
      </c>
      <c r="B8" s="59" t="s">
        <v>97</v>
      </c>
      <c r="C8" s="188">
        <v>30742281</v>
      </c>
      <c r="D8" s="24">
        <v>30490681</v>
      </c>
      <c r="E8" s="24">
        <v>27398753</v>
      </c>
      <c r="F8" s="24">
        <v>3091928</v>
      </c>
      <c r="G8" s="24">
        <v>251600</v>
      </c>
    </row>
    <row r="9" ht="18" customHeight="1" spans="1:7">
      <c r="A9" s="189" t="s">
        <v>98</v>
      </c>
      <c r="B9" s="189" t="s">
        <v>99</v>
      </c>
      <c r="C9" s="188">
        <v>30732345</v>
      </c>
      <c r="D9" s="24">
        <v>30480745</v>
      </c>
      <c r="E9" s="24">
        <v>27398753</v>
      </c>
      <c r="F9" s="24">
        <v>3081992</v>
      </c>
      <c r="G9" s="24">
        <v>251600</v>
      </c>
    </row>
    <row r="10" ht="18" customHeight="1" spans="1:7">
      <c r="A10" s="190" t="s">
        <v>100</v>
      </c>
      <c r="B10" s="190" t="s">
        <v>101</v>
      </c>
      <c r="C10" s="188">
        <v>15705561</v>
      </c>
      <c r="D10" s="24">
        <v>15683961</v>
      </c>
      <c r="E10" s="24">
        <v>14264881</v>
      </c>
      <c r="F10" s="24">
        <v>1419080</v>
      </c>
      <c r="G10" s="24">
        <v>21600</v>
      </c>
    </row>
    <row r="11" ht="18" customHeight="1" spans="1:7">
      <c r="A11" s="190" t="s">
        <v>102</v>
      </c>
      <c r="B11" s="190" t="s">
        <v>103</v>
      </c>
      <c r="C11" s="188">
        <v>15026784</v>
      </c>
      <c r="D11" s="24">
        <v>14796784</v>
      </c>
      <c r="E11" s="24">
        <v>13133872</v>
      </c>
      <c r="F11" s="24">
        <v>1662912</v>
      </c>
      <c r="G11" s="24">
        <v>230000</v>
      </c>
    </row>
    <row r="12" ht="18" customHeight="1" spans="1:7">
      <c r="A12" s="189" t="s">
        <v>104</v>
      </c>
      <c r="B12" s="189" t="s">
        <v>105</v>
      </c>
      <c r="C12" s="188">
        <v>9936</v>
      </c>
      <c r="D12" s="24">
        <v>9936</v>
      </c>
      <c r="E12" s="24"/>
      <c r="F12" s="24">
        <v>9936</v>
      </c>
      <c r="G12" s="24"/>
    </row>
    <row r="13" ht="18" customHeight="1" spans="1:7">
      <c r="A13" s="190" t="s">
        <v>106</v>
      </c>
      <c r="B13" s="190" t="s">
        <v>107</v>
      </c>
      <c r="C13" s="188">
        <v>9936</v>
      </c>
      <c r="D13" s="24">
        <v>9936</v>
      </c>
      <c r="E13" s="24"/>
      <c r="F13" s="24">
        <v>9936</v>
      </c>
      <c r="G13" s="24"/>
    </row>
    <row r="14" ht="18" customHeight="1" spans="1:7">
      <c r="A14" s="59" t="s">
        <v>108</v>
      </c>
      <c r="B14" s="59" t="s">
        <v>109</v>
      </c>
      <c r="C14" s="188">
        <v>6510200</v>
      </c>
      <c r="D14" s="24">
        <v>6510200</v>
      </c>
      <c r="E14" s="24">
        <v>6037800</v>
      </c>
      <c r="F14" s="24">
        <v>472400</v>
      </c>
      <c r="G14" s="24"/>
    </row>
    <row r="15" ht="18" customHeight="1" spans="1:7">
      <c r="A15" s="189" t="s">
        <v>110</v>
      </c>
      <c r="B15" s="189" t="s">
        <v>111</v>
      </c>
      <c r="C15" s="188">
        <v>6510200</v>
      </c>
      <c r="D15" s="24">
        <v>6510200</v>
      </c>
      <c r="E15" s="24">
        <v>6037800</v>
      </c>
      <c r="F15" s="24">
        <v>472400</v>
      </c>
      <c r="G15" s="24"/>
    </row>
    <row r="16" ht="18" customHeight="1" spans="1:7">
      <c r="A16" s="190" t="s">
        <v>112</v>
      </c>
      <c r="B16" s="190" t="s">
        <v>113</v>
      </c>
      <c r="C16" s="188">
        <v>3183200</v>
      </c>
      <c r="D16" s="24">
        <v>3183200</v>
      </c>
      <c r="E16" s="24">
        <v>2710800</v>
      </c>
      <c r="F16" s="24">
        <v>472400</v>
      </c>
      <c r="G16" s="24"/>
    </row>
    <row r="17" ht="18" customHeight="1" spans="1:7">
      <c r="A17" s="190" t="s">
        <v>114</v>
      </c>
      <c r="B17" s="190" t="s">
        <v>115</v>
      </c>
      <c r="C17" s="188">
        <v>2627000</v>
      </c>
      <c r="D17" s="24">
        <v>2627000</v>
      </c>
      <c r="E17" s="24">
        <v>2627000</v>
      </c>
      <c r="F17" s="24"/>
      <c r="G17" s="24"/>
    </row>
    <row r="18" ht="18" customHeight="1" spans="1:7">
      <c r="A18" s="190" t="s">
        <v>116</v>
      </c>
      <c r="B18" s="190" t="s">
        <v>117</v>
      </c>
      <c r="C18" s="188">
        <v>700000</v>
      </c>
      <c r="D18" s="24">
        <v>700000</v>
      </c>
      <c r="E18" s="24">
        <v>700000</v>
      </c>
      <c r="F18" s="24"/>
      <c r="G18" s="24"/>
    </row>
    <row r="19" ht="18" customHeight="1" spans="1:7">
      <c r="A19" s="59" t="s">
        <v>118</v>
      </c>
      <c r="B19" s="59" t="s">
        <v>119</v>
      </c>
      <c r="C19" s="188">
        <v>2883900</v>
      </c>
      <c r="D19" s="24">
        <v>2883900</v>
      </c>
      <c r="E19" s="24">
        <v>2883900</v>
      </c>
      <c r="F19" s="24"/>
      <c r="G19" s="24"/>
    </row>
    <row r="20" ht="18" customHeight="1" spans="1:7">
      <c r="A20" s="189" t="s">
        <v>120</v>
      </c>
      <c r="B20" s="189" t="s">
        <v>121</v>
      </c>
      <c r="C20" s="188">
        <v>2883900</v>
      </c>
      <c r="D20" s="24">
        <v>2883900</v>
      </c>
      <c r="E20" s="24">
        <v>2883900</v>
      </c>
      <c r="F20" s="24"/>
      <c r="G20" s="24"/>
    </row>
    <row r="21" ht="18" customHeight="1" spans="1:7">
      <c r="A21" s="190" t="s">
        <v>122</v>
      </c>
      <c r="B21" s="190" t="s">
        <v>123</v>
      </c>
      <c r="C21" s="188">
        <v>2851000</v>
      </c>
      <c r="D21" s="24">
        <v>2851000</v>
      </c>
      <c r="E21" s="24">
        <v>2851000</v>
      </c>
      <c r="F21" s="24"/>
      <c r="G21" s="24"/>
    </row>
    <row r="22" ht="18" customHeight="1" spans="1:7">
      <c r="A22" s="190" t="s">
        <v>124</v>
      </c>
      <c r="B22" s="190" t="s">
        <v>125</v>
      </c>
      <c r="C22" s="188">
        <v>32900</v>
      </c>
      <c r="D22" s="24">
        <v>32900</v>
      </c>
      <c r="E22" s="24">
        <v>32900</v>
      </c>
      <c r="F22" s="24"/>
      <c r="G22" s="24"/>
    </row>
    <row r="23" ht="18" customHeight="1" spans="1:7">
      <c r="A23" s="59" t="s">
        <v>126</v>
      </c>
      <c r="B23" s="59" t="s">
        <v>127</v>
      </c>
      <c r="C23" s="188">
        <v>2802888</v>
      </c>
      <c r="D23" s="24">
        <v>2802888</v>
      </c>
      <c r="E23" s="24">
        <v>2802888</v>
      </c>
      <c r="F23" s="24"/>
      <c r="G23" s="24"/>
    </row>
    <row r="24" ht="18" customHeight="1" spans="1:7">
      <c r="A24" s="189" t="s">
        <v>128</v>
      </c>
      <c r="B24" s="189" t="s">
        <v>129</v>
      </c>
      <c r="C24" s="188">
        <v>2802888</v>
      </c>
      <c r="D24" s="24">
        <v>2802888</v>
      </c>
      <c r="E24" s="24">
        <v>2802888</v>
      </c>
      <c r="F24" s="24"/>
      <c r="G24" s="24"/>
    </row>
    <row r="25" ht="18" customHeight="1" spans="1:7">
      <c r="A25" s="190" t="s">
        <v>130</v>
      </c>
      <c r="B25" s="190" t="s">
        <v>131</v>
      </c>
      <c r="C25" s="188">
        <v>2802888</v>
      </c>
      <c r="D25" s="24">
        <v>2802888</v>
      </c>
      <c r="E25" s="24">
        <v>2802888</v>
      </c>
      <c r="F25" s="24"/>
      <c r="G25" s="24"/>
    </row>
    <row r="26" ht="18" customHeight="1" spans="1:7">
      <c r="A26" s="83" t="s">
        <v>170</v>
      </c>
      <c r="B26" s="191" t="s">
        <v>170</v>
      </c>
      <c r="C26" s="84">
        <f>C8+C14+C19+C23</f>
        <v>42939269</v>
      </c>
      <c r="D26" s="84">
        <f>D8+D14+D19+D23</f>
        <v>42687669</v>
      </c>
      <c r="E26" s="84">
        <f>E8+E14+E19+E23</f>
        <v>39123341</v>
      </c>
      <c r="F26" s="84">
        <f>F8+F14+F19+F23</f>
        <v>3564328</v>
      </c>
      <c r="G26" s="84">
        <f>G8+G14+G19+G23</f>
        <v>251600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4" sqref="$A4:$XFD9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7"/>
      <c r="B2" s="47"/>
      <c r="C2" s="47"/>
      <c r="D2" s="47"/>
      <c r="E2" s="46"/>
      <c r="F2" s="178" t="s">
        <v>171</v>
      </c>
    </row>
    <row r="3" ht="41.25" customHeight="1" spans="1:6">
      <c r="A3" s="179" t="str">
        <f>"2025"&amp;"年一般公共预算“三公”经费支出预算表"</f>
        <v>2025年一般公共预算“三公”经费支出预算表</v>
      </c>
      <c r="B3" s="47"/>
      <c r="C3" s="47"/>
      <c r="D3" s="47"/>
      <c r="E3" s="46"/>
      <c r="F3" s="47"/>
    </row>
    <row r="4" ht="18" customHeight="1" spans="1:6">
      <c r="A4" s="117" t="str">
        <f>"单位名称：昆明市五华区闻华中学"&amp;""</f>
        <v>单位名称：昆明市五华区闻华中学</v>
      </c>
      <c r="B4" s="180"/>
      <c r="D4" s="47"/>
      <c r="E4" s="46"/>
      <c r="F4" s="67" t="s">
        <v>1</v>
      </c>
    </row>
    <row r="5" ht="18" customHeight="1" spans="1:6">
      <c r="A5" s="51" t="s">
        <v>172</v>
      </c>
      <c r="B5" s="51" t="s">
        <v>173</v>
      </c>
      <c r="C5" s="53" t="s">
        <v>174</v>
      </c>
      <c r="D5" s="51"/>
      <c r="E5" s="52"/>
      <c r="F5" s="51" t="s">
        <v>175</v>
      </c>
    </row>
    <row r="6" ht="18" customHeight="1" spans="1:6">
      <c r="A6" s="181"/>
      <c r="B6" s="55"/>
      <c r="C6" s="52" t="s">
        <v>57</v>
      </c>
      <c r="D6" s="52" t="s">
        <v>176</v>
      </c>
      <c r="E6" s="52" t="s">
        <v>177</v>
      </c>
      <c r="F6" s="54"/>
    </row>
    <row r="7" s="41" customFormat="1" ht="18" customHeight="1" spans="1:6">
      <c r="A7" s="53" t="s">
        <v>81</v>
      </c>
      <c r="B7" s="53" t="s">
        <v>82</v>
      </c>
      <c r="C7" s="53" t="s">
        <v>83</v>
      </c>
      <c r="D7" s="53" t="s">
        <v>84</v>
      </c>
      <c r="E7" s="53" t="s">
        <v>85</v>
      </c>
      <c r="F7" s="53" t="s">
        <v>86</v>
      </c>
    </row>
    <row r="8" ht="18" customHeight="1" spans="1:6">
      <c r="A8" s="182"/>
      <c r="B8" s="182"/>
      <c r="C8" s="182"/>
      <c r="D8" s="182"/>
      <c r="E8" s="182"/>
      <c r="F8" s="182"/>
    </row>
    <row r="9" ht="18" customHeight="1" spans="1:6">
      <c r="A9" s="183" t="s">
        <v>178</v>
      </c>
      <c r="B9" s="183"/>
      <c r="C9" s="183"/>
      <c r="D9" s="183"/>
      <c r="E9" s="183"/>
      <c r="F9" s="183"/>
    </row>
  </sheetData>
  <mergeCells count="7">
    <mergeCell ref="A3:F3"/>
    <mergeCell ref="A4:B4"/>
    <mergeCell ref="C5:E5"/>
    <mergeCell ref="A9:F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64"/>
  <sheetViews>
    <sheetView showZeros="0" workbookViewId="0">
      <pane ySplit="1" topLeftCell="A24" activePane="bottomLeft" state="frozen"/>
      <selection/>
      <selection pane="bottomLeft" activeCell="K18" sqref="K18"/>
    </sheetView>
  </sheetViews>
  <sheetFormatPr defaultColWidth="9.14166666666667" defaultRowHeight="14.25" customHeight="1"/>
  <cols>
    <col min="1" max="1" width="21.25" customWidth="1"/>
    <col min="2" max="2" width="21.5" customWidth="1"/>
    <col min="3" max="3" width="20.7083333333333" customWidth="1"/>
    <col min="4" max="4" width="19.375" customWidth="1"/>
    <col min="5" max="5" width="10.1416666666667" customWidth="1"/>
    <col min="6" max="6" width="26" customWidth="1"/>
    <col min="7" max="7" width="10.2833333333333" customWidth="1"/>
    <col min="8" max="8" width="23" customWidth="1"/>
    <col min="9" max="9" width="13.875" customWidth="1"/>
    <col min="10" max="10" width="14.25" customWidth="1"/>
    <col min="11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52"/>
      <c r="C2" s="162"/>
      <c r="E2" s="163"/>
      <c r="F2" s="163"/>
      <c r="G2" s="163"/>
      <c r="H2" s="163"/>
      <c r="I2" s="86"/>
      <c r="J2" s="86"/>
      <c r="K2" s="86"/>
      <c r="L2" s="86"/>
      <c r="M2" s="86"/>
      <c r="N2" s="86"/>
      <c r="R2" s="86"/>
      <c r="V2" s="162"/>
      <c r="X2" s="3" t="s">
        <v>179</v>
      </c>
    </row>
    <row r="3" ht="45.75" customHeight="1" spans="1:24">
      <c r="A3" s="69" t="str">
        <f>"2025"&amp;"年部门基本支出预算表"</f>
        <v>2025年部门基本支出预算表</v>
      </c>
      <c r="B3" s="4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4"/>
      <c r="P3" s="4"/>
      <c r="Q3" s="4"/>
      <c r="R3" s="69"/>
      <c r="S3" s="69"/>
      <c r="T3" s="69"/>
      <c r="U3" s="69"/>
      <c r="V3" s="69"/>
      <c r="W3" s="69"/>
      <c r="X3" s="69"/>
    </row>
    <row r="4" ht="18" customHeight="1" spans="1:24">
      <c r="A4" s="5" t="str">
        <f>"单位名称：昆明市五华区闻华中学"&amp;""</f>
        <v>单位名称：昆明市五华区闻华中学</v>
      </c>
      <c r="B4" s="6"/>
      <c r="C4" s="164"/>
      <c r="D4" s="164"/>
      <c r="E4" s="164"/>
      <c r="F4" s="164"/>
      <c r="G4" s="164"/>
      <c r="H4" s="164"/>
      <c r="I4" s="88"/>
      <c r="J4" s="88"/>
      <c r="K4" s="88"/>
      <c r="L4" s="88"/>
      <c r="M4" s="88"/>
      <c r="N4" s="88"/>
      <c r="O4" s="7"/>
      <c r="P4" s="7"/>
      <c r="Q4" s="7"/>
      <c r="R4" s="88"/>
      <c r="V4" s="162"/>
      <c r="X4" s="3" t="s">
        <v>1</v>
      </c>
    </row>
    <row r="5" ht="18" customHeight="1" spans="1:24">
      <c r="A5" s="9" t="s">
        <v>180</v>
      </c>
      <c r="B5" s="9" t="s">
        <v>181</v>
      </c>
      <c r="C5" s="9" t="s">
        <v>182</v>
      </c>
      <c r="D5" s="9" t="s">
        <v>183</v>
      </c>
      <c r="E5" s="9" t="s">
        <v>184</v>
      </c>
      <c r="F5" s="9" t="s">
        <v>185</v>
      </c>
      <c r="G5" s="9" t="s">
        <v>186</v>
      </c>
      <c r="H5" s="9" t="s">
        <v>187</v>
      </c>
      <c r="I5" s="173" t="s">
        <v>188</v>
      </c>
      <c r="J5" s="113" t="s">
        <v>188</v>
      </c>
      <c r="K5" s="113"/>
      <c r="L5" s="113"/>
      <c r="M5" s="113"/>
      <c r="N5" s="113"/>
      <c r="O5" s="12"/>
      <c r="P5" s="12"/>
      <c r="Q5" s="12"/>
      <c r="R5" s="106" t="s">
        <v>61</v>
      </c>
      <c r="S5" s="113" t="s">
        <v>62</v>
      </c>
      <c r="T5" s="113"/>
      <c r="U5" s="113"/>
      <c r="V5" s="113"/>
      <c r="W5" s="113"/>
      <c r="X5" s="80"/>
    </row>
    <row r="6" ht="18" customHeight="1" spans="1:24">
      <c r="A6" s="14"/>
      <c r="B6" s="32"/>
      <c r="C6" s="146"/>
      <c r="D6" s="14"/>
      <c r="E6" s="14"/>
      <c r="F6" s="14"/>
      <c r="G6" s="14"/>
      <c r="H6" s="14"/>
      <c r="I6" s="144" t="s">
        <v>189</v>
      </c>
      <c r="J6" s="173" t="s">
        <v>58</v>
      </c>
      <c r="K6" s="113"/>
      <c r="L6" s="113"/>
      <c r="M6" s="113"/>
      <c r="N6" s="80"/>
      <c r="O6" s="11" t="s">
        <v>190</v>
      </c>
      <c r="P6" s="12"/>
      <c r="Q6" s="13"/>
      <c r="R6" s="9" t="s">
        <v>61</v>
      </c>
      <c r="S6" s="173" t="s">
        <v>62</v>
      </c>
      <c r="T6" s="106" t="s">
        <v>64</v>
      </c>
      <c r="U6" s="113" t="s">
        <v>62</v>
      </c>
      <c r="V6" s="106" t="s">
        <v>66</v>
      </c>
      <c r="W6" s="106" t="s">
        <v>67</v>
      </c>
      <c r="X6" s="177" t="s">
        <v>68</v>
      </c>
    </row>
    <row r="7" ht="19.5" customHeight="1" spans="1:24">
      <c r="A7" s="32"/>
      <c r="B7" s="32"/>
      <c r="C7" s="32"/>
      <c r="D7" s="32"/>
      <c r="E7" s="32"/>
      <c r="F7" s="32"/>
      <c r="G7" s="32"/>
      <c r="H7" s="32"/>
      <c r="I7" s="32"/>
      <c r="J7" s="174" t="s">
        <v>191</v>
      </c>
      <c r="K7" s="9" t="s">
        <v>192</v>
      </c>
      <c r="L7" s="9" t="s">
        <v>193</v>
      </c>
      <c r="M7" s="9" t="s">
        <v>194</v>
      </c>
      <c r="N7" s="9" t="s">
        <v>195</v>
      </c>
      <c r="O7" s="9" t="s">
        <v>58</v>
      </c>
      <c r="P7" s="9" t="s">
        <v>59</v>
      </c>
      <c r="Q7" s="9" t="s">
        <v>60</v>
      </c>
      <c r="R7" s="32"/>
      <c r="S7" s="9" t="s">
        <v>57</v>
      </c>
      <c r="T7" s="9" t="s">
        <v>64</v>
      </c>
      <c r="U7" s="9" t="s">
        <v>196</v>
      </c>
      <c r="V7" s="9" t="s">
        <v>66</v>
      </c>
      <c r="W7" s="9" t="s">
        <v>67</v>
      </c>
      <c r="X7" s="9" t="s">
        <v>68</v>
      </c>
    </row>
    <row r="8" ht="37.5" customHeight="1" spans="1:24">
      <c r="A8" s="165"/>
      <c r="B8" s="19"/>
      <c r="C8" s="165"/>
      <c r="D8" s="165"/>
      <c r="E8" s="165"/>
      <c r="F8" s="165"/>
      <c r="G8" s="165"/>
      <c r="H8" s="165"/>
      <c r="I8" s="165"/>
      <c r="J8" s="175" t="s">
        <v>57</v>
      </c>
      <c r="K8" s="17" t="s">
        <v>197</v>
      </c>
      <c r="L8" s="17" t="s">
        <v>193</v>
      </c>
      <c r="M8" s="17" t="s">
        <v>194</v>
      </c>
      <c r="N8" s="17" t="s">
        <v>195</v>
      </c>
      <c r="O8" s="17" t="s">
        <v>193</v>
      </c>
      <c r="P8" s="17" t="s">
        <v>194</v>
      </c>
      <c r="Q8" s="17" t="s">
        <v>195</v>
      </c>
      <c r="R8" s="17" t="s">
        <v>61</v>
      </c>
      <c r="S8" s="17" t="s">
        <v>57</v>
      </c>
      <c r="T8" s="17" t="s">
        <v>64</v>
      </c>
      <c r="U8" s="17" t="s">
        <v>196</v>
      </c>
      <c r="V8" s="17" t="s">
        <v>66</v>
      </c>
      <c r="W8" s="17" t="s">
        <v>67</v>
      </c>
      <c r="X8" s="17" t="s">
        <v>68</v>
      </c>
    </row>
    <row r="9" s="41" customFormat="1" ht="18" customHeight="1" spans="1:24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39">
        <v>21</v>
      </c>
      <c r="V9" s="39">
        <v>22</v>
      </c>
      <c r="W9" s="39">
        <v>23</v>
      </c>
      <c r="X9" s="39">
        <v>24</v>
      </c>
    </row>
    <row r="10" s="116" customFormat="1" ht="18" customHeight="1" spans="1:24">
      <c r="A10" s="166" t="s">
        <v>198</v>
      </c>
      <c r="B10" s="166" t="s">
        <v>69</v>
      </c>
      <c r="C10" s="230" t="s">
        <v>199</v>
      </c>
      <c r="D10" s="167" t="s">
        <v>200</v>
      </c>
      <c r="E10" s="167" t="s">
        <v>102</v>
      </c>
      <c r="F10" s="167" t="s">
        <v>103</v>
      </c>
      <c r="G10" s="167" t="s">
        <v>201</v>
      </c>
      <c r="H10" s="167" t="s">
        <v>202</v>
      </c>
      <c r="I10" s="176">
        <v>2030232</v>
      </c>
      <c r="J10" s="176">
        <v>2030232</v>
      </c>
      <c r="K10" s="160"/>
      <c r="L10" s="160"/>
      <c r="M10" s="176">
        <v>2030232</v>
      </c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</row>
    <row r="11" s="116" customFormat="1" ht="18" customHeight="1" spans="1:24">
      <c r="A11" s="168"/>
      <c r="B11" s="168"/>
      <c r="C11" s="230" t="s">
        <v>203</v>
      </c>
      <c r="D11" s="167" t="s">
        <v>204</v>
      </c>
      <c r="E11" s="167" t="s">
        <v>100</v>
      </c>
      <c r="F11" s="167" t="s">
        <v>101</v>
      </c>
      <c r="G11" s="167" t="s">
        <v>205</v>
      </c>
      <c r="H11" s="167" t="s">
        <v>206</v>
      </c>
      <c r="I11" s="176">
        <v>207940</v>
      </c>
      <c r="J11" s="176">
        <v>207940</v>
      </c>
      <c r="K11" s="160"/>
      <c r="L11" s="160"/>
      <c r="M11" s="176">
        <v>207940</v>
      </c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</row>
    <row r="12" s="116" customFormat="1" ht="18" customHeight="1" spans="1:24">
      <c r="A12" s="168"/>
      <c r="B12" s="168"/>
      <c r="C12" s="230" t="s">
        <v>203</v>
      </c>
      <c r="D12" s="167" t="s">
        <v>204</v>
      </c>
      <c r="E12" s="167" t="s">
        <v>100</v>
      </c>
      <c r="F12" s="167" t="s">
        <v>101</v>
      </c>
      <c r="G12" s="167" t="s">
        <v>207</v>
      </c>
      <c r="H12" s="167" t="s">
        <v>208</v>
      </c>
      <c r="I12" s="176">
        <v>100000</v>
      </c>
      <c r="J12" s="176">
        <v>100000</v>
      </c>
      <c r="K12" s="160"/>
      <c r="L12" s="160"/>
      <c r="M12" s="176">
        <v>100000</v>
      </c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</row>
    <row r="13" s="116" customFormat="1" ht="18" customHeight="1" spans="1:24">
      <c r="A13" s="168"/>
      <c r="B13" s="168"/>
      <c r="C13" s="230" t="s">
        <v>203</v>
      </c>
      <c r="D13" s="167" t="s">
        <v>204</v>
      </c>
      <c r="E13" s="167" t="s">
        <v>100</v>
      </c>
      <c r="F13" s="167" t="s">
        <v>101</v>
      </c>
      <c r="G13" s="167" t="s">
        <v>209</v>
      </c>
      <c r="H13" s="167" t="s">
        <v>210</v>
      </c>
      <c r="I13" s="176">
        <v>165336</v>
      </c>
      <c r="J13" s="176">
        <v>165336</v>
      </c>
      <c r="K13" s="160"/>
      <c r="L13" s="160"/>
      <c r="M13" s="176">
        <v>165336</v>
      </c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</row>
    <row r="14" s="116" customFormat="1" ht="18" customHeight="1" spans="1:24">
      <c r="A14" s="168"/>
      <c r="B14" s="168"/>
      <c r="C14" s="230" t="s">
        <v>203</v>
      </c>
      <c r="D14" s="167" t="s">
        <v>204</v>
      </c>
      <c r="E14" s="167" t="s">
        <v>100</v>
      </c>
      <c r="F14" s="167" t="s">
        <v>101</v>
      </c>
      <c r="G14" s="167" t="s">
        <v>211</v>
      </c>
      <c r="H14" s="167" t="s">
        <v>212</v>
      </c>
      <c r="I14" s="176">
        <v>90000</v>
      </c>
      <c r="J14" s="176">
        <v>90000</v>
      </c>
      <c r="K14" s="160"/>
      <c r="L14" s="160"/>
      <c r="M14" s="176">
        <v>90000</v>
      </c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</row>
    <row r="15" s="116" customFormat="1" ht="18" customHeight="1" spans="1:24">
      <c r="A15" s="168"/>
      <c r="B15" s="168"/>
      <c r="C15" s="230" t="s">
        <v>203</v>
      </c>
      <c r="D15" s="167" t="s">
        <v>204</v>
      </c>
      <c r="E15" s="167" t="s">
        <v>100</v>
      </c>
      <c r="F15" s="167" t="s">
        <v>101</v>
      </c>
      <c r="G15" s="167" t="s">
        <v>213</v>
      </c>
      <c r="H15" s="167" t="s">
        <v>214</v>
      </c>
      <c r="I15" s="176">
        <v>5100</v>
      </c>
      <c r="J15" s="176">
        <v>5100</v>
      </c>
      <c r="K15" s="160"/>
      <c r="L15" s="160"/>
      <c r="M15" s="176">
        <v>5100</v>
      </c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</row>
    <row r="16" s="116" customFormat="1" ht="18" customHeight="1" spans="1:24">
      <c r="A16" s="168"/>
      <c r="B16" s="168"/>
      <c r="C16" s="230" t="s">
        <v>203</v>
      </c>
      <c r="D16" s="167" t="s">
        <v>204</v>
      </c>
      <c r="E16" s="167" t="s">
        <v>100</v>
      </c>
      <c r="F16" s="167" t="s">
        <v>101</v>
      </c>
      <c r="G16" s="167" t="s">
        <v>215</v>
      </c>
      <c r="H16" s="167" t="s">
        <v>216</v>
      </c>
      <c r="I16" s="176">
        <v>164000</v>
      </c>
      <c r="J16" s="176">
        <v>164000</v>
      </c>
      <c r="K16" s="160"/>
      <c r="L16" s="160"/>
      <c r="M16" s="176">
        <v>164000</v>
      </c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</row>
    <row r="17" s="116" customFormat="1" ht="18" customHeight="1" spans="1:24">
      <c r="A17" s="168"/>
      <c r="B17" s="168"/>
      <c r="C17" s="230" t="s">
        <v>203</v>
      </c>
      <c r="D17" s="167" t="s">
        <v>204</v>
      </c>
      <c r="E17" s="167" t="s">
        <v>100</v>
      </c>
      <c r="F17" s="167" t="s">
        <v>101</v>
      </c>
      <c r="G17" s="167" t="s">
        <v>217</v>
      </c>
      <c r="H17" s="167" t="s">
        <v>218</v>
      </c>
      <c r="I17" s="176">
        <v>25000</v>
      </c>
      <c r="J17" s="176">
        <v>25000</v>
      </c>
      <c r="K17" s="160"/>
      <c r="L17" s="160"/>
      <c r="M17" s="176">
        <v>25000</v>
      </c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</row>
    <row r="18" s="116" customFormat="1" ht="18" customHeight="1" spans="1:24">
      <c r="A18" s="168"/>
      <c r="B18" s="168"/>
      <c r="C18" s="230" t="s">
        <v>203</v>
      </c>
      <c r="D18" s="167" t="s">
        <v>204</v>
      </c>
      <c r="E18" s="167" t="s">
        <v>100</v>
      </c>
      <c r="F18" s="167" t="s">
        <v>101</v>
      </c>
      <c r="G18" s="167" t="s">
        <v>219</v>
      </c>
      <c r="H18" s="167" t="s">
        <v>220</v>
      </c>
      <c r="I18" s="176">
        <v>21000</v>
      </c>
      <c r="J18" s="176">
        <v>21000</v>
      </c>
      <c r="K18" s="160"/>
      <c r="L18" s="160"/>
      <c r="M18" s="176">
        <v>21000</v>
      </c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</row>
    <row r="19" s="116" customFormat="1" ht="18" customHeight="1" spans="1:24">
      <c r="A19" s="168"/>
      <c r="B19" s="168"/>
      <c r="C19" s="230" t="s">
        <v>203</v>
      </c>
      <c r="D19" s="167" t="s">
        <v>204</v>
      </c>
      <c r="E19" s="167" t="s">
        <v>100</v>
      </c>
      <c r="F19" s="167" t="s">
        <v>101</v>
      </c>
      <c r="G19" s="167" t="s">
        <v>221</v>
      </c>
      <c r="H19" s="167" t="s">
        <v>222</v>
      </c>
      <c r="I19" s="176">
        <v>80600</v>
      </c>
      <c r="J19" s="176">
        <v>80600</v>
      </c>
      <c r="K19" s="160"/>
      <c r="L19" s="160"/>
      <c r="M19" s="176">
        <v>80600</v>
      </c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</row>
    <row r="20" s="116" customFormat="1" ht="18" customHeight="1" spans="1:24">
      <c r="A20" s="168"/>
      <c r="B20" s="168"/>
      <c r="C20" s="230" t="s">
        <v>203</v>
      </c>
      <c r="D20" s="167" t="s">
        <v>204</v>
      </c>
      <c r="E20" s="167" t="s">
        <v>100</v>
      </c>
      <c r="F20" s="167" t="s">
        <v>101</v>
      </c>
      <c r="G20" s="167" t="s">
        <v>223</v>
      </c>
      <c r="H20" s="167" t="s">
        <v>224</v>
      </c>
      <c r="I20" s="176">
        <v>264000</v>
      </c>
      <c r="J20" s="176">
        <v>264000</v>
      </c>
      <c r="K20" s="160"/>
      <c r="L20" s="160"/>
      <c r="M20" s="176">
        <v>264000</v>
      </c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</row>
    <row r="21" s="116" customFormat="1" ht="18" customHeight="1" spans="1:24">
      <c r="A21" s="168"/>
      <c r="B21" s="168"/>
      <c r="C21" s="230" t="s">
        <v>203</v>
      </c>
      <c r="D21" s="167" t="s">
        <v>204</v>
      </c>
      <c r="E21" s="167" t="s">
        <v>102</v>
      </c>
      <c r="F21" s="167" t="s">
        <v>103</v>
      </c>
      <c r="G21" s="167" t="s">
        <v>223</v>
      </c>
      <c r="H21" s="167" t="s">
        <v>224</v>
      </c>
      <c r="I21" s="176">
        <v>204000</v>
      </c>
      <c r="J21" s="176">
        <v>204000</v>
      </c>
      <c r="K21" s="160"/>
      <c r="L21" s="160"/>
      <c r="M21" s="176">
        <v>204000</v>
      </c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</row>
    <row r="22" s="116" customFormat="1" ht="18" customHeight="1" spans="1:24">
      <c r="A22" s="168"/>
      <c r="B22" s="168"/>
      <c r="C22" s="230" t="s">
        <v>203</v>
      </c>
      <c r="D22" s="167" t="s">
        <v>204</v>
      </c>
      <c r="E22" s="167" t="s">
        <v>100</v>
      </c>
      <c r="F22" s="167" t="s">
        <v>101</v>
      </c>
      <c r="G22" s="167" t="s">
        <v>225</v>
      </c>
      <c r="H22" s="167" t="s">
        <v>226</v>
      </c>
      <c r="I22" s="176">
        <v>60000</v>
      </c>
      <c r="J22" s="176">
        <v>60000</v>
      </c>
      <c r="K22" s="160"/>
      <c r="L22" s="160"/>
      <c r="M22" s="176">
        <v>60000</v>
      </c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</row>
    <row r="23" s="116" customFormat="1" ht="18" customHeight="1" spans="1:24">
      <c r="A23" s="168"/>
      <c r="B23" s="168"/>
      <c r="C23" s="230" t="s">
        <v>203</v>
      </c>
      <c r="D23" s="167" t="s">
        <v>204</v>
      </c>
      <c r="E23" s="167" t="s">
        <v>112</v>
      </c>
      <c r="F23" s="167" t="s">
        <v>113</v>
      </c>
      <c r="G23" s="167" t="s">
        <v>227</v>
      </c>
      <c r="H23" s="167" t="s">
        <v>228</v>
      </c>
      <c r="I23" s="176">
        <v>2000</v>
      </c>
      <c r="J23" s="176">
        <v>2000</v>
      </c>
      <c r="K23" s="160"/>
      <c r="L23" s="160"/>
      <c r="M23" s="176">
        <v>2000</v>
      </c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</row>
    <row r="24" s="116" customFormat="1" ht="18" customHeight="1" spans="1:24">
      <c r="A24" s="168"/>
      <c r="B24" s="168"/>
      <c r="C24" s="230" t="s">
        <v>203</v>
      </c>
      <c r="D24" s="167" t="s">
        <v>204</v>
      </c>
      <c r="E24" s="167" t="s">
        <v>112</v>
      </c>
      <c r="F24" s="167" t="s">
        <v>113</v>
      </c>
      <c r="G24" s="167" t="s">
        <v>227</v>
      </c>
      <c r="H24" s="167" t="s">
        <v>228</v>
      </c>
      <c r="I24" s="176">
        <v>77400</v>
      </c>
      <c r="J24" s="176">
        <v>77400</v>
      </c>
      <c r="K24" s="160"/>
      <c r="L24" s="160"/>
      <c r="M24" s="176">
        <v>77400</v>
      </c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</row>
    <row r="25" s="116" customFormat="1" ht="18" customHeight="1" spans="1:24">
      <c r="A25" s="168"/>
      <c r="B25" s="168"/>
      <c r="C25" s="230" t="s">
        <v>229</v>
      </c>
      <c r="D25" s="167" t="s">
        <v>230</v>
      </c>
      <c r="E25" s="167" t="s">
        <v>100</v>
      </c>
      <c r="F25" s="167" t="s">
        <v>101</v>
      </c>
      <c r="G25" s="167" t="s">
        <v>231</v>
      </c>
      <c r="H25" s="167" t="s">
        <v>232</v>
      </c>
      <c r="I25" s="176">
        <v>3027200</v>
      </c>
      <c r="J25" s="176">
        <v>3027200</v>
      </c>
      <c r="K25" s="160"/>
      <c r="L25" s="160"/>
      <c r="M25" s="176">
        <v>3027200</v>
      </c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="116" customFormat="1" ht="18" customHeight="1" spans="1:24">
      <c r="A26" s="168"/>
      <c r="B26" s="168"/>
      <c r="C26" s="230" t="s">
        <v>229</v>
      </c>
      <c r="D26" s="167" t="s">
        <v>230</v>
      </c>
      <c r="E26" s="167" t="s">
        <v>102</v>
      </c>
      <c r="F26" s="167" t="s">
        <v>103</v>
      </c>
      <c r="G26" s="167" t="s">
        <v>231</v>
      </c>
      <c r="H26" s="167" t="s">
        <v>232</v>
      </c>
      <c r="I26" s="176">
        <v>2339200</v>
      </c>
      <c r="J26" s="176">
        <v>2339200</v>
      </c>
      <c r="K26" s="160"/>
      <c r="L26" s="160"/>
      <c r="M26" s="176">
        <v>2339200</v>
      </c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</row>
    <row r="27" s="116" customFormat="1" ht="18" customHeight="1" spans="1:24">
      <c r="A27" s="168"/>
      <c r="B27" s="168"/>
      <c r="C27" s="230" t="s">
        <v>229</v>
      </c>
      <c r="D27" s="167" t="s">
        <v>230</v>
      </c>
      <c r="E27" s="167" t="s">
        <v>100</v>
      </c>
      <c r="F27" s="167" t="s">
        <v>101</v>
      </c>
      <c r="G27" s="167" t="s">
        <v>233</v>
      </c>
      <c r="H27" s="167" t="s">
        <v>234</v>
      </c>
      <c r="I27" s="176">
        <v>844800</v>
      </c>
      <c r="J27" s="176">
        <v>844800</v>
      </c>
      <c r="K27" s="160"/>
      <c r="L27" s="160"/>
      <c r="M27" s="176">
        <v>844800</v>
      </c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</row>
    <row r="28" s="116" customFormat="1" ht="18" customHeight="1" spans="1:24">
      <c r="A28" s="168"/>
      <c r="B28" s="168"/>
      <c r="C28" s="230" t="s">
        <v>229</v>
      </c>
      <c r="D28" s="167" t="s">
        <v>230</v>
      </c>
      <c r="E28" s="167" t="s">
        <v>100</v>
      </c>
      <c r="F28" s="167" t="s">
        <v>101</v>
      </c>
      <c r="G28" s="167" t="s">
        <v>233</v>
      </c>
      <c r="H28" s="167" t="s">
        <v>234</v>
      </c>
      <c r="I28" s="176">
        <v>739200</v>
      </c>
      <c r="J28" s="176">
        <v>739200</v>
      </c>
      <c r="K28" s="160"/>
      <c r="L28" s="160"/>
      <c r="M28" s="176">
        <v>739200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</row>
    <row r="29" s="116" customFormat="1" ht="18" customHeight="1" spans="1:24">
      <c r="A29" s="168"/>
      <c r="B29" s="168"/>
      <c r="C29" s="230" t="s">
        <v>229</v>
      </c>
      <c r="D29" s="167" t="s">
        <v>230</v>
      </c>
      <c r="E29" s="167" t="s">
        <v>102</v>
      </c>
      <c r="F29" s="167" t="s">
        <v>103</v>
      </c>
      <c r="G29" s="167" t="s">
        <v>233</v>
      </c>
      <c r="H29" s="167" t="s">
        <v>234</v>
      </c>
      <c r="I29" s="176">
        <v>652800</v>
      </c>
      <c r="J29" s="176">
        <v>652800</v>
      </c>
      <c r="K29" s="160"/>
      <c r="L29" s="160"/>
      <c r="M29" s="176">
        <v>652800</v>
      </c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</row>
    <row r="30" s="116" customFormat="1" ht="18" customHeight="1" spans="1:24">
      <c r="A30" s="168"/>
      <c r="B30" s="168"/>
      <c r="C30" s="230" t="s">
        <v>229</v>
      </c>
      <c r="D30" s="167" t="s">
        <v>230</v>
      </c>
      <c r="E30" s="167" t="s">
        <v>102</v>
      </c>
      <c r="F30" s="167" t="s">
        <v>103</v>
      </c>
      <c r="G30" s="167" t="s">
        <v>233</v>
      </c>
      <c r="H30" s="167" t="s">
        <v>234</v>
      </c>
      <c r="I30" s="176">
        <v>571200</v>
      </c>
      <c r="J30" s="176">
        <v>571200</v>
      </c>
      <c r="K30" s="160"/>
      <c r="L30" s="160"/>
      <c r="M30" s="176">
        <v>571200</v>
      </c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</row>
    <row r="31" s="116" customFormat="1" ht="18" customHeight="1" spans="1:24">
      <c r="A31" s="168"/>
      <c r="B31" s="168"/>
      <c r="C31" s="230" t="s">
        <v>235</v>
      </c>
      <c r="D31" s="167" t="s">
        <v>236</v>
      </c>
      <c r="E31" s="167" t="s">
        <v>114</v>
      </c>
      <c r="F31" s="167" t="s">
        <v>115</v>
      </c>
      <c r="G31" s="167" t="s">
        <v>237</v>
      </c>
      <c r="H31" s="167" t="s">
        <v>238</v>
      </c>
      <c r="I31" s="176">
        <v>2627000</v>
      </c>
      <c r="J31" s="176">
        <v>2627000</v>
      </c>
      <c r="K31" s="160"/>
      <c r="L31" s="160"/>
      <c r="M31" s="176">
        <v>2627000</v>
      </c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</row>
    <row r="32" s="116" customFormat="1" ht="18" customHeight="1" spans="1:24">
      <c r="A32" s="168"/>
      <c r="B32" s="168"/>
      <c r="C32" s="230" t="s">
        <v>235</v>
      </c>
      <c r="D32" s="167" t="s">
        <v>236</v>
      </c>
      <c r="E32" s="167" t="s">
        <v>116</v>
      </c>
      <c r="F32" s="167" t="s">
        <v>117</v>
      </c>
      <c r="G32" s="167" t="s">
        <v>239</v>
      </c>
      <c r="H32" s="167" t="s">
        <v>240</v>
      </c>
      <c r="I32" s="176">
        <v>700000</v>
      </c>
      <c r="J32" s="176">
        <v>700000</v>
      </c>
      <c r="K32" s="160"/>
      <c r="L32" s="160"/>
      <c r="M32" s="176">
        <v>700000</v>
      </c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</row>
    <row r="33" s="116" customFormat="1" ht="18" customHeight="1" spans="1:24">
      <c r="A33" s="168"/>
      <c r="B33" s="168"/>
      <c r="C33" s="230" t="s">
        <v>235</v>
      </c>
      <c r="D33" s="167" t="s">
        <v>236</v>
      </c>
      <c r="E33" s="167" t="s">
        <v>122</v>
      </c>
      <c r="F33" s="167" t="s">
        <v>123</v>
      </c>
      <c r="G33" s="167" t="s">
        <v>241</v>
      </c>
      <c r="H33" s="167" t="s">
        <v>242</v>
      </c>
      <c r="I33" s="176">
        <v>2851000</v>
      </c>
      <c r="J33" s="176">
        <v>2851000</v>
      </c>
      <c r="K33" s="160"/>
      <c r="L33" s="160"/>
      <c r="M33" s="176">
        <v>2851000</v>
      </c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</row>
    <row r="34" s="116" customFormat="1" ht="18" customHeight="1" spans="1:24">
      <c r="A34" s="168"/>
      <c r="B34" s="168"/>
      <c r="C34" s="230" t="s">
        <v>235</v>
      </c>
      <c r="D34" s="167" t="s">
        <v>236</v>
      </c>
      <c r="E34" s="167" t="s">
        <v>102</v>
      </c>
      <c r="F34" s="167" t="s">
        <v>103</v>
      </c>
      <c r="G34" s="167" t="s">
        <v>243</v>
      </c>
      <c r="H34" s="167" t="s">
        <v>244</v>
      </c>
      <c r="I34" s="176">
        <v>57300</v>
      </c>
      <c r="J34" s="176">
        <v>57300</v>
      </c>
      <c r="K34" s="160"/>
      <c r="L34" s="160"/>
      <c r="M34" s="176">
        <v>57300</v>
      </c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</row>
    <row r="35" s="116" customFormat="1" ht="18" customHeight="1" spans="1:24">
      <c r="A35" s="168"/>
      <c r="B35" s="168"/>
      <c r="C35" s="230" t="s">
        <v>235</v>
      </c>
      <c r="D35" s="167" t="s">
        <v>236</v>
      </c>
      <c r="E35" s="167" t="s">
        <v>124</v>
      </c>
      <c r="F35" s="167" t="s">
        <v>125</v>
      </c>
      <c r="G35" s="167" t="s">
        <v>243</v>
      </c>
      <c r="H35" s="167" t="s">
        <v>244</v>
      </c>
      <c r="I35" s="176">
        <v>32900</v>
      </c>
      <c r="J35" s="176">
        <v>32900</v>
      </c>
      <c r="K35" s="160"/>
      <c r="L35" s="160"/>
      <c r="M35" s="176">
        <v>32900</v>
      </c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</row>
    <row r="36" s="116" customFormat="1" ht="18" customHeight="1" spans="1:24">
      <c r="A36" s="168"/>
      <c r="B36" s="168"/>
      <c r="C36" s="230" t="s">
        <v>245</v>
      </c>
      <c r="D36" s="167" t="s">
        <v>246</v>
      </c>
      <c r="E36" s="167" t="s">
        <v>112</v>
      </c>
      <c r="F36" s="167" t="s">
        <v>113</v>
      </c>
      <c r="G36" s="167" t="s">
        <v>223</v>
      </c>
      <c r="H36" s="167" t="s">
        <v>224</v>
      </c>
      <c r="I36" s="176">
        <v>393000</v>
      </c>
      <c r="J36" s="176">
        <v>393000</v>
      </c>
      <c r="K36" s="160"/>
      <c r="L36" s="160"/>
      <c r="M36" s="176">
        <v>393000</v>
      </c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</row>
    <row r="37" s="116" customFormat="1" ht="18" customHeight="1" spans="1:24">
      <c r="A37" s="168"/>
      <c r="B37" s="168"/>
      <c r="C37" s="231" t="s">
        <v>247</v>
      </c>
      <c r="D37" s="167" t="s">
        <v>248</v>
      </c>
      <c r="E37" s="167" t="s">
        <v>100</v>
      </c>
      <c r="F37" s="167" t="s">
        <v>101</v>
      </c>
      <c r="G37" s="167" t="s">
        <v>249</v>
      </c>
      <c r="H37" s="167" t="s">
        <v>248</v>
      </c>
      <c r="I37" s="176">
        <v>68640</v>
      </c>
      <c r="J37" s="176">
        <v>68640</v>
      </c>
      <c r="K37" s="160"/>
      <c r="L37" s="160"/>
      <c r="M37" s="176">
        <v>68640</v>
      </c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</row>
    <row r="38" s="116" customFormat="1" ht="18" customHeight="1" spans="1:24">
      <c r="A38" s="168"/>
      <c r="B38" s="168"/>
      <c r="C38" s="231" t="s">
        <v>247</v>
      </c>
      <c r="D38" s="167" t="s">
        <v>248</v>
      </c>
      <c r="E38" s="167" t="s">
        <v>102</v>
      </c>
      <c r="F38" s="167" t="s">
        <v>103</v>
      </c>
      <c r="G38" s="167" t="s">
        <v>249</v>
      </c>
      <c r="H38" s="167" t="s">
        <v>248</v>
      </c>
      <c r="I38" s="176">
        <v>53040</v>
      </c>
      <c r="J38" s="176">
        <v>53040</v>
      </c>
      <c r="K38" s="160"/>
      <c r="L38" s="160"/>
      <c r="M38" s="176">
        <v>53040</v>
      </c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</row>
    <row r="39" s="116" customFormat="1" ht="18" customHeight="1" spans="1:24">
      <c r="A39" s="168"/>
      <c r="B39" s="168"/>
      <c r="C39" s="230" t="s">
        <v>250</v>
      </c>
      <c r="D39" s="167" t="s">
        <v>131</v>
      </c>
      <c r="E39" s="167" t="s">
        <v>130</v>
      </c>
      <c r="F39" s="167" t="s">
        <v>131</v>
      </c>
      <c r="G39" s="167" t="s">
        <v>251</v>
      </c>
      <c r="H39" s="167" t="s">
        <v>131</v>
      </c>
      <c r="I39" s="176">
        <v>2802888</v>
      </c>
      <c r="J39" s="176">
        <v>2802888</v>
      </c>
      <c r="K39" s="160"/>
      <c r="L39" s="160"/>
      <c r="M39" s="176">
        <v>2802888</v>
      </c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</row>
    <row r="40" s="116" customFormat="1" ht="18" customHeight="1" spans="1:24">
      <c r="A40" s="168"/>
      <c r="B40" s="168"/>
      <c r="C40" s="230" t="s">
        <v>252</v>
      </c>
      <c r="D40" s="167" t="s">
        <v>253</v>
      </c>
      <c r="E40" s="167" t="s">
        <v>100</v>
      </c>
      <c r="F40" s="167" t="s">
        <v>101</v>
      </c>
      <c r="G40" s="167" t="s">
        <v>254</v>
      </c>
      <c r="H40" s="167" t="s">
        <v>255</v>
      </c>
      <c r="I40" s="176">
        <v>4856892</v>
      </c>
      <c r="J40" s="176">
        <v>4856892</v>
      </c>
      <c r="K40" s="160"/>
      <c r="L40" s="160"/>
      <c r="M40" s="176">
        <v>4856892</v>
      </c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</row>
    <row r="41" s="116" customFormat="1" ht="18" customHeight="1" spans="1:24">
      <c r="A41" s="168"/>
      <c r="B41" s="168"/>
      <c r="C41" s="230" t="s">
        <v>252</v>
      </c>
      <c r="D41" s="167" t="s">
        <v>253</v>
      </c>
      <c r="E41" s="167" t="s">
        <v>102</v>
      </c>
      <c r="F41" s="167" t="s">
        <v>103</v>
      </c>
      <c r="G41" s="167" t="s">
        <v>254</v>
      </c>
      <c r="H41" s="167" t="s">
        <v>255</v>
      </c>
      <c r="I41" s="176">
        <v>3768192</v>
      </c>
      <c r="J41" s="176">
        <v>3768192</v>
      </c>
      <c r="K41" s="160"/>
      <c r="L41" s="160"/>
      <c r="M41" s="176">
        <v>3768192</v>
      </c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</row>
    <row r="42" s="116" customFormat="1" ht="18" customHeight="1" spans="1:24">
      <c r="A42" s="168"/>
      <c r="B42" s="168"/>
      <c r="C42" s="230" t="s">
        <v>252</v>
      </c>
      <c r="D42" s="167" t="s">
        <v>253</v>
      </c>
      <c r="E42" s="167" t="s">
        <v>100</v>
      </c>
      <c r="F42" s="167" t="s">
        <v>101</v>
      </c>
      <c r="G42" s="167" t="s">
        <v>256</v>
      </c>
      <c r="H42" s="167" t="s">
        <v>257</v>
      </c>
      <c r="I42" s="176">
        <v>1830228</v>
      </c>
      <c r="J42" s="176">
        <v>1830228</v>
      </c>
      <c r="K42" s="160"/>
      <c r="L42" s="160"/>
      <c r="M42" s="176">
        <v>1830228</v>
      </c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</row>
    <row r="43" s="116" customFormat="1" ht="18" customHeight="1" spans="1:24">
      <c r="A43" s="168"/>
      <c r="B43" s="168"/>
      <c r="C43" s="230" t="s">
        <v>252</v>
      </c>
      <c r="D43" s="167" t="s">
        <v>253</v>
      </c>
      <c r="E43" s="167" t="s">
        <v>102</v>
      </c>
      <c r="F43" s="167" t="s">
        <v>103</v>
      </c>
      <c r="G43" s="167" t="s">
        <v>256</v>
      </c>
      <c r="H43" s="167" t="s">
        <v>257</v>
      </c>
      <c r="I43" s="176">
        <v>1408236</v>
      </c>
      <c r="J43" s="176">
        <v>1408236</v>
      </c>
      <c r="K43" s="160"/>
      <c r="L43" s="160"/>
      <c r="M43" s="176">
        <v>1408236</v>
      </c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</row>
    <row r="44" s="116" customFormat="1" ht="18" customHeight="1" spans="1:24">
      <c r="A44" s="168"/>
      <c r="B44" s="168"/>
      <c r="C44" s="230" t="s">
        <v>252</v>
      </c>
      <c r="D44" s="167" t="s">
        <v>253</v>
      </c>
      <c r="E44" s="167" t="s">
        <v>100</v>
      </c>
      <c r="F44" s="167" t="s">
        <v>101</v>
      </c>
      <c r="G44" s="167" t="s">
        <v>231</v>
      </c>
      <c r="H44" s="167" t="s">
        <v>232</v>
      </c>
      <c r="I44" s="176">
        <v>404741</v>
      </c>
      <c r="J44" s="176">
        <v>404741</v>
      </c>
      <c r="K44" s="160"/>
      <c r="L44" s="160"/>
      <c r="M44" s="176">
        <v>404741</v>
      </c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</row>
    <row r="45" s="116" customFormat="1" ht="18" customHeight="1" spans="1:24">
      <c r="A45" s="168"/>
      <c r="B45" s="168"/>
      <c r="C45" s="230" t="s">
        <v>252</v>
      </c>
      <c r="D45" s="167" t="s">
        <v>253</v>
      </c>
      <c r="E45" s="167" t="s">
        <v>102</v>
      </c>
      <c r="F45" s="167" t="s">
        <v>103</v>
      </c>
      <c r="G45" s="167" t="s">
        <v>231</v>
      </c>
      <c r="H45" s="167" t="s">
        <v>232</v>
      </c>
      <c r="I45" s="176">
        <v>314016</v>
      </c>
      <c r="J45" s="176">
        <v>314016</v>
      </c>
      <c r="K45" s="160"/>
      <c r="L45" s="160"/>
      <c r="M45" s="176">
        <v>314016</v>
      </c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</row>
    <row r="46" s="116" customFormat="1" ht="18" customHeight="1" spans="1:24">
      <c r="A46" s="168"/>
      <c r="B46" s="168"/>
      <c r="C46" s="230" t="s">
        <v>252</v>
      </c>
      <c r="D46" s="167" t="s">
        <v>253</v>
      </c>
      <c r="E46" s="167" t="s">
        <v>100</v>
      </c>
      <c r="F46" s="167" t="s">
        <v>101</v>
      </c>
      <c r="G46" s="167" t="s">
        <v>233</v>
      </c>
      <c r="H46" s="167" t="s">
        <v>234</v>
      </c>
      <c r="I46" s="176">
        <v>1685340</v>
      </c>
      <c r="J46" s="176">
        <v>1685340</v>
      </c>
      <c r="K46" s="160"/>
      <c r="L46" s="160"/>
      <c r="M46" s="176">
        <v>1685340</v>
      </c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</row>
    <row r="47" s="116" customFormat="1" ht="18" customHeight="1" spans="1:24">
      <c r="A47" s="168"/>
      <c r="B47" s="168"/>
      <c r="C47" s="230" t="s">
        <v>252</v>
      </c>
      <c r="D47" s="167" t="s">
        <v>253</v>
      </c>
      <c r="E47" s="167" t="s">
        <v>100</v>
      </c>
      <c r="F47" s="167" t="s">
        <v>101</v>
      </c>
      <c r="G47" s="167" t="s">
        <v>233</v>
      </c>
      <c r="H47" s="167" t="s">
        <v>234</v>
      </c>
      <c r="I47" s="176">
        <v>876480</v>
      </c>
      <c r="J47" s="176">
        <v>876480</v>
      </c>
      <c r="K47" s="160"/>
      <c r="L47" s="160"/>
      <c r="M47" s="176">
        <v>876480</v>
      </c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</row>
    <row r="48" s="116" customFormat="1" ht="18" customHeight="1" spans="1:24">
      <c r="A48" s="168"/>
      <c r="B48" s="168"/>
      <c r="C48" s="230" t="s">
        <v>252</v>
      </c>
      <c r="D48" s="167" t="s">
        <v>253</v>
      </c>
      <c r="E48" s="167" t="s">
        <v>102</v>
      </c>
      <c r="F48" s="167" t="s">
        <v>103</v>
      </c>
      <c r="G48" s="167" t="s">
        <v>233</v>
      </c>
      <c r="H48" s="167" t="s">
        <v>234</v>
      </c>
      <c r="I48" s="176">
        <v>1315416</v>
      </c>
      <c r="J48" s="176">
        <v>1315416</v>
      </c>
      <c r="K48" s="160"/>
      <c r="L48" s="160"/>
      <c r="M48" s="176">
        <v>1315416</v>
      </c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</row>
    <row r="49" s="116" customFormat="1" ht="18" customHeight="1" spans="1:24">
      <c r="A49" s="168"/>
      <c r="B49" s="168"/>
      <c r="C49" s="230" t="s">
        <v>252</v>
      </c>
      <c r="D49" s="167" t="s">
        <v>253</v>
      </c>
      <c r="E49" s="167" t="s">
        <v>102</v>
      </c>
      <c r="F49" s="167" t="s">
        <v>103</v>
      </c>
      <c r="G49" s="167" t="s">
        <v>233</v>
      </c>
      <c r="H49" s="167" t="s">
        <v>234</v>
      </c>
      <c r="I49" s="176">
        <v>677280</v>
      </c>
      <c r="J49" s="176">
        <v>677280</v>
      </c>
      <c r="K49" s="160"/>
      <c r="L49" s="160"/>
      <c r="M49" s="176">
        <v>677280</v>
      </c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</row>
    <row r="50" s="116" customFormat="1" ht="18" customHeight="1" spans="1:24">
      <c r="A50" s="168"/>
      <c r="B50" s="168"/>
      <c r="C50" s="230" t="s">
        <v>258</v>
      </c>
      <c r="D50" s="167" t="s">
        <v>259</v>
      </c>
      <c r="E50" s="167" t="s">
        <v>100</v>
      </c>
      <c r="F50" s="167" t="s">
        <v>101</v>
      </c>
      <c r="G50" s="167" t="s">
        <v>205</v>
      </c>
      <c r="H50" s="167" t="s">
        <v>206</v>
      </c>
      <c r="I50" s="176">
        <v>167464</v>
      </c>
      <c r="J50" s="176">
        <v>167464</v>
      </c>
      <c r="K50" s="160"/>
      <c r="L50" s="160"/>
      <c r="M50" s="176">
        <v>167464</v>
      </c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</row>
    <row r="51" s="116" customFormat="1" ht="18" customHeight="1" spans="1:24">
      <c r="A51" s="168"/>
      <c r="B51" s="168"/>
      <c r="C51" s="230" t="s">
        <v>258</v>
      </c>
      <c r="D51" s="167" t="s">
        <v>259</v>
      </c>
      <c r="E51" s="167" t="s">
        <v>102</v>
      </c>
      <c r="F51" s="167" t="s">
        <v>103</v>
      </c>
      <c r="G51" s="167" t="s">
        <v>205</v>
      </c>
      <c r="H51" s="167" t="s">
        <v>206</v>
      </c>
      <c r="I51" s="176">
        <v>283286</v>
      </c>
      <c r="J51" s="176">
        <v>283286</v>
      </c>
      <c r="K51" s="160"/>
      <c r="L51" s="160"/>
      <c r="M51" s="176">
        <v>283286</v>
      </c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</row>
    <row r="52" s="116" customFormat="1" ht="18" customHeight="1" spans="1:24">
      <c r="A52" s="168"/>
      <c r="B52" s="168"/>
      <c r="C52" s="230" t="s">
        <v>258</v>
      </c>
      <c r="D52" s="167" t="s">
        <v>259</v>
      </c>
      <c r="E52" s="167" t="s">
        <v>102</v>
      </c>
      <c r="F52" s="167" t="s">
        <v>103</v>
      </c>
      <c r="G52" s="167" t="s">
        <v>207</v>
      </c>
      <c r="H52" s="167" t="s">
        <v>208</v>
      </c>
      <c r="I52" s="176">
        <v>211000</v>
      </c>
      <c r="J52" s="176">
        <v>211000</v>
      </c>
      <c r="K52" s="160"/>
      <c r="L52" s="160"/>
      <c r="M52" s="176">
        <v>211000</v>
      </c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</row>
    <row r="53" s="116" customFormat="1" ht="18" customHeight="1" spans="1:24">
      <c r="A53" s="168"/>
      <c r="B53" s="168"/>
      <c r="C53" s="230" t="s">
        <v>258</v>
      </c>
      <c r="D53" s="167" t="s">
        <v>259</v>
      </c>
      <c r="E53" s="167" t="s">
        <v>102</v>
      </c>
      <c r="F53" s="167" t="s">
        <v>103</v>
      </c>
      <c r="G53" s="167" t="s">
        <v>209</v>
      </c>
      <c r="H53" s="167" t="s">
        <v>210</v>
      </c>
      <c r="I53" s="176">
        <v>220000</v>
      </c>
      <c r="J53" s="176">
        <v>220000</v>
      </c>
      <c r="K53" s="160"/>
      <c r="L53" s="160"/>
      <c r="M53" s="176">
        <v>220000</v>
      </c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</row>
    <row r="54" s="116" customFormat="1" ht="18" customHeight="1" spans="1:24">
      <c r="A54" s="168"/>
      <c r="B54" s="168"/>
      <c r="C54" s="230" t="s">
        <v>258</v>
      </c>
      <c r="D54" s="167" t="s">
        <v>259</v>
      </c>
      <c r="E54" s="167" t="s">
        <v>102</v>
      </c>
      <c r="F54" s="167" t="s">
        <v>103</v>
      </c>
      <c r="G54" s="167" t="s">
        <v>211</v>
      </c>
      <c r="H54" s="167" t="s">
        <v>212</v>
      </c>
      <c r="I54" s="176">
        <v>192370</v>
      </c>
      <c r="J54" s="176">
        <v>192370</v>
      </c>
      <c r="K54" s="160"/>
      <c r="L54" s="160"/>
      <c r="M54" s="176">
        <v>192370</v>
      </c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</row>
    <row r="55" s="116" customFormat="1" ht="18" customHeight="1" spans="1:24">
      <c r="A55" s="168"/>
      <c r="B55" s="168"/>
      <c r="C55" s="230" t="s">
        <v>258</v>
      </c>
      <c r="D55" s="167" t="s">
        <v>259</v>
      </c>
      <c r="E55" s="167" t="s">
        <v>102</v>
      </c>
      <c r="F55" s="167" t="s">
        <v>103</v>
      </c>
      <c r="G55" s="167" t="s">
        <v>213</v>
      </c>
      <c r="H55" s="167" t="s">
        <v>214</v>
      </c>
      <c r="I55" s="176">
        <v>27000</v>
      </c>
      <c r="J55" s="176">
        <v>27000</v>
      </c>
      <c r="K55" s="160"/>
      <c r="L55" s="160"/>
      <c r="M55" s="176">
        <v>27000</v>
      </c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</row>
    <row r="56" s="116" customFormat="1" ht="18" customHeight="1" spans="1:24">
      <c r="A56" s="168"/>
      <c r="B56" s="168"/>
      <c r="C56" s="230" t="s">
        <v>258</v>
      </c>
      <c r="D56" s="167" t="s">
        <v>259</v>
      </c>
      <c r="E56" s="167" t="s">
        <v>102</v>
      </c>
      <c r="F56" s="167" t="s">
        <v>103</v>
      </c>
      <c r="G56" s="167" t="s">
        <v>260</v>
      </c>
      <c r="H56" s="167" t="s">
        <v>261</v>
      </c>
      <c r="I56" s="176">
        <v>77152</v>
      </c>
      <c r="J56" s="176">
        <v>77152</v>
      </c>
      <c r="K56" s="160"/>
      <c r="L56" s="160"/>
      <c r="M56" s="176">
        <v>77152</v>
      </c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</row>
    <row r="57" s="116" customFormat="1" ht="18" customHeight="1" spans="1:24">
      <c r="A57" s="168"/>
      <c r="B57" s="168"/>
      <c r="C57" s="230" t="s">
        <v>258</v>
      </c>
      <c r="D57" s="167" t="s">
        <v>259</v>
      </c>
      <c r="E57" s="167" t="s">
        <v>102</v>
      </c>
      <c r="F57" s="167" t="s">
        <v>103</v>
      </c>
      <c r="G57" s="167" t="s">
        <v>215</v>
      </c>
      <c r="H57" s="167" t="s">
        <v>216</v>
      </c>
      <c r="I57" s="176">
        <v>93064</v>
      </c>
      <c r="J57" s="176">
        <v>93064</v>
      </c>
      <c r="K57" s="160"/>
      <c r="L57" s="160"/>
      <c r="M57" s="176">
        <v>93064</v>
      </c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</row>
    <row r="58" s="116" customFormat="1" ht="18" customHeight="1" spans="1:24">
      <c r="A58" s="168"/>
      <c r="B58" s="168"/>
      <c r="C58" s="230" t="s">
        <v>258</v>
      </c>
      <c r="D58" s="167" t="s">
        <v>259</v>
      </c>
      <c r="E58" s="167" t="s">
        <v>106</v>
      </c>
      <c r="F58" s="167" t="s">
        <v>107</v>
      </c>
      <c r="G58" s="167" t="s">
        <v>215</v>
      </c>
      <c r="H58" s="167" t="s">
        <v>216</v>
      </c>
      <c r="I58" s="176">
        <v>9936</v>
      </c>
      <c r="J58" s="176">
        <v>9936</v>
      </c>
      <c r="K58" s="160"/>
      <c r="L58" s="160"/>
      <c r="M58" s="176">
        <v>9936</v>
      </c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</row>
    <row r="59" s="116" customFormat="1" ht="18" customHeight="1" spans="1:24">
      <c r="A59" s="168"/>
      <c r="B59" s="168"/>
      <c r="C59" s="230" t="s">
        <v>258</v>
      </c>
      <c r="D59" s="167" t="s">
        <v>259</v>
      </c>
      <c r="E59" s="167" t="s">
        <v>102</v>
      </c>
      <c r="F59" s="167" t="s">
        <v>103</v>
      </c>
      <c r="G59" s="167" t="s">
        <v>217</v>
      </c>
      <c r="H59" s="167" t="s">
        <v>218</v>
      </c>
      <c r="I59" s="176">
        <v>30000</v>
      </c>
      <c r="J59" s="176">
        <v>30000</v>
      </c>
      <c r="K59" s="160"/>
      <c r="L59" s="160"/>
      <c r="M59" s="176">
        <v>30000</v>
      </c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</row>
    <row r="60" s="116" customFormat="1" ht="18" customHeight="1" spans="1:24">
      <c r="A60" s="168"/>
      <c r="B60" s="168"/>
      <c r="C60" s="230" t="s">
        <v>258</v>
      </c>
      <c r="D60" s="167" t="s">
        <v>259</v>
      </c>
      <c r="E60" s="167" t="s">
        <v>102</v>
      </c>
      <c r="F60" s="167" t="s">
        <v>103</v>
      </c>
      <c r="G60" s="167" t="s">
        <v>219</v>
      </c>
      <c r="H60" s="167" t="s">
        <v>220</v>
      </c>
      <c r="I60" s="176">
        <v>222000</v>
      </c>
      <c r="J60" s="176">
        <v>222000</v>
      </c>
      <c r="K60" s="160"/>
      <c r="L60" s="160"/>
      <c r="M60" s="176">
        <v>222000</v>
      </c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</row>
    <row r="61" s="116" customFormat="1" ht="18" customHeight="1" spans="1:24">
      <c r="A61" s="168"/>
      <c r="B61" s="168"/>
      <c r="C61" s="230" t="s">
        <v>258</v>
      </c>
      <c r="D61" s="167" t="s">
        <v>259</v>
      </c>
      <c r="E61" s="167" t="s">
        <v>102</v>
      </c>
      <c r="F61" s="167" t="s">
        <v>103</v>
      </c>
      <c r="G61" s="167" t="s">
        <v>225</v>
      </c>
      <c r="H61" s="167" t="s">
        <v>226</v>
      </c>
      <c r="I61" s="176">
        <v>50000</v>
      </c>
      <c r="J61" s="176">
        <v>50000</v>
      </c>
      <c r="K61" s="160"/>
      <c r="L61" s="160"/>
      <c r="M61" s="176">
        <v>50000</v>
      </c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</row>
    <row r="62" s="116" customFormat="1" ht="18" customHeight="1" spans="1:24">
      <c r="A62" s="168"/>
      <c r="B62" s="168"/>
      <c r="C62" s="230" t="s">
        <v>262</v>
      </c>
      <c r="D62" s="167" t="s">
        <v>263</v>
      </c>
      <c r="E62" s="167" t="s">
        <v>112</v>
      </c>
      <c r="F62" s="167" t="s">
        <v>113</v>
      </c>
      <c r="G62" s="167" t="s">
        <v>264</v>
      </c>
      <c r="H62" s="167" t="s">
        <v>265</v>
      </c>
      <c r="I62" s="176">
        <v>79200</v>
      </c>
      <c r="J62" s="176">
        <v>79200</v>
      </c>
      <c r="K62" s="160"/>
      <c r="L62" s="160"/>
      <c r="M62" s="176">
        <v>79200</v>
      </c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</row>
    <row r="63" s="116" customFormat="1" ht="18" customHeight="1" spans="1:24">
      <c r="A63" s="170"/>
      <c r="B63" s="170"/>
      <c r="C63" s="230" t="s">
        <v>262</v>
      </c>
      <c r="D63" s="167" t="s">
        <v>263</v>
      </c>
      <c r="E63" s="167" t="s">
        <v>112</v>
      </c>
      <c r="F63" s="167" t="s">
        <v>113</v>
      </c>
      <c r="G63" s="167" t="s">
        <v>264</v>
      </c>
      <c r="H63" s="167" t="s">
        <v>265</v>
      </c>
      <c r="I63" s="176">
        <v>2631600</v>
      </c>
      <c r="J63" s="176">
        <v>2631600</v>
      </c>
      <c r="K63" s="160"/>
      <c r="L63" s="160"/>
      <c r="M63" s="176">
        <v>2631600</v>
      </c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</row>
    <row r="64" s="116" customFormat="1" ht="18" customHeight="1" spans="1:24">
      <c r="A64" s="27" t="s">
        <v>170</v>
      </c>
      <c r="B64" s="37"/>
      <c r="C64" s="171"/>
      <c r="D64" s="171"/>
      <c r="E64" s="171"/>
      <c r="F64" s="171"/>
      <c r="G64" s="171"/>
      <c r="H64" s="172"/>
      <c r="I64" s="84">
        <f>SUM(I10:I63)</f>
        <v>42687669</v>
      </c>
      <c r="J64" s="84">
        <f>SUM(J10:J63)</f>
        <v>42687669</v>
      </c>
      <c r="K64" s="84"/>
      <c r="L64" s="84"/>
      <c r="M64" s="84">
        <f>SUM(M10:M63)</f>
        <v>42687669</v>
      </c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</row>
  </sheetData>
  <mergeCells count="33">
    <mergeCell ref="A3:X3"/>
    <mergeCell ref="A4:H4"/>
    <mergeCell ref="I5:X5"/>
    <mergeCell ref="J6:N6"/>
    <mergeCell ref="O6:Q6"/>
    <mergeCell ref="S6:X6"/>
    <mergeCell ref="A64:H64"/>
    <mergeCell ref="A5:A8"/>
    <mergeCell ref="A10:A63"/>
    <mergeCell ref="B5:B8"/>
    <mergeCell ref="B10:B63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4166666666667" defaultRowHeight="14.25" customHeight="1"/>
  <cols>
    <col min="1" max="1" width="20.875" customWidth="1"/>
    <col min="2" max="2" width="20.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52"/>
      <c r="E2" s="2"/>
      <c r="F2" s="2"/>
      <c r="G2" s="2"/>
      <c r="H2" s="2"/>
      <c r="U2" s="152"/>
      <c r="W2" s="161" t="s">
        <v>266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8" customHeight="1" spans="1:23">
      <c r="A4" s="5" t="str">
        <f>"单位名称：昆明市五华区闻华中学"&amp;""</f>
        <v>单位名称：昆明市五华区闻华中学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52"/>
      <c r="W4" s="137" t="s">
        <v>1</v>
      </c>
    </row>
    <row r="5" ht="21.75" customHeight="1" spans="1:23">
      <c r="A5" s="9" t="s">
        <v>267</v>
      </c>
      <c r="B5" s="10" t="s">
        <v>182</v>
      </c>
      <c r="C5" s="9" t="s">
        <v>183</v>
      </c>
      <c r="D5" s="9" t="s">
        <v>268</v>
      </c>
      <c r="E5" s="10" t="s">
        <v>184</v>
      </c>
      <c r="F5" s="10" t="s">
        <v>185</v>
      </c>
      <c r="G5" s="10" t="s">
        <v>269</v>
      </c>
      <c r="H5" s="10" t="s">
        <v>270</v>
      </c>
      <c r="I5" s="31" t="s">
        <v>55</v>
      </c>
      <c r="J5" s="11" t="s">
        <v>271</v>
      </c>
      <c r="K5" s="12"/>
      <c r="L5" s="12"/>
      <c r="M5" s="13"/>
      <c r="N5" s="11" t="s">
        <v>190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32"/>
      <c r="C6" s="14"/>
      <c r="D6" s="14"/>
      <c r="E6" s="15"/>
      <c r="F6" s="15"/>
      <c r="G6" s="15"/>
      <c r="H6" s="15"/>
      <c r="I6" s="32"/>
      <c r="J6" s="156" t="s">
        <v>58</v>
      </c>
      <c r="K6" s="15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196</v>
      </c>
      <c r="U6" s="10" t="s">
        <v>66</v>
      </c>
      <c r="V6" s="10" t="s">
        <v>67</v>
      </c>
      <c r="W6" s="10" t="s">
        <v>68</v>
      </c>
    </row>
    <row r="7" ht="21" customHeight="1" spans="1:23">
      <c r="A7" s="32"/>
      <c r="B7" s="32"/>
      <c r="C7" s="32"/>
      <c r="D7" s="32"/>
      <c r="E7" s="32"/>
      <c r="F7" s="32"/>
      <c r="G7" s="32"/>
      <c r="H7" s="32"/>
      <c r="I7" s="32"/>
      <c r="J7" s="158" t="s">
        <v>57</v>
      </c>
      <c r="K7" s="159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0" t="s">
        <v>57</v>
      </c>
      <c r="K8" s="70" t="s">
        <v>272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s="41" customFormat="1" ht="18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20">
        <v>21</v>
      </c>
      <c r="V9" s="39">
        <v>22</v>
      </c>
      <c r="W9" s="20">
        <v>23</v>
      </c>
    </row>
    <row r="10" s="116" customFormat="1" ht="18" customHeight="1" spans="1:23">
      <c r="A10" s="22" t="s">
        <v>273</v>
      </c>
      <c r="B10" s="232" t="s">
        <v>274</v>
      </c>
      <c r="C10" s="23" t="s">
        <v>275</v>
      </c>
      <c r="D10" s="153" t="s">
        <v>69</v>
      </c>
      <c r="E10" s="22" t="s">
        <v>102</v>
      </c>
      <c r="F10" s="22" t="s">
        <v>103</v>
      </c>
      <c r="G10" s="22" t="s">
        <v>221</v>
      </c>
      <c r="H10" s="22" t="s">
        <v>222</v>
      </c>
      <c r="I10" s="24">
        <v>200000</v>
      </c>
      <c r="J10" s="24">
        <v>200000</v>
      </c>
      <c r="K10" s="24">
        <v>200000</v>
      </c>
      <c r="L10" s="160"/>
      <c r="M10" s="160"/>
      <c r="N10" s="160"/>
      <c r="O10" s="160"/>
      <c r="P10" s="160"/>
      <c r="Q10" s="160"/>
      <c r="R10" s="160"/>
      <c r="S10" s="160"/>
      <c r="T10" s="160"/>
      <c r="U10" s="63"/>
      <c r="V10" s="160"/>
      <c r="W10" s="63"/>
    </row>
    <row r="11" s="116" customFormat="1" ht="18" customHeight="1" spans="1:23">
      <c r="A11" s="22" t="s">
        <v>276</v>
      </c>
      <c r="B11" s="232" t="s">
        <v>277</v>
      </c>
      <c r="C11" s="23" t="s">
        <v>278</v>
      </c>
      <c r="D11" s="154"/>
      <c r="E11" s="22" t="s">
        <v>102</v>
      </c>
      <c r="F11" s="22" t="s">
        <v>103</v>
      </c>
      <c r="G11" s="22" t="s">
        <v>279</v>
      </c>
      <c r="H11" s="22" t="s">
        <v>280</v>
      </c>
      <c r="I11" s="24">
        <v>30000</v>
      </c>
      <c r="J11" s="24">
        <v>30000</v>
      </c>
      <c r="K11" s="24">
        <v>30000</v>
      </c>
      <c r="L11" s="160"/>
      <c r="M11" s="160"/>
      <c r="N11" s="160"/>
      <c r="O11" s="160"/>
      <c r="P11" s="160"/>
      <c r="Q11" s="160"/>
      <c r="R11" s="160"/>
      <c r="S11" s="160"/>
      <c r="T11" s="160"/>
      <c r="U11" s="63"/>
      <c r="V11" s="160"/>
      <c r="W11" s="63"/>
    </row>
    <row r="12" s="116" customFormat="1" ht="18" customHeight="1" spans="1:23">
      <c r="A12" s="22" t="s">
        <v>281</v>
      </c>
      <c r="B12" s="233" t="s">
        <v>282</v>
      </c>
      <c r="C12" s="23" t="s">
        <v>283</v>
      </c>
      <c r="D12" s="155"/>
      <c r="E12" s="22" t="s">
        <v>100</v>
      </c>
      <c r="F12" s="22" t="s">
        <v>101</v>
      </c>
      <c r="G12" s="22" t="s">
        <v>205</v>
      </c>
      <c r="H12" s="22" t="s">
        <v>206</v>
      </c>
      <c r="I12" s="24">
        <v>21600</v>
      </c>
      <c r="J12" s="24">
        <v>21600</v>
      </c>
      <c r="K12" s="24">
        <v>21600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="116" customFormat="1" ht="18" customHeight="1" spans="1:23">
      <c r="A13" s="27" t="s">
        <v>170</v>
      </c>
      <c r="B13" s="37"/>
      <c r="C13" s="37"/>
      <c r="D13" s="37"/>
      <c r="E13" s="37"/>
      <c r="F13" s="37"/>
      <c r="G13" s="37"/>
      <c r="H13" s="38"/>
      <c r="I13" s="84">
        <f>SUM(I10:I12)</f>
        <v>251600</v>
      </c>
      <c r="J13" s="84">
        <f>SUM(J10:J12)</f>
        <v>251600</v>
      </c>
      <c r="K13" s="84">
        <f>SUM(K10:K12)</f>
        <v>251600</v>
      </c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</row>
  </sheetData>
  <mergeCells count="29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D10:D12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showZeros="0" workbookViewId="0">
      <pane ySplit="1" topLeftCell="A2" activePane="bottomLeft" state="frozen"/>
      <selection/>
      <selection pane="bottomLeft" activeCell="M10" sqref="M10"/>
    </sheetView>
  </sheetViews>
  <sheetFormatPr defaultColWidth="9.14166666666667" defaultRowHeight="12" customHeight="1"/>
  <cols>
    <col min="1" max="1" width="21.25" customWidth="1"/>
    <col min="2" max="2" width="29" customWidth="1"/>
    <col min="3" max="3" width="15.375" customWidth="1"/>
    <col min="4" max="4" width="14.875" customWidth="1"/>
    <col min="5" max="5" width="17" customWidth="1"/>
    <col min="6" max="6" width="11.2833333333333" customWidth="1"/>
    <col min="7" max="7" width="15.875" customWidth="1"/>
    <col min="8" max="8" width="11.5" customWidth="1"/>
    <col min="9" max="9" width="13.425" customWidth="1"/>
    <col min="10" max="10" width="3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284</v>
      </c>
    </row>
    <row r="3" ht="39.75" customHeight="1" spans="1:10">
      <c r="A3" s="68" t="str">
        <f>"2025"&amp;"年部门项目支出绩效目标表"</f>
        <v>2025年部门项目支出绩效目标表</v>
      </c>
      <c r="B3" s="4"/>
      <c r="C3" s="4"/>
      <c r="D3" s="4"/>
      <c r="E3" s="4"/>
      <c r="F3" s="69"/>
      <c r="G3" s="4"/>
      <c r="H3" s="69"/>
      <c r="I3" s="69"/>
      <c r="J3" s="4"/>
    </row>
    <row r="4" ht="18" customHeight="1" spans="1:1">
      <c r="A4" s="5" t="str">
        <f>"单位名称：昆明市五华区闻华中学"&amp;""</f>
        <v>单位名称：昆明市五华区闻华中学</v>
      </c>
    </row>
    <row r="5" ht="44.25" customHeight="1" spans="1:10">
      <c r="A5" s="70" t="s">
        <v>183</v>
      </c>
      <c r="B5" s="70" t="s">
        <v>285</v>
      </c>
      <c r="C5" s="70" t="s">
        <v>286</v>
      </c>
      <c r="D5" s="70" t="s">
        <v>287</v>
      </c>
      <c r="E5" s="70" t="s">
        <v>288</v>
      </c>
      <c r="F5" s="71" t="s">
        <v>289</v>
      </c>
      <c r="G5" s="70" t="s">
        <v>290</v>
      </c>
      <c r="H5" s="71" t="s">
        <v>291</v>
      </c>
      <c r="I5" s="71" t="s">
        <v>292</v>
      </c>
      <c r="J5" s="70" t="s">
        <v>293</v>
      </c>
    </row>
    <row r="6" s="41" customFormat="1" ht="18" customHeight="1" spans="1:10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39">
        <v>6</v>
      </c>
      <c r="G6" s="58">
        <v>7</v>
      </c>
      <c r="H6" s="39">
        <v>8</v>
      </c>
      <c r="I6" s="39">
        <v>9</v>
      </c>
      <c r="J6" s="58">
        <v>10</v>
      </c>
    </row>
    <row r="7" s="116" customFormat="1" ht="61" customHeight="1" spans="1:10">
      <c r="A7" s="151" t="s">
        <v>283</v>
      </c>
      <c r="B7" s="151" t="s">
        <v>294</v>
      </c>
      <c r="C7" s="151" t="s">
        <v>295</v>
      </c>
      <c r="D7" s="151" t="s">
        <v>296</v>
      </c>
      <c r="E7" s="151" t="s">
        <v>297</v>
      </c>
      <c r="F7" s="151" t="s">
        <v>298</v>
      </c>
      <c r="G7" s="151" t="s">
        <v>299</v>
      </c>
      <c r="H7" s="151" t="s">
        <v>300</v>
      </c>
      <c r="I7" s="151" t="s">
        <v>301</v>
      </c>
      <c r="J7" s="151" t="s">
        <v>302</v>
      </c>
    </row>
    <row r="8" s="116" customFormat="1" ht="42" customHeight="1" spans="1:10">
      <c r="A8" s="151" t="s">
        <v>283</v>
      </c>
      <c r="B8" s="151" t="s">
        <v>294</v>
      </c>
      <c r="C8" s="151" t="s">
        <v>303</v>
      </c>
      <c r="D8" s="151" t="s">
        <v>304</v>
      </c>
      <c r="E8" s="151" t="s">
        <v>305</v>
      </c>
      <c r="F8" s="151" t="s">
        <v>298</v>
      </c>
      <c r="G8" s="151" t="s">
        <v>306</v>
      </c>
      <c r="H8" s="151"/>
      <c r="I8" s="151" t="s">
        <v>307</v>
      </c>
      <c r="J8" s="151" t="s">
        <v>308</v>
      </c>
    </row>
    <row r="9" s="116" customFormat="1" ht="42" customHeight="1" spans="1:10">
      <c r="A9" s="151" t="s">
        <v>283</v>
      </c>
      <c r="B9" s="151" t="s">
        <v>294</v>
      </c>
      <c r="C9" s="151" t="s">
        <v>309</v>
      </c>
      <c r="D9" s="151" t="s">
        <v>310</v>
      </c>
      <c r="E9" s="151" t="s">
        <v>311</v>
      </c>
      <c r="F9" s="151" t="s">
        <v>312</v>
      </c>
      <c r="G9" s="151" t="s">
        <v>313</v>
      </c>
      <c r="H9" s="151" t="s">
        <v>314</v>
      </c>
      <c r="I9" s="151" t="s">
        <v>301</v>
      </c>
      <c r="J9" s="151" t="s">
        <v>315</v>
      </c>
    </row>
    <row r="10" s="116" customFormat="1" ht="42" customHeight="1" spans="1:10">
      <c r="A10" s="151" t="s">
        <v>278</v>
      </c>
      <c r="B10" s="151" t="s">
        <v>316</v>
      </c>
      <c r="C10" s="151" t="s">
        <v>295</v>
      </c>
      <c r="D10" s="151" t="s">
        <v>317</v>
      </c>
      <c r="E10" s="151" t="s">
        <v>318</v>
      </c>
      <c r="F10" s="151" t="s">
        <v>298</v>
      </c>
      <c r="G10" s="151" t="s">
        <v>319</v>
      </c>
      <c r="H10" s="151" t="s">
        <v>320</v>
      </c>
      <c r="I10" s="151" t="s">
        <v>301</v>
      </c>
      <c r="J10" s="151" t="s">
        <v>318</v>
      </c>
    </row>
    <row r="11" s="116" customFormat="1" ht="42" customHeight="1" spans="1:10">
      <c r="A11" s="151" t="s">
        <v>278</v>
      </c>
      <c r="B11" s="151" t="s">
        <v>316</v>
      </c>
      <c r="C11" s="151" t="s">
        <v>303</v>
      </c>
      <c r="D11" s="151" t="s">
        <v>304</v>
      </c>
      <c r="E11" s="151" t="s">
        <v>321</v>
      </c>
      <c r="F11" s="151" t="s">
        <v>298</v>
      </c>
      <c r="G11" s="151" t="s">
        <v>322</v>
      </c>
      <c r="H11" s="151" t="s">
        <v>314</v>
      </c>
      <c r="I11" s="151" t="s">
        <v>301</v>
      </c>
      <c r="J11" s="151" t="s">
        <v>321</v>
      </c>
    </row>
    <row r="12" s="116" customFormat="1" ht="42" customHeight="1" spans="1:10">
      <c r="A12" s="151" t="s">
        <v>278</v>
      </c>
      <c r="B12" s="151" t="s">
        <v>316</v>
      </c>
      <c r="C12" s="151" t="s">
        <v>309</v>
      </c>
      <c r="D12" s="151" t="s">
        <v>310</v>
      </c>
      <c r="E12" s="151" t="s">
        <v>310</v>
      </c>
      <c r="F12" s="151" t="s">
        <v>312</v>
      </c>
      <c r="G12" s="151" t="s">
        <v>323</v>
      </c>
      <c r="H12" s="151" t="s">
        <v>314</v>
      </c>
      <c r="I12" s="151" t="s">
        <v>301</v>
      </c>
      <c r="J12" s="151" t="s">
        <v>310</v>
      </c>
    </row>
    <row r="13" s="116" customFormat="1" ht="42" customHeight="1" spans="1:10">
      <c r="A13" s="151" t="s">
        <v>275</v>
      </c>
      <c r="B13" s="151" t="s">
        <v>324</v>
      </c>
      <c r="C13" s="151" t="s">
        <v>295</v>
      </c>
      <c r="D13" s="151" t="s">
        <v>296</v>
      </c>
      <c r="E13" s="151" t="s">
        <v>325</v>
      </c>
      <c r="F13" s="151" t="s">
        <v>298</v>
      </c>
      <c r="G13" s="151" t="s">
        <v>326</v>
      </c>
      <c r="H13" s="151" t="s">
        <v>300</v>
      </c>
      <c r="I13" s="151" t="s">
        <v>301</v>
      </c>
      <c r="J13" s="151" t="s">
        <v>325</v>
      </c>
    </row>
    <row r="14" s="116" customFormat="1" ht="42" customHeight="1" spans="1:10">
      <c r="A14" s="151" t="s">
        <v>275</v>
      </c>
      <c r="B14" s="151" t="s">
        <v>324</v>
      </c>
      <c r="C14" s="151" t="s">
        <v>295</v>
      </c>
      <c r="D14" s="151" t="s">
        <v>327</v>
      </c>
      <c r="E14" s="151" t="s">
        <v>328</v>
      </c>
      <c r="F14" s="151" t="s">
        <v>298</v>
      </c>
      <c r="G14" s="151" t="s">
        <v>322</v>
      </c>
      <c r="H14" s="151" t="s">
        <v>314</v>
      </c>
      <c r="I14" s="151" t="s">
        <v>301</v>
      </c>
      <c r="J14" s="151" t="s">
        <v>328</v>
      </c>
    </row>
    <row r="15" s="116" customFormat="1" ht="42" customHeight="1" spans="1:10">
      <c r="A15" s="151" t="s">
        <v>275</v>
      </c>
      <c r="B15" s="151" t="s">
        <v>324</v>
      </c>
      <c r="C15" s="151" t="s">
        <v>295</v>
      </c>
      <c r="D15" s="151" t="s">
        <v>327</v>
      </c>
      <c r="E15" s="151" t="s">
        <v>329</v>
      </c>
      <c r="F15" s="151" t="s">
        <v>298</v>
      </c>
      <c r="G15" s="151" t="s">
        <v>322</v>
      </c>
      <c r="H15" s="151" t="s">
        <v>314</v>
      </c>
      <c r="I15" s="151" t="s">
        <v>301</v>
      </c>
      <c r="J15" s="151" t="s">
        <v>329</v>
      </c>
    </row>
    <row r="16" s="116" customFormat="1" ht="42" customHeight="1" spans="1:10">
      <c r="A16" s="151" t="s">
        <v>275</v>
      </c>
      <c r="B16" s="151" t="s">
        <v>324</v>
      </c>
      <c r="C16" s="151" t="s">
        <v>295</v>
      </c>
      <c r="D16" s="151" t="s">
        <v>317</v>
      </c>
      <c r="E16" s="151" t="s">
        <v>330</v>
      </c>
      <c r="F16" s="151" t="s">
        <v>298</v>
      </c>
      <c r="G16" s="151" t="s">
        <v>322</v>
      </c>
      <c r="H16" s="151" t="s">
        <v>314</v>
      </c>
      <c r="I16" s="151" t="s">
        <v>301</v>
      </c>
      <c r="J16" s="151" t="s">
        <v>330</v>
      </c>
    </row>
    <row r="17" s="116" customFormat="1" ht="42" customHeight="1" spans="1:10">
      <c r="A17" s="151" t="s">
        <v>275</v>
      </c>
      <c r="B17" s="151" t="s">
        <v>324</v>
      </c>
      <c r="C17" s="151" t="s">
        <v>295</v>
      </c>
      <c r="D17" s="151" t="s">
        <v>331</v>
      </c>
      <c r="E17" s="151" t="s">
        <v>332</v>
      </c>
      <c r="F17" s="151" t="s">
        <v>298</v>
      </c>
      <c r="G17" s="151" t="s">
        <v>333</v>
      </c>
      <c r="H17" s="151" t="s">
        <v>334</v>
      </c>
      <c r="I17" s="151" t="s">
        <v>301</v>
      </c>
      <c r="J17" s="151" t="s">
        <v>332</v>
      </c>
    </row>
    <row r="18" s="116" customFormat="1" ht="42" customHeight="1" spans="1:10">
      <c r="A18" s="151" t="s">
        <v>275</v>
      </c>
      <c r="B18" s="151" t="s">
        <v>324</v>
      </c>
      <c r="C18" s="151" t="s">
        <v>303</v>
      </c>
      <c r="D18" s="151" t="s">
        <v>304</v>
      </c>
      <c r="E18" s="151" t="s">
        <v>335</v>
      </c>
      <c r="F18" s="151" t="s">
        <v>298</v>
      </c>
      <c r="G18" s="151" t="s">
        <v>322</v>
      </c>
      <c r="H18" s="151" t="s">
        <v>314</v>
      </c>
      <c r="I18" s="151" t="s">
        <v>301</v>
      </c>
      <c r="J18" s="151" t="s">
        <v>335</v>
      </c>
    </row>
    <row r="19" s="116" customFormat="1" ht="42" customHeight="1" spans="1:10">
      <c r="A19" s="151" t="s">
        <v>275</v>
      </c>
      <c r="B19" s="151" t="s">
        <v>324</v>
      </c>
      <c r="C19" s="151" t="s">
        <v>309</v>
      </c>
      <c r="D19" s="151" t="s">
        <v>310</v>
      </c>
      <c r="E19" s="151" t="s">
        <v>336</v>
      </c>
      <c r="F19" s="151" t="s">
        <v>312</v>
      </c>
      <c r="G19" s="151" t="s">
        <v>323</v>
      </c>
      <c r="H19" s="151" t="s">
        <v>314</v>
      </c>
      <c r="I19" s="151" t="s">
        <v>301</v>
      </c>
      <c r="J19" s="151" t="s">
        <v>336</v>
      </c>
    </row>
  </sheetData>
  <mergeCells count="8">
    <mergeCell ref="A3:J3"/>
    <mergeCell ref="A4:H4"/>
    <mergeCell ref="A7:A9"/>
    <mergeCell ref="A10:A12"/>
    <mergeCell ref="A13:A19"/>
    <mergeCell ref="B7:B9"/>
    <mergeCell ref="B10:B12"/>
    <mergeCell ref="B13:B1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xiaona.zheng</cp:lastModifiedBy>
  <dcterms:created xsi:type="dcterms:W3CDTF">2025-02-06T07:09:00Z</dcterms:created>
  <dcterms:modified xsi:type="dcterms:W3CDTF">2025-03-27T01:53:17Z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F724A03D77F74C3DBF8F64927C99B5C6_13</vt:lpwstr>
  </property>
  <property fmtid="{D5CDD505-2E9C-101B-9397-08002B2CF9AE}" pid="3" name="KSOProductBuildVer">
    <vt:lpwstr>2052-12.1.0.20305</vt:lpwstr>
  </property>
</Properties>
</file>