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31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<sst xmlns="http://schemas.openxmlformats.org/spreadsheetml/2006/main" count="999" uniqueCount="375">
  <si>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</si>
  <si>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</si>
  <si>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</si>
  <si>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</si>
  <si>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</si>
  <si>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</si>
  <si>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</si>
  <si>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</si>
  <si>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</si>
  <si>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</si>
  <si>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</si>
  <si>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</si>
  <si>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</si>
  <si>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</si>
  <si>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</si>
  <si>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</si>
  <si>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</si>
  <si>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</si>
  <si>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</si>
  <si>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</si>
  <si>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</si>
  <si>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</si>
  <si>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</si>
  <si>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</si>
  <si>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</si>
  <si>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</si>
  <si>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</si>
  <si>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</si>
  <si>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</si>
  <si>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</si>
  <si>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</si>
  <si>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</si>
  <si>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</si>
  <si>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</si>
  <si>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</si>
  <si>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</si>
  <si>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</si>
  <si>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</si>
  <si>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</si>
  <si>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</si>
  <si>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</si>
  <si>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</si>
  <si>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</si>
  <si>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</si>
  <si>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</si>
  <si>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</si>
  <si>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</si>
  <si>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</si>
  <si>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</si>
  <si>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</si>
  <si>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</si>
  <si>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</si>
  <si>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</si>
  <si>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</si>
  <si>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</si>
  <si>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</si>
  <si>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</si>
  <si>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</si>
  <si>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</si>
  <si>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</si>
  <si>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</si>
  <si>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</si>
  <si>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</si>
  <si>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</si>
  <si>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</si>
  <si>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</si>
  <si>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</si>
  <si>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</si>
  <si>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</si>
  <si>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昆明市五华区沙朗民族实验学校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</si>
  <si>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</si>
  <si>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</si>
  <si>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</si>
  <si>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</si>
  <si>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</si>
  <si>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</si>
  <si>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</si>
  <si>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</si>
  <si>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</si>
  <si>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</si>
  <si>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</si>
  <si>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</si>
  <si>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</si>
  <si>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</si>
  <si>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</si>
  <si>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</si>
  <si>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</si>
  <si>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</si>
  <si>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</si>
  <si>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</si>
  <si>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</si>
  <si>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</si>
  <si>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</si>
  <si>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</si>
  <si>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</si>
  <si>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</si>
  <si>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</si>
  <si>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</si>
  <si>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</si>
  <si>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</si>
  <si>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</si>
  <si>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</si>
  <si>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</si>
  <si>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</si>
  <si>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</si>
  <si>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</si>
  <si>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</si>
  <si>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</si>
  <si>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</si>
  <si>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</si>
  <si>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</si>
  <si>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</si>
  <si>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</si>
  <si>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</si>
  <si>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</si>
  <si>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</si>
  <si>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</si>
  <si>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</si>
  <si>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</si>
  <si>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</si>
  <si>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</si>
  <si>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</si>
  <si>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</si>
  <si>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</si>
  <si>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</si>
  <si>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</si>
  <si>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</si>
  <si>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</si>
  <si>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</si>
  <si>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</si>
  <si>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</si>
  <si>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</si>
  <si>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</si>
  <si>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</si>
  <si>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</si>
  <si>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</si>
  <si>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</si>
  <si>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</si>
  <si>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</si>
  <si>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</si>
  <si>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</si>
  <si>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</si>
  <si>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</si>
  <si>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</si>
  <si>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</si>
  <si>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</si>
  <si>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</si>
  <si>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</si>
  <si>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</si>
  <si>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</si>
  <si>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</si>
  <si>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</si>
  <si>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</si>
  <si>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</si>
  <si>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</si>
  <si>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</si>
  <si>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</si>
  <si>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</si>
  <si>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</si>
  <si>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</si>
  <si>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</si>
  <si>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</si>
  <si>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</si>
  <si>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</si>
  <si>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</si>
  <si>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</si>
  <si>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</si>
  <si>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</si>
  <si>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</si>
  <si>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</si>
  <si>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</si>
  <si>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</si>
  <si>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</si>
  <si>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</si>
  <si>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</si>
  <si>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</si>
  <si>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</si>
  <si>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</si>
  <si>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备注：昆明市五华区沙朗民族实验学校无一般公共预算“三公”经费支出预算。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</si>
  <si>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</si>
  <si>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</si>
  <si>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</si>
  <si>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</si>
  <si>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</si>
  <si>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</si>
  <si>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</si>
  <si>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</si>
  <si>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</si>
  <si>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</si>
  <si>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</si>
  <si>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</si>
  <si>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</si>
  <si>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</si>
  <si>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</si>
  <si>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</si>
  <si>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</si>
  <si>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</si>
  <si>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</si>
  <si>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行政事业管理科</t>
  </si>
  <si>
    <t>530102231100001449169</t>
  </si>
  <si>
    <t>离退休及特殊人员福利费</t>
  </si>
  <si>
    <t>30229</t>
  </si>
  <si>
    <t>福利费</t>
  </si>
  <si>
    <t>530102231100001612878</t>
  </si>
  <si>
    <t>其他生活补助</t>
  </si>
  <si>
    <t>30399</t>
  </si>
  <si>
    <t>其他对个人和家庭的补助</t>
  </si>
  <si>
    <t>530102210000000002437</t>
  </si>
  <si>
    <t>工会经费</t>
  </si>
  <si>
    <t>30228</t>
  </si>
  <si>
    <t>530102231100001295282</t>
  </si>
  <si>
    <t>离退休人员支出</t>
  </si>
  <si>
    <t>30305</t>
  </si>
  <si>
    <t>生活补助</t>
  </si>
  <si>
    <t>530102231100001449086</t>
  </si>
  <si>
    <t>事业人员绩效奖励</t>
  </si>
  <si>
    <t>30103</t>
  </si>
  <si>
    <t>奖金</t>
  </si>
  <si>
    <t>30107</t>
  </si>
  <si>
    <t>绩效工资</t>
  </si>
  <si>
    <t>530102231100001295284</t>
  </si>
  <si>
    <t>学生生均公用经费</t>
  </si>
  <si>
    <t>30201</t>
  </si>
  <si>
    <t>办公费</t>
  </si>
  <si>
    <t>30202</t>
  </si>
  <si>
    <t>印刷费</t>
  </si>
  <si>
    <t>30218</t>
  </si>
  <si>
    <t>专用材料费</t>
  </si>
  <si>
    <t>30239</t>
  </si>
  <si>
    <t>其他交通费用</t>
  </si>
  <si>
    <t>530102251100003774137</t>
  </si>
  <si>
    <t>事业人员支出工资</t>
  </si>
  <si>
    <t>30102</t>
  </si>
  <si>
    <t>津贴补贴</t>
  </si>
  <si>
    <t>530102210000000002432</t>
  </si>
  <si>
    <t>30113</t>
  </si>
  <si>
    <t>530102210000000002431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</si>
  <si>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</si>
  <si>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</si>
  <si>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</si>
  <si>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</si>
  <si>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</si>
  <si>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</si>
  <si>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</si>
  <si>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</si>
  <si>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</si>
  <si>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530102210000000002439</t>
  </si>
  <si>
    <t>一般公用经费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</si>
  <si>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</si>
  <si>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</si>
  <si>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</si>
  <si>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</si>
  <si>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</si>
  <si>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</si>
  <si>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</si>
  <si>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</si>
  <si>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30299</t>
  </si>
  <si>
    <t>其他商品和服务支出</t>
  </si>
  <si>
    <t>530102210000000002428</t>
  </si>
  <si>
    <t>事业人员工资支出</t>
  </si>
  <si>
    <t>30101</t>
  </si>
  <si>
    <t>基本工资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</si>
  <si>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</si>
  <si>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</si>
  <si>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</si>
  <si>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</si>
  <si>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</si>
  <si>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</si>
  <si>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</si>
  <si>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阶段性项目</t>
  </si>
  <si>
    <t>530102251100003773950</t>
  </si>
  <si>
    <t>五华区基础教育学校2025校长书记职级资金</t>
  </si>
  <si>
    <t>30309</t>
  </si>
  <si>
    <t>奖励金</t>
  </si>
  <si>
    <t>530102251100003773973</t>
  </si>
  <si>
    <t>2025年残疾人就业保障资金</t>
  </si>
  <si>
    <t>经常性项目</t>
  </si>
  <si>
    <t>530102251100003865778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</si>
  <si>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</si>
  <si>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</si>
  <si>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</si>
  <si>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</si>
  <si>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</si>
  <si>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</si>
  <si>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</si>
  <si>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</si>
  <si>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</si>
  <si>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</si>
  <si>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</si>
  <si>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保障单位党建活动正常开展。</t>
  </si>
  <si>
    <t>产出指标</t>
  </si>
  <si>
    <t>数量指标</t>
  </si>
  <si>
    <t>经费保障人数</t>
  </si>
  <si>
    <t>=</t>
  </si>
  <si>
    <t>38</t>
  </si>
  <si>
    <t>人</t>
  </si>
  <si>
    <t>定量指标</t>
  </si>
  <si>
    <t>反映经费保障部门（单位）正常运转的党员人数情况。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</si>
  <si>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</si>
  <si>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</si>
  <si>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</si>
  <si>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</si>
  <si>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</si>
  <si>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</si>
  <si>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反映部门（单位）正常运转情况。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</si>
  <si>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</si>
  <si>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</si>
  <si>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</si>
  <si>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</si>
  <si>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</si>
  <si>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</si>
  <si>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反映部门（单位）人员对公用经费保障的满意程度。</t>
  </si>
  <si>
    <t>2025年残疾人就业保障金</t>
  </si>
  <si>
    <t>资金到位率</t>
  </si>
  <si>
    <t>100</t>
  </si>
  <si>
    <t>资金到位率为100%</t>
  </si>
  <si>
    <t>缓解部分残疾人就业压力</t>
  </si>
  <si>
    <t>85</t>
  </si>
  <si>
    <t>缓解残疾人就业压力</t>
  </si>
  <si>
    <t>社会满意度</t>
  </si>
  <si>
    <t>社会满意度&gt;=90%</t>
  </si>
  <si>
    <t>时效指标</t>
  </si>
  <si>
    <t>项目完成时间</t>
  </si>
  <si>
    <t>2025年12月31日前</t>
  </si>
  <si>
    <t>期</t>
  </si>
  <si>
    <t>2025年12月31日前完成使用</t>
  </si>
  <si>
    <t>补助对象政策知晓度</t>
  </si>
  <si>
    <t>补助对象政策知晓度100%</t>
  </si>
  <si>
    <t>服务对象满意度&gt;=100%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</si>
  <si>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</si>
  <si>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</si>
  <si>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</si>
  <si>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</si>
  <si>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备注：昆明市五华区沙朗民族实验学校无政府性基金预算支出。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</si>
  <si>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</si>
  <si>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</si>
  <si>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</si>
  <si>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</si>
  <si>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</si>
  <si>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</si>
  <si>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</si>
  <si>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</si>
  <si>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</si>
  <si>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</si>
  <si>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</si>
  <si>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备注：昆明市五华区沙朗民族实验学校无部门政府采购预算。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</si>
  <si>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</si>
  <si>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</si>
  <si>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</si>
  <si>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</si>
  <si>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</si>
  <si>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</si>
  <si>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</si>
  <si>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备注：昆明市五华区沙朗民族实验学校无政府购买服务预算。</t>
  </si>
  <si>
    <t>预算09-1表</t>
  </si>
  <si>
    <t>单位名称（项目）</t>
  </si>
  <si>
    <t>地区</t>
  </si>
  <si>
    <t>备注：昆明市五华区沙朗民族实验学校无区对下转移支付预算。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</si>
  <si>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</si>
  <si>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</si>
  <si>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</si>
  <si>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</si>
  <si>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</si>
  <si>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</si>
  <si>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</si>
  <si>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</si>
  <si>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</si>
  <si>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备注：昆明市五华区沙朗民族实验学校本年度无新增资产配置，此表为空。</t>
  </si>
  <si>
    <t>预算11表</t>
  </si>
  <si>
    <t>上级补助</t>
  </si>
  <si>
    <t>备注：昆明市五华区沙朗民族实验学校无上级补助项目支出。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</si>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</sst>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0" fontId="12" fillId="0" borderId="7">
      <alignment horizontal="right"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36" fillId="0" borderId="0">
      <alignment vertical="top"/>
      <protection locked="0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2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horizontal="left" vertical="center"/>
    </xf>
    <xf numFmtId="0" fontId="2" fillId="0" borderId="7" xfId="0" applyFont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48"/>
      <c r="C2" s="48"/>
      <c r="D2" s="66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"单位名称："&amp;"昆明市五华区沙朗民族实验学校"</f>
        <v>单位名称：昆明市五华区沙朗民族实验学校</v>
      </c>
      <c r="B4" s="164"/>
      <c r="D4" s="142" t="s">
        <v>1</v>
      </c>
    </row>
    <row r="5" ht="23.25" customHeight="1" spans="1:4">
      <c r="A5" s="165" t="s">
        <v>2</v>
      </c>
      <c r="B5" s="166"/>
      <c r="C5" s="165" t="s">
        <v>3</v>
      </c>
      <c r="D5" s="166"/>
    </row>
    <row r="6" ht="24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7.25" customHeight="1" spans="1:4">
      <c r="A7" s="167" t="s">
        <v>7</v>
      </c>
      <c r="B7" s="168">
        <v>21566882.05</v>
      </c>
      <c r="C7" s="167" t="s">
        <v>8</v>
      </c>
      <c r="D7" s="83"/>
    </row>
    <row r="8" ht="17.25" customHeight="1" spans="1:4">
      <c r="A8" s="167" t="s">
        <v>9</v>
      </c>
      <c r="B8" s="83"/>
      <c r="C8" s="167" t="s">
        <v>10</v>
      </c>
      <c r="D8" s="83"/>
    </row>
    <row r="9" ht="17.25" customHeight="1" spans="1:4">
      <c r="A9" s="167" t="s">
        <v>11</v>
      </c>
      <c r="B9" s="83"/>
      <c r="C9" s="198" t="s">
        <v>12</v>
      </c>
      <c r="D9" s="83"/>
    </row>
    <row r="10" ht="17.25" customHeight="1" spans="1:4">
      <c r="A10" s="167" t="s">
        <v>13</v>
      </c>
      <c r="B10" s="83"/>
      <c r="C10" s="198" t="s">
        <v>14</v>
      </c>
      <c r="D10" s="83"/>
    </row>
    <row r="11" ht="17.25" customHeight="1" spans="1:4">
      <c r="A11" s="167" t="s">
        <v>15</v>
      </c>
      <c r="B11" s="83"/>
      <c r="C11" s="198" t="s">
        <v>16</v>
      </c>
      <c r="D11" s="168">
        <v>16158131.05</v>
      </c>
    </row>
    <row r="12" ht="17.25" customHeight="1" spans="1:4">
      <c r="A12" s="167" t="s">
        <v>17</v>
      </c>
      <c r="B12" s="83"/>
      <c r="C12" s="198" t="s">
        <v>18</v>
      </c>
      <c r="D12" s="168"/>
    </row>
    <row r="13" ht="17.25" customHeight="1" spans="1:4">
      <c r="A13" s="167" t="s">
        <v>19</v>
      </c>
      <c r="B13" s="83"/>
      <c r="C13" s="34" t="s">
        <v>20</v>
      </c>
      <c r="D13" s="168"/>
    </row>
    <row r="14" ht="17.25" customHeight="1" spans="1:4">
      <c r="A14" s="167" t="s">
        <v>21</v>
      </c>
      <c r="B14" s="83"/>
      <c r="C14" s="34" t="s">
        <v>22</v>
      </c>
      <c r="D14" s="168">
        <v>2438588</v>
      </c>
    </row>
    <row r="15" ht="17.25" customHeight="1" spans="1:4">
      <c r="A15" s="167" t="s">
        <v>23</v>
      </c>
      <c r="B15" s="83"/>
      <c r="C15" s="34" t="s">
        <v>24</v>
      </c>
      <c r="D15" s="168">
        <v>1476763</v>
      </c>
    </row>
    <row r="16" ht="17.25" customHeight="1" spans="1:4">
      <c r="A16" s="167" t="s">
        <v>25</v>
      </c>
      <c r="B16" s="83"/>
      <c r="C16" s="34" t="s">
        <v>26</v>
      </c>
      <c r="D16" s="168"/>
    </row>
    <row r="17" ht="17.25" customHeight="1" spans="1:4">
      <c r="A17" s="147"/>
      <c r="B17" s="83"/>
      <c r="C17" s="34" t="s">
        <v>27</v>
      </c>
      <c r="D17" s="170"/>
    </row>
    <row r="18" ht="17.25" customHeight="1" spans="1:4">
      <c r="A18" s="169"/>
      <c r="B18" s="83"/>
      <c r="C18" s="34" t="s">
        <v>28</v>
      </c>
      <c r="D18" s="170"/>
    </row>
    <row r="19" ht="17.25" customHeight="1" spans="1:4">
      <c r="A19" s="169"/>
      <c r="B19" s="83"/>
      <c r="C19" s="34" t="s">
        <v>29</v>
      </c>
      <c r="D19" s="170"/>
    </row>
    <row r="20" ht="17.25" customHeight="1" spans="1:4">
      <c r="A20" s="169"/>
      <c r="B20" s="83"/>
      <c r="C20" s="34" t="s">
        <v>30</v>
      </c>
      <c r="D20" s="170"/>
    </row>
    <row r="21" ht="17.25" customHeight="1" spans="1:4">
      <c r="A21" s="169"/>
      <c r="B21" s="83"/>
      <c r="C21" s="34" t="s">
        <v>31</v>
      </c>
      <c r="D21" s="170"/>
    </row>
    <row r="22" ht="17.25" customHeight="1" spans="1:4">
      <c r="A22" s="169"/>
      <c r="B22" s="83"/>
      <c r="C22" s="34" t="s">
        <v>32</v>
      </c>
      <c r="D22" s="170"/>
    </row>
    <row r="23" ht="17.25" customHeight="1" spans="1:4">
      <c r="A23" s="169"/>
      <c r="B23" s="83"/>
      <c r="C23" s="34" t="s">
        <v>33</v>
      </c>
      <c r="D23" s="170"/>
    </row>
    <row r="24" ht="17.25" customHeight="1" spans="1:4">
      <c r="A24" s="169"/>
      <c r="B24" s="83"/>
      <c r="C24" s="34" t="s">
        <v>34</v>
      </c>
      <c r="D24" s="170"/>
    </row>
    <row r="25" ht="17.25" customHeight="1" spans="1:4">
      <c r="A25" s="169"/>
      <c r="B25" s="83"/>
      <c r="C25" s="34" t="s">
        <v>35</v>
      </c>
      <c r="D25" s="170">
        <v>1493400</v>
      </c>
    </row>
    <row r="26" ht="17.25" customHeight="1" spans="1:4">
      <c r="A26" s="169"/>
      <c r="B26" s="83"/>
      <c r="C26" s="34" t="s">
        <v>36</v>
      </c>
      <c r="D26" s="83"/>
    </row>
    <row r="27" ht="17.25" customHeight="1" spans="1:4">
      <c r="A27" s="169"/>
      <c r="B27" s="83"/>
      <c r="C27" s="147" t="s">
        <v>37</v>
      </c>
      <c r="D27" s="83"/>
    </row>
    <row r="28" ht="17.25" customHeight="1" spans="1:4">
      <c r="A28" s="169"/>
      <c r="B28" s="83"/>
      <c r="C28" s="34" t="s">
        <v>38</v>
      </c>
      <c r="D28" s="83"/>
    </row>
    <row r="29" ht="16.5" customHeight="1" spans="1:4">
      <c r="A29" s="169"/>
      <c r="B29" s="83"/>
      <c r="C29" s="34" t="s">
        <v>39</v>
      </c>
      <c r="D29" s="83"/>
    </row>
    <row r="30" ht="16.5" customHeight="1" spans="1:4">
      <c r="A30" s="169"/>
      <c r="B30" s="83"/>
      <c r="C30" s="147" t="s">
        <v>40</v>
      </c>
      <c r="D30" s="83"/>
    </row>
    <row r="31" ht="17.25" customHeight="1" spans="1:4">
      <c r="A31" s="169"/>
      <c r="B31" s="83"/>
      <c r="C31" s="147" t="s">
        <v>41</v>
      </c>
      <c r="D31" s="83"/>
    </row>
    <row r="32" ht="17.25" customHeight="1" spans="1:4">
      <c r="A32" s="169"/>
      <c r="B32" s="83"/>
      <c r="C32" s="34" t="s">
        <v>42</v>
      </c>
      <c r="D32" s="83"/>
    </row>
    <row r="33" ht="16.5" customHeight="1" spans="1:4">
      <c r="A33" s="169" t="s">
        <v>43</v>
      </c>
      <c r="B33" s="83">
        <f>SUM(B7:B32)</f>
        <v>21566882.05</v>
      </c>
      <c r="C33" s="169" t="s">
        <v>44</v>
      </c>
      <c r="D33" s="83">
        <f>SUM(D7:D32)</f>
        <v>21566882.05</v>
      </c>
    </row>
    <row r="34" ht="16.5" customHeight="1" spans="1:4">
      <c r="A34" s="147" t="s">
        <v>45</v>
      </c>
      <c r="B34" s="83"/>
      <c r="C34" s="147" t="s">
        <v>46</v>
      </c>
      <c r="D34" s="83"/>
    </row>
    <row r="35" ht="16.5" customHeight="1" spans="1:4">
      <c r="A35" s="34" t="s">
        <v>47</v>
      </c>
      <c r="B35" s="83"/>
      <c r="C35" s="34" t="s">
        <v>47</v>
      </c>
      <c r="D35" s="83"/>
    </row>
    <row r="36" ht="16.5" customHeight="1" spans="1:4">
      <c r="A36" s="34" t="s">
        <v>48</v>
      </c>
      <c r="B36" s="83"/>
      <c r="C36" s="34" t="s">
        <v>49</v>
      </c>
      <c r="D36" s="83"/>
    </row>
    <row r="37" ht="16.5" customHeight="1" spans="1:4">
      <c r="A37" s="171" t="s">
        <v>50</v>
      </c>
      <c r="B37" s="83">
        <f>B33+B34</f>
        <v>21566882.05</v>
      </c>
      <c r="C37" s="171" t="s">
        <v>51</v>
      </c>
      <c r="D37" s="83">
        <f>D33+D34</f>
        <v>21566882.05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30" sqref="B30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329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330</v>
      </c>
      <c r="C3" s="125"/>
      <c r="D3" s="126"/>
      <c r="E3" s="126"/>
      <c r="F3" s="126"/>
    </row>
    <row r="4" ht="13.5" customHeight="1" spans="1:6">
      <c r="A4" s="5" t="str">
        <f>"单位名称："&amp;"昆明市五华区沙朗民族实验学校"</f>
        <v>单位名称：昆明市五华区沙朗民族实验学校</v>
      </c>
      <c r="B4" s="5" t="s">
        <v>331</v>
      </c>
      <c r="C4" s="121"/>
      <c r="D4" s="123"/>
      <c r="E4" s="123"/>
      <c r="F4" s="120" t="s">
        <v>1</v>
      </c>
    </row>
    <row r="5" ht="19.5" customHeight="1" spans="1:6">
      <c r="A5" s="127" t="s">
        <v>181</v>
      </c>
      <c r="B5" s="128" t="s">
        <v>71</v>
      </c>
      <c r="C5" s="127" t="s">
        <v>72</v>
      </c>
      <c r="D5" s="11" t="s">
        <v>332</v>
      </c>
      <c r="E5" s="12"/>
      <c r="F5" s="13"/>
    </row>
    <row r="6" ht="18.75" customHeight="1" spans="1:6">
      <c r="A6" s="129"/>
      <c r="B6" s="130"/>
      <c r="C6" s="129"/>
      <c r="D6" s="16" t="s">
        <v>55</v>
      </c>
      <c r="E6" s="11" t="s">
        <v>74</v>
      </c>
      <c r="F6" s="16" t="s">
        <v>75</v>
      </c>
    </row>
    <row r="7" ht="18.75" customHeight="1" spans="1:6">
      <c r="A7" s="70">
        <v>1</v>
      </c>
      <c r="B7" s="131" t="s">
        <v>82</v>
      </c>
      <c r="C7" s="70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3"/>
      <c r="E8" s="83"/>
      <c r="F8" s="83"/>
    </row>
    <row r="9" ht="21" customHeight="1" spans="1:6">
      <c r="A9" s="21"/>
      <c r="B9" s="21"/>
      <c r="C9" s="21"/>
      <c r="D9" s="83"/>
      <c r="E9" s="83"/>
      <c r="F9" s="83"/>
    </row>
    <row r="10" ht="18.75" customHeight="1" spans="1:6">
      <c r="A10" s="133" t="s">
        <v>170</v>
      </c>
      <c r="B10" s="133" t="s">
        <v>170</v>
      </c>
      <c r="C10" s="134" t="s">
        <v>170</v>
      </c>
      <c r="D10" s="83"/>
      <c r="E10" s="83"/>
      <c r="F10" s="83"/>
    </row>
    <row r="11" customHeight="1" spans="1:1">
      <c r="A11" t="s">
        <v>333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3" sqref="A3:S3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334</v>
      </c>
    </row>
    <row r="3" ht="41.25" customHeight="1" spans="1:19">
      <c r="A3" s="75" t="str">
        <f>"2025"&amp;"年部门政府采购预算表"</f>
        <v>2025年部门政府采购预算表</v>
      </c>
      <c r="B3" s="68"/>
      <c r="C3" s="68"/>
      <c r="D3" s="4"/>
      <c r="E3" s="4"/>
      <c r="F3" s="4"/>
      <c r="G3" s="4"/>
      <c r="H3" s="4"/>
      <c r="I3" s="4"/>
      <c r="J3" s="4"/>
      <c r="K3" s="4"/>
      <c r="L3" s="4"/>
      <c r="M3" s="68"/>
      <c r="N3" s="4"/>
      <c r="O3" s="4"/>
      <c r="P3" s="68"/>
      <c r="Q3" s="4"/>
      <c r="R3" s="68"/>
      <c r="S3" s="68"/>
    </row>
    <row r="4" ht="18.75" customHeight="1" spans="1:19">
      <c r="A4" s="113" t="str">
        <f>"单位名称："&amp;"昆明市五华区沙朗民族实验学校"</f>
        <v>单位名称：昆明市五华区沙朗民族实验学校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180</v>
      </c>
      <c r="B5" s="88" t="s">
        <v>181</v>
      </c>
      <c r="C5" s="88" t="s">
        <v>335</v>
      </c>
      <c r="D5" s="89" t="s">
        <v>336</v>
      </c>
      <c r="E5" s="89" t="s">
        <v>337</v>
      </c>
      <c r="F5" s="89" t="s">
        <v>338</v>
      </c>
      <c r="G5" s="89" t="s">
        <v>339</v>
      </c>
      <c r="H5" s="89" t="s">
        <v>340</v>
      </c>
      <c r="I5" s="102" t="s">
        <v>188</v>
      </c>
      <c r="J5" s="102"/>
      <c r="K5" s="102"/>
      <c r="L5" s="102"/>
      <c r="M5" s="103"/>
      <c r="N5" s="102"/>
      <c r="O5" s="102"/>
      <c r="P5" s="110"/>
      <c r="Q5" s="102"/>
      <c r="R5" s="103"/>
      <c r="S5" s="79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341</v>
      </c>
      <c r="L6" s="91" t="s">
        <v>342</v>
      </c>
      <c r="M6" s="104" t="s">
        <v>343</v>
      </c>
      <c r="N6" s="105" t="s">
        <v>344</v>
      </c>
      <c r="O6" s="105"/>
      <c r="P6" s="111"/>
      <c r="Q6" s="105"/>
      <c r="R6" s="112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4">
        <v>1</v>
      </c>
      <c r="B8" s="114" t="s">
        <v>82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4"/>
      <c r="B9" s="95"/>
      <c r="C9" s="95"/>
      <c r="D9" s="96"/>
      <c r="E9" s="96"/>
      <c r="F9" s="96"/>
      <c r="G9" s="116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97" t="s">
        <v>170</v>
      </c>
      <c r="B10" s="98"/>
      <c r="C10" s="98"/>
      <c r="D10" s="99"/>
      <c r="E10" s="99"/>
      <c r="F10" s="99"/>
      <c r="G10" s="117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  <row r="11" ht="21" customHeight="1" spans="1:19">
      <c r="A11" s="113" t="s">
        <v>345</v>
      </c>
      <c r="B11" s="5"/>
      <c r="C11" s="5"/>
      <c r="D11" s="113"/>
      <c r="E11" s="113"/>
      <c r="F11" s="113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3" sqref="A3:T3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0"/>
      <c r="O2" s="84"/>
      <c r="P2" s="84"/>
      <c r="Q2" s="85"/>
      <c r="R2" s="84"/>
      <c r="S2" s="108"/>
      <c r="T2" s="108" t="s">
        <v>346</v>
      </c>
    </row>
    <row r="3" ht="41.25" customHeight="1" spans="1:20">
      <c r="A3" s="75" t="str">
        <f>"2025"&amp;"年部门政府购买服务预算表"</f>
        <v>2025年部门政府购买服务预算表</v>
      </c>
      <c r="B3" s="68"/>
      <c r="C3" s="68"/>
      <c r="D3" s="68"/>
      <c r="E3" s="68"/>
      <c r="F3" s="68"/>
      <c r="G3" s="68"/>
      <c r="H3" s="86"/>
      <c r="I3" s="86"/>
      <c r="J3" s="86"/>
      <c r="K3" s="86"/>
      <c r="L3" s="86"/>
      <c r="M3" s="86"/>
      <c r="N3" s="101"/>
      <c r="O3" s="86"/>
      <c r="P3" s="86"/>
      <c r="Q3" s="68"/>
      <c r="R3" s="86"/>
      <c r="S3" s="101"/>
      <c r="T3" s="68"/>
    </row>
    <row r="4" ht="22.5" customHeight="1" spans="1:20">
      <c r="A4" s="76" t="str">
        <f>"单位名称："&amp;"昆明市五华区沙朗民族实验学校"</f>
        <v>单位名称：昆明市五华区沙朗民族实验学校</v>
      </c>
      <c r="B4" s="87"/>
      <c r="C4" s="87"/>
      <c r="D4" s="87"/>
      <c r="E4" s="87"/>
      <c r="F4" s="87"/>
      <c r="G4" s="87"/>
      <c r="H4" s="77"/>
      <c r="I4" s="77"/>
      <c r="J4" s="77"/>
      <c r="K4" s="77"/>
      <c r="L4" s="77"/>
      <c r="M4" s="77"/>
      <c r="N4" s="100"/>
      <c r="O4" s="84"/>
      <c r="P4" s="84"/>
      <c r="Q4" s="85"/>
      <c r="R4" s="84"/>
      <c r="S4" s="109"/>
      <c r="T4" s="108" t="s">
        <v>1</v>
      </c>
    </row>
    <row r="5" ht="24" customHeight="1" spans="1:20">
      <c r="A5" s="10" t="s">
        <v>180</v>
      </c>
      <c r="B5" s="88" t="s">
        <v>181</v>
      </c>
      <c r="C5" s="88" t="s">
        <v>335</v>
      </c>
      <c r="D5" s="88" t="s">
        <v>347</v>
      </c>
      <c r="E5" s="88" t="s">
        <v>348</v>
      </c>
      <c r="F5" s="88" t="s">
        <v>349</v>
      </c>
      <c r="G5" s="88" t="s">
        <v>350</v>
      </c>
      <c r="H5" s="89" t="s">
        <v>351</v>
      </c>
      <c r="I5" s="89" t="s">
        <v>352</v>
      </c>
      <c r="J5" s="102" t="s">
        <v>188</v>
      </c>
      <c r="K5" s="102"/>
      <c r="L5" s="102"/>
      <c r="M5" s="102"/>
      <c r="N5" s="103"/>
      <c r="O5" s="102"/>
      <c r="P5" s="102"/>
      <c r="Q5" s="110"/>
      <c r="R5" s="102"/>
      <c r="S5" s="103"/>
      <c r="T5" s="79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341</v>
      </c>
      <c r="M6" s="91" t="s">
        <v>342</v>
      </c>
      <c r="N6" s="104" t="s">
        <v>343</v>
      </c>
      <c r="O6" s="105" t="s">
        <v>344</v>
      </c>
      <c r="P6" s="105"/>
      <c r="Q6" s="111"/>
      <c r="R6" s="105"/>
      <c r="S6" s="112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7" t="s">
        <v>170</v>
      </c>
      <c r="B10" s="98"/>
      <c r="C10" s="98"/>
      <c r="D10" s="98"/>
      <c r="E10" s="98"/>
      <c r="F10" s="98"/>
      <c r="G10" s="98"/>
      <c r="H10" s="99"/>
      <c r="I10" s="107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customHeight="1" spans="1:1">
      <c r="A11" t="s">
        <v>353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3" sqref="A3:E3"/>
    </sheetView>
  </sheetViews>
  <sheetFormatPr defaultColWidth="9.14545454545454" defaultRowHeight="14.25" customHeight="1" outlineLevelCol="4"/>
  <cols>
    <col min="1" max="1" width="37.709090909090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4"/>
      <c r="E2" s="3" t="s">
        <v>354</v>
      </c>
    </row>
    <row r="3" ht="41.25" customHeight="1" spans="1:5">
      <c r="A3" s="75" t="str">
        <f>"2025"&amp;"年区对下转移支付预算表"</f>
        <v>2025年区对下转移支付预算表</v>
      </c>
      <c r="B3" s="4"/>
      <c r="C3" s="4"/>
      <c r="D3" s="4"/>
      <c r="E3" s="68"/>
    </row>
    <row r="4" ht="18" customHeight="1" spans="1:5">
      <c r="A4" s="76" t="str">
        <f>"单位名称："&amp;"昆明市五华区沙朗民族实验学校"</f>
        <v>单位名称：昆明市五华区沙朗民族实验学校</v>
      </c>
      <c r="B4" s="77"/>
      <c r="C4" s="77"/>
      <c r="D4" s="78"/>
      <c r="E4" s="8" t="s">
        <v>1</v>
      </c>
    </row>
    <row r="5" ht="19.5" customHeight="1" spans="1:5">
      <c r="A5" s="30" t="s">
        <v>355</v>
      </c>
      <c r="B5" s="11" t="s">
        <v>188</v>
      </c>
      <c r="C5" s="12"/>
      <c r="D5" s="12"/>
      <c r="E5" s="79"/>
    </row>
    <row r="6" ht="40.5" customHeight="1" spans="1:5">
      <c r="A6" s="19"/>
      <c r="B6" s="31" t="s">
        <v>55</v>
      </c>
      <c r="C6" s="10" t="s">
        <v>58</v>
      </c>
      <c r="D6" s="80" t="s">
        <v>341</v>
      </c>
      <c r="E6" s="81" t="s">
        <v>356</v>
      </c>
    </row>
    <row r="7" ht="19.5" customHeight="1" spans="1:5">
      <c r="A7" s="20">
        <v>1</v>
      </c>
      <c r="B7" s="20">
        <v>2</v>
      </c>
      <c r="C7" s="20">
        <v>3</v>
      </c>
      <c r="D7" s="82">
        <v>4</v>
      </c>
      <c r="E7" s="38">
        <v>5</v>
      </c>
    </row>
    <row r="8" ht="19.5" customHeight="1" spans="1:5">
      <c r="A8" s="32"/>
      <c r="B8" s="83"/>
      <c r="C8" s="83"/>
      <c r="D8" s="83"/>
      <c r="E8" s="83"/>
    </row>
    <row r="9" ht="19.5" customHeight="1" spans="1:5">
      <c r="A9" s="71"/>
      <c r="B9" s="83"/>
      <c r="C9" s="83"/>
      <c r="D9" s="83"/>
      <c r="E9" s="83"/>
    </row>
    <row r="10" customHeight="1" spans="1:1">
      <c r="A10" t="s">
        <v>357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358</v>
      </c>
    </row>
    <row r="3" ht="41.25" customHeight="1" spans="1:10">
      <c r="A3" s="67" t="str">
        <f>"2025"&amp;"年区对下转移支付绩效目标表"</f>
        <v>2025年区对下转移支付绩效目标表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"单位名称："&amp;"昆明市五华区沙朗民族实验学校"</f>
        <v>单位名称：昆明市五华区沙朗民族实验学校</v>
      </c>
    </row>
    <row r="5" ht="44.25" customHeight="1" spans="1:10">
      <c r="A5" s="69" t="s">
        <v>355</v>
      </c>
      <c r="B5" s="69" t="s">
        <v>280</v>
      </c>
      <c r="C5" s="69" t="s">
        <v>281</v>
      </c>
      <c r="D5" s="69" t="s">
        <v>282</v>
      </c>
      <c r="E5" s="69" t="s">
        <v>283</v>
      </c>
      <c r="F5" s="70" t="s">
        <v>284</v>
      </c>
      <c r="G5" s="69" t="s">
        <v>285</v>
      </c>
      <c r="H5" s="70" t="s">
        <v>286</v>
      </c>
      <c r="I5" s="70" t="s">
        <v>287</v>
      </c>
      <c r="J5" s="69" t="s">
        <v>288</v>
      </c>
    </row>
    <row r="6" ht="14.25" customHeight="1" spans="1:10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70">
        <v>6</v>
      </c>
      <c r="G6" s="69">
        <v>7</v>
      </c>
      <c r="H6" s="70">
        <v>8</v>
      </c>
      <c r="I6" s="70">
        <v>9</v>
      </c>
      <c r="J6" s="69">
        <v>10</v>
      </c>
    </row>
    <row r="7" ht="42" customHeight="1" spans="1:10">
      <c r="A7" s="32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2"/>
      <c r="B8" s="21"/>
      <c r="C8" s="21"/>
      <c r="D8" s="21"/>
      <c r="E8" s="32"/>
      <c r="F8" s="21"/>
      <c r="G8" s="32"/>
      <c r="H8" s="21"/>
      <c r="I8" s="21"/>
      <c r="J8" s="32"/>
    </row>
    <row r="9" customHeight="1" spans="1:1">
      <c r="A9" t="s">
        <v>357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0" t="s">
        <v>359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"单位名称："&amp;"昆明市五华区沙朗民族实验学校"</f>
        <v>单位名称：昆明市五华区沙朗民族实验学校</v>
      </c>
      <c r="B4" s="47"/>
      <c r="C4" s="47"/>
      <c r="D4" s="48"/>
      <c r="F4" s="45"/>
      <c r="G4" s="44"/>
      <c r="H4" s="44"/>
      <c r="I4" s="66" t="s">
        <v>1</v>
      </c>
    </row>
    <row r="5" ht="28.5" customHeight="1" spans="1:9">
      <c r="A5" s="49" t="s">
        <v>180</v>
      </c>
      <c r="B5" s="50" t="s">
        <v>181</v>
      </c>
      <c r="C5" s="51" t="s">
        <v>360</v>
      </c>
      <c r="D5" s="49" t="s">
        <v>361</v>
      </c>
      <c r="E5" s="49" t="s">
        <v>362</v>
      </c>
      <c r="F5" s="49" t="s">
        <v>363</v>
      </c>
      <c r="G5" s="50" t="s">
        <v>364</v>
      </c>
      <c r="H5" s="38"/>
      <c r="I5" s="49"/>
    </row>
    <row r="6" ht="21" customHeight="1" spans="1:9">
      <c r="A6" s="51"/>
      <c r="B6" s="52"/>
      <c r="C6" s="52"/>
      <c r="D6" s="53"/>
      <c r="E6" s="52"/>
      <c r="F6" s="52"/>
      <c r="G6" s="50" t="s">
        <v>339</v>
      </c>
      <c r="H6" s="50" t="s">
        <v>365</v>
      </c>
      <c r="I6" s="50" t="s">
        <v>366</v>
      </c>
    </row>
    <row r="7" ht="17.25" customHeight="1" spans="1:9">
      <c r="A7" s="54" t="s">
        <v>81</v>
      </c>
      <c r="B7" s="55"/>
      <c r="C7" s="56" t="s">
        <v>82</v>
      </c>
      <c r="D7" s="54" t="s">
        <v>83</v>
      </c>
      <c r="E7" s="57" t="s">
        <v>84</v>
      </c>
      <c r="F7" s="54" t="s">
        <v>85</v>
      </c>
      <c r="G7" s="56" t="s">
        <v>86</v>
      </c>
      <c r="H7" s="58" t="s">
        <v>87</v>
      </c>
      <c r="I7" s="57" t="s">
        <v>88</v>
      </c>
    </row>
    <row r="8" ht="19.5" customHeight="1" spans="1:9">
      <c r="A8" s="59"/>
      <c r="B8" s="34"/>
      <c r="C8" s="34"/>
      <c r="D8" s="32"/>
      <c r="E8" s="21"/>
      <c r="F8" s="58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0" customHeight="1" spans="1:1">
      <c r="A10" t="s">
        <v>367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"单位名称："&amp;"昆明市五华区沙朗民族实验学校"</f>
        <v>单位名称：昆明市五华区沙朗民族实验学校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263</v>
      </c>
      <c r="B5" s="9" t="s">
        <v>183</v>
      </c>
      <c r="C5" s="9" t="s">
        <v>264</v>
      </c>
      <c r="D5" s="10" t="s">
        <v>184</v>
      </c>
      <c r="E5" s="10" t="s">
        <v>185</v>
      </c>
      <c r="F5" s="10" t="s">
        <v>265</v>
      </c>
      <c r="G5" s="10" t="s">
        <v>266</v>
      </c>
      <c r="H5" s="30" t="s">
        <v>55</v>
      </c>
      <c r="I5" s="11" t="s">
        <v>369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32"/>
      <c r="B9" s="21"/>
      <c r="C9" s="32"/>
      <c r="D9" s="32"/>
      <c r="E9" s="32"/>
      <c r="F9" s="32"/>
      <c r="G9" s="32"/>
      <c r="H9" s="33"/>
      <c r="I9" s="39"/>
      <c r="J9" s="39"/>
      <c r="K9" s="33"/>
    </row>
    <row r="10" ht="18.75" customHeight="1" spans="1:11">
      <c r="A10" s="34"/>
      <c r="B10" s="21"/>
      <c r="C10" s="21"/>
      <c r="D10" s="21"/>
      <c r="E10" s="21"/>
      <c r="F10" s="21"/>
      <c r="G10" s="21"/>
      <c r="H10" s="29"/>
      <c r="I10" s="29"/>
      <c r="J10" s="29"/>
      <c r="K10" s="33"/>
    </row>
    <row r="11" ht="18.75" customHeight="1" spans="1:11">
      <c r="A11" s="35" t="s">
        <v>170</v>
      </c>
      <c r="B11" s="36"/>
      <c r="C11" s="36"/>
      <c r="D11" s="36"/>
      <c r="E11" s="36"/>
      <c r="F11" s="36"/>
      <c r="G11" s="37"/>
      <c r="H11" s="29"/>
      <c r="I11" s="29"/>
      <c r="J11" s="29"/>
      <c r="K11" s="33"/>
    </row>
    <row r="12" customHeight="1" spans="1:1">
      <c r="A12" t="s">
        <v>370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topLeftCell="B1" workbookViewId="0">
      <pane ySplit="1" topLeftCell="A2" activePane="bottomLeft" state="frozen"/>
      <selection/>
      <selection pane="bottomLeft" activeCell="G15" sqref="G15"/>
    </sheetView>
  </sheetViews>
  <sheetFormatPr defaultColWidth="9.14545454545454" defaultRowHeight="14.25" customHeight="1" outlineLevelCol="6"/>
  <cols>
    <col min="1" max="1" width="35.2818181818182" customWidth="1"/>
    <col min="2" max="2" width="28" customWidth="1"/>
    <col min="3" max="3" width="35.6363636363636" customWidth="1"/>
    <col min="4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"单位名称："&amp;"昆明市五华区沙朗民族实验学校"</f>
        <v>单位名称：昆明市五华区沙朗民族实验学校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264</v>
      </c>
      <c r="B5" s="9" t="s">
        <v>263</v>
      </c>
      <c r="C5" s="9" t="s">
        <v>183</v>
      </c>
      <c r="D5" s="10" t="s">
        <v>372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269</v>
      </c>
      <c r="C9" s="23" t="s">
        <v>271</v>
      </c>
      <c r="D9" s="24" t="s">
        <v>373</v>
      </c>
      <c r="E9" s="25">
        <v>15000</v>
      </c>
      <c r="F9" s="25">
        <v>15000</v>
      </c>
      <c r="G9" s="25">
        <v>15000</v>
      </c>
    </row>
    <row r="10" ht="17.25" customHeight="1" spans="1:7">
      <c r="A10" s="21" t="s">
        <v>69</v>
      </c>
      <c r="B10" s="22" t="s">
        <v>269</v>
      </c>
      <c r="C10" s="23" t="s">
        <v>275</v>
      </c>
      <c r="D10" s="24" t="s">
        <v>373</v>
      </c>
      <c r="E10" s="25">
        <v>119819.05</v>
      </c>
      <c r="F10" s="25">
        <v>119819.05</v>
      </c>
      <c r="G10" s="25">
        <v>119819.05</v>
      </c>
    </row>
    <row r="11" ht="18.75" customHeight="1" spans="1:7">
      <c r="A11" s="21" t="s">
        <v>69</v>
      </c>
      <c r="B11" s="22" t="s">
        <v>276</v>
      </c>
      <c r="C11" s="23" t="s">
        <v>278</v>
      </c>
      <c r="D11" s="24" t="s">
        <v>373</v>
      </c>
      <c r="E11" s="25">
        <v>7600</v>
      </c>
      <c r="F11" s="25">
        <v>7600</v>
      </c>
      <c r="G11" s="25">
        <v>7600</v>
      </c>
    </row>
    <row r="12" ht="18.75" customHeight="1" spans="1:7">
      <c r="A12" s="26" t="s">
        <v>55</v>
      </c>
      <c r="B12" s="27" t="s">
        <v>374</v>
      </c>
      <c r="C12" s="27"/>
      <c r="D12" s="28"/>
      <c r="E12" s="29">
        <f>SUM(E9:E11)</f>
        <v>142419.05</v>
      </c>
      <c r="F12" s="29">
        <f>SUM(F9:F11)</f>
        <v>142419.05</v>
      </c>
      <c r="G12" s="29">
        <f>SUM(G9:G11)</f>
        <v>142419.05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3" sqref="A3:S3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6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"单位名称："&amp;"昆明市五华区沙朗民族实验学校"</f>
        <v>单位名称：昆明市五华区沙朗民族实验学校</v>
      </c>
      <c r="S4" s="48" t="s">
        <v>1</v>
      </c>
    </row>
    <row r="5" ht="21.75" customHeight="1" spans="1:19">
      <c r="A5" s="185" t="s">
        <v>53</v>
      </c>
      <c r="B5" s="186" t="s">
        <v>54</v>
      </c>
      <c r="C5" s="186" t="s">
        <v>55</v>
      </c>
      <c r="D5" s="187" t="s">
        <v>56</v>
      </c>
      <c r="E5" s="187"/>
      <c r="F5" s="187"/>
      <c r="G5" s="187"/>
      <c r="H5" s="187"/>
      <c r="I5" s="133"/>
      <c r="J5" s="187"/>
      <c r="K5" s="187"/>
      <c r="L5" s="187"/>
      <c r="M5" s="187"/>
      <c r="N5" s="193"/>
      <c r="O5" s="187" t="s">
        <v>45</v>
      </c>
      <c r="P5" s="187"/>
      <c r="Q5" s="187"/>
      <c r="R5" s="187"/>
      <c r="S5" s="193"/>
    </row>
    <row r="6" ht="27" customHeight="1" spans="1:19">
      <c r="A6" s="188"/>
      <c r="B6" s="189"/>
      <c r="C6" s="189"/>
      <c r="D6" s="189" t="s">
        <v>57</v>
      </c>
      <c r="E6" s="189" t="s">
        <v>58</v>
      </c>
      <c r="F6" s="189" t="s">
        <v>59</v>
      </c>
      <c r="G6" s="189" t="s">
        <v>60</v>
      </c>
      <c r="H6" s="189" t="s">
        <v>61</v>
      </c>
      <c r="I6" s="194" t="s">
        <v>62</v>
      </c>
      <c r="J6" s="195"/>
      <c r="K6" s="195"/>
      <c r="L6" s="195"/>
      <c r="M6" s="195"/>
      <c r="N6" s="196"/>
      <c r="O6" s="189" t="s">
        <v>57</v>
      </c>
      <c r="P6" s="189" t="s">
        <v>58</v>
      </c>
      <c r="Q6" s="189" t="s">
        <v>59</v>
      </c>
      <c r="R6" s="189" t="s">
        <v>60</v>
      </c>
      <c r="S6" s="189" t="s">
        <v>63</v>
      </c>
    </row>
    <row r="7" ht="30" customHeight="1" spans="1:19">
      <c r="A7" s="190"/>
      <c r="B7" s="107"/>
      <c r="C7" s="117"/>
      <c r="D7" s="117"/>
      <c r="E7" s="117"/>
      <c r="F7" s="117"/>
      <c r="G7" s="117"/>
      <c r="H7" s="117"/>
      <c r="I7" s="73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7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73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>
        <v>105046</v>
      </c>
      <c r="B9" s="21" t="s">
        <v>69</v>
      </c>
      <c r="C9" s="83">
        <v>21566882.05</v>
      </c>
      <c r="D9" s="83">
        <f>SUM(E9:H9)</f>
        <v>21566882.05</v>
      </c>
      <c r="E9" s="83">
        <v>21566882.05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51" t="s">
        <v>55</v>
      </c>
      <c r="B10" s="192"/>
      <c r="C10" s="83">
        <v>21566882.05</v>
      </c>
      <c r="D10" s="83">
        <f>SUM(E10:H10)</f>
        <v>21566882.05</v>
      </c>
      <c r="E10" s="83">
        <v>21566882.05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E26" sqref="E26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"单位名称："&amp;"昆明市五华区沙朗民族实验学校"</f>
        <v>单位名称：昆明市五华区沙朗民族实验学校</v>
      </c>
      <c r="O4" s="48" t="s">
        <v>1</v>
      </c>
    </row>
    <row r="5" ht="27" customHeight="1" spans="1:15">
      <c r="A5" s="173" t="s">
        <v>71</v>
      </c>
      <c r="B5" s="173" t="s">
        <v>72</v>
      </c>
      <c r="C5" s="173" t="s">
        <v>55</v>
      </c>
      <c r="D5" s="174" t="s">
        <v>58</v>
      </c>
      <c r="E5" s="175"/>
      <c r="F5" s="176"/>
      <c r="G5" s="177" t="s">
        <v>59</v>
      </c>
      <c r="H5" s="177" t="s">
        <v>60</v>
      </c>
      <c r="I5" s="177" t="s">
        <v>73</v>
      </c>
      <c r="J5" s="174" t="s">
        <v>62</v>
      </c>
      <c r="K5" s="175"/>
      <c r="L5" s="175"/>
      <c r="M5" s="175"/>
      <c r="N5" s="182"/>
      <c r="O5" s="183"/>
    </row>
    <row r="6" ht="42" customHeight="1" spans="1:15">
      <c r="A6" s="178"/>
      <c r="B6" s="178"/>
      <c r="C6" s="179"/>
      <c r="D6" s="180" t="s">
        <v>57</v>
      </c>
      <c r="E6" s="180" t="s">
        <v>74</v>
      </c>
      <c r="F6" s="180" t="s">
        <v>75</v>
      </c>
      <c r="G6" s="179"/>
      <c r="H6" s="179"/>
      <c r="I6" s="184"/>
      <c r="J6" s="180" t="s">
        <v>57</v>
      </c>
      <c r="K6" s="165" t="s">
        <v>76</v>
      </c>
      <c r="L6" s="165" t="s">
        <v>77</v>
      </c>
      <c r="M6" s="165" t="s">
        <v>78</v>
      </c>
      <c r="N6" s="165" t="s">
        <v>79</v>
      </c>
      <c r="O6" s="165" t="s">
        <v>80</v>
      </c>
    </row>
    <row r="7" ht="18" customHeight="1" spans="1:15">
      <c r="A7" s="54" t="s">
        <v>81</v>
      </c>
      <c r="B7" s="54" t="s">
        <v>82</v>
      </c>
      <c r="C7" s="54" t="s">
        <v>83</v>
      </c>
      <c r="D7" s="58" t="s">
        <v>84</v>
      </c>
      <c r="E7" s="58" t="s">
        <v>85</v>
      </c>
      <c r="F7" s="58" t="s">
        <v>86</v>
      </c>
      <c r="G7" s="58" t="s">
        <v>87</v>
      </c>
      <c r="H7" s="58" t="s">
        <v>88</v>
      </c>
      <c r="I7" s="58" t="s">
        <v>89</v>
      </c>
      <c r="J7" s="58" t="s">
        <v>90</v>
      </c>
      <c r="K7" s="58" t="s">
        <v>91</v>
      </c>
      <c r="L7" s="58" t="s">
        <v>92</v>
      </c>
      <c r="M7" s="58" t="s">
        <v>93</v>
      </c>
      <c r="N7" s="54" t="s">
        <v>94</v>
      </c>
      <c r="O7" s="58" t="s">
        <v>95</v>
      </c>
    </row>
    <row r="8" ht="21" customHeight="1" spans="1:15">
      <c r="A8" s="59" t="s">
        <v>96</v>
      </c>
      <c r="B8" s="59" t="s">
        <v>97</v>
      </c>
      <c r="C8" s="83">
        <f>D8+G8+H8+I8+J8</f>
        <v>16158131.05</v>
      </c>
      <c r="D8" s="83">
        <f>E8+F8</f>
        <v>16158131.05</v>
      </c>
      <c r="E8" s="83">
        <v>16015712</v>
      </c>
      <c r="F8" s="83">
        <v>142419.05</v>
      </c>
      <c r="G8" s="83"/>
      <c r="H8" s="83"/>
      <c r="I8" s="83"/>
      <c r="J8" s="83"/>
      <c r="K8" s="83"/>
      <c r="L8" s="83"/>
      <c r="M8" s="83"/>
      <c r="N8" s="83"/>
      <c r="O8" s="83"/>
    </row>
    <row r="9" ht="21" customHeight="1" spans="1:15">
      <c r="A9" s="59" t="s">
        <v>98</v>
      </c>
      <c r="B9" s="59" t="s">
        <v>99</v>
      </c>
      <c r="C9" s="83">
        <f t="shared" ref="C9:C25" si="0">D9+G9+H9+I9+J9</f>
        <v>16151921.05</v>
      </c>
      <c r="D9" s="83">
        <f t="shared" ref="D9:D25" si="1">E9+F9</f>
        <v>16151921.05</v>
      </c>
      <c r="E9" s="83">
        <v>16009502</v>
      </c>
      <c r="F9" s="83">
        <v>142419.05</v>
      </c>
      <c r="G9" s="83"/>
      <c r="H9" s="83"/>
      <c r="I9" s="83"/>
      <c r="J9" s="83"/>
      <c r="K9" s="83"/>
      <c r="L9" s="83"/>
      <c r="M9" s="83"/>
      <c r="N9" s="83"/>
      <c r="O9" s="83"/>
    </row>
    <row r="10" ht="21" customHeight="1" spans="1:15">
      <c r="A10" s="59" t="s">
        <v>100</v>
      </c>
      <c r="B10" s="59" t="s">
        <v>101</v>
      </c>
      <c r="C10" s="83">
        <f t="shared" si="0"/>
        <v>4160293</v>
      </c>
      <c r="D10" s="83">
        <f t="shared" si="1"/>
        <v>4160293</v>
      </c>
      <c r="E10" s="83">
        <v>4160293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ht="21" customHeight="1" spans="1:15">
      <c r="A11" s="59" t="s">
        <v>102</v>
      </c>
      <c r="B11" s="59" t="s">
        <v>103</v>
      </c>
      <c r="C11" s="83">
        <f t="shared" si="0"/>
        <v>11991628.05</v>
      </c>
      <c r="D11" s="83">
        <f t="shared" si="1"/>
        <v>11991628.05</v>
      </c>
      <c r="E11" s="83">
        <v>11849209</v>
      </c>
      <c r="F11" s="83">
        <v>142419.05</v>
      </c>
      <c r="G11" s="83"/>
      <c r="H11" s="83"/>
      <c r="I11" s="83"/>
      <c r="J11" s="83"/>
      <c r="K11" s="83"/>
      <c r="L11" s="83"/>
      <c r="M11" s="83"/>
      <c r="N11" s="83"/>
      <c r="O11" s="83"/>
    </row>
    <row r="12" ht="21" customHeight="1" spans="1:15">
      <c r="A12" s="59" t="s">
        <v>104</v>
      </c>
      <c r="B12" s="59" t="s">
        <v>105</v>
      </c>
      <c r="C12" s="83">
        <f t="shared" si="0"/>
        <v>6210</v>
      </c>
      <c r="D12" s="83">
        <f t="shared" si="1"/>
        <v>6210</v>
      </c>
      <c r="E12" s="83">
        <v>6210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ht="21" customHeight="1" spans="1:15">
      <c r="A13" s="59" t="s">
        <v>106</v>
      </c>
      <c r="B13" s="59" t="s">
        <v>107</v>
      </c>
      <c r="C13" s="83">
        <f t="shared" si="0"/>
        <v>6210</v>
      </c>
      <c r="D13" s="83">
        <f t="shared" si="1"/>
        <v>6210</v>
      </c>
      <c r="E13" s="83">
        <v>6210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ht="21" customHeight="1" spans="1:15">
      <c r="A14" s="59" t="s">
        <v>108</v>
      </c>
      <c r="B14" s="59" t="s">
        <v>109</v>
      </c>
      <c r="C14" s="83">
        <f t="shared" si="0"/>
        <v>2438588</v>
      </c>
      <c r="D14" s="83">
        <f t="shared" si="1"/>
        <v>2438588</v>
      </c>
      <c r="E14" s="83">
        <v>2438588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ht="21" customHeight="1" spans="1:15">
      <c r="A15" s="59" t="s">
        <v>110</v>
      </c>
      <c r="B15" s="59" t="s">
        <v>111</v>
      </c>
      <c r="C15" s="83">
        <f t="shared" si="0"/>
        <v>2438588</v>
      </c>
      <c r="D15" s="83">
        <f t="shared" si="1"/>
        <v>2438588</v>
      </c>
      <c r="E15" s="83">
        <v>2438588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ht="21" customHeight="1" spans="1:15">
      <c r="A16" s="59" t="s">
        <v>112</v>
      </c>
      <c r="B16" s="59" t="s">
        <v>113</v>
      </c>
      <c r="C16" s="83">
        <f t="shared" si="0"/>
        <v>792000</v>
      </c>
      <c r="D16" s="83">
        <f t="shared" si="1"/>
        <v>792000</v>
      </c>
      <c r="E16" s="83">
        <v>792000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ht="21" customHeight="1" spans="1:15">
      <c r="A17" s="59" t="s">
        <v>114</v>
      </c>
      <c r="B17" s="59" t="s">
        <v>115</v>
      </c>
      <c r="C17" s="83">
        <f t="shared" si="0"/>
        <v>1446588</v>
      </c>
      <c r="D17" s="83">
        <f t="shared" si="1"/>
        <v>1446588</v>
      </c>
      <c r="E17" s="83">
        <v>1446588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ht="21" customHeight="1" spans="1:15">
      <c r="A18" s="59" t="s">
        <v>116</v>
      </c>
      <c r="B18" s="59" t="s">
        <v>117</v>
      </c>
      <c r="C18" s="83">
        <f t="shared" si="0"/>
        <v>200000</v>
      </c>
      <c r="D18" s="83">
        <f t="shared" si="1"/>
        <v>200000</v>
      </c>
      <c r="E18" s="83">
        <v>200000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ht="21" customHeight="1" spans="1:15">
      <c r="A19" s="59" t="s">
        <v>118</v>
      </c>
      <c r="B19" s="59" t="s">
        <v>119</v>
      </c>
      <c r="C19" s="83">
        <f t="shared" si="0"/>
        <v>1476763</v>
      </c>
      <c r="D19" s="83">
        <f t="shared" si="1"/>
        <v>1476763</v>
      </c>
      <c r="E19" s="83">
        <v>1476763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ht="21" customHeight="1" spans="1:15">
      <c r="A20" s="59" t="s">
        <v>120</v>
      </c>
      <c r="B20" s="59" t="s">
        <v>121</v>
      </c>
      <c r="C20" s="83">
        <f t="shared" si="0"/>
        <v>1476763</v>
      </c>
      <c r="D20" s="83">
        <f t="shared" si="1"/>
        <v>1476763</v>
      </c>
      <c r="E20" s="83">
        <v>1476763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ht="21" customHeight="1" spans="1:15">
      <c r="A21" s="59" t="s">
        <v>122</v>
      </c>
      <c r="B21" s="59" t="s">
        <v>123</v>
      </c>
      <c r="C21" s="83">
        <f t="shared" si="0"/>
        <v>1458681</v>
      </c>
      <c r="D21" s="83">
        <f t="shared" si="1"/>
        <v>1458681</v>
      </c>
      <c r="E21" s="83">
        <v>1458681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ht="21" customHeight="1" spans="1:15">
      <c r="A22" s="59" t="s">
        <v>124</v>
      </c>
      <c r="B22" s="59" t="s">
        <v>125</v>
      </c>
      <c r="C22" s="83">
        <f t="shared" si="0"/>
        <v>18082</v>
      </c>
      <c r="D22" s="83">
        <f t="shared" si="1"/>
        <v>18082</v>
      </c>
      <c r="E22" s="83">
        <v>18082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ht="21" customHeight="1" spans="1:15">
      <c r="A23" s="59" t="s">
        <v>126</v>
      </c>
      <c r="B23" s="59" t="s">
        <v>127</v>
      </c>
      <c r="C23" s="83">
        <f t="shared" si="0"/>
        <v>1493400</v>
      </c>
      <c r="D23" s="83">
        <f t="shared" si="1"/>
        <v>1493400</v>
      </c>
      <c r="E23" s="83">
        <v>1493400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ht="21" customHeight="1" spans="1:15">
      <c r="A24" s="59" t="s">
        <v>128</v>
      </c>
      <c r="B24" s="59" t="s">
        <v>129</v>
      </c>
      <c r="C24" s="83">
        <f t="shared" si="0"/>
        <v>1493400</v>
      </c>
      <c r="D24" s="83">
        <f t="shared" si="1"/>
        <v>1493400</v>
      </c>
      <c r="E24" s="83">
        <v>1493400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ht="21" customHeight="1" spans="1:15">
      <c r="A25" s="59" t="s">
        <v>130</v>
      </c>
      <c r="B25" s="59" t="s">
        <v>131</v>
      </c>
      <c r="C25" s="83">
        <f t="shared" si="0"/>
        <v>1493400</v>
      </c>
      <c r="D25" s="83">
        <f t="shared" si="1"/>
        <v>1493400</v>
      </c>
      <c r="E25" s="83">
        <v>1493400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ht="21" customHeight="1" spans="1:15">
      <c r="A26" s="181" t="s">
        <v>55</v>
      </c>
      <c r="B26" s="37"/>
      <c r="C26" s="83">
        <f>C23+C19+C14+C8</f>
        <v>21566882.05</v>
      </c>
      <c r="D26" s="83">
        <f>D23+D19+D14+D8</f>
        <v>21566882.05</v>
      </c>
      <c r="E26" s="83">
        <f>E23+E19+E14+E8</f>
        <v>21424463</v>
      </c>
      <c r="F26" s="83">
        <f>F23+F19+F14+F8</f>
        <v>142419.05</v>
      </c>
      <c r="G26" s="83"/>
      <c r="H26" s="83"/>
      <c r="I26" s="83"/>
      <c r="J26" s="83"/>
      <c r="K26" s="83"/>
      <c r="L26" s="83"/>
      <c r="M26" s="83"/>
      <c r="N26" s="83"/>
      <c r="O26" s="83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36" sqref="D36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8"/>
      <c r="C2" s="48"/>
      <c r="D2" s="48" t="s">
        <v>132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"单位名称："&amp;"昆明市五华区沙朗民族实验学校"</f>
        <v>单位名称：昆明市五华区沙朗民族实验学校</v>
      </c>
      <c r="B4" s="164"/>
      <c r="D4" s="48" t="s">
        <v>1</v>
      </c>
    </row>
    <row r="5" ht="17.25" customHeight="1" spans="1:4">
      <c r="A5" s="165" t="s">
        <v>2</v>
      </c>
      <c r="B5" s="166"/>
      <c r="C5" s="165" t="s">
        <v>3</v>
      </c>
      <c r="D5" s="166"/>
    </row>
    <row r="6" ht="18.75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6.5" customHeight="1" spans="1:4">
      <c r="A7" s="167" t="s">
        <v>133</v>
      </c>
      <c r="B7" s="83">
        <f>B8+B9+B10</f>
        <v>21566882.05</v>
      </c>
      <c r="C7" s="167" t="s">
        <v>134</v>
      </c>
      <c r="D7" s="83">
        <f>SUM(D8:D33)</f>
        <v>21566882.05</v>
      </c>
    </row>
    <row r="8" ht="16.5" customHeight="1" spans="1:4">
      <c r="A8" s="167" t="s">
        <v>135</v>
      </c>
      <c r="B8" s="83">
        <v>21566882.05</v>
      </c>
      <c r="C8" s="167" t="s">
        <v>136</v>
      </c>
      <c r="D8" s="83"/>
    </row>
    <row r="9" ht="16.5" customHeight="1" spans="1:4">
      <c r="A9" s="167" t="s">
        <v>137</v>
      </c>
      <c r="B9" s="83"/>
      <c r="C9" s="167" t="s">
        <v>138</v>
      </c>
      <c r="D9" s="83"/>
    </row>
    <row r="10" ht="16.5" customHeight="1" spans="1:4">
      <c r="A10" s="167" t="s">
        <v>139</v>
      </c>
      <c r="B10" s="83"/>
      <c r="C10" s="167" t="s">
        <v>140</v>
      </c>
      <c r="D10" s="83"/>
    </row>
    <row r="11" ht="16.5" customHeight="1" spans="1:4">
      <c r="A11" s="167" t="s">
        <v>141</v>
      </c>
      <c r="B11" s="83"/>
      <c r="C11" s="167" t="s">
        <v>142</v>
      </c>
      <c r="D11" s="83"/>
    </row>
    <row r="12" ht="16.5" customHeight="1" spans="1:4">
      <c r="A12" s="167" t="s">
        <v>135</v>
      </c>
      <c r="B12" s="83"/>
      <c r="C12" s="167" t="s">
        <v>143</v>
      </c>
      <c r="D12" s="168">
        <v>16158131.05</v>
      </c>
    </row>
    <row r="13" ht="16.5" customHeight="1" spans="1:4">
      <c r="A13" s="147" t="s">
        <v>137</v>
      </c>
      <c r="B13" s="83"/>
      <c r="C13" s="71" t="s">
        <v>144</v>
      </c>
      <c r="D13" s="168"/>
    </row>
    <row r="14" ht="16.5" customHeight="1" spans="1:4">
      <c r="A14" s="147" t="s">
        <v>139</v>
      </c>
      <c r="B14" s="83"/>
      <c r="C14" s="71" t="s">
        <v>145</v>
      </c>
      <c r="D14" s="168"/>
    </row>
    <row r="15" ht="16.5" customHeight="1" spans="1:4">
      <c r="A15" s="169"/>
      <c r="B15" s="83"/>
      <c r="C15" s="71" t="s">
        <v>146</v>
      </c>
      <c r="D15" s="168">
        <v>2438588</v>
      </c>
    </row>
    <row r="16" ht="16.5" customHeight="1" spans="1:4">
      <c r="A16" s="169"/>
      <c r="B16" s="83"/>
      <c r="C16" s="71" t="s">
        <v>147</v>
      </c>
      <c r="D16" s="168">
        <v>1476763</v>
      </c>
    </row>
    <row r="17" ht="16.5" customHeight="1" spans="1:4">
      <c r="A17" s="169"/>
      <c r="B17" s="83"/>
      <c r="C17" s="71" t="s">
        <v>148</v>
      </c>
      <c r="D17" s="168"/>
    </row>
    <row r="18" ht="16.5" customHeight="1" spans="1:4">
      <c r="A18" s="169"/>
      <c r="B18" s="83"/>
      <c r="C18" s="71" t="s">
        <v>149</v>
      </c>
      <c r="D18" s="170"/>
    </row>
    <row r="19" ht="16.5" customHeight="1" spans="1:4">
      <c r="A19" s="169"/>
      <c r="B19" s="83"/>
      <c r="C19" s="71" t="s">
        <v>150</v>
      </c>
      <c r="D19" s="170"/>
    </row>
    <row r="20" ht="16.5" customHeight="1" spans="1:4">
      <c r="A20" s="169"/>
      <c r="B20" s="83"/>
      <c r="C20" s="71" t="s">
        <v>151</v>
      </c>
      <c r="D20" s="170"/>
    </row>
    <row r="21" ht="16.5" customHeight="1" spans="1:4">
      <c r="A21" s="169"/>
      <c r="B21" s="83"/>
      <c r="C21" s="71" t="s">
        <v>152</v>
      </c>
      <c r="D21" s="170"/>
    </row>
    <row r="22" ht="16.5" customHeight="1" spans="1:4">
      <c r="A22" s="169"/>
      <c r="B22" s="83"/>
      <c r="C22" s="71" t="s">
        <v>153</v>
      </c>
      <c r="D22" s="170"/>
    </row>
    <row r="23" ht="16.5" customHeight="1" spans="1:4">
      <c r="A23" s="169"/>
      <c r="B23" s="83"/>
      <c r="C23" s="71" t="s">
        <v>154</v>
      </c>
      <c r="D23" s="170"/>
    </row>
    <row r="24" ht="16.5" customHeight="1" spans="1:4">
      <c r="A24" s="169"/>
      <c r="B24" s="83"/>
      <c r="C24" s="71" t="s">
        <v>155</v>
      </c>
      <c r="D24" s="170"/>
    </row>
    <row r="25" ht="16.5" customHeight="1" spans="1:4">
      <c r="A25" s="169"/>
      <c r="B25" s="83"/>
      <c r="C25" s="71" t="s">
        <v>156</v>
      </c>
      <c r="D25" s="170"/>
    </row>
    <row r="26" ht="16.5" customHeight="1" spans="1:4">
      <c r="A26" s="169"/>
      <c r="B26" s="83"/>
      <c r="C26" s="71" t="s">
        <v>157</v>
      </c>
      <c r="D26" s="170">
        <v>1493400</v>
      </c>
    </row>
    <row r="27" ht="16.5" customHeight="1" spans="1:4">
      <c r="A27" s="169"/>
      <c r="B27" s="83"/>
      <c r="C27" s="71" t="s">
        <v>158</v>
      </c>
      <c r="D27" s="83"/>
    </row>
    <row r="28" ht="16.5" customHeight="1" spans="1:4">
      <c r="A28" s="169"/>
      <c r="B28" s="83"/>
      <c r="C28" s="71" t="s">
        <v>159</v>
      </c>
      <c r="D28" s="83"/>
    </row>
    <row r="29" ht="16.5" customHeight="1" spans="1:4">
      <c r="A29" s="169"/>
      <c r="B29" s="83"/>
      <c r="C29" s="71" t="s">
        <v>160</v>
      </c>
      <c r="D29" s="83"/>
    </row>
    <row r="30" ht="16.5" customHeight="1" spans="1:4">
      <c r="A30" s="169"/>
      <c r="B30" s="83"/>
      <c r="C30" s="71" t="s">
        <v>161</v>
      </c>
      <c r="D30" s="83"/>
    </row>
    <row r="31" ht="16.5" customHeight="1" spans="1:4">
      <c r="A31" s="169"/>
      <c r="B31" s="83"/>
      <c r="C31" s="71" t="s">
        <v>162</v>
      </c>
      <c r="D31" s="83"/>
    </row>
    <row r="32" ht="16.5" customHeight="1" spans="1:4">
      <c r="A32" s="169"/>
      <c r="B32" s="83"/>
      <c r="C32" s="147" t="s">
        <v>163</v>
      </c>
      <c r="D32" s="83"/>
    </row>
    <row r="33" ht="16.5" customHeight="1" spans="1:4">
      <c r="A33" s="169"/>
      <c r="B33" s="83"/>
      <c r="C33" s="147" t="s">
        <v>164</v>
      </c>
      <c r="D33" s="83"/>
    </row>
    <row r="34" ht="16.5" customHeight="1" spans="1:4">
      <c r="A34" s="169"/>
      <c r="B34" s="83"/>
      <c r="C34" s="32" t="s">
        <v>165</v>
      </c>
      <c r="D34" s="83"/>
    </row>
    <row r="35" ht="15" customHeight="1" spans="1:4">
      <c r="A35" s="171" t="s">
        <v>50</v>
      </c>
      <c r="B35" s="172">
        <f>B7+B11</f>
        <v>21566882.05</v>
      </c>
      <c r="C35" s="171" t="s">
        <v>51</v>
      </c>
      <c r="D35" s="172">
        <f>D7+D34</f>
        <v>21566882.05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4"/>
      <c r="G2" s="142" t="s">
        <v>166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"单位名称："&amp;"昆明市五华区沙朗民族实验学校"</f>
        <v>单位名称：昆明市五华区沙朗民族实验学校</v>
      </c>
      <c r="F4" s="123"/>
      <c r="G4" s="142" t="s">
        <v>1</v>
      </c>
    </row>
    <row r="5" ht="20.25" customHeight="1" spans="1:7">
      <c r="A5" s="160" t="s">
        <v>167</v>
      </c>
      <c r="B5" s="161"/>
      <c r="C5" s="127" t="s">
        <v>55</v>
      </c>
      <c r="D5" s="151" t="s">
        <v>74</v>
      </c>
      <c r="E5" s="12"/>
      <c r="F5" s="13"/>
      <c r="G5" s="139" t="s">
        <v>75</v>
      </c>
    </row>
    <row r="6" ht="20.25" customHeight="1" spans="1:7">
      <c r="A6" s="162" t="s">
        <v>71</v>
      </c>
      <c r="B6" s="162" t="s">
        <v>72</v>
      </c>
      <c r="C6" s="19"/>
      <c r="D6" s="132" t="s">
        <v>57</v>
      </c>
      <c r="E6" s="132" t="s">
        <v>168</v>
      </c>
      <c r="F6" s="132" t="s">
        <v>169</v>
      </c>
      <c r="G6" s="141"/>
    </row>
    <row r="7" ht="15" customHeight="1" spans="1:7">
      <c r="A7" s="62" t="s">
        <v>81</v>
      </c>
      <c r="B7" s="62" t="s">
        <v>82</v>
      </c>
      <c r="C7" s="62" t="s">
        <v>83</v>
      </c>
      <c r="D7" s="62" t="s">
        <v>84</v>
      </c>
      <c r="E7" s="62" t="s">
        <v>85</v>
      </c>
      <c r="F7" s="62" t="s">
        <v>86</v>
      </c>
      <c r="G7" s="62" t="s">
        <v>87</v>
      </c>
    </row>
    <row r="8" ht="15" customHeight="1" spans="1:7">
      <c r="A8" s="59" t="s">
        <v>96</v>
      </c>
      <c r="B8" s="59" t="s">
        <v>97</v>
      </c>
      <c r="C8" s="83">
        <f>D8+G8</f>
        <v>16158131.05</v>
      </c>
      <c r="D8" s="83">
        <f>E8+F8</f>
        <v>16015712</v>
      </c>
      <c r="E8" s="25">
        <v>15091622</v>
      </c>
      <c r="F8" s="25">
        <v>924090</v>
      </c>
      <c r="G8" s="25">
        <v>142419.05</v>
      </c>
    </row>
    <row r="9" ht="15" customHeight="1" spans="1:7">
      <c r="A9" s="59" t="s">
        <v>98</v>
      </c>
      <c r="B9" s="59" t="s">
        <v>99</v>
      </c>
      <c r="C9" s="83">
        <f t="shared" ref="C9:C25" si="0">D9+G9</f>
        <v>16151921.05</v>
      </c>
      <c r="D9" s="83">
        <f t="shared" ref="D9:D25" si="1">E9+F9</f>
        <v>16009502</v>
      </c>
      <c r="E9" s="25">
        <v>15091622</v>
      </c>
      <c r="F9" s="25">
        <v>917880</v>
      </c>
      <c r="G9" s="25">
        <v>142419.05</v>
      </c>
    </row>
    <row r="10" ht="15" customHeight="1" spans="1:7">
      <c r="A10" s="59" t="s">
        <v>100</v>
      </c>
      <c r="B10" s="59" t="s">
        <v>101</v>
      </c>
      <c r="C10" s="83">
        <f t="shared" si="0"/>
        <v>4160293</v>
      </c>
      <c r="D10" s="83">
        <f t="shared" si="1"/>
        <v>4160293</v>
      </c>
      <c r="E10" s="25">
        <v>3839938</v>
      </c>
      <c r="F10" s="25">
        <v>320355</v>
      </c>
      <c r="G10" s="25"/>
    </row>
    <row r="11" ht="15" customHeight="1" spans="1:7">
      <c r="A11" s="59" t="s">
        <v>102</v>
      </c>
      <c r="B11" s="59" t="s">
        <v>103</v>
      </c>
      <c r="C11" s="83">
        <f t="shared" si="0"/>
        <v>11991628.05</v>
      </c>
      <c r="D11" s="83">
        <f t="shared" si="1"/>
        <v>11849209</v>
      </c>
      <c r="E11" s="25">
        <v>11251684</v>
      </c>
      <c r="F11" s="25">
        <v>597525</v>
      </c>
      <c r="G11" s="25">
        <v>142419.05</v>
      </c>
    </row>
    <row r="12" ht="15" customHeight="1" spans="1:7">
      <c r="A12" s="59" t="s">
        <v>104</v>
      </c>
      <c r="B12" s="59" t="s">
        <v>105</v>
      </c>
      <c r="C12" s="83">
        <f t="shared" si="0"/>
        <v>6210</v>
      </c>
      <c r="D12" s="83">
        <f t="shared" si="1"/>
        <v>6210</v>
      </c>
      <c r="E12" s="25"/>
      <c r="F12" s="25">
        <v>6210</v>
      </c>
      <c r="G12" s="62"/>
    </row>
    <row r="13" ht="15" customHeight="1" spans="1:7">
      <c r="A13" s="59" t="s">
        <v>106</v>
      </c>
      <c r="B13" s="59" t="s">
        <v>107</v>
      </c>
      <c r="C13" s="83">
        <f t="shared" si="0"/>
        <v>6210</v>
      </c>
      <c r="D13" s="83">
        <f t="shared" si="1"/>
        <v>6210</v>
      </c>
      <c r="E13" s="25"/>
      <c r="F13" s="25">
        <v>6210</v>
      </c>
      <c r="G13" s="62"/>
    </row>
    <row r="14" ht="15" customHeight="1" spans="1:7">
      <c r="A14" s="59" t="s">
        <v>108</v>
      </c>
      <c r="B14" s="59" t="s">
        <v>109</v>
      </c>
      <c r="C14" s="83">
        <f t="shared" si="0"/>
        <v>2438588</v>
      </c>
      <c r="D14" s="83">
        <f t="shared" si="1"/>
        <v>2438588</v>
      </c>
      <c r="E14" s="25">
        <v>2319788</v>
      </c>
      <c r="F14" s="25">
        <v>118800</v>
      </c>
      <c r="G14" s="62"/>
    </row>
    <row r="15" ht="15" customHeight="1" spans="1:7">
      <c r="A15" s="59" t="s">
        <v>110</v>
      </c>
      <c r="B15" s="59" t="s">
        <v>111</v>
      </c>
      <c r="C15" s="83">
        <f t="shared" si="0"/>
        <v>2438588</v>
      </c>
      <c r="D15" s="83">
        <f t="shared" si="1"/>
        <v>2438588</v>
      </c>
      <c r="E15" s="25">
        <v>2319788</v>
      </c>
      <c r="F15" s="25">
        <v>118800</v>
      </c>
      <c r="G15" s="62"/>
    </row>
    <row r="16" ht="15" customHeight="1" spans="1:7">
      <c r="A16" s="59" t="s">
        <v>112</v>
      </c>
      <c r="B16" s="59" t="s">
        <v>113</v>
      </c>
      <c r="C16" s="83">
        <f t="shared" si="0"/>
        <v>792000</v>
      </c>
      <c r="D16" s="83">
        <f t="shared" si="1"/>
        <v>792000</v>
      </c>
      <c r="E16" s="25">
        <v>673200</v>
      </c>
      <c r="F16" s="25">
        <v>118800</v>
      </c>
      <c r="G16" s="62"/>
    </row>
    <row r="17" ht="15" customHeight="1" spans="1:7">
      <c r="A17" s="59" t="s">
        <v>114</v>
      </c>
      <c r="B17" s="59" t="s">
        <v>115</v>
      </c>
      <c r="C17" s="83">
        <f t="shared" si="0"/>
        <v>1446588</v>
      </c>
      <c r="D17" s="83">
        <f t="shared" si="1"/>
        <v>1446588</v>
      </c>
      <c r="E17" s="25">
        <v>1446588</v>
      </c>
      <c r="F17" s="83"/>
      <c r="G17" s="62"/>
    </row>
    <row r="18" ht="15" customHeight="1" spans="1:7">
      <c r="A18" s="59" t="s">
        <v>116</v>
      </c>
      <c r="B18" s="59" t="s">
        <v>117</v>
      </c>
      <c r="C18" s="83">
        <f t="shared" si="0"/>
        <v>200000</v>
      </c>
      <c r="D18" s="83">
        <f t="shared" si="1"/>
        <v>200000</v>
      </c>
      <c r="E18" s="25">
        <v>200000</v>
      </c>
      <c r="F18" s="83"/>
      <c r="G18" s="62"/>
    </row>
    <row r="19" ht="15" customHeight="1" spans="1:7">
      <c r="A19" s="59" t="s">
        <v>118</v>
      </c>
      <c r="B19" s="59" t="s">
        <v>119</v>
      </c>
      <c r="C19" s="83">
        <f t="shared" si="0"/>
        <v>1476763</v>
      </c>
      <c r="D19" s="83">
        <f t="shared" si="1"/>
        <v>1476763</v>
      </c>
      <c r="E19" s="25">
        <v>1476763</v>
      </c>
      <c r="F19" s="83"/>
      <c r="G19" s="62"/>
    </row>
    <row r="20" ht="15" customHeight="1" spans="1:7">
      <c r="A20" s="59" t="s">
        <v>120</v>
      </c>
      <c r="B20" s="59" t="s">
        <v>121</v>
      </c>
      <c r="C20" s="83">
        <f t="shared" si="0"/>
        <v>1476763</v>
      </c>
      <c r="D20" s="83">
        <f t="shared" si="1"/>
        <v>1476763</v>
      </c>
      <c r="E20" s="25">
        <v>1476763</v>
      </c>
      <c r="F20" s="83"/>
      <c r="G20" s="62"/>
    </row>
    <row r="21" ht="15" customHeight="1" spans="1:7">
      <c r="A21" s="59" t="s">
        <v>122</v>
      </c>
      <c r="B21" s="59" t="s">
        <v>123</v>
      </c>
      <c r="C21" s="83">
        <f t="shared" si="0"/>
        <v>1458681</v>
      </c>
      <c r="D21" s="83">
        <f t="shared" si="1"/>
        <v>1458681</v>
      </c>
      <c r="E21" s="25">
        <v>1458681</v>
      </c>
      <c r="F21" s="83"/>
      <c r="G21" s="62"/>
    </row>
    <row r="22" ht="15" customHeight="1" spans="1:7">
      <c r="A22" s="59" t="s">
        <v>124</v>
      </c>
      <c r="B22" s="59" t="s">
        <v>125</v>
      </c>
      <c r="C22" s="83">
        <f t="shared" si="0"/>
        <v>18082</v>
      </c>
      <c r="D22" s="83">
        <f t="shared" si="1"/>
        <v>18082</v>
      </c>
      <c r="E22" s="25">
        <v>18082</v>
      </c>
      <c r="F22" s="83"/>
      <c r="G22" s="62"/>
    </row>
    <row r="23" ht="15" customHeight="1" spans="1:7">
      <c r="A23" s="59" t="s">
        <v>126</v>
      </c>
      <c r="B23" s="59" t="s">
        <v>127</v>
      </c>
      <c r="C23" s="83">
        <f t="shared" si="0"/>
        <v>1493400</v>
      </c>
      <c r="D23" s="83">
        <f t="shared" si="1"/>
        <v>1493400</v>
      </c>
      <c r="E23" s="25">
        <v>1493400</v>
      </c>
      <c r="F23" s="83"/>
      <c r="G23" s="62"/>
    </row>
    <row r="24" ht="15" customHeight="1" spans="1:7">
      <c r="A24" s="59" t="s">
        <v>128</v>
      </c>
      <c r="B24" s="59" t="s">
        <v>129</v>
      </c>
      <c r="C24" s="83">
        <f t="shared" si="0"/>
        <v>1493400</v>
      </c>
      <c r="D24" s="83">
        <f t="shared" si="1"/>
        <v>1493400</v>
      </c>
      <c r="E24" s="25">
        <v>1493400</v>
      </c>
      <c r="F24" s="83"/>
      <c r="G24" s="62"/>
    </row>
    <row r="25" ht="15" customHeight="1" spans="1:7">
      <c r="A25" s="59" t="s">
        <v>130</v>
      </c>
      <c r="B25" s="59" t="s">
        <v>131</v>
      </c>
      <c r="C25" s="83">
        <f t="shared" si="0"/>
        <v>1493400</v>
      </c>
      <c r="D25" s="83">
        <f t="shared" si="1"/>
        <v>1493400</v>
      </c>
      <c r="E25" s="25">
        <v>1493400</v>
      </c>
      <c r="F25" s="83"/>
      <c r="G25" s="62"/>
    </row>
    <row r="26" ht="18" customHeight="1" spans="1:7">
      <c r="A26" s="82" t="s">
        <v>170</v>
      </c>
      <c r="B26" s="163" t="s">
        <v>170</v>
      </c>
      <c r="C26" s="83">
        <f>C8+C14+C19+C23</f>
        <v>21566882.05</v>
      </c>
      <c r="D26" s="83">
        <f>D8+D14+D19+D23</f>
        <v>21424463</v>
      </c>
      <c r="E26" s="83">
        <f>E8+E14+E19+E23</f>
        <v>20381573</v>
      </c>
      <c r="F26" s="83">
        <f>F8+F14+F19+F23</f>
        <v>1042890</v>
      </c>
      <c r="G26" s="83">
        <f>G8+G14+G19+G23</f>
        <v>142419.05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5"/>
      <c r="B2" s="45"/>
      <c r="C2" s="45"/>
      <c r="D2" s="45"/>
      <c r="E2" s="44"/>
      <c r="F2" s="156" t="s">
        <v>171</v>
      </c>
    </row>
    <row r="3" ht="41.25" customHeight="1" spans="1:6">
      <c r="A3" s="157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113" t="str">
        <f>"单位名称："&amp;"昆明市五华区沙朗民族实验学校"</f>
        <v>单位名称：昆明市五华区沙朗民族实验学校</v>
      </c>
      <c r="B4" s="158"/>
      <c r="D4" s="45"/>
      <c r="E4" s="44"/>
      <c r="F4" s="66" t="s">
        <v>1</v>
      </c>
    </row>
    <row r="5" ht="27" customHeight="1" spans="1:6">
      <c r="A5" s="49" t="s">
        <v>172</v>
      </c>
      <c r="B5" s="49" t="s">
        <v>173</v>
      </c>
      <c r="C5" s="51" t="s">
        <v>174</v>
      </c>
      <c r="D5" s="49"/>
      <c r="E5" s="50"/>
      <c r="F5" s="49" t="s">
        <v>175</v>
      </c>
    </row>
    <row r="6" ht="28.5" customHeight="1" spans="1:6">
      <c r="A6" s="159"/>
      <c r="B6" s="53"/>
      <c r="C6" s="50" t="s">
        <v>57</v>
      </c>
      <c r="D6" s="50" t="s">
        <v>176</v>
      </c>
      <c r="E6" s="50" t="s">
        <v>177</v>
      </c>
      <c r="F6" s="52"/>
    </row>
    <row r="7" ht="17.25" customHeight="1" spans="1:6">
      <c r="A7" s="58" t="s">
        <v>81</v>
      </c>
      <c r="B7" s="58" t="s">
        <v>82</v>
      </c>
      <c r="C7" s="58" t="s">
        <v>83</v>
      </c>
      <c r="D7" s="58" t="s">
        <v>84</v>
      </c>
      <c r="E7" s="58" t="s">
        <v>85</v>
      </c>
      <c r="F7" s="58" t="s">
        <v>86</v>
      </c>
    </row>
    <row r="8" ht="17.25" customHeight="1" spans="1:6">
      <c r="A8" s="83"/>
      <c r="B8" s="83"/>
      <c r="C8" s="83"/>
      <c r="D8" s="83"/>
      <c r="E8" s="83"/>
      <c r="F8" s="83"/>
    </row>
    <row r="9" customHeight="1" spans="1:1">
      <c r="A9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6"/>
  <sheetViews>
    <sheetView showZeros="0" workbookViewId="0">
      <pane ySplit="1" topLeftCell="A2" activePane="bottomLeft" state="frozen"/>
      <selection/>
      <selection pane="bottomLeft" activeCell="A3" sqref="A3:X3"/>
    </sheetView>
  </sheetViews>
  <sheetFormatPr defaultColWidth="9.14545454545454" defaultRowHeight="14.25" customHeight="1"/>
  <cols>
    <col min="1" max="1" width="25.1818181818182" customWidth="1"/>
    <col min="2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3"/>
      <c r="E2" s="144"/>
      <c r="F2" s="144"/>
      <c r="G2" s="144"/>
      <c r="H2" s="144"/>
      <c r="I2" s="85"/>
      <c r="J2" s="85"/>
      <c r="K2" s="85"/>
      <c r="L2" s="85"/>
      <c r="M2" s="85"/>
      <c r="N2" s="85"/>
      <c r="R2" s="85"/>
      <c r="V2" s="143"/>
      <c r="X2" s="3" t="s">
        <v>179</v>
      </c>
    </row>
    <row r="3" ht="45.75" customHeight="1" spans="1:24">
      <c r="A3" s="68" t="str">
        <f>"2025"&amp;"年部门基本支出预算表"</f>
        <v>2025年部门基本支出预算表</v>
      </c>
      <c r="B3" s="4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68"/>
      <c r="S3" s="68"/>
      <c r="T3" s="68"/>
      <c r="U3" s="68"/>
      <c r="V3" s="68"/>
      <c r="W3" s="68"/>
      <c r="X3" s="68"/>
    </row>
    <row r="4" ht="18.75" customHeight="1" spans="1:24">
      <c r="A4" s="5" t="str">
        <f>"单位名称："&amp;"昆明市五华区沙朗民族实验学校"</f>
        <v>单位名称：昆明市五华区沙朗民族实验学校</v>
      </c>
      <c r="B4" s="6"/>
      <c r="C4" s="145"/>
      <c r="D4" s="145"/>
      <c r="E4" s="145"/>
      <c r="F4" s="145"/>
      <c r="G4" s="145"/>
      <c r="H4" s="145"/>
      <c r="I4" s="87"/>
      <c r="J4" s="87"/>
      <c r="K4" s="87"/>
      <c r="L4" s="87"/>
      <c r="M4" s="87"/>
      <c r="N4" s="87"/>
      <c r="O4" s="7"/>
      <c r="P4" s="7"/>
      <c r="Q4" s="7"/>
      <c r="R4" s="87"/>
      <c r="V4" s="143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51" t="s">
        <v>188</v>
      </c>
      <c r="J5" s="110" t="s">
        <v>188</v>
      </c>
      <c r="K5" s="110"/>
      <c r="L5" s="110"/>
      <c r="M5" s="110"/>
      <c r="N5" s="110"/>
      <c r="O5" s="12"/>
      <c r="P5" s="12"/>
      <c r="Q5" s="12"/>
      <c r="R5" s="103" t="s">
        <v>61</v>
      </c>
      <c r="S5" s="110" t="s">
        <v>62</v>
      </c>
      <c r="T5" s="110"/>
      <c r="U5" s="110"/>
      <c r="V5" s="110"/>
      <c r="W5" s="110"/>
      <c r="X5" s="79"/>
    </row>
    <row r="6" ht="18" customHeight="1" spans="1:24">
      <c r="A6" s="14"/>
      <c r="B6" s="31"/>
      <c r="C6" s="129"/>
      <c r="D6" s="14"/>
      <c r="E6" s="14"/>
      <c r="F6" s="14"/>
      <c r="G6" s="14"/>
      <c r="H6" s="14"/>
      <c r="I6" s="127" t="s">
        <v>189</v>
      </c>
      <c r="J6" s="151" t="s">
        <v>58</v>
      </c>
      <c r="K6" s="110"/>
      <c r="L6" s="110"/>
      <c r="M6" s="110"/>
      <c r="N6" s="79"/>
      <c r="O6" s="11" t="s">
        <v>190</v>
      </c>
      <c r="P6" s="12"/>
      <c r="Q6" s="13"/>
      <c r="R6" s="9" t="s">
        <v>61</v>
      </c>
      <c r="S6" s="151" t="s">
        <v>62</v>
      </c>
      <c r="T6" s="103" t="s">
        <v>64</v>
      </c>
      <c r="U6" s="110" t="s">
        <v>62</v>
      </c>
      <c r="V6" s="103" t="s">
        <v>66</v>
      </c>
      <c r="W6" s="103" t="s">
        <v>67</v>
      </c>
      <c r="X6" s="155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52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31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3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ht="20.25" customHeight="1" spans="1:24">
      <c r="A10" s="147" t="s">
        <v>198</v>
      </c>
      <c r="B10" s="147" t="s">
        <v>69</v>
      </c>
      <c r="C10" s="199" t="s">
        <v>199</v>
      </c>
      <c r="D10" s="148" t="s">
        <v>200</v>
      </c>
      <c r="E10" s="148" t="s">
        <v>112</v>
      </c>
      <c r="F10" s="148" t="s">
        <v>113</v>
      </c>
      <c r="G10" s="148" t="s">
        <v>201</v>
      </c>
      <c r="H10" s="148" t="s">
        <v>202</v>
      </c>
      <c r="I10" s="154">
        <v>99000</v>
      </c>
      <c r="J10" s="154">
        <v>99000</v>
      </c>
      <c r="K10" s="83"/>
      <c r="L10" s="83"/>
      <c r="M10" s="154">
        <v>99000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20.25" customHeight="1" spans="1:24">
      <c r="A11" s="147" t="s">
        <v>198</v>
      </c>
      <c r="B11" s="147" t="s">
        <v>69</v>
      </c>
      <c r="C11" s="199" t="s">
        <v>203</v>
      </c>
      <c r="D11" s="148" t="s">
        <v>204</v>
      </c>
      <c r="E11" s="148" t="s">
        <v>102</v>
      </c>
      <c r="F11" s="148" t="s">
        <v>103</v>
      </c>
      <c r="G11" s="148" t="s">
        <v>205</v>
      </c>
      <c r="H11" s="148" t="s">
        <v>206</v>
      </c>
      <c r="I11" s="154">
        <v>584320</v>
      </c>
      <c r="J11" s="154">
        <v>584320</v>
      </c>
      <c r="K11" s="83"/>
      <c r="L11" s="83"/>
      <c r="M11" s="154">
        <v>584320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20.25" customHeight="1" spans="1:24">
      <c r="A12" s="147" t="s">
        <v>198</v>
      </c>
      <c r="B12" s="147" t="s">
        <v>69</v>
      </c>
      <c r="C12" s="199" t="s">
        <v>207</v>
      </c>
      <c r="D12" s="148" t="s">
        <v>208</v>
      </c>
      <c r="E12" s="148" t="s">
        <v>100</v>
      </c>
      <c r="F12" s="148" t="s">
        <v>101</v>
      </c>
      <c r="G12" s="148" t="s">
        <v>209</v>
      </c>
      <c r="H12" s="148" t="s">
        <v>208</v>
      </c>
      <c r="I12" s="154">
        <v>17940</v>
      </c>
      <c r="J12" s="154">
        <v>17940</v>
      </c>
      <c r="K12" s="83"/>
      <c r="L12" s="83"/>
      <c r="M12" s="154">
        <v>17940</v>
      </c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20.25" customHeight="1" spans="1:24">
      <c r="A13" s="147" t="s">
        <v>198</v>
      </c>
      <c r="B13" s="147" t="s">
        <v>69</v>
      </c>
      <c r="C13" s="199" t="s">
        <v>207</v>
      </c>
      <c r="D13" s="148" t="s">
        <v>208</v>
      </c>
      <c r="E13" s="148" t="s">
        <v>102</v>
      </c>
      <c r="F13" s="148" t="s">
        <v>103</v>
      </c>
      <c r="G13" s="148" t="s">
        <v>209</v>
      </c>
      <c r="H13" s="148" t="s">
        <v>208</v>
      </c>
      <c r="I13" s="154">
        <v>49920</v>
      </c>
      <c r="J13" s="154">
        <v>49920</v>
      </c>
      <c r="K13" s="83"/>
      <c r="L13" s="83"/>
      <c r="M13" s="154">
        <v>49920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20.25" customHeight="1" spans="1:24">
      <c r="A14" s="147" t="s">
        <v>198</v>
      </c>
      <c r="B14" s="147" t="s">
        <v>69</v>
      </c>
      <c r="C14" s="199" t="s">
        <v>210</v>
      </c>
      <c r="D14" s="148" t="s">
        <v>211</v>
      </c>
      <c r="E14" s="148" t="s">
        <v>112</v>
      </c>
      <c r="F14" s="148" t="s">
        <v>113</v>
      </c>
      <c r="G14" s="148" t="s">
        <v>212</v>
      </c>
      <c r="H14" s="148" t="s">
        <v>213</v>
      </c>
      <c r="I14" s="154">
        <v>673200</v>
      </c>
      <c r="J14" s="154">
        <v>673200</v>
      </c>
      <c r="K14" s="83"/>
      <c r="L14" s="83"/>
      <c r="M14" s="154">
        <v>673200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20.25" customHeight="1" spans="1:24">
      <c r="A15" s="147" t="s">
        <v>198</v>
      </c>
      <c r="B15" s="147" t="s">
        <v>69</v>
      </c>
      <c r="C15" s="199" t="s">
        <v>214</v>
      </c>
      <c r="D15" s="148" t="s">
        <v>215</v>
      </c>
      <c r="E15" s="148" t="s">
        <v>100</v>
      </c>
      <c r="F15" s="148" t="s">
        <v>101</v>
      </c>
      <c r="G15" s="148" t="s">
        <v>216</v>
      </c>
      <c r="H15" s="148" t="s">
        <v>217</v>
      </c>
      <c r="I15" s="154">
        <v>791200</v>
      </c>
      <c r="J15" s="154">
        <v>791200</v>
      </c>
      <c r="K15" s="83"/>
      <c r="L15" s="83"/>
      <c r="M15" s="154">
        <v>791200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20.25" customHeight="1" spans="1:24">
      <c r="A16" s="147" t="s">
        <v>198</v>
      </c>
      <c r="B16" s="147" t="s">
        <v>69</v>
      </c>
      <c r="C16" s="199" t="s">
        <v>214</v>
      </c>
      <c r="D16" s="148" t="s">
        <v>215</v>
      </c>
      <c r="E16" s="148" t="s">
        <v>102</v>
      </c>
      <c r="F16" s="148" t="s">
        <v>103</v>
      </c>
      <c r="G16" s="148" t="s">
        <v>216</v>
      </c>
      <c r="H16" s="148" t="s">
        <v>217</v>
      </c>
      <c r="I16" s="154">
        <v>2201600</v>
      </c>
      <c r="J16" s="154">
        <v>2201600</v>
      </c>
      <c r="K16" s="83"/>
      <c r="L16" s="83"/>
      <c r="M16" s="154">
        <v>2201600</v>
      </c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20.25" customHeight="1" spans="1:24">
      <c r="A17" s="147" t="s">
        <v>198</v>
      </c>
      <c r="B17" s="147" t="s">
        <v>69</v>
      </c>
      <c r="C17" s="199" t="s">
        <v>214</v>
      </c>
      <c r="D17" s="148" t="s">
        <v>215</v>
      </c>
      <c r="E17" s="148" t="s">
        <v>100</v>
      </c>
      <c r="F17" s="148" t="s">
        <v>101</v>
      </c>
      <c r="G17" s="148" t="s">
        <v>218</v>
      </c>
      <c r="H17" s="148" t="s">
        <v>219</v>
      </c>
      <c r="I17" s="154">
        <v>193200</v>
      </c>
      <c r="J17" s="154">
        <v>193200</v>
      </c>
      <c r="K17" s="83"/>
      <c r="L17" s="83"/>
      <c r="M17" s="154">
        <v>193200</v>
      </c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20.25" customHeight="1" spans="1:24">
      <c r="A18" s="147" t="s">
        <v>198</v>
      </c>
      <c r="B18" s="147" t="s">
        <v>69</v>
      </c>
      <c r="C18" s="199" t="s">
        <v>214</v>
      </c>
      <c r="D18" s="148" t="s">
        <v>215</v>
      </c>
      <c r="E18" s="148" t="s">
        <v>100</v>
      </c>
      <c r="F18" s="148" t="s">
        <v>101</v>
      </c>
      <c r="G18" s="148" t="s">
        <v>218</v>
      </c>
      <c r="H18" s="148" t="s">
        <v>219</v>
      </c>
      <c r="I18" s="154">
        <v>220800</v>
      </c>
      <c r="J18" s="154">
        <v>220800</v>
      </c>
      <c r="K18" s="83"/>
      <c r="L18" s="83"/>
      <c r="M18" s="154">
        <v>220800</v>
      </c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20.25" customHeight="1" spans="1:24">
      <c r="A19" s="147" t="s">
        <v>198</v>
      </c>
      <c r="B19" s="147" t="s">
        <v>69</v>
      </c>
      <c r="C19" s="199" t="s">
        <v>214</v>
      </c>
      <c r="D19" s="148" t="s">
        <v>215</v>
      </c>
      <c r="E19" s="148" t="s">
        <v>102</v>
      </c>
      <c r="F19" s="148" t="s">
        <v>103</v>
      </c>
      <c r="G19" s="148" t="s">
        <v>218</v>
      </c>
      <c r="H19" s="148" t="s">
        <v>219</v>
      </c>
      <c r="I19" s="154">
        <v>537600</v>
      </c>
      <c r="J19" s="154">
        <v>537600</v>
      </c>
      <c r="K19" s="83"/>
      <c r="L19" s="83"/>
      <c r="M19" s="154">
        <v>537600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20.25" customHeight="1" spans="1:24">
      <c r="A20" s="147" t="s">
        <v>198</v>
      </c>
      <c r="B20" s="147" t="s">
        <v>69</v>
      </c>
      <c r="C20" s="199" t="s">
        <v>214</v>
      </c>
      <c r="D20" s="148" t="s">
        <v>215</v>
      </c>
      <c r="E20" s="148" t="s">
        <v>102</v>
      </c>
      <c r="F20" s="148" t="s">
        <v>103</v>
      </c>
      <c r="G20" s="148" t="s">
        <v>218</v>
      </c>
      <c r="H20" s="148" t="s">
        <v>219</v>
      </c>
      <c r="I20" s="154">
        <v>614400</v>
      </c>
      <c r="J20" s="154">
        <v>614400</v>
      </c>
      <c r="K20" s="83"/>
      <c r="L20" s="83"/>
      <c r="M20" s="154">
        <v>614400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20.25" customHeight="1" spans="1:24">
      <c r="A21" s="147" t="s">
        <v>198</v>
      </c>
      <c r="B21" s="147" t="s">
        <v>69</v>
      </c>
      <c r="C21" s="199" t="s">
        <v>220</v>
      </c>
      <c r="D21" s="148" t="s">
        <v>221</v>
      </c>
      <c r="E21" s="148" t="s">
        <v>102</v>
      </c>
      <c r="F21" s="148" t="s">
        <v>103</v>
      </c>
      <c r="G21" s="148" t="s">
        <v>222</v>
      </c>
      <c r="H21" s="148" t="s">
        <v>223</v>
      </c>
      <c r="I21" s="154">
        <v>17128</v>
      </c>
      <c r="J21" s="154">
        <v>17128</v>
      </c>
      <c r="K21" s="83"/>
      <c r="L21" s="83"/>
      <c r="M21" s="154">
        <v>17128</v>
      </c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20.25" customHeight="1" spans="1:24">
      <c r="A22" s="147" t="s">
        <v>198</v>
      </c>
      <c r="B22" s="147" t="s">
        <v>69</v>
      </c>
      <c r="C22" s="199" t="s">
        <v>220</v>
      </c>
      <c r="D22" s="148" t="s">
        <v>221</v>
      </c>
      <c r="E22" s="148" t="s">
        <v>106</v>
      </c>
      <c r="F22" s="148" t="s">
        <v>107</v>
      </c>
      <c r="G22" s="148" t="s">
        <v>222</v>
      </c>
      <c r="H22" s="148" t="s">
        <v>223</v>
      </c>
      <c r="I22" s="154">
        <v>6210</v>
      </c>
      <c r="J22" s="154">
        <v>6210</v>
      </c>
      <c r="K22" s="83"/>
      <c r="L22" s="83"/>
      <c r="M22" s="154">
        <v>6210</v>
      </c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20.25" customHeight="1" spans="1:24">
      <c r="A23" s="147" t="s">
        <v>198</v>
      </c>
      <c r="B23" s="147" t="s">
        <v>69</v>
      </c>
      <c r="C23" s="199" t="s">
        <v>220</v>
      </c>
      <c r="D23" s="148" t="s">
        <v>221</v>
      </c>
      <c r="E23" s="148" t="s">
        <v>100</v>
      </c>
      <c r="F23" s="148" t="s">
        <v>101</v>
      </c>
      <c r="G23" s="148" t="s">
        <v>224</v>
      </c>
      <c r="H23" s="148" t="s">
        <v>225</v>
      </c>
      <c r="I23" s="154">
        <v>2315</v>
      </c>
      <c r="J23" s="154">
        <v>2315</v>
      </c>
      <c r="K23" s="83"/>
      <c r="L23" s="83"/>
      <c r="M23" s="154">
        <v>2315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20.25" customHeight="1" spans="1:24">
      <c r="A24" s="147" t="s">
        <v>198</v>
      </c>
      <c r="B24" s="147" t="s">
        <v>69</v>
      </c>
      <c r="C24" s="199" t="s">
        <v>220</v>
      </c>
      <c r="D24" s="148" t="s">
        <v>221</v>
      </c>
      <c r="E24" s="148" t="s">
        <v>102</v>
      </c>
      <c r="F24" s="148" t="s">
        <v>103</v>
      </c>
      <c r="G24" s="148" t="s">
        <v>224</v>
      </c>
      <c r="H24" s="148" t="s">
        <v>225</v>
      </c>
      <c r="I24" s="154">
        <v>31685</v>
      </c>
      <c r="J24" s="154">
        <v>31685</v>
      </c>
      <c r="K24" s="83"/>
      <c r="L24" s="83"/>
      <c r="M24" s="154">
        <v>31685</v>
      </c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20.25" customHeight="1" spans="1:24">
      <c r="A25" s="147" t="s">
        <v>198</v>
      </c>
      <c r="B25" s="147" t="s">
        <v>69</v>
      </c>
      <c r="C25" s="199" t="s">
        <v>220</v>
      </c>
      <c r="D25" s="148" t="s">
        <v>221</v>
      </c>
      <c r="E25" s="148" t="s">
        <v>102</v>
      </c>
      <c r="F25" s="148" t="s">
        <v>103</v>
      </c>
      <c r="G25" s="148" t="s">
        <v>226</v>
      </c>
      <c r="H25" s="148" t="s">
        <v>227</v>
      </c>
      <c r="I25" s="154">
        <v>6000</v>
      </c>
      <c r="J25" s="154">
        <v>6000</v>
      </c>
      <c r="K25" s="83"/>
      <c r="L25" s="83"/>
      <c r="M25" s="154">
        <v>6000</v>
      </c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20.25" customHeight="1" spans="1:24">
      <c r="A26" s="147" t="s">
        <v>198</v>
      </c>
      <c r="B26" s="147" t="s">
        <v>69</v>
      </c>
      <c r="C26" s="199" t="s">
        <v>220</v>
      </c>
      <c r="D26" s="148" t="s">
        <v>221</v>
      </c>
      <c r="E26" s="148" t="s">
        <v>100</v>
      </c>
      <c r="F26" s="148" t="s">
        <v>101</v>
      </c>
      <c r="G26" s="148" t="s">
        <v>228</v>
      </c>
      <c r="H26" s="148" t="s">
        <v>229</v>
      </c>
      <c r="I26" s="154">
        <v>40000</v>
      </c>
      <c r="J26" s="154">
        <v>40000</v>
      </c>
      <c r="K26" s="83"/>
      <c r="L26" s="83"/>
      <c r="M26" s="154">
        <v>40000</v>
      </c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20.25" customHeight="1" spans="1:24">
      <c r="A27" s="147" t="s">
        <v>198</v>
      </c>
      <c r="B27" s="147" t="s">
        <v>69</v>
      </c>
      <c r="C27" s="199" t="s">
        <v>230</v>
      </c>
      <c r="D27" s="148" t="s">
        <v>231</v>
      </c>
      <c r="E27" s="148" t="s">
        <v>100</v>
      </c>
      <c r="F27" s="148" t="s">
        <v>101</v>
      </c>
      <c r="G27" s="148" t="s">
        <v>232</v>
      </c>
      <c r="H27" s="148" t="s">
        <v>233</v>
      </c>
      <c r="I27" s="154">
        <v>136080</v>
      </c>
      <c r="J27" s="154">
        <v>136080</v>
      </c>
      <c r="K27" s="83"/>
      <c r="L27" s="83"/>
      <c r="M27" s="154">
        <v>136080</v>
      </c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20.25" customHeight="1" spans="1:24">
      <c r="A28" s="147" t="s">
        <v>198</v>
      </c>
      <c r="B28" s="147" t="s">
        <v>69</v>
      </c>
      <c r="C28" s="199" t="s">
        <v>230</v>
      </c>
      <c r="D28" s="148" t="s">
        <v>231</v>
      </c>
      <c r="E28" s="148" t="s">
        <v>102</v>
      </c>
      <c r="F28" s="148" t="s">
        <v>103</v>
      </c>
      <c r="G28" s="148" t="s">
        <v>232</v>
      </c>
      <c r="H28" s="148" t="s">
        <v>233</v>
      </c>
      <c r="I28" s="154">
        <v>373104</v>
      </c>
      <c r="J28" s="154">
        <v>373104</v>
      </c>
      <c r="K28" s="83"/>
      <c r="L28" s="83"/>
      <c r="M28" s="154">
        <v>373104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20.25" customHeight="1" spans="1:24">
      <c r="A29" s="147" t="s">
        <v>198</v>
      </c>
      <c r="B29" s="147" t="s">
        <v>69</v>
      </c>
      <c r="C29" s="199" t="s">
        <v>234</v>
      </c>
      <c r="D29" s="148" t="s">
        <v>131</v>
      </c>
      <c r="E29" s="148" t="s">
        <v>130</v>
      </c>
      <c r="F29" s="148" t="s">
        <v>131</v>
      </c>
      <c r="G29" s="148" t="s">
        <v>235</v>
      </c>
      <c r="H29" s="148" t="s">
        <v>131</v>
      </c>
      <c r="I29" s="154">
        <v>1493400</v>
      </c>
      <c r="J29" s="154">
        <v>1493400</v>
      </c>
      <c r="K29" s="83"/>
      <c r="L29" s="83"/>
      <c r="M29" s="154">
        <v>1493400</v>
      </c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20.25" customHeight="1" spans="1:24">
      <c r="A30" s="147" t="s">
        <v>198</v>
      </c>
      <c r="B30" s="147" t="s">
        <v>69</v>
      </c>
      <c r="C30" s="199" t="s">
        <v>236</v>
      </c>
      <c r="D30" s="148" t="s">
        <v>237</v>
      </c>
      <c r="E30" s="148" t="s">
        <v>114</v>
      </c>
      <c r="F30" s="148" t="s">
        <v>115</v>
      </c>
      <c r="G30" s="148" t="s">
        <v>238</v>
      </c>
      <c r="H30" s="148" t="s">
        <v>239</v>
      </c>
      <c r="I30" s="154">
        <v>1446588</v>
      </c>
      <c r="J30" s="154">
        <v>1446588</v>
      </c>
      <c r="K30" s="83"/>
      <c r="L30" s="83"/>
      <c r="M30" s="154">
        <v>1446588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20.25" customHeight="1" spans="1:24">
      <c r="A31" s="147" t="s">
        <v>198</v>
      </c>
      <c r="B31" s="147" t="s">
        <v>69</v>
      </c>
      <c r="C31" s="199" t="s">
        <v>236</v>
      </c>
      <c r="D31" s="148" t="s">
        <v>237</v>
      </c>
      <c r="E31" s="148" t="s">
        <v>116</v>
      </c>
      <c r="F31" s="148" t="s">
        <v>117</v>
      </c>
      <c r="G31" s="148" t="s">
        <v>240</v>
      </c>
      <c r="H31" s="148" t="s">
        <v>241</v>
      </c>
      <c r="I31" s="154">
        <v>200000</v>
      </c>
      <c r="J31" s="154">
        <v>200000</v>
      </c>
      <c r="K31" s="83"/>
      <c r="L31" s="83"/>
      <c r="M31" s="154">
        <v>200000</v>
      </c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20.25" customHeight="1" spans="1:24">
      <c r="A32" s="147" t="s">
        <v>198</v>
      </c>
      <c r="B32" s="147" t="s">
        <v>69</v>
      </c>
      <c r="C32" s="199" t="s">
        <v>236</v>
      </c>
      <c r="D32" s="148" t="s">
        <v>237</v>
      </c>
      <c r="E32" s="148" t="s">
        <v>122</v>
      </c>
      <c r="F32" s="148" t="s">
        <v>123</v>
      </c>
      <c r="G32" s="148" t="s">
        <v>242</v>
      </c>
      <c r="H32" s="148" t="s">
        <v>243</v>
      </c>
      <c r="I32" s="154">
        <v>1458681</v>
      </c>
      <c r="J32" s="154">
        <v>1458681</v>
      </c>
      <c r="K32" s="83"/>
      <c r="L32" s="83"/>
      <c r="M32" s="154">
        <v>1458681</v>
      </c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ht="20.25" customHeight="1" spans="1:24">
      <c r="A33" s="147" t="s">
        <v>198</v>
      </c>
      <c r="B33" s="147" t="s">
        <v>69</v>
      </c>
      <c r="C33" s="199" t="s">
        <v>236</v>
      </c>
      <c r="D33" s="148" t="s">
        <v>237</v>
      </c>
      <c r="E33" s="148" t="s">
        <v>102</v>
      </c>
      <c r="F33" s="148" t="s">
        <v>103</v>
      </c>
      <c r="G33" s="148" t="s">
        <v>244</v>
      </c>
      <c r="H33" s="148" t="s">
        <v>245</v>
      </c>
      <c r="I33" s="154">
        <v>45065</v>
      </c>
      <c r="J33" s="154">
        <v>45065</v>
      </c>
      <c r="K33" s="83"/>
      <c r="L33" s="83"/>
      <c r="M33" s="154">
        <v>45065</v>
      </c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ht="20.25" customHeight="1" spans="1:24">
      <c r="A34" s="147" t="s">
        <v>198</v>
      </c>
      <c r="B34" s="147" t="s">
        <v>69</v>
      </c>
      <c r="C34" s="199" t="s">
        <v>236</v>
      </c>
      <c r="D34" s="148" t="s">
        <v>237</v>
      </c>
      <c r="E34" s="148" t="s">
        <v>124</v>
      </c>
      <c r="F34" s="148" t="s">
        <v>125</v>
      </c>
      <c r="G34" s="148" t="s">
        <v>244</v>
      </c>
      <c r="H34" s="148" t="s">
        <v>245</v>
      </c>
      <c r="I34" s="154">
        <v>18082</v>
      </c>
      <c r="J34" s="154">
        <v>18082</v>
      </c>
      <c r="K34" s="83"/>
      <c r="L34" s="83"/>
      <c r="M34" s="154">
        <v>18082</v>
      </c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ht="20.25" customHeight="1" spans="1:24">
      <c r="A35" s="147" t="s">
        <v>198</v>
      </c>
      <c r="B35" s="147" t="s">
        <v>69</v>
      </c>
      <c r="C35" s="199" t="s">
        <v>246</v>
      </c>
      <c r="D35" s="148" t="s">
        <v>247</v>
      </c>
      <c r="E35" s="148" t="s">
        <v>100</v>
      </c>
      <c r="F35" s="148" t="s">
        <v>101</v>
      </c>
      <c r="G35" s="148" t="s">
        <v>222</v>
      </c>
      <c r="H35" s="148" t="s">
        <v>223</v>
      </c>
      <c r="I35" s="154">
        <v>191100</v>
      </c>
      <c r="J35" s="154">
        <v>191100</v>
      </c>
      <c r="K35" s="83"/>
      <c r="L35" s="83"/>
      <c r="M35" s="154">
        <v>191100</v>
      </c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ht="20.25" customHeight="1" spans="1:24">
      <c r="A36" s="147" t="s">
        <v>198</v>
      </c>
      <c r="B36" s="147" t="s">
        <v>69</v>
      </c>
      <c r="C36" s="199" t="s">
        <v>246</v>
      </c>
      <c r="D36" s="148" t="s">
        <v>247</v>
      </c>
      <c r="E36" s="148" t="s">
        <v>102</v>
      </c>
      <c r="F36" s="148" t="s">
        <v>103</v>
      </c>
      <c r="G36" s="148" t="s">
        <v>222</v>
      </c>
      <c r="H36" s="148" t="s">
        <v>223</v>
      </c>
      <c r="I36" s="154">
        <v>1792</v>
      </c>
      <c r="J36" s="154">
        <v>1792</v>
      </c>
      <c r="K36" s="83"/>
      <c r="L36" s="83"/>
      <c r="M36" s="154">
        <v>1792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</row>
    <row r="37" ht="20.25" customHeight="1" spans="1:24">
      <c r="A37" s="147" t="s">
        <v>198</v>
      </c>
      <c r="B37" s="147" t="s">
        <v>69</v>
      </c>
      <c r="C37" s="199" t="s">
        <v>246</v>
      </c>
      <c r="D37" s="148" t="s">
        <v>247</v>
      </c>
      <c r="E37" s="148" t="s">
        <v>102</v>
      </c>
      <c r="F37" s="148" t="s">
        <v>103</v>
      </c>
      <c r="G37" s="148" t="s">
        <v>248</v>
      </c>
      <c r="H37" s="148" t="s">
        <v>249</v>
      </c>
      <c r="I37" s="154">
        <v>32000</v>
      </c>
      <c r="J37" s="154">
        <v>32000</v>
      </c>
      <c r="K37" s="83"/>
      <c r="L37" s="83"/>
      <c r="M37" s="154">
        <v>32000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</row>
    <row r="38" ht="20.25" customHeight="1" spans="1:24">
      <c r="A38" s="147" t="s">
        <v>198</v>
      </c>
      <c r="B38" s="147" t="s">
        <v>69</v>
      </c>
      <c r="C38" s="199" t="s">
        <v>246</v>
      </c>
      <c r="D38" s="148" t="s">
        <v>247</v>
      </c>
      <c r="E38" s="148" t="s">
        <v>102</v>
      </c>
      <c r="F38" s="148" t="s">
        <v>103</v>
      </c>
      <c r="G38" s="148" t="s">
        <v>250</v>
      </c>
      <c r="H38" s="148" t="s">
        <v>251</v>
      </c>
      <c r="I38" s="154">
        <v>67000</v>
      </c>
      <c r="J38" s="154">
        <v>67000</v>
      </c>
      <c r="K38" s="83"/>
      <c r="L38" s="83"/>
      <c r="M38" s="154">
        <v>67000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ht="20.25" customHeight="1" spans="1:24">
      <c r="A39" s="147" t="s">
        <v>198</v>
      </c>
      <c r="B39" s="147" t="s">
        <v>69</v>
      </c>
      <c r="C39" s="199" t="s">
        <v>246</v>
      </c>
      <c r="D39" s="148" t="s">
        <v>247</v>
      </c>
      <c r="E39" s="148" t="s">
        <v>102</v>
      </c>
      <c r="F39" s="148" t="s">
        <v>103</v>
      </c>
      <c r="G39" s="148" t="s">
        <v>252</v>
      </c>
      <c r="H39" s="148" t="s">
        <v>253</v>
      </c>
      <c r="I39" s="154">
        <v>100000</v>
      </c>
      <c r="J39" s="154">
        <v>100000</v>
      </c>
      <c r="K39" s="83"/>
      <c r="L39" s="83"/>
      <c r="M39" s="154">
        <v>100000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</row>
    <row r="40" ht="20.25" customHeight="1" spans="1:24">
      <c r="A40" s="147" t="s">
        <v>198</v>
      </c>
      <c r="B40" s="147" t="s">
        <v>69</v>
      </c>
      <c r="C40" s="199" t="s">
        <v>246</v>
      </c>
      <c r="D40" s="148" t="s">
        <v>247</v>
      </c>
      <c r="E40" s="148" t="s">
        <v>102</v>
      </c>
      <c r="F40" s="148" t="s">
        <v>103</v>
      </c>
      <c r="G40" s="148" t="s">
        <v>254</v>
      </c>
      <c r="H40" s="148" t="s">
        <v>255</v>
      </c>
      <c r="I40" s="154">
        <v>100000</v>
      </c>
      <c r="J40" s="154">
        <v>100000</v>
      </c>
      <c r="K40" s="83"/>
      <c r="L40" s="83"/>
      <c r="M40" s="154">
        <v>100000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</row>
    <row r="41" ht="20.25" customHeight="1" spans="1:24">
      <c r="A41" s="147" t="s">
        <v>198</v>
      </c>
      <c r="B41" s="147" t="s">
        <v>69</v>
      </c>
      <c r="C41" s="199" t="s">
        <v>246</v>
      </c>
      <c r="D41" s="148" t="s">
        <v>247</v>
      </c>
      <c r="E41" s="148" t="s">
        <v>100</v>
      </c>
      <c r="F41" s="148" t="s">
        <v>101</v>
      </c>
      <c r="G41" s="148" t="s">
        <v>201</v>
      </c>
      <c r="H41" s="148" t="s">
        <v>202</v>
      </c>
      <c r="I41" s="154">
        <v>69000</v>
      </c>
      <c r="J41" s="154">
        <v>69000</v>
      </c>
      <c r="K41" s="83"/>
      <c r="L41" s="83"/>
      <c r="M41" s="154">
        <v>69000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</row>
    <row r="42" ht="20.25" customHeight="1" spans="1:24">
      <c r="A42" s="147" t="s">
        <v>198</v>
      </c>
      <c r="B42" s="147" t="s">
        <v>69</v>
      </c>
      <c r="C42" s="199" t="s">
        <v>246</v>
      </c>
      <c r="D42" s="148" t="s">
        <v>247</v>
      </c>
      <c r="E42" s="148" t="s">
        <v>102</v>
      </c>
      <c r="F42" s="148" t="s">
        <v>103</v>
      </c>
      <c r="G42" s="148" t="s">
        <v>201</v>
      </c>
      <c r="H42" s="148" t="s">
        <v>202</v>
      </c>
      <c r="I42" s="154">
        <v>192000</v>
      </c>
      <c r="J42" s="154">
        <v>192000</v>
      </c>
      <c r="K42" s="83"/>
      <c r="L42" s="83"/>
      <c r="M42" s="154">
        <v>192000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</row>
    <row r="43" ht="20.25" customHeight="1" spans="1:24">
      <c r="A43" s="147" t="s">
        <v>198</v>
      </c>
      <c r="B43" s="147" t="s">
        <v>69</v>
      </c>
      <c r="C43" s="199" t="s">
        <v>246</v>
      </c>
      <c r="D43" s="148" t="s">
        <v>247</v>
      </c>
      <c r="E43" s="148" t="s">
        <v>112</v>
      </c>
      <c r="F43" s="148" t="s">
        <v>113</v>
      </c>
      <c r="G43" s="148" t="s">
        <v>256</v>
      </c>
      <c r="H43" s="148" t="s">
        <v>257</v>
      </c>
      <c r="I43" s="154">
        <v>19800</v>
      </c>
      <c r="J43" s="154">
        <v>19800</v>
      </c>
      <c r="K43" s="83"/>
      <c r="L43" s="83"/>
      <c r="M43" s="154">
        <v>19800</v>
      </c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</row>
    <row r="44" ht="20.25" customHeight="1" spans="1:24">
      <c r="A44" s="147" t="s">
        <v>198</v>
      </c>
      <c r="B44" s="147" t="s">
        <v>69</v>
      </c>
      <c r="C44" s="199" t="s">
        <v>258</v>
      </c>
      <c r="D44" s="148" t="s">
        <v>259</v>
      </c>
      <c r="E44" s="148" t="s">
        <v>100</v>
      </c>
      <c r="F44" s="148" t="s">
        <v>101</v>
      </c>
      <c r="G44" s="148" t="s">
        <v>260</v>
      </c>
      <c r="H44" s="148" t="s">
        <v>261</v>
      </c>
      <c r="I44" s="154">
        <v>1144872</v>
      </c>
      <c r="J44" s="154">
        <v>1144872</v>
      </c>
      <c r="K44" s="83"/>
      <c r="L44" s="83"/>
      <c r="M44" s="154">
        <v>1144872</v>
      </c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</row>
    <row r="45" ht="20.25" customHeight="1" spans="1:24">
      <c r="A45" s="147" t="s">
        <v>198</v>
      </c>
      <c r="B45" s="147" t="s">
        <v>69</v>
      </c>
      <c r="C45" s="199" t="s">
        <v>258</v>
      </c>
      <c r="D45" s="148" t="s">
        <v>259</v>
      </c>
      <c r="E45" s="148" t="s">
        <v>102</v>
      </c>
      <c r="F45" s="148" t="s">
        <v>103</v>
      </c>
      <c r="G45" s="148" t="s">
        <v>260</v>
      </c>
      <c r="H45" s="148" t="s">
        <v>261</v>
      </c>
      <c r="I45" s="154">
        <v>3115428</v>
      </c>
      <c r="J45" s="154">
        <v>3115428</v>
      </c>
      <c r="K45" s="83"/>
      <c r="L45" s="83"/>
      <c r="M45" s="154">
        <v>3115428</v>
      </c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</row>
    <row r="46" ht="20.25" customHeight="1" spans="1:24">
      <c r="A46" s="147" t="s">
        <v>198</v>
      </c>
      <c r="B46" s="147" t="s">
        <v>69</v>
      </c>
      <c r="C46" s="199" t="s">
        <v>258</v>
      </c>
      <c r="D46" s="148" t="s">
        <v>259</v>
      </c>
      <c r="E46" s="148" t="s">
        <v>100</v>
      </c>
      <c r="F46" s="148" t="s">
        <v>101</v>
      </c>
      <c r="G46" s="148" t="s">
        <v>232</v>
      </c>
      <c r="H46" s="148" t="s">
        <v>233</v>
      </c>
      <c r="I46" s="154">
        <v>483720</v>
      </c>
      <c r="J46" s="154">
        <v>483720</v>
      </c>
      <c r="K46" s="83"/>
      <c r="L46" s="83"/>
      <c r="M46" s="154">
        <v>483720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</row>
    <row r="47" ht="20.25" customHeight="1" spans="1:24">
      <c r="A47" s="147" t="s">
        <v>198</v>
      </c>
      <c r="B47" s="147" t="s">
        <v>69</v>
      </c>
      <c r="C47" s="199" t="s">
        <v>258</v>
      </c>
      <c r="D47" s="148" t="s">
        <v>259</v>
      </c>
      <c r="E47" s="148" t="s">
        <v>100</v>
      </c>
      <c r="F47" s="148" t="s">
        <v>101</v>
      </c>
      <c r="G47" s="148" t="s">
        <v>232</v>
      </c>
      <c r="H47" s="148" t="s">
        <v>233</v>
      </c>
      <c r="I47" s="154">
        <v>120000</v>
      </c>
      <c r="J47" s="154">
        <v>120000</v>
      </c>
      <c r="K47" s="83"/>
      <c r="L47" s="83"/>
      <c r="M47" s="154">
        <v>120000</v>
      </c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  <row r="48" ht="20.25" customHeight="1" spans="1:24">
      <c r="A48" s="147" t="s">
        <v>198</v>
      </c>
      <c r="B48" s="147" t="s">
        <v>69</v>
      </c>
      <c r="C48" s="199" t="s">
        <v>258</v>
      </c>
      <c r="D48" s="148" t="s">
        <v>259</v>
      </c>
      <c r="E48" s="148" t="s">
        <v>102</v>
      </c>
      <c r="F48" s="148" t="s">
        <v>103</v>
      </c>
      <c r="G48" s="148" t="s">
        <v>232</v>
      </c>
      <c r="H48" s="148" t="s">
        <v>233</v>
      </c>
      <c r="I48" s="154">
        <v>336000</v>
      </c>
      <c r="J48" s="154">
        <v>336000</v>
      </c>
      <c r="K48" s="83"/>
      <c r="L48" s="83"/>
      <c r="M48" s="154">
        <v>336000</v>
      </c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</row>
    <row r="49" ht="20.25" customHeight="1" spans="1:24">
      <c r="A49" s="147" t="s">
        <v>198</v>
      </c>
      <c r="B49" s="147" t="s">
        <v>69</v>
      </c>
      <c r="C49" s="199" t="s">
        <v>258</v>
      </c>
      <c r="D49" s="148" t="s">
        <v>259</v>
      </c>
      <c r="E49" s="148" t="s">
        <v>102</v>
      </c>
      <c r="F49" s="148" t="s">
        <v>103</v>
      </c>
      <c r="G49" s="148" t="s">
        <v>232</v>
      </c>
      <c r="H49" s="148" t="s">
        <v>233</v>
      </c>
      <c r="I49" s="154">
        <v>1348308</v>
      </c>
      <c r="J49" s="154">
        <v>1348308</v>
      </c>
      <c r="K49" s="83"/>
      <c r="L49" s="83"/>
      <c r="M49" s="154">
        <v>1348308</v>
      </c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</row>
    <row r="50" ht="20.25" customHeight="1" spans="1:24">
      <c r="A50" s="147" t="s">
        <v>198</v>
      </c>
      <c r="B50" s="147" t="s">
        <v>69</v>
      </c>
      <c r="C50" s="199" t="s">
        <v>258</v>
      </c>
      <c r="D50" s="148" t="s">
        <v>259</v>
      </c>
      <c r="E50" s="148" t="s">
        <v>100</v>
      </c>
      <c r="F50" s="148" t="s">
        <v>101</v>
      </c>
      <c r="G50" s="148" t="s">
        <v>216</v>
      </c>
      <c r="H50" s="148" t="s">
        <v>217</v>
      </c>
      <c r="I50" s="154">
        <v>95406</v>
      </c>
      <c r="J50" s="154">
        <v>95406</v>
      </c>
      <c r="K50" s="83"/>
      <c r="L50" s="83"/>
      <c r="M50" s="154">
        <v>95406</v>
      </c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</row>
    <row r="51" ht="20.25" customHeight="1" spans="1:24">
      <c r="A51" s="147" t="s">
        <v>198</v>
      </c>
      <c r="B51" s="147" t="s">
        <v>69</v>
      </c>
      <c r="C51" s="199" t="s">
        <v>258</v>
      </c>
      <c r="D51" s="148" t="s">
        <v>259</v>
      </c>
      <c r="E51" s="148" t="s">
        <v>102</v>
      </c>
      <c r="F51" s="148" t="s">
        <v>103</v>
      </c>
      <c r="G51" s="148" t="s">
        <v>216</v>
      </c>
      <c r="H51" s="148" t="s">
        <v>217</v>
      </c>
      <c r="I51" s="154">
        <v>259619</v>
      </c>
      <c r="J51" s="154">
        <v>259619</v>
      </c>
      <c r="K51" s="83"/>
      <c r="L51" s="83"/>
      <c r="M51" s="154">
        <v>259619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</row>
    <row r="52" ht="20.25" customHeight="1" spans="1:24">
      <c r="A52" s="147" t="s">
        <v>198</v>
      </c>
      <c r="B52" s="147" t="s">
        <v>69</v>
      </c>
      <c r="C52" s="199" t="s">
        <v>258</v>
      </c>
      <c r="D52" s="148" t="s">
        <v>259</v>
      </c>
      <c r="E52" s="148" t="s">
        <v>100</v>
      </c>
      <c r="F52" s="148" t="s">
        <v>101</v>
      </c>
      <c r="G52" s="148" t="s">
        <v>218</v>
      </c>
      <c r="H52" s="148" t="s">
        <v>219</v>
      </c>
      <c r="I52" s="154">
        <v>425580</v>
      </c>
      <c r="J52" s="154">
        <v>425580</v>
      </c>
      <c r="K52" s="83"/>
      <c r="L52" s="83"/>
      <c r="M52" s="154">
        <v>425580</v>
      </c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</row>
    <row r="53" ht="20.25" customHeight="1" spans="1:24">
      <c r="A53" s="147" t="s">
        <v>198</v>
      </c>
      <c r="B53" s="147" t="s">
        <v>69</v>
      </c>
      <c r="C53" s="199" t="s">
        <v>258</v>
      </c>
      <c r="D53" s="148" t="s">
        <v>259</v>
      </c>
      <c r="E53" s="148" t="s">
        <v>100</v>
      </c>
      <c r="F53" s="148" t="s">
        <v>101</v>
      </c>
      <c r="G53" s="148" t="s">
        <v>218</v>
      </c>
      <c r="H53" s="148" t="s">
        <v>219</v>
      </c>
      <c r="I53" s="154">
        <v>229080</v>
      </c>
      <c r="J53" s="154">
        <v>229080</v>
      </c>
      <c r="K53" s="83"/>
      <c r="L53" s="83"/>
      <c r="M53" s="154">
        <v>229080</v>
      </c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</row>
    <row r="54" ht="20.25" customHeight="1" spans="1:24">
      <c r="A54" s="147" t="s">
        <v>198</v>
      </c>
      <c r="B54" s="147" t="s">
        <v>69</v>
      </c>
      <c r="C54" s="199" t="s">
        <v>258</v>
      </c>
      <c r="D54" s="148" t="s">
        <v>259</v>
      </c>
      <c r="E54" s="148" t="s">
        <v>102</v>
      </c>
      <c r="F54" s="148" t="s">
        <v>103</v>
      </c>
      <c r="G54" s="148" t="s">
        <v>218</v>
      </c>
      <c r="H54" s="148" t="s">
        <v>219</v>
      </c>
      <c r="I54" s="154">
        <v>637440</v>
      </c>
      <c r="J54" s="154">
        <v>637440</v>
      </c>
      <c r="K54" s="83"/>
      <c r="L54" s="83"/>
      <c r="M54" s="154">
        <v>637440</v>
      </c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</row>
    <row r="55" ht="20.25" customHeight="1" spans="1:24">
      <c r="A55" s="147" t="s">
        <v>198</v>
      </c>
      <c r="B55" s="147" t="s">
        <v>69</v>
      </c>
      <c r="C55" s="199" t="s">
        <v>258</v>
      </c>
      <c r="D55" s="148" t="s">
        <v>259</v>
      </c>
      <c r="E55" s="148" t="s">
        <v>102</v>
      </c>
      <c r="F55" s="148" t="s">
        <v>103</v>
      </c>
      <c r="G55" s="148" t="s">
        <v>218</v>
      </c>
      <c r="H55" s="148" t="s">
        <v>219</v>
      </c>
      <c r="I55" s="154">
        <v>1198800</v>
      </c>
      <c r="J55" s="154">
        <v>1198800</v>
      </c>
      <c r="K55" s="83"/>
      <c r="L55" s="83"/>
      <c r="M55" s="154">
        <v>1198800</v>
      </c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</row>
    <row r="56" ht="17.25" customHeight="1" spans="1:24">
      <c r="A56" s="35" t="s">
        <v>170</v>
      </c>
      <c r="B56" s="36"/>
      <c r="C56" s="149"/>
      <c r="D56" s="149"/>
      <c r="E56" s="149"/>
      <c r="F56" s="149"/>
      <c r="G56" s="149"/>
      <c r="H56" s="150"/>
      <c r="I56" s="83">
        <f>SUM(I10:I55)</f>
        <v>21424463</v>
      </c>
      <c r="J56" s="83">
        <f>SUM(J10:J55)</f>
        <v>21424463</v>
      </c>
      <c r="K56" s="83">
        <f>SUM(K10:K55)</f>
        <v>0</v>
      </c>
      <c r="L56" s="83">
        <f>SUM(L10:L55)</f>
        <v>0</v>
      </c>
      <c r="M56" s="83">
        <f>SUM(M10:M55)</f>
        <v>21424463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</row>
  </sheetData>
  <mergeCells count="31">
    <mergeCell ref="A3:X3"/>
    <mergeCell ref="A4:H4"/>
    <mergeCell ref="I5:X5"/>
    <mergeCell ref="J6:N6"/>
    <mergeCell ref="O6:Q6"/>
    <mergeCell ref="S6:X6"/>
    <mergeCell ref="A56:H5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0" sqref="A10:A12"/>
    </sheetView>
  </sheetViews>
  <sheetFormatPr defaultColWidth="9.14545454545454" defaultRowHeight="14.25" customHeight="1"/>
  <cols>
    <col min="1" max="1" width="16.2727272727273" customWidth="1"/>
    <col min="2" max="2" width="20.0909090909091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2" t="s">
        <v>262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"单位名称："&amp;"昆明市五华区沙朗民族实验学校"</f>
        <v>单位名称：昆明市五华区沙朗民族实验学校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20" t="s">
        <v>1</v>
      </c>
    </row>
    <row r="5" ht="21.75" customHeight="1" spans="1:23">
      <c r="A5" s="9" t="s">
        <v>263</v>
      </c>
      <c r="B5" s="10" t="s">
        <v>182</v>
      </c>
      <c r="C5" s="9" t="s">
        <v>183</v>
      </c>
      <c r="D5" s="9" t="s">
        <v>264</v>
      </c>
      <c r="E5" s="10" t="s">
        <v>184</v>
      </c>
      <c r="F5" s="10" t="s">
        <v>185</v>
      </c>
      <c r="G5" s="10" t="s">
        <v>265</v>
      </c>
      <c r="H5" s="10" t="s">
        <v>266</v>
      </c>
      <c r="I5" s="30" t="s">
        <v>55</v>
      </c>
      <c r="J5" s="11" t="s">
        <v>267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38" t="s">
        <v>58</v>
      </c>
      <c r="K6" s="13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40" t="s">
        <v>57</v>
      </c>
      <c r="K7" s="14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9" t="s">
        <v>57</v>
      </c>
      <c r="K8" s="69" t="s">
        <v>268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1.75" customHeight="1" spans="1:23">
      <c r="A10" s="71" t="s">
        <v>269</v>
      </c>
      <c r="B10" s="200" t="s">
        <v>270</v>
      </c>
      <c r="C10" s="23" t="s">
        <v>271</v>
      </c>
      <c r="D10" s="71" t="s">
        <v>69</v>
      </c>
      <c r="E10" s="21" t="s">
        <v>102</v>
      </c>
      <c r="F10" s="21" t="s">
        <v>103</v>
      </c>
      <c r="G10" s="21" t="s">
        <v>272</v>
      </c>
      <c r="H10" s="21" t="s">
        <v>273</v>
      </c>
      <c r="I10" s="25">
        <v>15000</v>
      </c>
      <c r="J10" s="25">
        <v>15000</v>
      </c>
      <c r="K10" s="25">
        <v>15000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ht="21.75" customHeight="1" spans="1:23">
      <c r="A11" s="71" t="s">
        <v>269</v>
      </c>
      <c r="B11" s="200" t="s">
        <v>274</v>
      </c>
      <c r="C11" s="23" t="s">
        <v>275</v>
      </c>
      <c r="D11" s="71" t="s">
        <v>69</v>
      </c>
      <c r="E11" s="21" t="s">
        <v>102</v>
      </c>
      <c r="F11" s="21" t="s">
        <v>103</v>
      </c>
      <c r="G11" s="21" t="s">
        <v>244</v>
      </c>
      <c r="H11" s="21" t="s">
        <v>245</v>
      </c>
      <c r="I11" s="25">
        <v>119819.05</v>
      </c>
      <c r="J11" s="25">
        <v>119819.05</v>
      </c>
      <c r="K11" s="25">
        <v>119819.05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ht="21.75" customHeight="1" spans="1:23">
      <c r="A12" s="71" t="s">
        <v>276</v>
      </c>
      <c r="B12" s="200" t="s">
        <v>277</v>
      </c>
      <c r="C12" s="23" t="s">
        <v>278</v>
      </c>
      <c r="D12" s="71" t="s">
        <v>69</v>
      </c>
      <c r="E12" s="21" t="s">
        <v>102</v>
      </c>
      <c r="F12" s="21" t="s">
        <v>103</v>
      </c>
      <c r="G12" s="21" t="s">
        <v>256</v>
      </c>
      <c r="H12" s="21" t="s">
        <v>257</v>
      </c>
      <c r="I12" s="25">
        <v>7600</v>
      </c>
      <c r="J12" s="25">
        <v>7600</v>
      </c>
      <c r="K12" s="25">
        <v>7600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ht="18.75" customHeight="1" spans="1:23">
      <c r="A13" s="35" t="s">
        <v>170</v>
      </c>
      <c r="B13" s="36"/>
      <c r="C13" s="36"/>
      <c r="D13" s="36"/>
      <c r="E13" s="36"/>
      <c r="F13" s="36"/>
      <c r="G13" s="36"/>
      <c r="H13" s="37"/>
      <c r="I13" s="83">
        <f>SUM(I10:I12)</f>
        <v>142419.05</v>
      </c>
      <c r="J13" s="83">
        <f>SUM(J10:J12)</f>
        <v>142419.05</v>
      </c>
      <c r="K13" s="83">
        <f>SUM(K10:K12)</f>
        <v>142419.05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D13" sqref="D13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279</v>
      </c>
    </row>
    <row r="3" ht="39.75" customHeight="1" spans="1:10">
      <c r="A3" s="67" t="str">
        <f>"2025"&amp;"年部门项目支出绩效目标表"</f>
        <v>2025年部门项目支出绩效目标表</v>
      </c>
      <c r="B3" s="4"/>
      <c r="C3" s="4"/>
      <c r="D3" s="4"/>
      <c r="E3" s="4"/>
      <c r="F3" s="68"/>
      <c r="G3" s="4"/>
      <c r="H3" s="68"/>
      <c r="I3" s="68"/>
      <c r="J3" s="4"/>
    </row>
    <row r="4" ht="17.25" customHeight="1" spans="1:1">
      <c r="A4" s="5" t="str">
        <f>"单位名称："&amp;"昆明市五华区沙朗民族实验学校"</f>
        <v>单位名称：昆明市五华区沙朗民族实验学校</v>
      </c>
    </row>
    <row r="5" ht="44.25" customHeight="1" spans="1:10">
      <c r="A5" s="69" t="s">
        <v>183</v>
      </c>
      <c r="B5" s="69" t="s">
        <v>280</v>
      </c>
      <c r="C5" s="69" t="s">
        <v>281</v>
      </c>
      <c r="D5" s="69" t="s">
        <v>282</v>
      </c>
      <c r="E5" s="69" t="s">
        <v>283</v>
      </c>
      <c r="F5" s="70" t="s">
        <v>284</v>
      </c>
      <c r="G5" s="69" t="s">
        <v>285</v>
      </c>
      <c r="H5" s="70" t="s">
        <v>286</v>
      </c>
      <c r="I5" s="70" t="s">
        <v>287</v>
      </c>
      <c r="J5" s="69" t="s">
        <v>288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8">
        <v>6</v>
      </c>
      <c r="G6" s="135">
        <v>7</v>
      </c>
      <c r="H6" s="38">
        <v>8</v>
      </c>
      <c r="I6" s="38">
        <v>9</v>
      </c>
      <c r="J6" s="135">
        <v>10</v>
      </c>
    </row>
    <row r="7" ht="42" customHeight="1" spans="1:10">
      <c r="A7" s="136" t="s">
        <v>278</v>
      </c>
      <c r="B7" s="136" t="s">
        <v>289</v>
      </c>
      <c r="C7" s="136" t="s">
        <v>290</v>
      </c>
      <c r="D7" s="136" t="s">
        <v>291</v>
      </c>
      <c r="E7" s="136" t="s">
        <v>292</v>
      </c>
      <c r="F7" s="136" t="s">
        <v>293</v>
      </c>
      <c r="G7" s="136" t="s">
        <v>294</v>
      </c>
      <c r="H7" s="136" t="s">
        <v>295</v>
      </c>
      <c r="I7" s="136" t="s">
        <v>296</v>
      </c>
      <c r="J7" s="136" t="s">
        <v>297</v>
      </c>
    </row>
    <row r="8" ht="42" customHeight="1" spans="1:10">
      <c r="A8" s="136" t="s">
        <v>278</v>
      </c>
      <c r="B8" s="136" t="s">
        <v>289</v>
      </c>
      <c r="C8" s="136" t="s">
        <v>298</v>
      </c>
      <c r="D8" s="136" t="s">
        <v>299</v>
      </c>
      <c r="E8" s="136" t="s">
        <v>300</v>
      </c>
      <c r="F8" s="136" t="s">
        <v>293</v>
      </c>
      <c r="G8" s="136" t="s">
        <v>301</v>
      </c>
      <c r="H8" s="136" t="s">
        <v>302</v>
      </c>
      <c r="I8" s="136" t="s">
        <v>303</v>
      </c>
      <c r="J8" s="136" t="s">
        <v>304</v>
      </c>
    </row>
    <row r="9" ht="42" customHeight="1" spans="1:10">
      <c r="A9" s="136" t="s">
        <v>278</v>
      </c>
      <c r="B9" s="136" t="s">
        <v>289</v>
      </c>
      <c r="C9" s="136" t="s">
        <v>305</v>
      </c>
      <c r="D9" s="136" t="s">
        <v>306</v>
      </c>
      <c r="E9" s="136" t="s">
        <v>307</v>
      </c>
      <c r="F9" s="136" t="s">
        <v>308</v>
      </c>
      <c r="G9" s="136" t="s">
        <v>309</v>
      </c>
      <c r="H9" s="136" t="s">
        <v>310</v>
      </c>
      <c r="I9" s="136" t="s">
        <v>296</v>
      </c>
      <c r="J9" s="136" t="s">
        <v>311</v>
      </c>
    </row>
    <row r="10" ht="42" customHeight="1" spans="1:10">
      <c r="A10" s="136" t="s">
        <v>275</v>
      </c>
      <c r="B10" s="136" t="s">
        <v>312</v>
      </c>
      <c r="C10" s="136" t="s">
        <v>290</v>
      </c>
      <c r="D10" s="136" t="s">
        <v>291</v>
      </c>
      <c r="E10" s="136" t="s">
        <v>313</v>
      </c>
      <c r="F10" s="136" t="s">
        <v>293</v>
      </c>
      <c r="G10" s="136" t="s">
        <v>314</v>
      </c>
      <c r="H10" s="136" t="s">
        <v>310</v>
      </c>
      <c r="I10" s="136" t="s">
        <v>303</v>
      </c>
      <c r="J10" s="136" t="s">
        <v>315</v>
      </c>
    </row>
    <row r="11" ht="42" customHeight="1" spans="1:10">
      <c r="A11" s="136" t="s">
        <v>275</v>
      </c>
      <c r="B11" s="136" t="s">
        <v>312</v>
      </c>
      <c r="C11" s="136" t="s">
        <v>298</v>
      </c>
      <c r="D11" s="136" t="s">
        <v>299</v>
      </c>
      <c r="E11" s="136" t="s">
        <v>316</v>
      </c>
      <c r="F11" s="136" t="s">
        <v>308</v>
      </c>
      <c r="G11" s="136" t="s">
        <v>317</v>
      </c>
      <c r="H11" s="136" t="s">
        <v>310</v>
      </c>
      <c r="I11" s="136" t="s">
        <v>296</v>
      </c>
      <c r="J11" s="136" t="s">
        <v>318</v>
      </c>
    </row>
    <row r="12" ht="42" customHeight="1" spans="1:10">
      <c r="A12" s="136" t="s">
        <v>275</v>
      </c>
      <c r="B12" s="136" t="s">
        <v>312</v>
      </c>
      <c r="C12" s="136" t="s">
        <v>305</v>
      </c>
      <c r="D12" s="136" t="s">
        <v>306</v>
      </c>
      <c r="E12" s="136" t="s">
        <v>319</v>
      </c>
      <c r="F12" s="136" t="s">
        <v>308</v>
      </c>
      <c r="G12" s="136" t="s">
        <v>309</v>
      </c>
      <c r="H12" s="136" t="s">
        <v>310</v>
      </c>
      <c r="I12" s="136" t="s">
        <v>296</v>
      </c>
      <c r="J12" s="136" t="s">
        <v>320</v>
      </c>
    </row>
    <row r="13" ht="42" customHeight="1" spans="1:10">
      <c r="A13" s="136" t="s">
        <v>271</v>
      </c>
      <c r="B13" s="136" t="s">
        <v>271</v>
      </c>
      <c r="C13" s="136" t="s">
        <v>290</v>
      </c>
      <c r="D13" s="136" t="s">
        <v>321</v>
      </c>
      <c r="E13" s="136" t="s">
        <v>322</v>
      </c>
      <c r="F13" s="136" t="s">
        <v>293</v>
      </c>
      <c r="G13" s="136" t="s">
        <v>323</v>
      </c>
      <c r="H13" s="136" t="s">
        <v>324</v>
      </c>
      <c r="I13" s="136" t="s">
        <v>303</v>
      </c>
      <c r="J13" s="136" t="s">
        <v>325</v>
      </c>
    </row>
    <row r="14" ht="42" customHeight="1" spans="1:10">
      <c r="A14" s="136" t="s">
        <v>271</v>
      </c>
      <c r="B14" s="136" t="s">
        <v>271</v>
      </c>
      <c r="C14" s="136" t="s">
        <v>298</v>
      </c>
      <c r="D14" s="136" t="s">
        <v>299</v>
      </c>
      <c r="E14" s="136" t="s">
        <v>326</v>
      </c>
      <c r="F14" s="136" t="s">
        <v>293</v>
      </c>
      <c r="G14" s="136" t="s">
        <v>314</v>
      </c>
      <c r="H14" s="136" t="s">
        <v>310</v>
      </c>
      <c r="I14" s="136" t="s">
        <v>296</v>
      </c>
      <c r="J14" s="136" t="s">
        <v>327</v>
      </c>
    </row>
    <row r="15" ht="42" customHeight="1" spans="1:10">
      <c r="A15" s="136" t="s">
        <v>271</v>
      </c>
      <c r="B15" s="136" t="s">
        <v>271</v>
      </c>
      <c r="C15" s="136" t="s">
        <v>305</v>
      </c>
      <c r="D15" s="136" t="s">
        <v>306</v>
      </c>
      <c r="E15" s="136" t="s">
        <v>306</v>
      </c>
      <c r="F15" s="136" t="s">
        <v>308</v>
      </c>
      <c r="G15" s="136" t="s">
        <v>309</v>
      </c>
      <c r="H15" s="136" t="s">
        <v>310</v>
      </c>
      <c r="I15" s="136" t="s">
        <v>296</v>
      </c>
      <c r="J15" s="136" t="s">
        <v>328</v>
      </c>
    </row>
  </sheetData>
  <mergeCells count="8">
    <mergeCell ref="A3:J3"/>
    <mergeCell ref="A4:H4"/>
    <mergeCell ref="A7:A9"/>
    <mergeCell ref="A10:A12"/>
    <mergeCell ref="A13:A15"/>
    <mergeCell ref="B7:B9"/>
    <mergeCell ref="B10:B12"/>
    <mergeCell ref="B13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Rowei&amp;Lee</cp:lastModifiedBy>
  <dcterms:created xsi:type="dcterms:W3CDTF">2025-02-06T07:09:00Z</dcterms:created>
  <dcterms:modified xsi:type="dcterms:W3CDTF">2025-03-25T05:41:43Z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