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2025年\00学校\2025年学校预算公开附件\昆明市五华区龙泉路小学\昆明市五华区龙泉路小学预算公开数据包（苏叮15758005885）\"/>
    </mc:Choice>
  </mc:AlternateContent>
  <xr:revisionPtr revIDLastSave="0" documentId="13_ncr:1_{98164401-0821-445F-981D-CDFBE4FF98C6}" xr6:coauthVersionLast="47" xr6:coauthVersionMax="47" xr10:uidLastSave="{00000000-0000-0000-0000-000000000000}"/>
  <bookViews>
    <workbookView xWindow="3276" yWindow="1176" windowWidth="14244" windowHeight="11160" firstSheet="10" activeTab="10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91029"/>
</workbook>
</file>

<file path=xl/calcChain.xml><?xml version="1.0" encoding="utf-8"?>
<calcChain xmlns="http://schemas.openxmlformats.org/spreadsheetml/2006/main">
  <c r="A3" i="14" l="1"/>
  <c r="A3" i="13"/>
  <c r="G6" i="17"/>
  <c r="F6" i="17"/>
  <c r="E6" i="17"/>
  <c r="A4" i="17"/>
  <c r="A3" i="17"/>
  <c r="A4" i="16"/>
  <c r="A3" i="16"/>
  <c r="A4" i="15"/>
  <c r="A3" i="15"/>
  <c r="A4" i="14"/>
  <c r="A4" i="13"/>
  <c r="A4" i="12"/>
  <c r="A3" i="12"/>
  <c r="A4" i="11"/>
  <c r="A3" i="11"/>
  <c r="A4" i="10"/>
  <c r="A3" i="10"/>
  <c r="A4" i="9"/>
  <c r="A3" i="9"/>
  <c r="A4" i="8"/>
  <c r="A3" i="8"/>
  <c r="A4" i="7"/>
  <c r="A3" i="7"/>
  <c r="A4" i="6"/>
  <c r="A3" i="6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<sst xmlns="http://schemas.openxmlformats.org/spreadsheetml/2006/main" count="903" uniqueCount="387">
  <si>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</si>
  <si>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</si>
  <si>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</si>
  <si>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</si>
  <si>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</si>
  <si>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</si>
  <si>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</si>
  <si>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</si>
  <si>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</si>
  <si>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</si>
  <si>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</si>
  <si>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</si>
  <si>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</si>
  <si>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</si>
  <si>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</si>
  <si>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</si>
  <si>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</si>
  <si>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</si>
  <si>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</si>
  <si>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</si>
  <si>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</si>
  <si>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</si>
  <si>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</si>
  <si>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</si>
  <si>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</si>
  <si>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</si>
  <si>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</si>
  <si>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</si>
  <si>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</si>
  <si>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</si>
  <si>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</si>
  <si>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</si>
  <si>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</si>
  <si>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</si>
  <si>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</si>
  <si>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</si>
  <si>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</si>
  <si>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</si>
  <si>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</si>
  <si>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</si>
  <si>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</si>
  <si>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</si>
  <si>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</si>
  <si>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</si>
  <si>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</si>
  <si>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</si>
  <si>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</si>
  <si>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</si>
  <si>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</si>
  <si>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</si>
  <si>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</si>
  <si>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</si>
  <si>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</si>
  <si>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</si>
  <si>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</si>
  <si>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</si>
  <si>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</si>
  <si>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</si>
  <si>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</si>
  <si>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</si>
  <si>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</si>
  <si>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</si>
  <si>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</si>
  <si>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</si>
  <si>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</si>
  <si>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</si>
  <si>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</si>
  <si>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</si>
  <si>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</si>
  <si>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105035</t>
  </si>
  <si>
    <t>昆明市五华区龙泉路小学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</si>
  <si>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</si>
  <si>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</si>
  <si>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</si>
  <si>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</si>
  <si>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</si>
  <si>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</si>
  <si>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</si>
  <si>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</si>
  <si>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</si>
  <si>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</si>
  <si>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</si>
  <si>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</si>
  <si>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</si>
  <si>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</si>
  <si>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</si>
  <si>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</si>
  <si>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</si>
  <si>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</si>
  <si>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</si>
  <si>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</si>
  <si>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</si>
  <si>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</si>
  <si>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</si>
  <si>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</si>
  <si>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</si>
  <si>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</si>
  <si>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</si>
  <si>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</si>
  <si>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</si>
  <si>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</si>
  <si>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</si>
  <si>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</si>
  <si>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</si>
  <si>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</si>
  <si>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</si>
  <si>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</si>
  <si>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</si>
  <si>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</si>
  <si>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</si>
  <si>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</si>
  <si>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</si>
  <si>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</si>
  <si>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</si>
  <si>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</si>
  <si>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</si>
  <si>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</si>
  <si>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</si>
  <si>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</si>
  <si>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</si>
  <si>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</si>
  <si>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</si>
  <si>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</si>
  <si>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</si>
  <si>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</si>
  <si>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</si>
  <si>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</si>
  <si>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</si>
  <si>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</si>
  <si>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</si>
  <si>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</si>
  <si>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</si>
  <si>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</si>
  <si>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</si>
  <si>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</si>
  <si>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</si>
  <si>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</si>
  <si>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</si>
  <si>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</si>
  <si>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</si>
  <si>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</si>
  <si>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</si>
  <si>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</si>
  <si>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</si>
  <si>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</si>
  <si>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</si>
  <si>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</si>
  <si>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</si>
  <si>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</si>
  <si>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</si>
  <si>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</si>
  <si>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</si>
  <si>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</si>
  <si>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</si>
  <si>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</si>
  <si>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</si>
  <si>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</si>
  <si>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</si>
  <si>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</si>
  <si>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</si>
  <si>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</si>
  <si>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</si>
  <si>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</si>
  <si>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</si>
  <si>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</si>
  <si>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</si>
  <si>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</si>
  <si>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</si>
  <si>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</si>
  <si>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</si>
  <si>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</si>
  <si>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</si>
  <si>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</si>
  <si>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</si>
  <si>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</si>
  <si>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</si>
  <si>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</si>
  <si>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</si>
  <si>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</si>
  <si>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</si>
  <si>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</si>
  <si>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</si>
  <si>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</si>
  <si>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</si>
  <si>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</si>
  <si>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</si>
  <si>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</si>
  <si>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</si>
  <si>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</si>
  <si>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</si>
  <si>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</si>
  <si>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</si>
  <si>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</si>
  <si>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</si>
  <si>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昆明市五华区教育局</t>
  </si>
  <si>
    <t>530102210000000002093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</si>
  <si>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</si>
  <si>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</si>
  <si>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</si>
  <si>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</si>
  <si>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</si>
  <si>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</si>
  <si>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</si>
  <si>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</si>
  <si>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</si>
  <si>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530102210000000002094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</si>
  <si>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</si>
  <si>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</si>
  <si>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</si>
  <si>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</si>
  <si>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</si>
  <si>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</si>
  <si>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</si>
  <si>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530102210000000002095</t>
  </si>
  <si>
    <t>30113</t>
  </si>
  <si>
    <t>530102210000000002099</t>
  </si>
  <si>
    <t>工会经费</t>
  </si>
  <si>
    <t>30228</t>
  </si>
  <si>
    <t>530102210000000002102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</si>
  <si>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</si>
  <si>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</si>
  <si>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</si>
  <si>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</si>
  <si>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</si>
  <si>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</si>
  <si>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</si>
  <si>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</si>
  <si>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</si>
  <si>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</si>
  <si>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</si>
  <si>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</si>
  <si>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</si>
  <si>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</si>
  <si>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</si>
  <si>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</si>
  <si>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</si>
  <si>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</si>
  <si>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</si>
  <si>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</si>
  <si>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</si>
  <si>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530102231100001290223</t>
  </si>
  <si>
    <t>离退休人员支出</t>
  </si>
  <si>
    <t>30305</t>
  </si>
  <si>
    <t>生活补助</t>
  </si>
  <si>
    <t>530102231100001290224</t>
  </si>
  <si>
    <t>学生生均公用经费</t>
  </si>
  <si>
    <t>530102231100001450051</t>
  </si>
  <si>
    <t>事业人员绩效奖励</t>
  </si>
  <si>
    <t>530102231100001450073</t>
  </si>
  <si>
    <t>离退休及特殊人员福利费</t>
  </si>
  <si>
    <t>530102241100002245103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</si>
  <si>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</si>
  <si>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</si>
  <si>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</si>
  <si>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</si>
  <si>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</si>
  <si>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</si>
  <si>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</si>
  <si>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</si>
  <si>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</si>
  <si>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</si>
  <si>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</si>
  <si>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530102241100002319048</t>
  </si>
  <si>
    <t>五华区基础教育学校书记、校长职级资金</t>
  </si>
  <si>
    <t>30309</t>
  </si>
  <si>
    <t>奖励金</t>
  </si>
  <si>
    <t>其他公用支出</t>
  </si>
  <si>
    <t>530102251100003769369</t>
  </si>
  <si>
    <t>残疾人就业保障资金</t>
  </si>
  <si>
    <t>530102251100003866605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</si>
  <si>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</si>
  <si>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</si>
  <si>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</si>
  <si>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</si>
  <si>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</si>
  <si>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</si>
  <si>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</si>
  <si>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</si>
  <si>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</si>
  <si>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</si>
  <si>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</si>
  <si>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2024年五华区基础教育学校书记、校长职级</t>
  </si>
  <si>
    <t>产出指标</t>
  </si>
  <si>
    <t>时效指标</t>
  </si>
  <si>
    <t>项目完成时间</t>
  </si>
  <si>
    <t>=</t>
  </si>
  <si>
    <t>2024年12月31日前</t>
  </si>
  <si>
    <t>项</t>
  </si>
  <si>
    <t>定量指标</t>
  </si>
  <si>
    <t>效益指标</t>
  </si>
  <si>
    <t>社会效益</t>
  </si>
  <si>
    <t>补助对象政策知晓度</t>
  </si>
  <si>
    <t>100</t>
  </si>
  <si>
    <t>%</t>
  </si>
  <si>
    <t>满意度指标</t>
  </si>
  <si>
    <t>服务对象满意度</t>
  </si>
  <si>
    <t>&gt;=</t>
  </si>
  <si>
    <t>90</t>
  </si>
  <si>
    <t>做好本部门人员、公用经费保障，按规定落实干部职工各项待遇，支持部门正常履职。</t>
  </si>
  <si>
    <t>数量指标</t>
  </si>
  <si>
    <t>工资福利发放事业人数</t>
  </si>
  <si>
    <t>124</t>
  </si>
  <si>
    <t>人</t>
  </si>
  <si>
    <t>反映部门（单位）实际发放事业编制人员数量。工资福利包括：事业人员工资、社会保险、住房公积金、职业年金等。</t>
  </si>
  <si>
    <t>部门运转</t>
  </si>
  <si>
    <t>正常运转</t>
  </si>
  <si>
    <t>定性指标</t>
  </si>
  <si>
    <t>反映部门（单位）运转情况。</t>
  </si>
  <si>
    <t>单位人员满意度</t>
  </si>
  <si>
    <t>反映部门（单位）人员对工资福利发放的满意程度。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</si>
  <si>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</si>
  <si>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</si>
  <si>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</si>
  <si>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社会公众满意度</t>
  </si>
  <si>
    <t>反映社会公众对部门（单位）履职情况的满意程度。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</si>
  <si>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</si>
  <si>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</si>
  <si>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</si>
  <si>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</si>
  <si>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</si>
  <si>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</si>
  <si>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</si>
  <si>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</si>
  <si>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</si>
  <si>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</si>
  <si>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</si>
  <si>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</si>
  <si>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</si>
  <si>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</si>
  <si>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</si>
  <si>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绿化管养服务</t>
  </si>
  <si>
    <t>物业管理服务</t>
  </si>
  <si>
    <t>元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</si>
  <si>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</si>
  <si>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</si>
  <si>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</si>
  <si>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</si>
  <si>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</si>
  <si>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</si>
  <si>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</si>
  <si>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</si>
  <si>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</si>
  <si>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</si>
  <si>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</si>
  <si>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</si>
  <si>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</si>
  <si>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</si>
  <si>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</si>
  <si>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</si>
  <si>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</si>
  <si>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</si>
  <si>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</si>
  <si>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</si>
  <si>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</si>
  <si>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</si>
  <si>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</si>
  <si>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</si>
  <si>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</si>
  <si>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</si>
  <si>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</si>
  <si>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</si>
  <si>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</si>
  <si>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</si>
  <si>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</si>
  <si>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</si>
  <si>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</si>
  <si>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</si>
  <si>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</si>
  <si>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</si>
  <si>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</si>
  <si>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</si>
  <si>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</si>
  <si>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</si>
  <si>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</si>
  <si>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</si>
  <si>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</si>
  <si>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</si>
  <si>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</si>
  <si>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</si>
  <si>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</si>
  <si>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/>
  </si>
  <si>
    <t>备注：我单位2025年无上级补助项目支出预算。</t>
    <phoneticPr fontId="18" type="noConversion"/>
  </si>
  <si>
    <t>备注：我单位2025年无新增资产配置。</t>
    <phoneticPr fontId="18" type="noConversion"/>
  </si>
  <si>
    <t>备注：我单位2025年无政府购买服务预算。</t>
    <phoneticPr fontId="18" type="noConversion"/>
  </si>
  <si>
    <t>备注：我单位2025年无政府性基金预算支出预算。</t>
    <phoneticPr fontId="19" type="noConversion"/>
  </si>
  <si>
    <t>备注：我单位2025年无一般公共预算“三公”经费支出预算。</t>
    <phoneticPr fontId="19" type="noConversion"/>
  </si>
  <si>
    <t>备注：我单位2025年无区对下转移支付预算，也无区对下转移支付绩效目标。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</si>
</sst>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1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6" fillId="0" borderId="15"/>
    <xf numFmtId="0" fontId="19" fillId="0" borderId="15">
      <alignment vertical="top"/>
      <protection locked="0"/>
    </xf>
  </cellStyleXfs>
  <cellXfs count="232">
    <xf numFmtId="0" fontId="0" fillId="0" borderId="1" xfId="0"/>
    <xf numFmtId="0" fontId="0" fillId="0" borderId="1" xfId="0" applyAlignment="1">
      <alignment horizontal="center" vertical="center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3" fillId="0" borderId="1" xfId="0" applyFont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Alignment="1">
      <alignment vertical="top"/>
    </xf>
    <xf numFmtId="0" fontId="2" fillId="0" borderId="1" xfId="0" applyFont="1" applyAlignment="1">
      <alignment horizontal="right" vertical="center"/>
    </xf>
    <xf numFmtId="0" fontId="3" fillId="0" borderId="1" xfId="0" applyFont="1" applyAlignment="1" applyProtection="1">
      <alignment horizontal="left" vertical="center"/>
      <protection locked="0"/>
    </xf>
    <xf numFmtId="0" fontId="2" fillId="0" borderId="1" xfId="0" applyFont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/>
    <xf numFmtId="0" fontId="3" fillId="0" borderId="1" xfId="0" applyFont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Alignment="1" applyProtection="1">
      <alignment vertical="top"/>
      <protection locked="0"/>
    </xf>
    <xf numFmtId="49" fontId="2" fillId="0" borderId="1" xfId="0" applyNumberFormat="1" applyFont="1" applyProtection="1">
      <protection locked="0"/>
    </xf>
    <xf numFmtId="0" fontId="2" fillId="0" borderId="1" xfId="0" applyFont="1" applyProtection="1">
      <protection locked="0"/>
    </xf>
    <xf numFmtId="0" fontId="3" fillId="0" borderId="1" xfId="0" applyFont="1" applyAlignment="1" applyProtection="1">
      <alignment horizontal="right" vertical="center"/>
      <protection locked="0"/>
    </xf>
    <xf numFmtId="0" fontId="11" fillId="0" borderId="1" xfId="0" applyFont="1" applyProtection="1">
      <protection locked="0"/>
    </xf>
    <xf numFmtId="0" fontId="11" fillId="0" borderId="1" xfId="0" applyFont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Font="1">
      <alignment horizontal="left" vertical="center" wrapText="1"/>
    </xf>
    <xf numFmtId="49" fontId="2" fillId="0" borderId="1" xfId="0" applyNumberFormat="1" applyFont="1"/>
    <xf numFmtId="0" fontId="3" fillId="0" borderId="1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Alignment="1" applyProtection="1">
      <alignment horizontal="right"/>
      <protection locked="0"/>
    </xf>
    <xf numFmtId="49" fontId="15" fillId="0" borderId="1" xfId="0" applyNumberFormat="1" applyFont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Font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Alignment="1">
      <alignment wrapText="1"/>
    </xf>
    <xf numFmtId="0" fontId="3" fillId="0" borderId="1" xfId="0" applyFont="1" applyAlignment="1" applyProtection="1">
      <alignment vertical="top" wrapText="1"/>
      <protection locked="0"/>
    </xf>
    <xf numFmtId="0" fontId="3" fillId="0" borderId="1" xfId="0" applyFont="1" applyAlignment="1" applyProtection="1">
      <alignment horizontal="right" vertical="center" wrapText="1"/>
      <protection locked="0"/>
    </xf>
    <xf numFmtId="0" fontId="11" fillId="0" borderId="1" xfId="0" applyFont="1" applyAlignment="1">
      <alignment wrapText="1"/>
    </xf>
    <xf numFmtId="0" fontId="3" fillId="0" borderId="1" xfId="0" applyFont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7" fillId="0" borderId="15" xfId="8" applyFont="1" applyAlignment="1">
      <alignment vertical="center"/>
    </xf>
    <xf numFmtId="0" fontId="17" fillId="0" borderId="15" xfId="9" applyFont="1" applyAlignment="1" applyProtection="1">
      <alignment vertical="center"/>
    </xf>
    <xf numFmtId="0" fontId="20" fillId="0" borderId="15" xfId="0" applyFont="1" applyBorder="1" applyAlignment="1">
      <alignment vertical="center"/>
    </xf>
    <xf numFmtId="0" fontId="4" fillId="2" borderId="1" xfId="0" quotePrefix="1" applyFont="1" applyFill="1" applyAlignment="1" applyProtection="1">
      <alignment horizontal="center" vertical="center" wrapText="1"/>
      <protection locked="0"/>
    </xf>
    <xf numFmtId="0" fontId="0" fillId="0" borderId="1" xfId="0"/>
    <xf numFmtId="0" fontId="3" fillId="2" borderId="1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7" fillId="0" borderId="17" xfId="9" applyFont="1" applyBorder="1" applyAlignment="1" applyProtection="1">
      <alignment horizontal="left" vertical="center" wrapText="1"/>
    </xf>
    <xf numFmtId="0" fontId="12" fillId="0" borderId="1" xfId="0" applyFont="1" applyAlignment="1">
      <alignment horizontal="center" vertical="center"/>
    </xf>
    <xf numFmtId="0" fontId="5" fillId="0" borderId="1" xfId="0" applyFont="1"/>
    <xf numFmtId="0" fontId="5" fillId="0" borderId="1" xfId="0" applyFont="1" applyProtection="1">
      <protection locked="0"/>
    </xf>
    <xf numFmtId="0" fontId="3" fillId="0" borderId="1" xfId="0" applyFont="1" applyAlignment="1">
      <alignment horizontal="left" vertical="center"/>
    </xf>
    <xf numFmtId="0" fontId="2" fillId="2" borderId="1" xfId="0" applyFont="1" applyFill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Alignment="1" applyProtection="1">
      <alignment horizontal="center" vertical="center"/>
      <protection locked="0"/>
    </xf>
    <xf numFmtId="0" fontId="13" fillId="0" borderId="1" xfId="0" applyFont="1" applyAlignment="1">
      <alignment horizontal="center" vertical="center"/>
    </xf>
    <xf numFmtId="0" fontId="3" fillId="0" borderId="1" xfId="0" applyFont="1" applyAlignment="1" applyProtection="1">
      <alignment horizontal="left" vertical="center"/>
      <protection locked="0"/>
    </xf>
    <xf numFmtId="0" fontId="11" fillId="0" borderId="1" xfId="0" applyFont="1" applyAlignment="1">
      <alignment horizontal="left" vertical="center"/>
    </xf>
    <xf numFmtId="0" fontId="11" fillId="0" borderId="1" xfId="0" applyFont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4" fillId="0" borderId="1" xfId="0" quotePrefix="1" applyFont="1" applyAlignment="1">
      <alignment horizontal="center" vertical="center"/>
    </xf>
    <xf numFmtId="0" fontId="17" fillId="0" borderId="16" xfId="9" applyFont="1" applyBorder="1" applyAlignment="1" applyProtection="1">
      <alignment horizontal="left" vertical="center" wrapText="1"/>
    </xf>
    <xf numFmtId="0" fontId="10" fillId="0" borderId="1" xfId="0" quotePrefix="1" applyFont="1" applyAlignment="1" applyProtection="1">
      <alignment horizontal="center" vertical="center" wrapText="1"/>
      <protection locked="0"/>
    </xf>
    <xf numFmtId="0" fontId="10" fillId="0" borderId="1" xfId="0" applyFont="1" applyAlignment="1" applyProtection="1">
      <alignment horizontal="center" vertical="center" wrapText="1"/>
      <protection locked="0"/>
    </xf>
    <xf numFmtId="0" fontId="10" fillId="0" borderId="1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Alignment="1" applyProtection="1">
      <alignment horizontal="right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Protection="1">
      <protection locked="0"/>
    </xf>
    <xf numFmtId="0" fontId="11" fillId="0" borderId="1" xfId="0" applyFont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quotePrefix="1" applyFont="1" applyAlignment="1">
      <alignment horizontal="center" vertical="center" wrapText="1"/>
    </xf>
    <xf numFmtId="0" fontId="13" fillId="0" borderId="1" xfId="0" applyFont="1" applyAlignment="1">
      <alignment horizontal="center" vertical="center" wrapText="1"/>
    </xf>
    <xf numFmtId="0" fontId="13" fillId="0" borderId="1" xfId="0" applyFont="1" applyAlignment="1" applyProtection="1">
      <alignment horizontal="center" vertical="center" wrapText="1"/>
      <protection locked="0"/>
    </xf>
    <xf numFmtId="0" fontId="3" fillId="0" borderId="1" xfId="0" applyFont="1" applyAlignment="1">
      <alignment horizontal="left" vertical="center" wrapText="1"/>
    </xf>
    <xf numFmtId="0" fontId="11" fillId="0" borderId="1" xfId="0" applyFont="1" applyAlignment="1">
      <alignment wrapText="1"/>
    </xf>
    <xf numFmtId="0" fontId="2" fillId="0" borderId="1" xfId="0" applyFont="1" applyAlignment="1">
      <alignment horizontal="right" wrapText="1"/>
    </xf>
    <xf numFmtId="0" fontId="2" fillId="0" borderId="1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Alignment="1" applyProtection="1">
      <alignment horizontal="right" vertical="top" wrapText="1"/>
      <protection locked="0"/>
    </xf>
    <xf numFmtId="0" fontId="5" fillId="0" borderId="1" xfId="0" applyFont="1" applyAlignment="1" applyProtection="1">
      <alignment vertical="top"/>
      <protection locked="0"/>
    </xf>
    <xf numFmtId="0" fontId="5" fillId="0" borderId="1" xfId="0" applyFont="1" applyAlignment="1">
      <alignment vertical="top"/>
    </xf>
    <xf numFmtId="0" fontId="2" fillId="2" borderId="1" xfId="0" applyFont="1" applyFill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</cellXfs>
  <cellStyles count="11">
    <cellStyle name="DateStyle" xfId="4" xr:uid="{00000000-0005-0000-0000-000005000000}"/>
    <cellStyle name="DateTimeStyle" xfId="5" xr:uid="{00000000-0005-0000-0000-000006000000}"/>
    <cellStyle name="IntegralNumberStyle" xfId="7" xr:uid="{00000000-0005-0000-0000-000008000000}"/>
    <cellStyle name="MoneyStyle" xfId="1" xr:uid="{00000000-0005-0000-0000-000003000000}"/>
    <cellStyle name="Normal" xfId="9" xr:uid="{9447EE18-DA75-4287-BE35-219AE497E715}"/>
    <cellStyle name="NumberStyle" xfId="1" xr:uid="{00000000-0005-0000-0000-000001000000}"/>
    <cellStyle name="PercentStyle" xfId="6" xr:uid="{00000000-0005-0000-0000-000007000000}"/>
    <cellStyle name="TextStyle" xfId="2" xr:uid="{00000000-0005-0000-0000-000002000000}"/>
    <cellStyle name="TimeStyle" xfId="3" xr:uid="{00000000-0005-0000-0000-000004000000}"/>
    <cellStyle name="常规" xfId="0" builtinId="0"/>
    <cellStyle name="常规 5" xfId="8" xr:uid="{CB12C88B-EA5B-4DAB-ABBD-35668FFE3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059A-C041-3DCF-D62E-AA35279C87AA}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B11" sqref="B11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90" t="str">
        <f>"2025"&amp;"年部门财务收支预算总表"</f>
        <v>2025年部门财务收支预算总表</v>
      </c>
      <c r="B3" s="91"/>
      <c r="C3" s="91"/>
      <c r="D3" s="91"/>
    </row>
    <row r="4" spans="1:4" ht="17.25" customHeight="1">
      <c r="A4" s="92" t="str">
        <f>"单位名称："&amp;"昆明市五华区龙泉路小学"</f>
        <v>单位名称：昆明市五华区龙泉路小学</v>
      </c>
      <c r="B4" s="93"/>
      <c r="D4" s="4" t="s">
        <v>1</v>
      </c>
    </row>
    <row r="5" spans="1:4" ht="23.25" customHeight="1">
      <c r="A5" s="94" t="s">
        <v>2</v>
      </c>
      <c r="B5" s="95"/>
      <c r="C5" s="94" t="s">
        <v>3</v>
      </c>
      <c r="D5" s="95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31232761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/>
      <c r="C11" s="8" t="s">
        <v>16</v>
      </c>
      <c r="D11" s="7">
        <v>24664916</v>
      </c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2755258</v>
      </c>
    </row>
    <row r="15" spans="1:4" ht="17.25" customHeight="1">
      <c r="A15" s="6" t="s">
        <v>23</v>
      </c>
      <c r="B15" s="7"/>
      <c r="C15" s="9" t="s">
        <v>24</v>
      </c>
      <c r="D15" s="7">
        <v>1789123</v>
      </c>
    </row>
    <row r="16" spans="1:4" ht="17.25" customHeight="1">
      <c r="A16" s="6" t="s">
        <v>25</v>
      </c>
      <c r="B16" s="7"/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2023464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31232761</v>
      </c>
      <c r="C33" s="11" t="s">
        <v>44</v>
      </c>
      <c r="D33" s="7">
        <v>31232761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31232761</v>
      </c>
      <c r="C37" s="12" t="s">
        <v>51</v>
      </c>
      <c r="D37" s="7">
        <v>31232761</v>
      </c>
    </row>
  </sheetData>
  <mergeCells count="4">
    <mergeCell ref="A3:D3"/>
    <mergeCell ref="A4:B4"/>
    <mergeCell ref="A5:B5"/>
    <mergeCell ref="C5:D5"/>
  </mergeCells>
  <phoneticPr fontId="18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57C9-504E-CD43-E9BC-DA6BB8E4B3E3}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activeCell="B11" sqref="B11"/>
      <selection pane="bottomLeft" activeCell="A14" sqref="A14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59">
        <v>1</v>
      </c>
      <c r="B2" s="60">
        <v>0</v>
      </c>
      <c r="C2" s="59">
        <v>1</v>
      </c>
      <c r="D2" s="30"/>
      <c r="E2" s="30"/>
      <c r="F2" s="52" t="s">
        <v>315</v>
      </c>
    </row>
    <row r="3" spans="1:6" ht="42" customHeight="1">
      <c r="A3" s="182" t="str">
        <f>"2025"&amp;"年部门政府性基金预算支出预算表"</f>
        <v>2025年部门政府性基金预算支出预算表</v>
      </c>
      <c r="B3" s="183" t="s">
        <v>316</v>
      </c>
      <c r="C3" s="184"/>
      <c r="D3" s="127"/>
      <c r="E3" s="127"/>
      <c r="F3" s="127"/>
    </row>
    <row r="4" spans="1:6" ht="13.5" customHeight="1">
      <c r="A4" s="152" t="str">
        <f>"单位名称："&amp;"昆明市五华区龙泉路小学"</f>
        <v>单位名称：昆明市五华区龙泉路小学</v>
      </c>
      <c r="B4" s="152" t="s">
        <v>317</v>
      </c>
      <c r="C4" s="188"/>
      <c r="D4" s="30"/>
      <c r="E4" s="30"/>
      <c r="F4" s="52" t="s">
        <v>1</v>
      </c>
    </row>
    <row r="5" spans="1:6" ht="19.5" customHeight="1">
      <c r="A5" s="137" t="s">
        <v>177</v>
      </c>
      <c r="B5" s="186" t="s">
        <v>72</v>
      </c>
      <c r="C5" s="137" t="s">
        <v>73</v>
      </c>
      <c r="D5" s="165" t="s">
        <v>318</v>
      </c>
      <c r="E5" s="135"/>
      <c r="F5" s="136"/>
    </row>
    <row r="6" spans="1:6" ht="18.75" customHeight="1">
      <c r="A6" s="159"/>
      <c r="B6" s="187"/>
      <c r="C6" s="159"/>
      <c r="D6" s="61" t="s">
        <v>55</v>
      </c>
      <c r="E6" s="48" t="s">
        <v>75</v>
      </c>
      <c r="F6" s="61" t="s">
        <v>76</v>
      </c>
    </row>
    <row r="7" spans="1:6" ht="18.75" customHeight="1">
      <c r="A7" s="56">
        <v>1</v>
      </c>
      <c r="B7" s="62" t="s">
        <v>83</v>
      </c>
      <c r="C7" s="56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1" t="s">
        <v>167</v>
      </c>
      <c r="B10" s="101" t="s">
        <v>167</v>
      </c>
      <c r="C10" s="185" t="s">
        <v>167</v>
      </c>
      <c r="D10" s="7"/>
      <c r="E10" s="7"/>
      <c r="F10" s="7"/>
    </row>
    <row r="11" spans="1:6" ht="14.25" customHeight="1">
      <c r="A11" s="181" t="s">
        <v>384</v>
      </c>
      <c r="B11" s="181"/>
      <c r="C11" s="181"/>
    </row>
  </sheetData>
  <mergeCells count="8">
    <mergeCell ref="A11:C11"/>
    <mergeCell ref="A3:F3"/>
    <mergeCell ref="A10:C10"/>
    <mergeCell ref="D5:F5"/>
    <mergeCell ref="B5:B6"/>
    <mergeCell ref="C5:C6"/>
    <mergeCell ref="A5:A6"/>
    <mergeCell ref="A4:C4"/>
  </mergeCells>
  <phoneticPr fontId="18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7229-AEC3-65D9-F40A-207F21324B1B}">
  <sheetPr>
    <outlinePr summaryRight="0"/>
    <pageSetUpPr fitToPage="1"/>
  </sheetPr>
  <dimension ref="A1:S11"/>
  <sheetViews>
    <sheetView showZeros="0" tabSelected="1" workbookViewId="0">
      <pane ySplit="1" topLeftCell="A2" activePane="bottomLeft" state="frozen"/>
      <selection activeCell="B11" sqref="B11"/>
      <selection pane="bottomLeft" activeCell="B5" sqref="B5:B7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319</v>
      </c>
    </row>
    <row r="3" spans="1:19" ht="41.25" customHeight="1">
      <c r="A3" s="193" t="str">
        <f>"2025"&amp;"年部门政府采购预算表"</f>
        <v>2025年部门政府采购预算表</v>
      </c>
      <c r="B3" s="150"/>
      <c r="C3" s="150"/>
      <c r="D3" s="151"/>
      <c r="E3" s="151"/>
      <c r="F3" s="151"/>
      <c r="G3" s="151"/>
      <c r="H3" s="151"/>
      <c r="I3" s="151"/>
      <c r="J3" s="151"/>
      <c r="K3" s="151"/>
      <c r="L3" s="151"/>
      <c r="M3" s="150"/>
      <c r="N3" s="151"/>
      <c r="O3" s="151"/>
      <c r="P3" s="150"/>
      <c r="Q3" s="151"/>
      <c r="R3" s="150"/>
      <c r="S3" s="150"/>
    </row>
    <row r="4" spans="1:19" ht="18.75" customHeight="1">
      <c r="A4" s="143" t="str">
        <f>"单位名称："&amp;"昆明市五华区龙泉路小学"</f>
        <v>单位名称：昆明市五华区龙泉路小学</v>
      </c>
      <c r="B4" s="198"/>
      <c r="C4" s="198"/>
      <c r="D4" s="199"/>
      <c r="E4" s="199"/>
      <c r="F4" s="199"/>
      <c r="G4" s="199"/>
      <c r="H4" s="199"/>
      <c r="I4" s="46"/>
      <c r="J4" s="46"/>
      <c r="K4" s="46"/>
      <c r="L4" s="46"/>
      <c r="R4" s="63"/>
      <c r="S4" s="52" t="s">
        <v>1</v>
      </c>
    </row>
    <row r="5" spans="1:19" ht="15.75" customHeight="1">
      <c r="A5" s="172" t="s">
        <v>176</v>
      </c>
      <c r="B5" s="205" t="s">
        <v>177</v>
      </c>
      <c r="C5" s="205" t="s">
        <v>320</v>
      </c>
      <c r="D5" s="194" t="s">
        <v>321</v>
      </c>
      <c r="E5" s="194" t="s">
        <v>322</v>
      </c>
      <c r="F5" s="194" t="s">
        <v>323</v>
      </c>
      <c r="G5" s="194" t="s">
        <v>324</v>
      </c>
      <c r="H5" s="194" t="s">
        <v>325</v>
      </c>
      <c r="I5" s="197" t="s">
        <v>184</v>
      </c>
      <c r="J5" s="197"/>
      <c r="K5" s="197"/>
      <c r="L5" s="197"/>
      <c r="M5" s="163"/>
      <c r="N5" s="197"/>
      <c r="O5" s="197"/>
      <c r="P5" s="160"/>
      <c r="Q5" s="197"/>
      <c r="R5" s="163"/>
      <c r="S5" s="161"/>
    </row>
    <row r="6" spans="1:19" ht="17.25" customHeight="1">
      <c r="A6" s="173"/>
      <c r="B6" s="206"/>
      <c r="C6" s="206"/>
      <c r="D6" s="195"/>
      <c r="E6" s="195"/>
      <c r="F6" s="195"/>
      <c r="G6" s="195"/>
      <c r="H6" s="195"/>
      <c r="I6" s="195" t="s">
        <v>55</v>
      </c>
      <c r="J6" s="195" t="s">
        <v>58</v>
      </c>
      <c r="K6" s="195" t="s">
        <v>326</v>
      </c>
      <c r="L6" s="195" t="s">
        <v>327</v>
      </c>
      <c r="M6" s="200" t="s">
        <v>328</v>
      </c>
      <c r="N6" s="208" t="s">
        <v>329</v>
      </c>
      <c r="O6" s="208"/>
      <c r="P6" s="209"/>
      <c r="Q6" s="208"/>
      <c r="R6" s="210"/>
      <c r="S6" s="207"/>
    </row>
    <row r="7" spans="1:19" ht="54" customHeight="1">
      <c r="A7" s="174"/>
      <c r="B7" s="207"/>
      <c r="C7" s="207"/>
      <c r="D7" s="196"/>
      <c r="E7" s="196"/>
      <c r="F7" s="196"/>
      <c r="G7" s="196"/>
      <c r="H7" s="196"/>
      <c r="I7" s="196"/>
      <c r="J7" s="196" t="s">
        <v>57</v>
      </c>
      <c r="K7" s="196"/>
      <c r="L7" s="196"/>
      <c r="M7" s="201"/>
      <c r="N7" s="65" t="s">
        <v>57</v>
      </c>
      <c r="O7" s="65" t="s">
        <v>64</v>
      </c>
      <c r="P7" s="64" t="s">
        <v>65</v>
      </c>
      <c r="Q7" s="65" t="s">
        <v>66</v>
      </c>
      <c r="R7" s="66" t="s">
        <v>67</v>
      </c>
      <c r="S7" s="64" t="s">
        <v>68</v>
      </c>
    </row>
    <row r="8" spans="1:19" ht="18" customHeight="1">
      <c r="A8" s="67">
        <v>1</v>
      </c>
      <c r="B8" s="67" t="s">
        <v>83</v>
      </c>
      <c r="C8" s="68">
        <v>3</v>
      </c>
      <c r="D8" s="68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ht="21" customHeight="1">
      <c r="A9" s="69" t="s">
        <v>194</v>
      </c>
      <c r="B9" s="70" t="s">
        <v>70</v>
      </c>
      <c r="C9" s="70" t="s">
        <v>219</v>
      </c>
      <c r="D9" s="71" t="s">
        <v>330</v>
      </c>
      <c r="E9" s="71" t="s">
        <v>331</v>
      </c>
      <c r="F9" s="71" t="s">
        <v>332</v>
      </c>
      <c r="G9" s="72">
        <v>1</v>
      </c>
      <c r="H9" s="7">
        <v>114450</v>
      </c>
      <c r="I9" s="7">
        <v>114450</v>
      </c>
      <c r="J9" s="7">
        <v>114450</v>
      </c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202" t="s">
        <v>167</v>
      </c>
      <c r="B10" s="203"/>
      <c r="C10" s="203"/>
      <c r="D10" s="204"/>
      <c r="E10" s="204"/>
      <c r="F10" s="204"/>
      <c r="G10" s="109"/>
      <c r="H10" s="7">
        <v>114450</v>
      </c>
      <c r="I10" s="7">
        <v>114450</v>
      </c>
      <c r="J10" s="7">
        <v>114450</v>
      </c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189" t="s">
        <v>333</v>
      </c>
      <c r="B11" s="190"/>
      <c r="C11" s="190"/>
      <c r="D11" s="189"/>
      <c r="E11" s="189"/>
      <c r="F11" s="189"/>
      <c r="G11" s="191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</row>
  </sheetData>
  <mergeCells count="19">
    <mergeCell ref="C5:C7"/>
    <mergeCell ref="B5:B7"/>
    <mergeCell ref="N6:S6"/>
    <mergeCell ref="A11:S11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A10:G10"/>
    <mergeCell ref="J6:J7"/>
  </mergeCells>
  <phoneticPr fontId="18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997E-4789-8129-5FD1-8D504C548D1D}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activeCell="B11" sqref="B11"/>
      <selection pane="bottomLeft" activeCell="A3" sqref="A3:T3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3"/>
      <c r="B2" s="43"/>
      <c r="C2" s="43"/>
      <c r="D2" s="43"/>
      <c r="E2" s="43"/>
      <c r="F2" s="43"/>
      <c r="G2" s="43"/>
      <c r="H2" s="73"/>
      <c r="I2" s="73"/>
      <c r="J2" s="73"/>
      <c r="K2" s="73"/>
      <c r="L2" s="73"/>
      <c r="M2" s="73"/>
      <c r="N2" s="74"/>
      <c r="O2" s="73"/>
      <c r="P2" s="73"/>
      <c r="Q2" s="43"/>
      <c r="R2" s="73"/>
      <c r="S2" s="75"/>
      <c r="T2" s="75" t="s">
        <v>334</v>
      </c>
    </row>
    <row r="3" spans="1:20" ht="41.25" customHeight="1">
      <c r="A3" s="211" t="str">
        <f>"2025"&amp;"年部门政府购买服务预算表"</f>
        <v>2025年部门政府购买服务预算表</v>
      </c>
      <c r="B3" s="150"/>
      <c r="C3" s="150"/>
      <c r="D3" s="150"/>
      <c r="E3" s="150"/>
      <c r="F3" s="150"/>
      <c r="G3" s="150"/>
      <c r="H3" s="212"/>
      <c r="I3" s="212"/>
      <c r="J3" s="212"/>
      <c r="K3" s="212"/>
      <c r="L3" s="212"/>
      <c r="M3" s="212"/>
      <c r="N3" s="213"/>
      <c r="O3" s="212"/>
      <c r="P3" s="212"/>
      <c r="Q3" s="150"/>
      <c r="R3" s="212"/>
      <c r="S3" s="213"/>
      <c r="T3" s="150"/>
    </row>
    <row r="4" spans="1:20" ht="22.5" customHeight="1">
      <c r="A4" s="214" t="str">
        <f>"单位名称："&amp;"昆明市五华区龙泉路小学"</f>
        <v>单位名称：昆明市五华区龙泉路小学</v>
      </c>
      <c r="B4" s="198"/>
      <c r="C4" s="198"/>
      <c r="D4" s="198"/>
      <c r="E4" s="198"/>
      <c r="F4" s="198"/>
      <c r="G4" s="198"/>
      <c r="H4" s="215"/>
      <c r="I4" s="215"/>
      <c r="J4" s="76"/>
      <c r="K4" s="76"/>
      <c r="L4" s="76"/>
      <c r="M4" s="76"/>
      <c r="N4" s="74"/>
      <c r="O4" s="73"/>
      <c r="P4" s="73"/>
      <c r="Q4" s="43"/>
      <c r="R4" s="73"/>
      <c r="S4" s="77"/>
      <c r="T4" s="75" t="s">
        <v>1</v>
      </c>
    </row>
    <row r="5" spans="1:20" ht="24" customHeight="1">
      <c r="A5" s="172" t="s">
        <v>176</v>
      </c>
      <c r="B5" s="205" t="s">
        <v>177</v>
      </c>
      <c r="C5" s="205" t="s">
        <v>320</v>
      </c>
      <c r="D5" s="205" t="s">
        <v>335</v>
      </c>
      <c r="E5" s="205" t="s">
        <v>336</v>
      </c>
      <c r="F5" s="205" t="s">
        <v>337</v>
      </c>
      <c r="G5" s="205" t="s">
        <v>338</v>
      </c>
      <c r="H5" s="194" t="s">
        <v>339</v>
      </c>
      <c r="I5" s="194" t="s">
        <v>340</v>
      </c>
      <c r="J5" s="197" t="s">
        <v>184</v>
      </c>
      <c r="K5" s="197"/>
      <c r="L5" s="197"/>
      <c r="M5" s="197"/>
      <c r="N5" s="163"/>
      <c r="O5" s="197"/>
      <c r="P5" s="197"/>
      <c r="Q5" s="160"/>
      <c r="R5" s="197"/>
      <c r="S5" s="163"/>
      <c r="T5" s="161"/>
    </row>
    <row r="6" spans="1:20" ht="24" customHeight="1">
      <c r="A6" s="173"/>
      <c r="B6" s="206"/>
      <c r="C6" s="206"/>
      <c r="D6" s="206"/>
      <c r="E6" s="206"/>
      <c r="F6" s="206"/>
      <c r="G6" s="206"/>
      <c r="H6" s="195"/>
      <c r="I6" s="195"/>
      <c r="J6" s="195" t="s">
        <v>55</v>
      </c>
      <c r="K6" s="195" t="s">
        <v>58</v>
      </c>
      <c r="L6" s="195" t="s">
        <v>326</v>
      </c>
      <c r="M6" s="195" t="s">
        <v>327</v>
      </c>
      <c r="N6" s="200" t="s">
        <v>328</v>
      </c>
      <c r="O6" s="208" t="s">
        <v>329</v>
      </c>
      <c r="P6" s="208"/>
      <c r="Q6" s="209"/>
      <c r="R6" s="208"/>
      <c r="S6" s="210"/>
      <c r="T6" s="207"/>
    </row>
    <row r="7" spans="1:20" ht="54" customHeight="1">
      <c r="A7" s="174"/>
      <c r="B7" s="207"/>
      <c r="C7" s="207"/>
      <c r="D7" s="207"/>
      <c r="E7" s="207"/>
      <c r="F7" s="207"/>
      <c r="G7" s="207"/>
      <c r="H7" s="196"/>
      <c r="I7" s="196"/>
      <c r="J7" s="196"/>
      <c r="K7" s="196" t="s">
        <v>57</v>
      </c>
      <c r="L7" s="196"/>
      <c r="M7" s="196"/>
      <c r="N7" s="201"/>
      <c r="O7" s="65" t="s">
        <v>57</v>
      </c>
      <c r="P7" s="65" t="s">
        <v>64</v>
      </c>
      <c r="Q7" s="64" t="s">
        <v>65</v>
      </c>
      <c r="R7" s="65" t="s">
        <v>66</v>
      </c>
      <c r="S7" s="66" t="s">
        <v>67</v>
      </c>
      <c r="T7" s="64" t="s">
        <v>68</v>
      </c>
    </row>
    <row r="8" spans="1:20" ht="17.25" customHeight="1">
      <c r="A8" s="32">
        <v>1</v>
      </c>
      <c r="B8" s="64">
        <v>2</v>
      </c>
      <c r="C8" s="32">
        <v>3</v>
      </c>
      <c r="D8" s="32">
        <v>4</v>
      </c>
      <c r="E8" s="64">
        <v>5</v>
      </c>
      <c r="F8" s="32">
        <v>6</v>
      </c>
      <c r="G8" s="32">
        <v>7</v>
      </c>
      <c r="H8" s="64">
        <v>8</v>
      </c>
      <c r="I8" s="32">
        <v>9</v>
      </c>
      <c r="J8" s="32">
        <v>10</v>
      </c>
      <c r="K8" s="64">
        <v>11</v>
      </c>
      <c r="L8" s="32">
        <v>12</v>
      </c>
      <c r="M8" s="32">
        <v>13</v>
      </c>
      <c r="N8" s="64">
        <v>14</v>
      </c>
      <c r="O8" s="32">
        <v>15</v>
      </c>
      <c r="P8" s="32">
        <v>16</v>
      </c>
      <c r="Q8" s="64">
        <v>17</v>
      </c>
      <c r="R8" s="32">
        <v>18</v>
      </c>
      <c r="S8" s="32">
        <v>19</v>
      </c>
      <c r="T8" s="32">
        <v>20</v>
      </c>
    </row>
    <row r="9" spans="1:20" ht="21" customHeight="1">
      <c r="A9" s="69"/>
      <c r="B9" s="70"/>
      <c r="C9" s="70"/>
      <c r="D9" s="70"/>
      <c r="E9" s="70"/>
      <c r="F9" s="70"/>
      <c r="G9" s="70"/>
      <c r="H9" s="71"/>
      <c r="I9" s="71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202" t="s">
        <v>167</v>
      </c>
      <c r="B10" s="203"/>
      <c r="C10" s="203"/>
      <c r="D10" s="203"/>
      <c r="E10" s="203"/>
      <c r="F10" s="203"/>
      <c r="G10" s="203"/>
      <c r="H10" s="204"/>
      <c r="I10" s="10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89" t="s">
        <v>383</v>
      </c>
    </row>
  </sheetData>
  <mergeCells count="19">
    <mergeCell ref="A10:I10"/>
    <mergeCell ref="K6:K7"/>
    <mergeCell ref="B5:B7"/>
    <mergeCell ref="C5:C7"/>
    <mergeCell ref="F5:F7"/>
    <mergeCell ref="G5:G7"/>
    <mergeCell ref="D5:D7"/>
    <mergeCell ref="E5:E7"/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</mergeCells>
  <phoneticPr fontId="18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91FD-AC8E-E423-99BC-A741611D34C3}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activeCell="B11" sqref="B11"/>
      <selection pane="bottomLeft" activeCell="A3" sqref="A3:X3"/>
    </sheetView>
  </sheetViews>
  <sheetFormatPr defaultColWidth="9.109375" defaultRowHeight="14.25" customHeight="1"/>
  <cols>
    <col min="1" max="1" width="37.664062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8"/>
      <c r="W2" s="44"/>
      <c r="X2" s="44" t="s">
        <v>341</v>
      </c>
    </row>
    <row r="3" spans="1:24" ht="41.25" customHeight="1">
      <c r="A3" s="211" t="str">
        <f>"2025"&amp;"年区对下转移支付预算表"</f>
        <v>2025年区对下转移支付预算表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0"/>
      <c r="X3" s="150"/>
    </row>
    <row r="4" spans="1:24" ht="18" customHeight="1">
      <c r="A4" s="214" t="str">
        <f>"单位名称："&amp;"昆明市五华区龙泉路小学"</f>
        <v>单位名称：昆明市五华区龙泉路小学</v>
      </c>
      <c r="B4" s="215"/>
      <c r="C4" s="215"/>
      <c r="D4" s="216"/>
      <c r="E4" s="217"/>
      <c r="F4" s="217"/>
      <c r="G4" s="217"/>
      <c r="H4" s="217"/>
      <c r="I4" s="217"/>
      <c r="W4" s="63"/>
      <c r="X4" s="63" t="s">
        <v>1</v>
      </c>
    </row>
    <row r="5" spans="1:24" ht="19.5" customHeight="1">
      <c r="A5" s="177" t="s">
        <v>342</v>
      </c>
      <c r="B5" s="165" t="s">
        <v>184</v>
      </c>
      <c r="C5" s="135"/>
      <c r="D5" s="135"/>
      <c r="E5" s="165" t="s">
        <v>343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60"/>
      <c r="X5" s="161"/>
    </row>
    <row r="6" spans="1:24" ht="40.5" customHeight="1">
      <c r="A6" s="138"/>
      <c r="B6" s="47" t="s">
        <v>55</v>
      </c>
      <c r="C6" s="53" t="s">
        <v>58</v>
      </c>
      <c r="D6" s="78" t="s">
        <v>326</v>
      </c>
      <c r="E6" s="40" t="s">
        <v>344</v>
      </c>
      <c r="F6" s="40" t="s">
        <v>345</v>
      </c>
      <c r="G6" s="40" t="s">
        <v>346</v>
      </c>
      <c r="H6" s="40" t="s">
        <v>347</v>
      </c>
      <c r="I6" s="40" t="s">
        <v>348</v>
      </c>
      <c r="J6" s="40" t="s">
        <v>349</v>
      </c>
      <c r="K6" s="40" t="s">
        <v>350</v>
      </c>
      <c r="L6" s="40" t="s">
        <v>351</v>
      </c>
      <c r="M6" s="40" t="s">
        <v>352</v>
      </c>
      <c r="N6" s="40" t="s">
        <v>353</v>
      </c>
      <c r="O6" s="40" t="s">
        <v>354</v>
      </c>
      <c r="P6" s="40" t="s">
        <v>355</v>
      </c>
      <c r="Q6" s="40" t="s">
        <v>356</v>
      </c>
      <c r="R6" s="40" t="s">
        <v>357</v>
      </c>
      <c r="S6" s="40" t="s">
        <v>358</v>
      </c>
      <c r="T6" s="40" t="s">
        <v>359</v>
      </c>
      <c r="U6" s="40" t="s">
        <v>360</v>
      </c>
      <c r="V6" s="40" t="s">
        <v>361</v>
      </c>
      <c r="W6" s="40" t="s">
        <v>362</v>
      </c>
      <c r="X6" s="79" t="s">
        <v>363</v>
      </c>
    </row>
    <row r="7" spans="1:24" ht="19.5" customHeight="1">
      <c r="A7" s="55">
        <v>1</v>
      </c>
      <c r="B7" s="55">
        <v>2</v>
      </c>
      <c r="C7" s="55">
        <v>3</v>
      </c>
      <c r="D7" s="37">
        <v>4</v>
      </c>
      <c r="E7" s="49">
        <v>5</v>
      </c>
      <c r="F7" s="55">
        <v>6</v>
      </c>
      <c r="G7" s="55">
        <v>7</v>
      </c>
      <c r="H7" s="37">
        <v>8</v>
      </c>
      <c r="I7" s="55">
        <v>9</v>
      </c>
      <c r="J7" s="55">
        <v>10</v>
      </c>
      <c r="K7" s="55">
        <v>11</v>
      </c>
      <c r="L7" s="37">
        <v>12</v>
      </c>
      <c r="M7" s="55">
        <v>13</v>
      </c>
      <c r="N7" s="55">
        <v>14</v>
      </c>
      <c r="O7" s="55">
        <v>15</v>
      </c>
      <c r="P7" s="37">
        <v>16</v>
      </c>
      <c r="Q7" s="55">
        <v>17</v>
      </c>
      <c r="R7" s="55">
        <v>18</v>
      </c>
      <c r="S7" s="55">
        <v>19</v>
      </c>
      <c r="T7" s="37">
        <v>20</v>
      </c>
      <c r="U7" s="37">
        <v>21</v>
      </c>
      <c r="V7" s="37">
        <v>22</v>
      </c>
      <c r="W7" s="49">
        <v>23</v>
      </c>
      <c r="X7" s="49">
        <v>24</v>
      </c>
    </row>
    <row r="8" spans="1:24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88" t="s">
        <v>386</v>
      </c>
    </row>
  </sheetData>
  <mergeCells count="5">
    <mergeCell ref="A3:X3"/>
    <mergeCell ref="A5:A6"/>
    <mergeCell ref="B5:D5"/>
    <mergeCell ref="A4:I4"/>
    <mergeCell ref="E5:X5"/>
  </mergeCells>
  <phoneticPr fontId="18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7EDFE-085C-22A4-7F65-9E99F007F6BE}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activeCell="B11" sqref="B11"/>
      <selection pane="bottomLeft" activeCell="B11" sqref="B11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364</v>
      </c>
    </row>
    <row r="3" spans="1:10" ht="41.25" customHeight="1">
      <c r="A3" s="180" t="str">
        <f>"2025"&amp;"年区对下转移支付绩效目标表"</f>
        <v>2025年区对下转移支付绩效目标表</v>
      </c>
      <c r="B3" s="151"/>
      <c r="C3" s="151"/>
      <c r="D3" s="151"/>
      <c r="E3" s="151"/>
      <c r="F3" s="150"/>
      <c r="G3" s="151"/>
      <c r="H3" s="150"/>
      <c r="I3" s="150"/>
      <c r="J3" s="151"/>
    </row>
    <row r="4" spans="1:10" ht="17.25" customHeight="1">
      <c r="A4" s="152" t="str">
        <f>"单位名称："&amp;"昆明市五华区龙泉路小学"</f>
        <v>单位名称：昆明市五华区龙泉路小学</v>
      </c>
      <c r="B4" s="91"/>
      <c r="C4" s="91"/>
      <c r="D4" s="91"/>
      <c r="E4" s="91"/>
      <c r="F4" s="91"/>
      <c r="G4" s="91"/>
      <c r="H4" s="91"/>
    </row>
    <row r="5" spans="1:10" ht="44.25" customHeight="1">
      <c r="A5" s="54" t="s">
        <v>342</v>
      </c>
      <c r="B5" s="54" t="s">
        <v>272</v>
      </c>
      <c r="C5" s="54" t="s">
        <v>273</v>
      </c>
      <c r="D5" s="54" t="s">
        <v>274</v>
      </c>
      <c r="E5" s="54" t="s">
        <v>275</v>
      </c>
      <c r="F5" s="56" t="s">
        <v>276</v>
      </c>
      <c r="G5" s="54" t="s">
        <v>277</v>
      </c>
      <c r="H5" s="56" t="s">
        <v>278</v>
      </c>
      <c r="I5" s="56" t="s">
        <v>279</v>
      </c>
      <c r="J5" s="54" t="s">
        <v>280</v>
      </c>
    </row>
    <row r="6" spans="1:10" ht="14.25" customHeight="1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6">
        <v>6</v>
      </c>
      <c r="G6" s="54">
        <v>7</v>
      </c>
      <c r="H6" s="56">
        <v>8</v>
      </c>
      <c r="I6" s="56">
        <v>9</v>
      </c>
      <c r="J6" s="54">
        <v>10</v>
      </c>
    </row>
    <row r="7" spans="1:10" ht="42" customHeight="1">
      <c r="A7" s="25"/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88" t="s">
        <v>386</v>
      </c>
    </row>
  </sheetData>
  <mergeCells count="2">
    <mergeCell ref="A3:J3"/>
    <mergeCell ref="A4:H4"/>
  </mergeCells>
  <phoneticPr fontId="18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8859-9396-2511-7DC7-237238BBE092}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activeCell="B11" sqref="B11"/>
      <selection pane="bottomLeft" activeCell="A11" sqref="A11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2" t="s">
        <v>365</v>
      </c>
      <c r="B2" s="223"/>
      <c r="C2" s="223"/>
      <c r="D2" s="224"/>
      <c r="E2" s="224"/>
      <c r="F2" s="224"/>
      <c r="G2" s="223"/>
      <c r="H2" s="223"/>
      <c r="I2" s="224"/>
    </row>
    <row r="3" spans="1:9" ht="41.25" customHeight="1">
      <c r="A3" s="97" t="str">
        <f>"2025"&amp;"年新增资产配置预算表"</f>
        <v>2025年新增资产配置预算表</v>
      </c>
      <c r="B3" s="142"/>
      <c r="C3" s="142"/>
      <c r="D3" s="141"/>
      <c r="E3" s="141"/>
      <c r="F3" s="141"/>
      <c r="G3" s="142"/>
      <c r="H3" s="142"/>
      <c r="I3" s="141"/>
    </row>
    <row r="4" spans="1:9" ht="14.25" customHeight="1">
      <c r="A4" s="92" t="str">
        <f>"单位名称："&amp;"昆明市五华区龙泉路小学"</f>
        <v>单位名称：昆明市五华区龙泉路小学</v>
      </c>
      <c r="B4" s="225"/>
      <c r="C4" s="225"/>
      <c r="D4" s="2"/>
      <c r="F4" s="38"/>
      <c r="G4" s="23"/>
      <c r="H4" s="23"/>
      <c r="I4" s="3" t="s">
        <v>1</v>
      </c>
    </row>
    <row r="5" spans="1:9" ht="28.5" customHeight="1">
      <c r="A5" s="145" t="s">
        <v>176</v>
      </c>
      <c r="B5" s="148" t="s">
        <v>177</v>
      </c>
      <c r="C5" s="98" t="s">
        <v>366</v>
      </c>
      <c r="D5" s="145" t="s">
        <v>367</v>
      </c>
      <c r="E5" s="145" t="s">
        <v>368</v>
      </c>
      <c r="F5" s="145" t="s">
        <v>369</v>
      </c>
      <c r="G5" s="148" t="s">
        <v>370</v>
      </c>
      <c r="H5" s="226"/>
      <c r="I5" s="145"/>
    </row>
    <row r="6" spans="1:9" ht="21" customHeight="1">
      <c r="A6" s="98"/>
      <c r="B6" s="149"/>
      <c r="C6" s="149"/>
      <c r="D6" s="147"/>
      <c r="E6" s="149"/>
      <c r="F6" s="149"/>
      <c r="G6" s="40" t="s">
        <v>324</v>
      </c>
      <c r="H6" s="40" t="s">
        <v>371</v>
      </c>
      <c r="I6" s="40" t="s">
        <v>372</v>
      </c>
    </row>
    <row r="7" spans="1:9" ht="17.25" customHeight="1">
      <c r="A7" s="18" t="s">
        <v>82</v>
      </c>
      <c r="B7" s="80" t="s">
        <v>83</v>
      </c>
      <c r="C7" s="18" t="s">
        <v>84</v>
      </c>
      <c r="D7" s="58" t="s">
        <v>85</v>
      </c>
      <c r="E7" s="18" t="s">
        <v>86</v>
      </c>
      <c r="F7" s="80" t="s">
        <v>87</v>
      </c>
      <c r="G7" s="19" t="s">
        <v>88</v>
      </c>
      <c r="H7" s="58" t="s">
        <v>89</v>
      </c>
      <c r="I7" s="58">
        <v>9</v>
      </c>
    </row>
    <row r="8" spans="1:9" ht="19.5" customHeight="1">
      <c r="A8" s="20"/>
      <c r="B8" s="9"/>
      <c r="C8" s="9"/>
      <c r="D8" s="25"/>
      <c r="E8" s="16"/>
      <c r="F8" s="19"/>
      <c r="G8" s="81"/>
      <c r="H8" s="82"/>
      <c r="I8" s="82"/>
    </row>
    <row r="9" spans="1:9" ht="19.5" customHeight="1">
      <c r="A9" s="218" t="s">
        <v>55</v>
      </c>
      <c r="B9" s="219"/>
      <c r="C9" s="219"/>
      <c r="D9" s="220"/>
      <c r="E9" s="221"/>
      <c r="F9" s="221"/>
      <c r="G9" s="81"/>
      <c r="H9" s="82"/>
      <c r="I9" s="82"/>
    </row>
    <row r="10" spans="1:9" ht="14.25" customHeight="1">
      <c r="A10" s="87" t="s">
        <v>382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8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0FDC-708F-3235-E524-80B19E277999}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activeCell="B11" sqref="B11"/>
      <selection pane="bottomLeft" activeCell="B16" sqref="A15:B16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1"/>
      <c r="E2" s="51"/>
      <c r="F2" s="51"/>
      <c r="G2" s="51"/>
      <c r="K2" s="44" t="s">
        <v>373</v>
      </c>
    </row>
    <row r="3" spans="1:11" ht="41.25" customHeight="1">
      <c r="A3" s="227" t="str">
        <f>"2025"&amp;"年上级转移支付补助项目支出预算表"</f>
        <v>2025年上级转移支付补助项目支出预算表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3.5" customHeight="1">
      <c r="A4" s="152" t="str">
        <f>"单位名称："&amp;"昆明市五华区龙泉路小学"</f>
        <v>单位名称：昆明市五华区龙泉路小学</v>
      </c>
      <c r="B4" s="153"/>
      <c r="C4" s="153"/>
      <c r="D4" s="153"/>
      <c r="E4" s="153"/>
      <c r="F4" s="153"/>
      <c r="G4" s="153"/>
      <c r="H4" s="46"/>
      <c r="I4" s="46"/>
      <c r="J4" s="46"/>
      <c r="K4" s="63" t="s">
        <v>1</v>
      </c>
    </row>
    <row r="5" spans="1:11" ht="21.75" customHeight="1">
      <c r="A5" s="155" t="s">
        <v>255</v>
      </c>
      <c r="B5" s="155" t="s">
        <v>179</v>
      </c>
      <c r="C5" s="155" t="s">
        <v>256</v>
      </c>
      <c r="D5" s="172" t="s">
        <v>180</v>
      </c>
      <c r="E5" s="172" t="s">
        <v>181</v>
      </c>
      <c r="F5" s="172" t="s">
        <v>257</v>
      </c>
      <c r="G5" s="172" t="s">
        <v>258</v>
      </c>
      <c r="H5" s="177" t="s">
        <v>55</v>
      </c>
      <c r="I5" s="165" t="s">
        <v>374</v>
      </c>
      <c r="J5" s="135"/>
      <c r="K5" s="136"/>
    </row>
    <row r="6" spans="1:11" ht="21.75" customHeight="1">
      <c r="A6" s="156"/>
      <c r="B6" s="156"/>
      <c r="C6" s="156"/>
      <c r="D6" s="173"/>
      <c r="E6" s="173"/>
      <c r="F6" s="173"/>
      <c r="G6" s="173"/>
      <c r="H6" s="157"/>
      <c r="I6" s="172" t="s">
        <v>58</v>
      </c>
      <c r="J6" s="172" t="s">
        <v>59</v>
      </c>
      <c r="K6" s="172" t="s">
        <v>60</v>
      </c>
    </row>
    <row r="7" spans="1:11" ht="40.5" customHeight="1">
      <c r="A7" s="162"/>
      <c r="B7" s="162"/>
      <c r="C7" s="162"/>
      <c r="D7" s="174"/>
      <c r="E7" s="174"/>
      <c r="F7" s="174"/>
      <c r="G7" s="174"/>
      <c r="H7" s="138"/>
      <c r="I7" s="174" t="s">
        <v>57</v>
      </c>
      <c r="J7" s="174"/>
      <c r="K7" s="174"/>
    </row>
    <row r="8" spans="1:11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49">
        <v>10</v>
      </c>
      <c r="K8" s="49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3"/>
      <c r="I9" s="84"/>
      <c r="J9" s="84"/>
      <c r="K9" s="83"/>
    </row>
    <row r="10" spans="1:11" ht="18.75" customHeight="1">
      <c r="A10" s="9"/>
      <c r="B10" s="16"/>
      <c r="C10" s="16"/>
      <c r="D10" s="16"/>
      <c r="E10" s="16"/>
      <c r="F10" s="16"/>
      <c r="G10" s="16"/>
      <c r="H10" s="85"/>
      <c r="I10" s="85"/>
      <c r="J10" s="85"/>
      <c r="K10" s="83"/>
    </row>
    <row r="11" spans="1:11" ht="18.75" customHeight="1">
      <c r="A11" s="168" t="s">
        <v>167</v>
      </c>
      <c r="B11" s="169"/>
      <c r="C11" s="169"/>
      <c r="D11" s="169"/>
      <c r="E11" s="169"/>
      <c r="F11" s="169"/>
      <c r="G11" s="116"/>
      <c r="H11" s="85"/>
      <c r="I11" s="85"/>
      <c r="J11" s="85"/>
      <c r="K11" s="83"/>
    </row>
    <row r="12" spans="1:11" ht="14.25" customHeight="1">
      <c r="A12" s="87" t="s">
        <v>381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8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5D0A-09C2-C7EC-C4CF-4E3BF5A4D886}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 activeCell="B11" sqref="B11"/>
      <selection pane="bottomLeft" activeCell="C21" sqref="C21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1"/>
      <c r="G2" s="44" t="s">
        <v>375</v>
      </c>
    </row>
    <row r="3" spans="1:7" ht="41.25" customHeight="1">
      <c r="A3" s="151" t="str">
        <f>"2025"&amp;"年部门项目中期规划预算表"</f>
        <v>2025年部门项目中期规划预算表</v>
      </c>
      <c r="B3" s="151"/>
      <c r="C3" s="151"/>
      <c r="D3" s="151"/>
      <c r="E3" s="151"/>
      <c r="F3" s="151"/>
      <c r="G3" s="151"/>
    </row>
    <row r="4" spans="1:7" ht="13.5" customHeight="1">
      <c r="A4" s="152" t="str">
        <f>"单位名称："&amp;"昆明市五华区龙泉路小学"</f>
        <v>单位名称：昆明市五华区龙泉路小学</v>
      </c>
      <c r="B4" s="153"/>
      <c r="C4" s="153"/>
      <c r="D4" s="153"/>
      <c r="E4" s="46"/>
      <c r="F4" s="46"/>
      <c r="G4" s="63" t="s">
        <v>1</v>
      </c>
    </row>
    <row r="5" spans="1:7" ht="21.75" customHeight="1">
      <c r="A5" s="155" t="s">
        <v>256</v>
      </c>
      <c r="B5" s="155" t="s">
        <v>255</v>
      </c>
      <c r="C5" s="155" t="s">
        <v>179</v>
      </c>
      <c r="D5" s="172" t="s">
        <v>376</v>
      </c>
      <c r="E5" s="165" t="s">
        <v>58</v>
      </c>
      <c r="F5" s="135"/>
      <c r="G5" s="136"/>
    </row>
    <row r="6" spans="1:7" ht="21.75" customHeight="1">
      <c r="A6" s="156"/>
      <c r="B6" s="156"/>
      <c r="C6" s="156"/>
      <c r="D6" s="173"/>
      <c r="E6" s="228" t="str">
        <f>"2025"&amp;"年"</f>
        <v>2025年</v>
      </c>
      <c r="F6" s="172" t="str">
        <f>("2025"+1)&amp;"年"</f>
        <v>2026年</v>
      </c>
      <c r="G6" s="172" t="str">
        <f>("2025"+2)&amp;"年"</f>
        <v>2027年</v>
      </c>
    </row>
    <row r="7" spans="1:7" ht="40.5" customHeight="1">
      <c r="A7" s="162"/>
      <c r="B7" s="162"/>
      <c r="C7" s="162"/>
      <c r="D7" s="174"/>
      <c r="E7" s="138"/>
      <c r="F7" s="174" t="s">
        <v>57</v>
      </c>
      <c r="G7" s="174"/>
    </row>
    <row r="8" spans="1:7" ht="15" customHeight="1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</row>
    <row r="9" spans="1:7" ht="17.25" customHeight="1">
      <c r="A9" s="16" t="s">
        <v>70</v>
      </c>
      <c r="B9" s="86"/>
      <c r="C9" s="86"/>
      <c r="D9" s="16"/>
      <c r="E9" s="85">
        <v>166606</v>
      </c>
      <c r="F9" s="85"/>
      <c r="G9" s="85"/>
    </row>
    <row r="10" spans="1:7" ht="18.75" customHeight="1">
      <c r="A10" s="16"/>
      <c r="B10" s="16" t="s">
        <v>377</v>
      </c>
      <c r="C10" s="16" t="s">
        <v>263</v>
      </c>
      <c r="D10" s="16" t="s">
        <v>378</v>
      </c>
      <c r="E10" s="85">
        <v>25000</v>
      </c>
      <c r="F10" s="85"/>
      <c r="G10" s="85"/>
    </row>
    <row r="11" spans="1:7" ht="18.75" customHeight="1">
      <c r="A11" s="50"/>
      <c r="B11" s="16" t="s">
        <v>379</v>
      </c>
      <c r="C11" s="16" t="s">
        <v>268</v>
      </c>
      <c r="D11" s="16" t="s">
        <v>378</v>
      </c>
      <c r="E11" s="85">
        <v>130606</v>
      </c>
      <c r="F11" s="85"/>
      <c r="G11" s="85"/>
    </row>
    <row r="12" spans="1:7" ht="18.75" customHeight="1">
      <c r="A12" s="50"/>
      <c r="B12" s="16" t="s">
        <v>379</v>
      </c>
      <c r="C12" s="16" t="s">
        <v>270</v>
      </c>
      <c r="D12" s="16" t="s">
        <v>378</v>
      </c>
      <c r="E12" s="85">
        <v>11000</v>
      </c>
      <c r="F12" s="85"/>
      <c r="G12" s="85"/>
    </row>
    <row r="13" spans="1:7" ht="18.75" customHeight="1">
      <c r="A13" s="229" t="s">
        <v>55</v>
      </c>
      <c r="B13" s="230" t="s">
        <v>380</v>
      </c>
      <c r="C13" s="230"/>
      <c r="D13" s="231"/>
      <c r="E13" s="85">
        <v>166606</v>
      </c>
      <c r="F13" s="85"/>
      <c r="G13" s="85"/>
    </row>
  </sheetData>
  <mergeCells count="11">
    <mergeCell ref="A13:D13"/>
    <mergeCell ref="B5:B7"/>
    <mergeCell ref="C5:C7"/>
    <mergeCell ref="A5:A7"/>
    <mergeCell ref="G6:G7"/>
    <mergeCell ref="D5:D7"/>
    <mergeCell ref="A3:G3"/>
    <mergeCell ref="A4:D4"/>
    <mergeCell ref="F6:F7"/>
    <mergeCell ref="E6:E7"/>
    <mergeCell ref="E5:G5"/>
  </mergeCells>
  <phoneticPr fontId="18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2FC32-F3BD-8E14-406B-A20B4F395BE7}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activeCell="B11" sqref="B11"/>
      <selection pane="bottomLeft" activeCell="C15" sqref="C15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6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41.25" customHeight="1">
      <c r="A3" s="97" t="str">
        <f>"2025"&amp;"年部门收入预算表"</f>
        <v>2025年部门收入预算表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17.25" customHeight="1">
      <c r="A4" s="92" t="str">
        <f>"单位名称："&amp;"昆明市五华区龙泉路小学"</f>
        <v>单位名称：昆明市五华区龙泉路小学</v>
      </c>
      <c r="B4" s="91"/>
      <c r="S4" s="2" t="s">
        <v>1</v>
      </c>
    </row>
    <row r="5" spans="1:19" ht="21.75" customHeight="1">
      <c r="A5" s="103" t="s">
        <v>53</v>
      </c>
      <c r="B5" s="106" t="s">
        <v>54</v>
      </c>
      <c r="C5" s="106" t="s">
        <v>55</v>
      </c>
      <c r="D5" s="100" t="s">
        <v>56</v>
      </c>
      <c r="E5" s="100"/>
      <c r="F5" s="100"/>
      <c r="G5" s="100"/>
      <c r="H5" s="100"/>
      <c r="I5" s="101"/>
      <c r="J5" s="100"/>
      <c r="K5" s="100"/>
      <c r="L5" s="100"/>
      <c r="M5" s="100"/>
      <c r="N5" s="102"/>
      <c r="O5" s="100" t="s">
        <v>45</v>
      </c>
      <c r="P5" s="100"/>
      <c r="Q5" s="100"/>
      <c r="R5" s="100"/>
      <c r="S5" s="102"/>
    </row>
    <row r="6" spans="1:19" ht="27" customHeight="1">
      <c r="A6" s="104"/>
      <c r="B6" s="107"/>
      <c r="C6" s="107"/>
      <c r="D6" s="107" t="s">
        <v>57</v>
      </c>
      <c r="E6" s="107" t="s">
        <v>58</v>
      </c>
      <c r="F6" s="107" t="s">
        <v>59</v>
      </c>
      <c r="G6" s="107" t="s">
        <v>60</v>
      </c>
      <c r="H6" s="107" t="s">
        <v>61</v>
      </c>
      <c r="I6" s="110" t="s">
        <v>62</v>
      </c>
      <c r="J6" s="111"/>
      <c r="K6" s="111"/>
      <c r="L6" s="111"/>
      <c r="M6" s="111"/>
      <c r="N6" s="112"/>
      <c r="O6" s="107" t="s">
        <v>57</v>
      </c>
      <c r="P6" s="107" t="s">
        <v>58</v>
      </c>
      <c r="Q6" s="107" t="s">
        <v>59</v>
      </c>
      <c r="R6" s="107" t="s">
        <v>60</v>
      </c>
      <c r="S6" s="107" t="s">
        <v>63</v>
      </c>
    </row>
    <row r="7" spans="1:19" ht="30" customHeight="1">
      <c r="A7" s="105"/>
      <c r="B7" s="108"/>
      <c r="C7" s="109"/>
      <c r="D7" s="109"/>
      <c r="E7" s="109"/>
      <c r="F7" s="109"/>
      <c r="G7" s="109"/>
      <c r="H7" s="109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13"/>
      <c r="P7" s="113"/>
      <c r="Q7" s="113"/>
      <c r="R7" s="113"/>
      <c r="S7" s="109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31232761</v>
      </c>
      <c r="D9" s="7">
        <v>31232761</v>
      </c>
      <c r="E9" s="7">
        <v>31232761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8" customHeight="1">
      <c r="A10" s="98" t="s">
        <v>55</v>
      </c>
      <c r="B10" s="99"/>
      <c r="C10" s="7">
        <v>31232761</v>
      </c>
      <c r="D10" s="7">
        <v>31232761</v>
      </c>
      <c r="E10" s="7">
        <v>31232761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20">
    <mergeCell ref="O6:O7"/>
    <mergeCell ref="P6:P7"/>
    <mergeCell ref="Q6:Q7"/>
    <mergeCell ref="R6:R7"/>
    <mergeCell ref="A2:S2"/>
    <mergeCell ref="A3:S3"/>
    <mergeCell ref="A4:B4"/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</mergeCells>
  <phoneticPr fontId="18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A439-4FFA-21C4-C58C-51B75D251A8E}">
  <sheetPr>
    <outlinePr summaryRight="0"/>
    <pageSetUpPr fitToPage="1"/>
  </sheetPr>
  <dimension ref="A1:O24"/>
  <sheetViews>
    <sheetView showGridLines="0" showZeros="0" workbookViewId="0">
      <pane ySplit="1" topLeftCell="A11" activePane="bottomLeft" state="frozen"/>
      <selection activeCell="B11" sqref="B11"/>
      <selection pane="bottomLeft" activeCell="B12" sqref="B12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4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41.25" customHeight="1">
      <c r="A3" s="97" t="str">
        <f>"2025"&amp;"年部门支出预算表"</f>
        <v>2025年部门支出预算表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7.25" customHeight="1">
      <c r="A4" s="92" t="str">
        <f>"单位名称："&amp;"昆明市五华区龙泉路小学"</f>
        <v>单位名称：昆明市五华区龙泉路小学</v>
      </c>
      <c r="B4" s="91"/>
      <c r="O4" s="2" t="s">
        <v>1</v>
      </c>
    </row>
    <row r="5" spans="1:15" ht="27" customHeight="1">
      <c r="A5" s="120" t="s">
        <v>72</v>
      </c>
      <c r="B5" s="120" t="s">
        <v>73</v>
      </c>
      <c r="C5" s="120" t="s">
        <v>55</v>
      </c>
      <c r="D5" s="122" t="s">
        <v>58</v>
      </c>
      <c r="E5" s="123"/>
      <c r="F5" s="126"/>
      <c r="G5" s="117" t="s">
        <v>59</v>
      </c>
      <c r="H5" s="117" t="s">
        <v>60</v>
      </c>
      <c r="I5" s="117" t="s">
        <v>74</v>
      </c>
      <c r="J5" s="122" t="s">
        <v>62</v>
      </c>
      <c r="K5" s="123"/>
      <c r="L5" s="123"/>
      <c r="M5" s="123"/>
      <c r="N5" s="124"/>
      <c r="O5" s="125"/>
    </row>
    <row r="6" spans="1:15" ht="42" customHeight="1">
      <c r="A6" s="121"/>
      <c r="B6" s="121"/>
      <c r="C6" s="118"/>
      <c r="D6" s="17" t="s">
        <v>57</v>
      </c>
      <c r="E6" s="17" t="s">
        <v>75</v>
      </c>
      <c r="F6" s="17" t="s">
        <v>76</v>
      </c>
      <c r="G6" s="118"/>
      <c r="H6" s="118"/>
      <c r="I6" s="119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24664916</v>
      </c>
      <c r="D8" s="7">
        <v>24664916</v>
      </c>
      <c r="E8" s="7">
        <v>24498310</v>
      </c>
      <c r="F8" s="7">
        <v>166606</v>
      </c>
      <c r="G8" s="7"/>
      <c r="H8" s="7"/>
      <c r="I8" s="7"/>
      <c r="J8" s="7"/>
      <c r="K8" s="7"/>
      <c r="L8" s="7"/>
      <c r="M8" s="7"/>
      <c r="N8" s="7"/>
      <c r="O8" s="7"/>
    </row>
    <row r="9" spans="1:15" ht="21" customHeight="1">
      <c r="A9" s="21" t="s">
        <v>99</v>
      </c>
      <c r="B9" s="21" t="s">
        <v>100</v>
      </c>
      <c r="C9" s="7">
        <v>24659948</v>
      </c>
      <c r="D9" s="7">
        <v>24659948</v>
      </c>
      <c r="E9" s="7">
        <v>24493342</v>
      </c>
      <c r="F9" s="7">
        <v>166606</v>
      </c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>
      <c r="A10" s="22" t="s">
        <v>101</v>
      </c>
      <c r="B10" s="22" t="s">
        <v>102</v>
      </c>
      <c r="C10" s="7">
        <v>24659948</v>
      </c>
      <c r="D10" s="7">
        <v>24659948</v>
      </c>
      <c r="E10" s="7">
        <v>24493342</v>
      </c>
      <c r="F10" s="7">
        <v>166606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1" t="s">
        <v>103</v>
      </c>
      <c r="B11" s="21" t="s">
        <v>104</v>
      </c>
      <c r="C11" s="7">
        <v>4968</v>
      </c>
      <c r="D11" s="7">
        <v>4968</v>
      </c>
      <c r="E11" s="7">
        <v>4968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>
      <c r="A12" s="22" t="s">
        <v>105</v>
      </c>
      <c r="B12" s="22" t="s">
        <v>106</v>
      </c>
      <c r="C12" s="7">
        <v>4968</v>
      </c>
      <c r="D12" s="7">
        <v>4968</v>
      </c>
      <c r="E12" s="7">
        <v>4968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0" t="s">
        <v>107</v>
      </c>
      <c r="B13" s="20" t="s">
        <v>108</v>
      </c>
      <c r="C13" s="7">
        <v>2755258</v>
      </c>
      <c r="D13" s="7">
        <v>2755258</v>
      </c>
      <c r="E13" s="7">
        <v>2755258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1" t="s">
        <v>109</v>
      </c>
      <c r="B14" s="21" t="s">
        <v>110</v>
      </c>
      <c r="C14" s="7">
        <v>2755258</v>
      </c>
      <c r="D14" s="7">
        <v>2755258</v>
      </c>
      <c r="E14" s="7">
        <v>2755258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2" t="s">
        <v>111</v>
      </c>
      <c r="B15" s="22" t="s">
        <v>112</v>
      </c>
      <c r="C15" s="7">
        <v>912000</v>
      </c>
      <c r="D15" s="7">
        <v>912000</v>
      </c>
      <c r="E15" s="7">
        <v>912000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113</v>
      </c>
      <c r="B16" s="22" t="s">
        <v>114</v>
      </c>
      <c r="C16" s="7">
        <v>1843258</v>
      </c>
      <c r="D16" s="7">
        <v>1843258</v>
      </c>
      <c r="E16" s="7">
        <v>1843258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0" t="s">
        <v>115</v>
      </c>
      <c r="B17" s="20" t="s">
        <v>116</v>
      </c>
      <c r="C17" s="7">
        <v>1789123</v>
      </c>
      <c r="D17" s="7">
        <v>1789123</v>
      </c>
      <c r="E17" s="7">
        <v>1789123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1" t="s">
        <v>117</v>
      </c>
      <c r="B18" s="21" t="s">
        <v>118</v>
      </c>
      <c r="C18" s="7">
        <v>1789123</v>
      </c>
      <c r="D18" s="7">
        <v>1789123</v>
      </c>
      <c r="E18" s="7">
        <v>1789123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2" t="s">
        <v>119</v>
      </c>
      <c r="B19" s="22" t="s">
        <v>120</v>
      </c>
      <c r="C19" s="7">
        <v>1766082</v>
      </c>
      <c r="D19" s="7">
        <v>1766082</v>
      </c>
      <c r="E19" s="7">
        <v>1766082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2" t="s">
        <v>121</v>
      </c>
      <c r="B20" s="22" t="s">
        <v>122</v>
      </c>
      <c r="C20" s="7">
        <v>23041</v>
      </c>
      <c r="D20" s="7">
        <v>23041</v>
      </c>
      <c r="E20" s="7">
        <v>23041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0" t="s">
        <v>123</v>
      </c>
      <c r="B21" s="20" t="s">
        <v>124</v>
      </c>
      <c r="C21" s="7">
        <v>2023464</v>
      </c>
      <c r="D21" s="7">
        <v>2023464</v>
      </c>
      <c r="E21" s="7">
        <v>2023464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1" t="s">
        <v>125</v>
      </c>
      <c r="B22" s="21" t="s">
        <v>126</v>
      </c>
      <c r="C22" s="7">
        <v>2023464</v>
      </c>
      <c r="D22" s="7">
        <v>2023464</v>
      </c>
      <c r="E22" s="7">
        <v>2023464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2" t="s">
        <v>127</v>
      </c>
      <c r="B23" s="22" t="s">
        <v>128</v>
      </c>
      <c r="C23" s="7">
        <v>2023464</v>
      </c>
      <c r="D23" s="7">
        <v>2023464</v>
      </c>
      <c r="E23" s="7">
        <v>2023464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115" t="s">
        <v>55</v>
      </c>
      <c r="B24" s="116"/>
      <c r="C24" s="7">
        <v>31232761</v>
      </c>
      <c r="D24" s="7">
        <v>31232761</v>
      </c>
      <c r="E24" s="7">
        <v>31066155</v>
      </c>
      <c r="F24" s="7">
        <v>166606</v>
      </c>
      <c r="G24" s="7"/>
      <c r="H24" s="7"/>
      <c r="I24" s="7"/>
      <c r="J24" s="7"/>
      <c r="K24" s="7"/>
      <c r="L24" s="7"/>
      <c r="M24" s="7"/>
      <c r="N24" s="7"/>
      <c r="O24" s="7"/>
    </row>
  </sheetData>
  <mergeCells count="12">
    <mergeCell ref="A2:O2"/>
    <mergeCell ref="A3:O3"/>
    <mergeCell ref="A4:B4"/>
    <mergeCell ref="A24:B24"/>
    <mergeCell ref="G5:G6"/>
    <mergeCell ref="H5:H6"/>
    <mergeCell ref="I5:I6"/>
    <mergeCell ref="C5:C6"/>
    <mergeCell ref="A5:A6"/>
    <mergeCell ref="B5:B6"/>
    <mergeCell ref="J5:O5"/>
    <mergeCell ref="D5:F5"/>
  </mergeCells>
  <phoneticPr fontId="18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E9E3-00B8-19C7-D5EC-37A1C9944F27}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 activeCell="B11" sqref="B11"/>
      <selection pane="bottomLeft" activeCell="B11" sqref="B11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129</v>
      </c>
    </row>
    <row r="3" spans="1:4" ht="41.25" customHeight="1">
      <c r="A3" s="90" t="str">
        <f>"2025"&amp;"年部门财政拨款收支预算总表"</f>
        <v>2025年部门财政拨款收支预算总表</v>
      </c>
      <c r="B3" s="91"/>
      <c r="C3" s="91"/>
      <c r="D3" s="91"/>
    </row>
    <row r="4" spans="1:4" ht="17.25" customHeight="1">
      <c r="A4" s="92" t="str">
        <f>"单位名称："&amp;"昆明市五华区龙泉路小学"</f>
        <v>单位名称：昆明市五华区龙泉路小学</v>
      </c>
      <c r="B4" s="93"/>
      <c r="D4" s="2" t="s">
        <v>1</v>
      </c>
    </row>
    <row r="5" spans="1:4" ht="17.25" customHeight="1">
      <c r="A5" s="94" t="s">
        <v>2</v>
      </c>
      <c r="B5" s="95"/>
      <c r="C5" s="94" t="s">
        <v>3</v>
      </c>
      <c r="D5" s="95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130</v>
      </c>
      <c r="B7" s="7">
        <v>31232761</v>
      </c>
      <c r="C7" s="6" t="s">
        <v>131</v>
      </c>
      <c r="D7" s="7">
        <v>31232761</v>
      </c>
    </row>
    <row r="8" spans="1:4" ht="16.5" customHeight="1">
      <c r="A8" s="6" t="s">
        <v>132</v>
      </c>
      <c r="B8" s="7">
        <v>31232761</v>
      </c>
      <c r="C8" s="6" t="s">
        <v>133</v>
      </c>
      <c r="D8" s="7"/>
    </row>
    <row r="9" spans="1:4" ht="16.5" customHeight="1">
      <c r="A9" s="6" t="s">
        <v>134</v>
      </c>
      <c r="B9" s="7"/>
      <c r="C9" s="6" t="s">
        <v>135</v>
      </c>
      <c r="D9" s="7"/>
    </row>
    <row r="10" spans="1:4" ht="16.5" customHeight="1">
      <c r="A10" s="6" t="s">
        <v>136</v>
      </c>
      <c r="B10" s="7"/>
      <c r="C10" s="6" t="s">
        <v>137</v>
      </c>
      <c r="D10" s="7"/>
    </row>
    <row r="11" spans="1:4" ht="16.5" customHeight="1">
      <c r="A11" s="6" t="s">
        <v>138</v>
      </c>
      <c r="B11" s="7"/>
      <c r="C11" s="6" t="s">
        <v>139</v>
      </c>
      <c r="D11" s="7"/>
    </row>
    <row r="12" spans="1:4" ht="16.5" customHeight="1">
      <c r="A12" s="6" t="s">
        <v>132</v>
      </c>
      <c r="B12" s="7"/>
      <c r="C12" s="6" t="s">
        <v>140</v>
      </c>
      <c r="D12" s="7">
        <v>24664916</v>
      </c>
    </row>
    <row r="13" spans="1:4" ht="16.5" customHeight="1">
      <c r="A13" s="10" t="s">
        <v>134</v>
      </c>
      <c r="B13" s="7"/>
      <c r="C13" s="24" t="s">
        <v>141</v>
      </c>
      <c r="D13" s="7"/>
    </row>
    <row r="14" spans="1:4" ht="16.5" customHeight="1">
      <c r="A14" s="10" t="s">
        <v>136</v>
      </c>
      <c r="B14" s="7"/>
      <c r="C14" s="24" t="s">
        <v>142</v>
      </c>
      <c r="D14" s="7"/>
    </row>
    <row r="15" spans="1:4" ht="16.5" customHeight="1">
      <c r="A15" s="11"/>
      <c r="B15" s="7"/>
      <c r="C15" s="24" t="s">
        <v>143</v>
      </c>
      <c r="D15" s="7">
        <v>2755258</v>
      </c>
    </row>
    <row r="16" spans="1:4" ht="16.5" customHeight="1">
      <c r="A16" s="11"/>
      <c r="B16" s="7"/>
      <c r="C16" s="24" t="s">
        <v>144</v>
      </c>
      <c r="D16" s="7">
        <v>1789123</v>
      </c>
    </row>
    <row r="17" spans="1:4" ht="16.5" customHeight="1">
      <c r="A17" s="11"/>
      <c r="B17" s="7"/>
      <c r="C17" s="24" t="s">
        <v>145</v>
      </c>
      <c r="D17" s="7"/>
    </row>
    <row r="18" spans="1:4" ht="16.5" customHeight="1">
      <c r="A18" s="11"/>
      <c r="B18" s="7"/>
      <c r="C18" s="24" t="s">
        <v>146</v>
      </c>
      <c r="D18" s="7"/>
    </row>
    <row r="19" spans="1:4" ht="16.5" customHeight="1">
      <c r="A19" s="11"/>
      <c r="B19" s="7"/>
      <c r="C19" s="24" t="s">
        <v>147</v>
      </c>
      <c r="D19" s="7"/>
    </row>
    <row r="20" spans="1:4" ht="16.5" customHeight="1">
      <c r="A20" s="11"/>
      <c r="B20" s="7"/>
      <c r="C20" s="24" t="s">
        <v>148</v>
      </c>
      <c r="D20" s="7"/>
    </row>
    <row r="21" spans="1:4" ht="16.5" customHeight="1">
      <c r="A21" s="11"/>
      <c r="B21" s="7"/>
      <c r="C21" s="24" t="s">
        <v>149</v>
      </c>
      <c r="D21" s="7"/>
    </row>
    <row r="22" spans="1:4" ht="16.5" customHeight="1">
      <c r="A22" s="11"/>
      <c r="B22" s="7"/>
      <c r="C22" s="24" t="s">
        <v>150</v>
      </c>
      <c r="D22" s="7"/>
    </row>
    <row r="23" spans="1:4" ht="16.5" customHeight="1">
      <c r="A23" s="11"/>
      <c r="B23" s="7"/>
      <c r="C23" s="24" t="s">
        <v>151</v>
      </c>
      <c r="D23" s="7"/>
    </row>
    <row r="24" spans="1:4" ht="16.5" customHeight="1">
      <c r="A24" s="11"/>
      <c r="B24" s="7"/>
      <c r="C24" s="24" t="s">
        <v>152</v>
      </c>
      <c r="D24" s="7"/>
    </row>
    <row r="25" spans="1:4" ht="16.5" customHeight="1">
      <c r="A25" s="11"/>
      <c r="B25" s="7"/>
      <c r="C25" s="24" t="s">
        <v>153</v>
      </c>
      <c r="D25" s="7"/>
    </row>
    <row r="26" spans="1:4" ht="16.5" customHeight="1">
      <c r="A26" s="11"/>
      <c r="B26" s="7"/>
      <c r="C26" s="24" t="s">
        <v>154</v>
      </c>
      <c r="D26" s="7">
        <v>2023464</v>
      </c>
    </row>
    <row r="27" spans="1:4" ht="16.5" customHeight="1">
      <c r="A27" s="11"/>
      <c r="B27" s="7"/>
      <c r="C27" s="24" t="s">
        <v>155</v>
      </c>
      <c r="D27" s="7"/>
    </row>
    <row r="28" spans="1:4" ht="16.5" customHeight="1">
      <c r="A28" s="11"/>
      <c r="B28" s="7"/>
      <c r="C28" s="24" t="s">
        <v>156</v>
      </c>
      <c r="D28" s="7"/>
    </row>
    <row r="29" spans="1:4" ht="16.5" customHeight="1">
      <c r="A29" s="11"/>
      <c r="B29" s="7"/>
      <c r="C29" s="24" t="s">
        <v>157</v>
      </c>
      <c r="D29" s="7"/>
    </row>
    <row r="30" spans="1:4" ht="16.5" customHeight="1">
      <c r="A30" s="11"/>
      <c r="B30" s="7"/>
      <c r="C30" s="24" t="s">
        <v>158</v>
      </c>
      <c r="D30" s="7"/>
    </row>
    <row r="31" spans="1:4" ht="16.5" customHeight="1">
      <c r="A31" s="11"/>
      <c r="B31" s="7"/>
      <c r="C31" s="24" t="s">
        <v>159</v>
      </c>
      <c r="D31" s="7"/>
    </row>
    <row r="32" spans="1:4" ht="16.5" customHeight="1">
      <c r="A32" s="11"/>
      <c r="B32" s="7"/>
      <c r="C32" s="10" t="s">
        <v>160</v>
      </c>
      <c r="D32" s="7"/>
    </row>
    <row r="33" spans="1:4" ht="16.5" customHeight="1">
      <c r="A33" s="11"/>
      <c r="B33" s="7"/>
      <c r="C33" s="10" t="s">
        <v>161</v>
      </c>
      <c r="D33" s="7"/>
    </row>
    <row r="34" spans="1:4" ht="16.5" customHeight="1">
      <c r="A34" s="11"/>
      <c r="B34" s="7"/>
      <c r="C34" s="25" t="s">
        <v>162</v>
      </c>
      <c r="D34" s="7"/>
    </row>
    <row r="35" spans="1:4" ht="15" customHeight="1">
      <c r="A35" s="12" t="s">
        <v>50</v>
      </c>
      <c r="B35" s="26">
        <v>31232761</v>
      </c>
      <c r="C35" s="12" t="s">
        <v>51</v>
      </c>
      <c r="D35" s="26">
        <v>31232761</v>
      </c>
    </row>
  </sheetData>
  <mergeCells count="4">
    <mergeCell ref="A3:D3"/>
    <mergeCell ref="A5:B5"/>
    <mergeCell ref="C5:D5"/>
    <mergeCell ref="A4:B4"/>
  </mergeCells>
  <phoneticPr fontId="18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8033-3271-8ABF-636A-7ABC4E488208}">
  <sheetPr>
    <outlinePr summaryRight="0"/>
    <pageSetUpPr fitToPage="1"/>
  </sheetPr>
  <dimension ref="A1:G24"/>
  <sheetViews>
    <sheetView showZeros="0" workbookViewId="0">
      <pane ySplit="1" topLeftCell="A11" activePane="bottomLeft" state="frozen"/>
      <selection activeCell="B11" sqref="B11"/>
      <selection pane="bottomLeft" activeCell="B15" sqref="B15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163</v>
      </c>
    </row>
    <row r="3" spans="1:7" ht="41.25" customHeight="1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spans="1:7" ht="18" customHeight="1">
      <c r="A4" s="29" t="str">
        <f>"单位名称："&amp;"昆明市五华区龙泉路小学"</f>
        <v>单位名称：昆明市五华区龙泉路小学</v>
      </c>
      <c r="F4" s="30"/>
      <c r="G4" s="4" t="s">
        <v>1</v>
      </c>
    </row>
    <row r="5" spans="1:7" ht="20.25" customHeight="1">
      <c r="A5" s="128" t="s">
        <v>164</v>
      </c>
      <c r="B5" s="129"/>
      <c r="C5" s="137" t="s">
        <v>55</v>
      </c>
      <c r="D5" s="134" t="s">
        <v>75</v>
      </c>
      <c r="E5" s="135"/>
      <c r="F5" s="136"/>
      <c r="G5" s="132" t="s">
        <v>76</v>
      </c>
    </row>
    <row r="6" spans="1:7" ht="20.25" customHeight="1">
      <c r="A6" s="31" t="s">
        <v>72</v>
      </c>
      <c r="B6" s="31" t="s">
        <v>73</v>
      </c>
      <c r="C6" s="138"/>
      <c r="D6" s="33" t="s">
        <v>57</v>
      </c>
      <c r="E6" s="33" t="s">
        <v>165</v>
      </c>
      <c r="F6" s="33" t="s">
        <v>166</v>
      </c>
      <c r="G6" s="133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24664916</v>
      </c>
      <c r="D8" s="7">
        <v>24498310</v>
      </c>
      <c r="E8" s="7">
        <v>22295299</v>
      </c>
      <c r="F8" s="7">
        <v>2203011</v>
      </c>
      <c r="G8" s="7">
        <v>166606</v>
      </c>
    </row>
    <row r="9" spans="1:7" ht="18" customHeight="1">
      <c r="A9" s="35" t="s">
        <v>99</v>
      </c>
      <c r="B9" s="35" t="s">
        <v>100</v>
      </c>
      <c r="C9" s="7">
        <v>24659948</v>
      </c>
      <c r="D9" s="7">
        <v>24493342</v>
      </c>
      <c r="E9" s="7">
        <v>22295299</v>
      </c>
      <c r="F9" s="7">
        <v>2198043</v>
      </c>
      <c r="G9" s="7">
        <v>166606</v>
      </c>
    </row>
    <row r="10" spans="1:7" ht="18" customHeight="1">
      <c r="A10" s="36" t="s">
        <v>101</v>
      </c>
      <c r="B10" s="36" t="s">
        <v>102</v>
      </c>
      <c r="C10" s="7">
        <v>24659948</v>
      </c>
      <c r="D10" s="7">
        <v>24493342</v>
      </c>
      <c r="E10" s="7">
        <v>22295299</v>
      </c>
      <c r="F10" s="7">
        <v>2198043</v>
      </c>
      <c r="G10" s="7">
        <v>166606</v>
      </c>
    </row>
    <row r="11" spans="1:7" ht="18" customHeight="1">
      <c r="A11" s="35" t="s">
        <v>103</v>
      </c>
      <c r="B11" s="35" t="s">
        <v>104</v>
      </c>
      <c r="C11" s="7">
        <v>4968</v>
      </c>
      <c r="D11" s="7">
        <v>4968</v>
      </c>
      <c r="E11" s="7"/>
      <c r="F11" s="7">
        <v>4968</v>
      </c>
      <c r="G11" s="7"/>
    </row>
    <row r="12" spans="1:7" ht="18" customHeight="1">
      <c r="A12" s="36" t="s">
        <v>105</v>
      </c>
      <c r="B12" s="36" t="s">
        <v>106</v>
      </c>
      <c r="C12" s="7">
        <v>4968</v>
      </c>
      <c r="D12" s="7">
        <v>4968</v>
      </c>
      <c r="E12" s="7"/>
      <c r="F12" s="7">
        <v>4968</v>
      </c>
      <c r="G12" s="7"/>
    </row>
    <row r="13" spans="1:7" ht="18" customHeight="1">
      <c r="A13" s="25" t="s">
        <v>107</v>
      </c>
      <c r="B13" s="25" t="s">
        <v>108</v>
      </c>
      <c r="C13" s="7">
        <v>2755258</v>
      </c>
      <c r="D13" s="7">
        <v>2755258</v>
      </c>
      <c r="E13" s="7">
        <v>2618458</v>
      </c>
      <c r="F13" s="7">
        <v>136800</v>
      </c>
      <c r="G13" s="7"/>
    </row>
    <row r="14" spans="1:7" ht="18" customHeight="1">
      <c r="A14" s="35" t="s">
        <v>109</v>
      </c>
      <c r="B14" s="35" t="s">
        <v>110</v>
      </c>
      <c r="C14" s="7">
        <v>2755258</v>
      </c>
      <c r="D14" s="7">
        <v>2755258</v>
      </c>
      <c r="E14" s="7">
        <v>2618458</v>
      </c>
      <c r="F14" s="7">
        <v>136800</v>
      </c>
      <c r="G14" s="7"/>
    </row>
    <row r="15" spans="1:7" ht="18" customHeight="1">
      <c r="A15" s="36" t="s">
        <v>111</v>
      </c>
      <c r="B15" s="36" t="s">
        <v>112</v>
      </c>
      <c r="C15" s="7">
        <v>912000</v>
      </c>
      <c r="D15" s="7">
        <v>912000</v>
      </c>
      <c r="E15" s="7">
        <v>775200</v>
      </c>
      <c r="F15" s="7">
        <v>136800</v>
      </c>
      <c r="G15" s="7"/>
    </row>
    <row r="16" spans="1:7" ht="18" customHeight="1">
      <c r="A16" s="36" t="s">
        <v>113</v>
      </c>
      <c r="B16" s="36" t="s">
        <v>114</v>
      </c>
      <c r="C16" s="7">
        <v>1843258</v>
      </c>
      <c r="D16" s="7">
        <v>1843258</v>
      </c>
      <c r="E16" s="7">
        <v>1843258</v>
      </c>
      <c r="F16" s="7"/>
      <c r="G16" s="7"/>
    </row>
    <row r="17" spans="1:7" ht="18" customHeight="1">
      <c r="A17" s="25" t="s">
        <v>115</v>
      </c>
      <c r="B17" s="25" t="s">
        <v>116</v>
      </c>
      <c r="C17" s="7">
        <v>1789123</v>
      </c>
      <c r="D17" s="7">
        <v>1789123</v>
      </c>
      <c r="E17" s="7">
        <v>1789123</v>
      </c>
      <c r="F17" s="7"/>
      <c r="G17" s="7"/>
    </row>
    <row r="18" spans="1:7" ht="18" customHeight="1">
      <c r="A18" s="35" t="s">
        <v>117</v>
      </c>
      <c r="B18" s="35" t="s">
        <v>118</v>
      </c>
      <c r="C18" s="7">
        <v>1789123</v>
      </c>
      <c r="D18" s="7">
        <v>1789123</v>
      </c>
      <c r="E18" s="7">
        <v>1789123</v>
      </c>
      <c r="F18" s="7"/>
      <c r="G18" s="7"/>
    </row>
    <row r="19" spans="1:7" ht="18" customHeight="1">
      <c r="A19" s="36" t="s">
        <v>119</v>
      </c>
      <c r="B19" s="36" t="s">
        <v>120</v>
      </c>
      <c r="C19" s="7">
        <v>1766082</v>
      </c>
      <c r="D19" s="7">
        <v>1766082</v>
      </c>
      <c r="E19" s="7">
        <v>1766082</v>
      </c>
      <c r="F19" s="7"/>
      <c r="G19" s="7"/>
    </row>
    <row r="20" spans="1:7" ht="18" customHeight="1">
      <c r="A20" s="36" t="s">
        <v>121</v>
      </c>
      <c r="B20" s="36" t="s">
        <v>122</v>
      </c>
      <c r="C20" s="7">
        <v>23041</v>
      </c>
      <c r="D20" s="7">
        <v>23041</v>
      </c>
      <c r="E20" s="7">
        <v>23041</v>
      </c>
      <c r="F20" s="7"/>
      <c r="G20" s="7"/>
    </row>
    <row r="21" spans="1:7" ht="18" customHeight="1">
      <c r="A21" s="25" t="s">
        <v>123</v>
      </c>
      <c r="B21" s="25" t="s">
        <v>124</v>
      </c>
      <c r="C21" s="7">
        <v>2023464</v>
      </c>
      <c r="D21" s="7">
        <v>2023464</v>
      </c>
      <c r="E21" s="7">
        <v>2023464</v>
      </c>
      <c r="F21" s="7"/>
      <c r="G21" s="7"/>
    </row>
    <row r="22" spans="1:7" ht="18" customHeight="1">
      <c r="A22" s="35" t="s">
        <v>125</v>
      </c>
      <c r="B22" s="35" t="s">
        <v>126</v>
      </c>
      <c r="C22" s="7">
        <v>2023464</v>
      </c>
      <c r="D22" s="7">
        <v>2023464</v>
      </c>
      <c r="E22" s="7">
        <v>2023464</v>
      </c>
      <c r="F22" s="7"/>
      <c r="G22" s="7"/>
    </row>
    <row r="23" spans="1:7" ht="18" customHeight="1">
      <c r="A23" s="36" t="s">
        <v>127</v>
      </c>
      <c r="B23" s="36" t="s">
        <v>128</v>
      </c>
      <c r="C23" s="7">
        <v>2023464</v>
      </c>
      <c r="D23" s="7">
        <v>2023464</v>
      </c>
      <c r="E23" s="7">
        <v>2023464</v>
      </c>
      <c r="F23" s="7"/>
      <c r="G23" s="7"/>
    </row>
    <row r="24" spans="1:7" ht="18" customHeight="1">
      <c r="A24" s="130" t="s">
        <v>167</v>
      </c>
      <c r="B24" s="131" t="s">
        <v>167</v>
      </c>
      <c r="C24" s="7">
        <v>31232761</v>
      </c>
      <c r="D24" s="7">
        <v>31066155</v>
      </c>
      <c r="E24" s="7">
        <v>28726344</v>
      </c>
      <c r="F24" s="7">
        <v>2339811</v>
      </c>
      <c r="G24" s="7">
        <v>166606</v>
      </c>
    </row>
  </sheetData>
  <mergeCells count="6">
    <mergeCell ref="A3:G3"/>
    <mergeCell ref="A5:B5"/>
    <mergeCell ref="A24:B24"/>
    <mergeCell ref="G5:G6"/>
    <mergeCell ref="D5:F5"/>
    <mergeCell ref="C5:C6"/>
  </mergeCells>
  <phoneticPr fontId="18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1D62-B246-2CF8-85AC-B6C792F835A2}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activeCell="B11" sqref="B11"/>
      <selection pane="bottomLeft" activeCell="A10" sqref="A10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168</v>
      </c>
    </row>
    <row r="3" spans="1:6" ht="41.25" customHeight="1">
      <c r="A3" s="140" t="str">
        <f>"2025"&amp;"年一般公共预算“三公”经费支出预算表"</f>
        <v>2025年一般公共预算“三公”经费支出预算表</v>
      </c>
      <c r="B3" s="141"/>
      <c r="C3" s="141"/>
      <c r="D3" s="141"/>
      <c r="E3" s="142"/>
      <c r="F3" s="141"/>
    </row>
    <row r="4" spans="1:6" ht="14.25" customHeight="1">
      <c r="A4" s="143" t="str">
        <f>"单位名称："&amp;"昆明市五华区龙泉路小学"</f>
        <v>单位名称：昆明市五华区龙泉路小学</v>
      </c>
      <c r="B4" s="144"/>
      <c r="D4" s="38"/>
      <c r="E4" s="23"/>
      <c r="F4" s="3" t="s">
        <v>1</v>
      </c>
    </row>
    <row r="5" spans="1:6" ht="27" customHeight="1">
      <c r="A5" s="145" t="s">
        <v>169</v>
      </c>
      <c r="B5" s="145" t="s">
        <v>170</v>
      </c>
      <c r="C5" s="98" t="s">
        <v>171</v>
      </c>
      <c r="D5" s="145"/>
      <c r="E5" s="148"/>
      <c r="F5" s="145" t="s">
        <v>172</v>
      </c>
    </row>
    <row r="6" spans="1:6" ht="28.5" customHeight="1">
      <c r="A6" s="146"/>
      <c r="B6" s="147"/>
      <c r="C6" s="40" t="s">
        <v>57</v>
      </c>
      <c r="D6" s="40" t="s">
        <v>173</v>
      </c>
      <c r="E6" s="40" t="s">
        <v>174</v>
      </c>
      <c r="F6" s="149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s="139" t="s">
        <v>385</v>
      </c>
      <c r="B9" s="139"/>
      <c r="C9" s="139"/>
    </row>
  </sheetData>
  <mergeCells count="7">
    <mergeCell ref="A9:C9"/>
    <mergeCell ref="A3:F3"/>
    <mergeCell ref="A4:B4"/>
    <mergeCell ref="A5:A6"/>
    <mergeCell ref="B5:B6"/>
    <mergeCell ref="C5:E5"/>
    <mergeCell ref="F5:F6"/>
  </mergeCells>
  <phoneticPr fontId="18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27B6-752C-12AD-9CEF-EAFFD2199F02}">
  <sheetPr>
    <outlinePr summaryRight="0"/>
    <pageSetUpPr fitToPage="1"/>
  </sheetPr>
  <dimension ref="A1:X42"/>
  <sheetViews>
    <sheetView showZeros="0" workbookViewId="0">
      <pane ySplit="1" topLeftCell="A2" activePane="bottomLeft" state="frozen"/>
      <selection activeCell="B11" sqref="B11"/>
      <selection pane="bottomLeft" activeCell="C5" sqref="C5:C8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4" width="18.66406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R2" s="43"/>
      <c r="V2" s="41"/>
      <c r="X2" s="44" t="s">
        <v>175</v>
      </c>
    </row>
    <row r="3" spans="1:24" ht="45.75" customHeight="1">
      <c r="A3" s="150" t="str">
        <f>"2025"&amp;"年部门基本支出预算表"</f>
        <v>2025年部门基本支出预算表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151"/>
      <c r="Q3" s="151"/>
      <c r="R3" s="150"/>
      <c r="S3" s="150"/>
      <c r="T3" s="150"/>
      <c r="U3" s="150"/>
      <c r="V3" s="150"/>
      <c r="W3" s="150"/>
      <c r="X3" s="150"/>
    </row>
    <row r="4" spans="1:24" ht="18.75" customHeight="1">
      <c r="A4" s="152" t="str">
        <f>"单位名称："&amp;"昆明市五华区龙泉路小学"</f>
        <v>单位名称：昆明市五华区龙泉路小学</v>
      </c>
      <c r="B4" s="153"/>
      <c r="C4" s="154"/>
      <c r="D4" s="154"/>
      <c r="E4" s="154"/>
      <c r="F4" s="154"/>
      <c r="G4" s="154"/>
      <c r="H4" s="154"/>
      <c r="I4" s="45"/>
      <c r="J4" s="45"/>
      <c r="K4" s="45"/>
      <c r="L4" s="45"/>
      <c r="M4" s="45"/>
      <c r="N4" s="45"/>
      <c r="O4" s="46"/>
      <c r="P4" s="46"/>
      <c r="Q4" s="46"/>
      <c r="R4" s="45"/>
      <c r="V4" s="41"/>
      <c r="X4" s="44" t="s">
        <v>1</v>
      </c>
    </row>
    <row r="5" spans="1:24" ht="18" customHeight="1">
      <c r="A5" s="155" t="s">
        <v>176</v>
      </c>
      <c r="B5" s="155" t="s">
        <v>177</v>
      </c>
      <c r="C5" s="155" t="s">
        <v>178</v>
      </c>
      <c r="D5" s="155" t="s">
        <v>179</v>
      </c>
      <c r="E5" s="155" t="s">
        <v>180</v>
      </c>
      <c r="F5" s="155" t="s">
        <v>181</v>
      </c>
      <c r="G5" s="155" t="s">
        <v>182</v>
      </c>
      <c r="H5" s="155" t="s">
        <v>183</v>
      </c>
      <c r="I5" s="134" t="s">
        <v>184</v>
      </c>
      <c r="J5" s="160" t="s">
        <v>184</v>
      </c>
      <c r="K5" s="160"/>
      <c r="L5" s="160"/>
      <c r="M5" s="160"/>
      <c r="N5" s="160"/>
      <c r="O5" s="135"/>
      <c r="P5" s="135"/>
      <c r="Q5" s="135"/>
      <c r="R5" s="163" t="s">
        <v>61</v>
      </c>
      <c r="S5" s="160" t="s">
        <v>62</v>
      </c>
      <c r="T5" s="160"/>
      <c r="U5" s="160"/>
      <c r="V5" s="160"/>
      <c r="W5" s="160"/>
      <c r="X5" s="161"/>
    </row>
    <row r="6" spans="1:24" ht="18" customHeight="1">
      <c r="A6" s="156"/>
      <c r="B6" s="157"/>
      <c r="C6" s="159"/>
      <c r="D6" s="156"/>
      <c r="E6" s="156"/>
      <c r="F6" s="156"/>
      <c r="G6" s="156"/>
      <c r="H6" s="156"/>
      <c r="I6" s="137" t="s">
        <v>185</v>
      </c>
      <c r="J6" s="134" t="s">
        <v>58</v>
      </c>
      <c r="K6" s="160"/>
      <c r="L6" s="160"/>
      <c r="M6" s="160"/>
      <c r="N6" s="161"/>
      <c r="O6" s="165" t="s">
        <v>186</v>
      </c>
      <c r="P6" s="135"/>
      <c r="Q6" s="136"/>
      <c r="R6" s="155" t="s">
        <v>61</v>
      </c>
      <c r="S6" s="134" t="s">
        <v>62</v>
      </c>
      <c r="T6" s="163" t="s">
        <v>64</v>
      </c>
      <c r="U6" s="160" t="s">
        <v>62</v>
      </c>
      <c r="V6" s="163" t="s">
        <v>66</v>
      </c>
      <c r="W6" s="163" t="s">
        <v>67</v>
      </c>
      <c r="X6" s="164" t="s">
        <v>68</v>
      </c>
    </row>
    <row r="7" spans="1:24" ht="19.5" customHeight="1">
      <c r="A7" s="157"/>
      <c r="B7" s="157"/>
      <c r="C7" s="157"/>
      <c r="D7" s="157"/>
      <c r="E7" s="157"/>
      <c r="F7" s="157"/>
      <c r="G7" s="157"/>
      <c r="H7" s="157"/>
      <c r="I7" s="157"/>
      <c r="J7" s="166" t="s">
        <v>187</v>
      </c>
      <c r="K7" s="155" t="s">
        <v>188</v>
      </c>
      <c r="L7" s="155" t="s">
        <v>189</v>
      </c>
      <c r="M7" s="155" t="s">
        <v>190</v>
      </c>
      <c r="N7" s="155" t="s">
        <v>191</v>
      </c>
      <c r="O7" s="155" t="s">
        <v>58</v>
      </c>
      <c r="P7" s="155" t="s">
        <v>59</v>
      </c>
      <c r="Q7" s="155" t="s">
        <v>60</v>
      </c>
      <c r="R7" s="157"/>
      <c r="S7" s="155" t="s">
        <v>57</v>
      </c>
      <c r="T7" s="155" t="s">
        <v>64</v>
      </c>
      <c r="U7" s="155" t="s">
        <v>192</v>
      </c>
      <c r="V7" s="155" t="s">
        <v>66</v>
      </c>
      <c r="W7" s="155" t="s">
        <v>67</v>
      </c>
      <c r="X7" s="155" t="s">
        <v>68</v>
      </c>
    </row>
    <row r="8" spans="1:24" ht="37.5" customHeight="1">
      <c r="A8" s="158"/>
      <c r="B8" s="138"/>
      <c r="C8" s="158"/>
      <c r="D8" s="158"/>
      <c r="E8" s="158"/>
      <c r="F8" s="158"/>
      <c r="G8" s="158"/>
      <c r="H8" s="158"/>
      <c r="I8" s="158"/>
      <c r="J8" s="167" t="s">
        <v>57</v>
      </c>
      <c r="K8" s="162" t="s">
        <v>193</v>
      </c>
      <c r="L8" s="162" t="s">
        <v>189</v>
      </c>
      <c r="M8" s="162" t="s">
        <v>190</v>
      </c>
      <c r="N8" s="162" t="s">
        <v>191</v>
      </c>
      <c r="O8" s="162" t="s">
        <v>189</v>
      </c>
      <c r="P8" s="162" t="s">
        <v>190</v>
      </c>
      <c r="Q8" s="162" t="s">
        <v>191</v>
      </c>
      <c r="R8" s="162" t="s">
        <v>61</v>
      </c>
      <c r="S8" s="162" t="s">
        <v>57</v>
      </c>
      <c r="T8" s="162" t="s">
        <v>64</v>
      </c>
      <c r="U8" s="162" t="s">
        <v>192</v>
      </c>
      <c r="V8" s="162" t="s">
        <v>66</v>
      </c>
      <c r="W8" s="162" t="s">
        <v>67</v>
      </c>
      <c r="X8" s="162" t="s">
        <v>68</v>
      </c>
    </row>
    <row r="9" spans="1:24" ht="14.25" customHeigh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</row>
    <row r="10" spans="1:24" ht="20.25" customHeight="1">
      <c r="A10" s="10" t="s">
        <v>194</v>
      </c>
      <c r="B10" s="10" t="s">
        <v>70</v>
      </c>
      <c r="C10" s="10" t="s">
        <v>195</v>
      </c>
      <c r="D10" s="10" t="s">
        <v>196</v>
      </c>
      <c r="E10" s="10" t="s">
        <v>101</v>
      </c>
      <c r="F10" s="10" t="s">
        <v>102</v>
      </c>
      <c r="G10" s="10" t="s">
        <v>197</v>
      </c>
      <c r="H10" s="10" t="s">
        <v>198</v>
      </c>
      <c r="I10" s="7">
        <v>5504784</v>
      </c>
      <c r="J10" s="7">
        <v>5504784</v>
      </c>
      <c r="K10" s="7"/>
      <c r="L10" s="7"/>
      <c r="M10" s="7">
        <v>5504784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194</v>
      </c>
      <c r="B11" s="10" t="s">
        <v>70</v>
      </c>
      <c r="C11" s="10" t="s">
        <v>195</v>
      </c>
      <c r="D11" s="10" t="s">
        <v>196</v>
      </c>
      <c r="E11" s="10" t="s">
        <v>101</v>
      </c>
      <c r="F11" s="10" t="s">
        <v>102</v>
      </c>
      <c r="G11" s="10" t="s">
        <v>199</v>
      </c>
      <c r="H11" s="10" t="s">
        <v>200</v>
      </c>
      <c r="I11" s="7">
        <v>2437248</v>
      </c>
      <c r="J11" s="7">
        <v>2437248</v>
      </c>
      <c r="K11" s="50"/>
      <c r="L11" s="50"/>
      <c r="M11" s="7">
        <v>2437248</v>
      </c>
      <c r="N11" s="50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194</v>
      </c>
      <c r="B12" s="10" t="s">
        <v>70</v>
      </c>
      <c r="C12" s="10" t="s">
        <v>195</v>
      </c>
      <c r="D12" s="10" t="s">
        <v>196</v>
      </c>
      <c r="E12" s="10" t="s">
        <v>101</v>
      </c>
      <c r="F12" s="10" t="s">
        <v>102</v>
      </c>
      <c r="G12" s="10" t="s">
        <v>201</v>
      </c>
      <c r="H12" s="10" t="s">
        <v>202</v>
      </c>
      <c r="I12" s="7">
        <v>458732</v>
      </c>
      <c r="J12" s="7">
        <v>458732</v>
      </c>
      <c r="K12" s="50"/>
      <c r="L12" s="50"/>
      <c r="M12" s="7">
        <v>458732</v>
      </c>
      <c r="N12" s="50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194</v>
      </c>
      <c r="B13" s="10" t="s">
        <v>70</v>
      </c>
      <c r="C13" s="10" t="s">
        <v>195</v>
      </c>
      <c r="D13" s="10" t="s">
        <v>196</v>
      </c>
      <c r="E13" s="10" t="s">
        <v>101</v>
      </c>
      <c r="F13" s="10" t="s">
        <v>102</v>
      </c>
      <c r="G13" s="10" t="s">
        <v>203</v>
      </c>
      <c r="H13" s="10" t="s">
        <v>204</v>
      </c>
      <c r="I13" s="7">
        <v>1235040</v>
      </c>
      <c r="J13" s="7">
        <v>1235040</v>
      </c>
      <c r="K13" s="50"/>
      <c r="L13" s="50"/>
      <c r="M13" s="7">
        <v>1235040</v>
      </c>
      <c r="N13" s="50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194</v>
      </c>
      <c r="B14" s="10" t="s">
        <v>70</v>
      </c>
      <c r="C14" s="10" t="s">
        <v>195</v>
      </c>
      <c r="D14" s="10" t="s">
        <v>196</v>
      </c>
      <c r="E14" s="10" t="s">
        <v>101</v>
      </c>
      <c r="F14" s="10" t="s">
        <v>102</v>
      </c>
      <c r="G14" s="10" t="s">
        <v>203</v>
      </c>
      <c r="H14" s="10" t="s">
        <v>204</v>
      </c>
      <c r="I14" s="7">
        <v>2300820</v>
      </c>
      <c r="J14" s="7">
        <v>2300820</v>
      </c>
      <c r="K14" s="50"/>
      <c r="L14" s="50"/>
      <c r="M14" s="7">
        <v>2300820</v>
      </c>
      <c r="N14" s="50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194</v>
      </c>
      <c r="B15" s="10" t="s">
        <v>70</v>
      </c>
      <c r="C15" s="10" t="s">
        <v>205</v>
      </c>
      <c r="D15" s="10" t="s">
        <v>206</v>
      </c>
      <c r="E15" s="10" t="s">
        <v>113</v>
      </c>
      <c r="F15" s="10" t="s">
        <v>114</v>
      </c>
      <c r="G15" s="10" t="s">
        <v>207</v>
      </c>
      <c r="H15" s="10" t="s">
        <v>208</v>
      </c>
      <c r="I15" s="7">
        <v>1843258</v>
      </c>
      <c r="J15" s="7">
        <v>1843258</v>
      </c>
      <c r="K15" s="50"/>
      <c r="L15" s="50"/>
      <c r="M15" s="7">
        <v>1843258</v>
      </c>
      <c r="N15" s="50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194</v>
      </c>
      <c r="B16" s="10" t="s">
        <v>70</v>
      </c>
      <c r="C16" s="10" t="s">
        <v>205</v>
      </c>
      <c r="D16" s="10" t="s">
        <v>206</v>
      </c>
      <c r="E16" s="10" t="s">
        <v>119</v>
      </c>
      <c r="F16" s="10" t="s">
        <v>120</v>
      </c>
      <c r="G16" s="10" t="s">
        <v>209</v>
      </c>
      <c r="H16" s="10" t="s">
        <v>210</v>
      </c>
      <c r="I16" s="7">
        <v>1766082</v>
      </c>
      <c r="J16" s="7">
        <v>1766082</v>
      </c>
      <c r="K16" s="50"/>
      <c r="L16" s="50"/>
      <c r="M16" s="7">
        <v>1766082</v>
      </c>
      <c r="N16" s="50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194</v>
      </c>
      <c r="B17" s="10" t="s">
        <v>70</v>
      </c>
      <c r="C17" s="10" t="s">
        <v>205</v>
      </c>
      <c r="D17" s="10" t="s">
        <v>206</v>
      </c>
      <c r="E17" s="10" t="s">
        <v>101</v>
      </c>
      <c r="F17" s="10" t="s">
        <v>102</v>
      </c>
      <c r="G17" s="10" t="s">
        <v>211</v>
      </c>
      <c r="H17" s="10" t="s">
        <v>212</v>
      </c>
      <c r="I17" s="7">
        <v>80643</v>
      </c>
      <c r="J17" s="7">
        <v>80643</v>
      </c>
      <c r="K17" s="50"/>
      <c r="L17" s="50"/>
      <c r="M17" s="7">
        <v>80643</v>
      </c>
      <c r="N17" s="50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194</v>
      </c>
      <c r="B18" s="10" t="s">
        <v>70</v>
      </c>
      <c r="C18" s="10" t="s">
        <v>205</v>
      </c>
      <c r="D18" s="10" t="s">
        <v>206</v>
      </c>
      <c r="E18" s="10" t="s">
        <v>121</v>
      </c>
      <c r="F18" s="10" t="s">
        <v>122</v>
      </c>
      <c r="G18" s="10" t="s">
        <v>211</v>
      </c>
      <c r="H18" s="10" t="s">
        <v>212</v>
      </c>
      <c r="I18" s="7">
        <v>23041</v>
      </c>
      <c r="J18" s="7">
        <v>23041</v>
      </c>
      <c r="K18" s="50"/>
      <c r="L18" s="50"/>
      <c r="M18" s="7">
        <v>23041</v>
      </c>
      <c r="N18" s="50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194</v>
      </c>
      <c r="B19" s="10" t="s">
        <v>70</v>
      </c>
      <c r="C19" s="10" t="s">
        <v>213</v>
      </c>
      <c r="D19" s="10" t="s">
        <v>128</v>
      </c>
      <c r="E19" s="10" t="s">
        <v>127</v>
      </c>
      <c r="F19" s="10" t="s">
        <v>128</v>
      </c>
      <c r="G19" s="10" t="s">
        <v>214</v>
      </c>
      <c r="H19" s="10" t="s">
        <v>128</v>
      </c>
      <c r="I19" s="7">
        <v>2023464</v>
      </c>
      <c r="J19" s="7">
        <v>2023464</v>
      </c>
      <c r="K19" s="50"/>
      <c r="L19" s="50"/>
      <c r="M19" s="7">
        <v>2023464</v>
      </c>
      <c r="N19" s="50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194</v>
      </c>
      <c r="B20" s="10" t="s">
        <v>70</v>
      </c>
      <c r="C20" s="10" t="s">
        <v>215</v>
      </c>
      <c r="D20" s="10" t="s">
        <v>216</v>
      </c>
      <c r="E20" s="10" t="s">
        <v>101</v>
      </c>
      <c r="F20" s="10" t="s">
        <v>102</v>
      </c>
      <c r="G20" s="10" t="s">
        <v>217</v>
      </c>
      <c r="H20" s="10" t="s">
        <v>216</v>
      </c>
      <c r="I20" s="7">
        <v>96720</v>
      </c>
      <c r="J20" s="7">
        <v>96720</v>
      </c>
      <c r="K20" s="50"/>
      <c r="L20" s="50"/>
      <c r="M20" s="7">
        <v>96720</v>
      </c>
      <c r="N20" s="50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194</v>
      </c>
      <c r="B21" s="10" t="s">
        <v>70</v>
      </c>
      <c r="C21" s="10" t="s">
        <v>218</v>
      </c>
      <c r="D21" s="10" t="s">
        <v>219</v>
      </c>
      <c r="E21" s="10" t="s">
        <v>101</v>
      </c>
      <c r="F21" s="10" t="s">
        <v>102</v>
      </c>
      <c r="G21" s="10" t="s">
        <v>220</v>
      </c>
      <c r="H21" s="10" t="s">
        <v>221</v>
      </c>
      <c r="I21" s="7">
        <v>286820</v>
      </c>
      <c r="J21" s="7">
        <v>286820</v>
      </c>
      <c r="K21" s="50"/>
      <c r="L21" s="50"/>
      <c r="M21" s="7">
        <v>286820</v>
      </c>
      <c r="N21" s="50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194</v>
      </c>
      <c r="B22" s="10" t="s">
        <v>70</v>
      </c>
      <c r="C22" s="10" t="s">
        <v>218</v>
      </c>
      <c r="D22" s="10" t="s">
        <v>219</v>
      </c>
      <c r="E22" s="10" t="s">
        <v>101</v>
      </c>
      <c r="F22" s="10" t="s">
        <v>102</v>
      </c>
      <c r="G22" s="10" t="s">
        <v>222</v>
      </c>
      <c r="H22" s="10" t="s">
        <v>223</v>
      </c>
      <c r="I22" s="7">
        <v>80000</v>
      </c>
      <c r="J22" s="7">
        <v>80000</v>
      </c>
      <c r="K22" s="50"/>
      <c r="L22" s="50"/>
      <c r="M22" s="7">
        <v>80000</v>
      </c>
      <c r="N22" s="50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194</v>
      </c>
      <c r="B23" s="10" t="s">
        <v>70</v>
      </c>
      <c r="C23" s="10" t="s">
        <v>218</v>
      </c>
      <c r="D23" s="10" t="s">
        <v>219</v>
      </c>
      <c r="E23" s="10" t="s">
        <v>101</v>
      </c>
      <c r="F23" s="10" t="s">
        <v>102</v>
      </c>
      <c r="G23" s="10" t="s">
        <v>222</v>
      </c>
      <c r="H23" s="10" t="s">
        <v>223</v>
      </c>
      <c r="I23" s="7">
        <v>100000</v>
      </c>
      <c r="J23" s="7">
        <v>100000</v>
      </c>
      <c r="K23" s="50"/>
      <c r="L23" s="50"/>
      <c r="M23" s="7">
        <v>100000</v>
      </c>
      <c r="N23" s="50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194</v>
      </c>
      <c r="B24" s="10" t="s">
        <v>70</v>
      </c>
      <c r="C24" s="10" t="s">
        <v>218</v>
      </c>
      <c r="D24" s="10" t="s">
        <v>219</v>
      </c>
      <c r="E24" s="10" t="s">
        <v>101</v>
      </c>
      <c r="F24" s="10" t="s">
        <v>102</v>
      </c>
      <c r="G24" s="10" t="s">
        <v>224</v>
      </c>
      <c r="H24" s="10" t="s">
        <v>225</v>
      </c>
      <c r="I24" s="7">
        <v>100000</v>
      </c>
      <c r="J24" s="7">
        <v>100000</v>
      </c>
      <c r="K24" s="50"/>
      <c r="L24" s="50"/>
      <c r="M24" s="7">
        <v>100000</v>
      </c>
      <c r="N24" s="50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194</v>
      </c>
      <c r="B25" s="10" t="s">
        <v>70</v>
      </c>
      <c r="C25" s="10" t="s">
        <v>218</v>
      </c>
      <c r="D25" s="10" t="s">
        <v>219</v>
      </c>
      <c r="E25" s="10" t="s">
        <v>101</v>
      </c>
      <c r="F25" s="10" t="s">
        <v>102</v>
      </c>
      <c r="G25" s="10" t="s">
        <v>226</v>
      </c>
      <c r="H25" s="10" t="s">
        <v>227</v>
      </c>
      <c r="I25" s="7">
        <v>8000</v>
      </c>
      <c r="J25" s="7">
        <v>8000</v>
      </c>
      <c r="K25" s="50"/>
      <c r="L25" s="50"/>
      <c r="M25" s="7">
        <v>8000</v>
      </c>
      <c r="N25" s="50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194</v>
      </c>
      <c r="B26" s="10" t="s">
        <v>70</v>
      </c>
      <c r="C26" s="10" t="s">
        <v>218</v>
      </c>
      <c r="D26" s="10" t="s">
        <v>219</v>
      </c>
      <c r="E26" s="10" t="s">
        <v>101</v>
      </c>
      <c r="F26" s="10" t="s">
        <v>102</v>
      </c>
      <c r="G26" s="10" t="s">
        <v>226</v>
      </c>
      <c r="H26" s="10" t="s">
        <v>227</v>
      </c>
      <c r="I26" s="7">
        <v>16000</v>
      </c>
      <c r="J26" s="7">
        <v>16000</v>
      </c>
      <c r="K26" s="50"/>
      <c r="L26" s="50"/>
      <c r="M26" s="7">
        <v>16000</v>
      </c>
      <c r="N26" s="50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194</v>
      </c>
      <c r="B27" s="10" t="s">
        <v>70</v>
      </c>
      <c r="C27" s="10" t="s">
        <v>218</v>
      </c>
      <c r="D27" s="10" t="s">
        <v>219</v>
      </c>
      <c r="E27" s="10" t="s">
        <v>101</v>
      </c>
      <c r="F27" s="10" t="s">
        <v>102</v>
      </c>
      <c r="G27" s="10" t="s">
        <v>228</v>
      </c>
      <c r="H27" s="10" t="s">
        <v>229</v>
      </c>
      <c r="I27" s="7">
        <v>120000</v>
      </c>
      <c r="J27" s="7">
        <v>120000</v>
      </c>
      <c r="K27" s="50"/>
      <c r="L27" s="50"/>
      <c r="M27" s="7">
        <v>120000</v>
      </c>
      <c r="N27" s="50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194</v>
      </c>
      <c r="B28" s="10" t="s">
        <v>70</v>
      </c>
      <c r="C28" s="10" t="s">
        <v>218</v>
      </c>
      <c r="D28" s="10" t="s">
        <v>219</v>
      </c>
      <c r="E28" s="10" t="s">
        <v>101</v>
      </c>
      <c r="F28" s="10" t="s">
        <v>102</v>
      </c>
      <c r="G28" s="10" t="s">
        <v>230</v>
      </c>
      <c r="H28" s="10" t="s">
        <v>231</v>
      </c>
      <c r="I28" s="7">
        <v>500000</v>
      </c>
      <c r="J28" s="7">
        <v>500000</v>
      </c>
      <c r="K28" s="50"/>
      <c r="L28" s="50"/>
      <c r="M28" s="7">
        <v>500000</v>
      </c>
      <c r="N28" s="50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194</v>
      </c>
      <c r="B29" s="10" t="s">
        <v>70</v>
      </c>
      <c r="C29" s="10" t="s">
        <v>218</v>
      </c>
      <c r="D29" s="10" t="s">
        <v>219</v>
      </c>
      <c r="E29" s="10" t="s">
        <v>101</v>
      </c>
      <c r="F29" s="10" t="s">
        <v>102</v>
      </c>
      <c r="G29" s="10" t="s">
        <v>232</v>
      </c>
      <c r="H29" s="10" t="s">
        <v>233</v>
      </c>
      <c r="I29" s="7">
        <v>140000</v>
      </c>
      <c r="J29" s="7">
        <v>140000</v>
      </c>
      <c r="K29" s="50"/>
      <c r="L29" s="50"/>
      <c r="M29" s="7">
        <v>140000</v>
      </c>
      <c r="N29" s="50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194</v>
      </c>
      <c r="B30" s="10" t="s">
        <v>70</v>
      </c>
      <c r="C30" s="10" t="s">
        <v>218</v>
      </c>
      <c r="D30" s="10" t="s">
        <v>219</v>
      </c>
      <c r="E30" s="10" t="s">
        <v>101</v>
      </c>
      <c r="F30" s="10" t="s">
        <v>102</v>
      </c>
      <c r="G30" s="10" t="s">
        <v>234</v>
      </c>
      <c r="H30" s="10" t="s">
        <v>235</v>
      </c>
      <c r="I30" s="7">
        <v>65000</v>
      </c>
      <c r="J30" s="7">
        <v>65000</v>
      </c>
      <c r="K30" s="50"/>
      <c r="L30" s="50"/>
      <c r="M30" s="7">
        <v>65000</v>
      </c>
      <c r="N30" s="50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194</v>
      </c>
      <c r="B31" s="10" t="s">
        <v>70</v>
      </c>
      <c r="C31" s="10" t="s">
        <v>218</v>
      </c>
      <c r="D31" s="10" t="s">
        <v>219</v>
      </c>
      <c r="E31" s="10" t="s">
        <v>101</v>
      </c>
      <c r="F31" s="10" t="s">
        <v>102</v>
      </c>
      <c r="G31" s="10" t="s">
        <v>236</v>
      </c>
      <c r="H31" s="10" t="s">
        <v>237</v>
      </c>
      <c r="I31" s="7">
        <v>372000</v>
      </c>
      <c r="J31" s="7">
        <v>372000</v>
      </c>
      <c r="K31" s="50"/>
      <c r="L31" s="50"/>
      <c r="M31" s="7">
        <v>372000</v>
      </c>
      <c r="N31" s="50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194</v>
      </c>
      <c r="B32" s="10" t="s">
        <v>70</v>
      </c>
      <c r="C32" s="10" t="s">
        <v>218</v>
      </c>
      <c r="D32" s="10" t="s">
        <v>219</v>
      </c>
      <c r="E32" s="10" t="s">
        <v>111</v>
      </c>
      <c r="F32" s="10" t="s">
        <v>112</v>
      </c>
      <c r="G32" s="10" t="s">
        <v>238</v>
      </c>
      <c r="H32" s="10" t="s">
        <v>239</v>
      </c>
      <c r="I32" s="7">
        <v>22800</v>
      </c>
      <c r="J32" s="7">
        <v>22800</v>
      </c>
      <c r="K32" s="50"/>
      <c r="L32" s="50"/>
      <c r="M32" s="7">
        <v>22800</v>
      </c>
      <c r="N32" s="50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194</v>
      </c>
      <c r="B33" s="10" t="s">
        <v>70</v>
      </c>
      <c r="C33" s="10" t="s">
        <v>240</v>
      </c>
      <c r="D33" s="10" t="s">
        <v>241</v>
      </c>
      <c r="E33" s="10" t="s">
        <v>111</v>
      </c>
      <c r="F33" s="10" t="s">
        <v>112</v>
      </c>
      <c r="G33" s="10" t="s">
        <v>242</v>
      </c>
      <c r="H33" s="10" t="s">
        <v>243</v>
      </c>
      <c r="I33" s="7">
        <v>775200</v>
      </c>
      <c r="J33" s="7">
        <v>775200</v>
      </c>
      <c r="K33" s="50"/>
      <c r="L33" s="50"/>
      <c r="M33" s="7">
        <v>775200</v>
      </c>
      <c r="N33" s="50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194</v>
      </c>
      <c r="B34" s="10" t="s">
        <v>70</v>
      </c>
      <c r="C34" s="10" t="s">
        <v>244</v>
      </c>
      <c r="D34" s="10" t="s">
        <v>245</v>
      </c>
      <c r="E34" s="10" t="s">
        <v>101</v>
      </c>
      <c r="F34" s="10" t="s">
        <v>102</v>
      </c>
      <c r="G34" s="10" t="s">
        <v>220</v>
      </c>
      <c r="H34" s="10" t="s">
        <v>221</v>
      </c>
      <c r="I34" s="7">
        <v>282503</v>
      </c>
      <c r="J34" s="7">
        <v>282503</v>
      </c>
      <c r="K34" s="50"/>
      <c r="L34" s="50"/>
      <c r="M34" s="7">
        <v>282503</v>
      </c>
      <c r="N34" s="50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0.25" customHeight="1">
      <c r="A35" s="10" t="s">
        <v>194</v>
      </c>
      <c r="B35" s="10" t="s">
        <v>70</v>
      </c>
      <c r="C35" s="10" t="s">
        <v>244</v>
      </c>
      <c r="D35" s="10" t="s">
        <v>245</v>
      </c>
      <c r="E35" s="10" t="s">
        <v>105</v>
      </c>
      <c r="F35" s="10" t="s">
        <v>106</v>
      </c>
      <c r="G35" s="10" t="s">
        <v>220</v>
      </c>
      <c r="H35" s="10" t="s">
        <v>221</v>
      </c>
      <c r="I35" s="7">
        <v>4968</v>
      </c>
      <c r="J35" s="7">
        <v>4968</v>
      </c>
      <c r="K35" s="50"/>
      <c r="L35" s="50"/>
      <c r="M35" s="7">
        <v>4968</v>
      </c>
      <c r="N35" s="50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0.25" customHeight="1">
      <c r="A36" s="10" t="s">
        <v>194</v>
      </c>
      <c r="B36" s="10" t="s">
        <v>70</v>
      </c>
      <c r="C36" s="10" t="s">
        <v>244</v>
      </c>
      <c r="D36" s="10" t="s">
        <v>245</v>
      </c>
      <c r="E36" s="10" t="s">
        <v>101</v>
      </c>
      <c r="F36" s="10" t="s">
        <v>102</v>
      </c>
      <c r="G36" s="10" t="s">
        <v>232</v>
      </c>
      <c r="H36" s="10" t="s">
        <v>233</v>
      </c>
      <c r="I36" s="7">
        <v>31000</v>
      </c>
      <c r="J36" s="7">
        <v>31000</v>
      </c>
      <c r="K36" s="50"/>
      <c r="L36" s="50"/>
      <c r="M36" s="7">
        <v>31000</v>
      </c>
      <c r="N36" s="50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0.25" customHeight="1">
      <c r="A37" s="10" t="s">
        <v>194</v>
      </c>
      <c r="B37" s="10" t="s">
        <v>70</v>
      </c>
      <c r="C37" s="10" t="s">
        <v>246</v>
      </c>
      <c r="D37" s="10" t="s">
        <v>247</v>
      </c>
      <c r="E37" s="10" t="s">
        <v>101</v>
      </c>
      <c r="F37" s="10" t="s">
        <v>102</v>
      </c>
      <c r="G37" s="10" t="s">
        <v>201</v>
      </c>
      <c r="H37" s="10" t="s">
        <v>202</v>
      </c>
      <c r="I37" s="7">
        <v>4265600</v>
      </c>
      <c r="J37" s="7">
        <v>4265600</v>
      </c>
      <c r="K37" s="50"/>
      <c r="L37" s="50"/>
      <c r="M37" s="7">
        <v>4265600</v>
      </c>
      <c r="N37" s="50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0.25" customHeight="1">
      <c r="A38" s="10" t="s">
        <v>194</v>
      </c>
      <c r="B38" s="10" t="s">
        <v>70</v>
      </c>
      <c r="C38" s="10" t="s">
        <v>246</v>
      </c>
      <c r="D38" s="10" t="s">
        <v>247</v>
      </c>
      <c r="E38" s="10" t="s">
        <v>101</v>
      </c>
      <c r="F38" s="10" t="s">
        <v>102</v>
      </c>
      <c r="G38" s="10" t="s">
        <v>203</v>
      </c>
      <c r="H38" s="10" t="s">
        <v>204</v>
      </c>
      <c r="I38" s="7">
        <v>1190400</v>
      </c>
      <c r="J38" s="7">
        <v>1190400</v>
      </c>
      <c r="K38" s="50"/>
      <c r="L38" s="50"/>
      <c r="M38" s="7">
        <v>1190400</v>
      </c>
      <c r="N38" s="50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20.25" customHeight="1">
      <c r="A39" s="10" t="s">
        <v>194</v>
      </c>
      <c r="B39" s="10" t="s">
        <v>70</v>
      </c>
      <c r="C39" s="10" t="s">
        <v>246</v>
      </c>
      <c r="D39" s="10" t="s">
        <v>247</v>
      </c>
      <c r="E39" s="10" t="s">
        <v>101</v>
      </c>
      <c r="F39" s="10" t="s">
        <v>102</v>
      </c>
      <c r="G39" s="10" t="s">
        <v>203</v>
      </c>
      <c r="H39" s="10" t="s">
        <v>204</v>
      </c>
      <c r="I39" s="7">
        <v>1041600</v>
      </c>
      <c r="J39" s="7">
        <v>1041600</v>
      </c>
      <c r="K39" s="50"/>
      <c r="L39" s="50"/>
      <c r="M39" s="7">
        <v>1041600</v>
      </c>
      <c r="N39" s="50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0.25" customHeight="1">
      <c r="A40" s="10" t="s">
        <v>194</v>
      </c>
      <c r="B40" s="10" t="s">
        <v>70</v>
      </c>
      <c r="C40" s="10" t="s">
        <v>248</v>
      </c>
      <c r="D40" s="10" t="s">
        <v>249</v>
      </c>
      <c r="E40" s="10" t="s">
        <v>111</v>
      </c>
      <c r="F40" s="10" t="s">
        <v>112</v>
      </c>
      <c r="G40" s="10" t="s">
        <v>236</v>
      </c>
      <c r="H40" s="10" t="s">
        <v>237</v>
      </c>
      <c r="I40" s="7">
        <v>114000</v>
      </c>
      <c r="J40" s="7">
        <v>114000</v>
      </c>
      <c r="K40" s="50"/>
      <c r="L40" s="50"/>
      <c r="M40" s="7">
        <v>114000</v>
      </c>
      <c r="N40" s="50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20.25" customHeight="1">
      <c r="A41" s="10" t="s">
        <v>194</v>
      </c>
      <c r="B41" s="10" t="s">
        <v>70</v>
      </c>
      <c r="C41" s="10" t="s">
        <v>250</v>
      </c>
      <c r="D41" s="10" t="s">
        <v>251</v>
      </c>
      <c r="E41" s="10" t="s">
        <v>101</v>
      </c>
      <c r="F41" s="10" t="s">
        <v>102</v>
      </c>
      <c r="G41" s="10" t="s">
        <v>252</v>
      </c>
      <c r="H41" s="10" t="s">
        <v>253</v>
      </c>
      <c r="I41" s="7">
        <v>3780432</v>
      </c>
      <c r="J41" s="7">
        <v>3780432</v>
      </c>
      <c r="K41" s="50"/>
      <c r="L41" s="50"/>
      <c r="M41" s="7">
        <v>3780432</v>
      </c>
      <c r="N41" s="50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7.25" customHeight="1">
      <c r="A42" s="168" t="s">
        <v>167</v>
      </c>
      <c r="B42" s="169"/>
      <c r="C42" s="170"/>
      <c r="D42" s="170"/>
      <c r="E42" s="170"/>
      <c r="F42" s="170"/>
      <c r="G42" s="170"/>
      <c r="H42" s="171"/>
      <c r="I42" s="7">
        <v>31066155</v>
      </c>
      <c r="J42" s="7">
        <v>31066155</v>
      </c>
      <c r="K42" s="7"/>
      <c r="L42" s="7"/>
      <c r="M42" s="7">
        <v>31066155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</sheetData>
  <mergeCells count="31">
    <mergeCell ref="A42:H42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</mergeCells>
  <phoneticPr fontId="18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D403-B435-1395-689D-2E35298D7B08}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 activeCell="B11" sqref="B11"/>
      <selection pane="bottomLeft" activeCell="E18" sqref="E18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3.886718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1"/>
      <c r="F2" s="51"/>
      <c r="G2" s="51"/>
      <c r="H2" s="51"/>
      <c r="U2" s="27"/>
      <c r="W2" s="4" t="s">
        <v>254</v>
      </c>
    </row>
    <row r="3" spans="1:23" ht="46.5" customHeight="1">
      <c r="A3" s="151" t="str">
        <f>"2025"&amp;"年部门项目支出预算表"</f>
        <v>2025年部门项目支出预算表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3" ht="13.5" customHeight="1">
      <c r="A4" s="152" t="str">
        <f>"单位名称："&amp;"昆明市五华区龙泉路小学"</f>
        <v>单位名称：昆明市五华区龙泉路小学</v>
      </c>
      <c r="B4" s="153"/>
      <c r="C4" s="153"/>
      <c r="D4" s="153"/>
      <c r="E4" s="153"/>
      <c r="F4" s="153"/>
      <c r="G4" s="153"/>
      <c r="H4" s="153"/>
      <c r="I4" s="46"/>
      <c r="J4" s="46"/>
      <c r="K4" s="46"/>
      <c r="L4" s="46"/>
      <c r="M4" s="46"/>
      <c r="N4" s="46"/>
      <c r="O4" s="46"/>
      <c r="P4" s="46"/>
      <c r="Q4" s="46"/>
      <c r="U4" s="27"/>
      <c r="W4" s="52" t="s">
        <v>1</v>
      </c>
    </row>
    <row r="5" spans="1:23" ht="21.75" customHeight="1">
      <c r="A5" s="155" t="s">
        <v>255</v>
      </c>
      <c r="B5" s="172" t="s">
        <v>178</v>
      </c>
      <c r="C5" s="155" t="s">
        <v>179</v>
      </c>
      <c r="D5" s="155" t="s">
        <v>256</v>
      </c>
      <c r="E5" s="172" t="s">
        <v>180</v>
      </c>
      <c r="F5" s="172" t="s">
        <v>181</v>
      </c>
      <c r="G5" s="172" t="s">
        <v>257</v>
      </c>
      <c r="H5" s="172" t="s">
        <v>258</v>
      </c>
      <c r="I5" s="177" t="s">
        <v>55</v>
      </c>
      <c r="J5" s="165" t="s">
        <v>259</v>
      </c>
      <c r="K5" s="135"/>
      <c r="L5" s="135"/>
      <c r="M5" s="136"/>
      <c r="N5" s="165" t="s">
        <v>186</v>
      </c>
      <c r="O5" s="135"/>
      <c r="P5" s="136"/>
      <c r="Q5" s="172" t="s">
        <v>61</v>
      </c>
      <c r="R5" s="165" t="s">
        <v>62</v>
      </c>
      <c r="S5" s="135"/>
      <c r="T5" s="135"/>
      <c r="U5" s="135"/>
      <c r="V5" s="135"/>
      <c r="W5" s="136"/>
    </row>
    <row r="6" spans="1:23" ht="21.75" customHeight="1">
      <c r="A6" s="156"/>
      <c r="B6" s="157"/>
      <c r="C6" s="156"/>
      <c r="D6" s="156"/>
      <c r="E6" s="173"/>
      <c r="F6" s="173"/>
      <c r="G6" s="173"/>
      <c r="H6" s="173"/>
      <c r="I6" s="157"/>
      <c r="J6" s="175" t="s">
        <v>58</v>
      </c>
      <c r="K6" s="132"/>
      <c r="L6" s="172" t="s">
        <v>59</v>
      </c>
      <c r="M6" s="172" t="s">
        <v>60</v>
      </c>
      <c r="N6" s="172" t="s">
        <v>58</v>
      </c>
      <c r="O6" s="172" t="s">
        <v>59</v>
      </c>
      <c r="P6" s="172" t="s">
        <v>60</v>
      </c>
      <c r="Q6" s="173"/>
      <c r="R6" s="172" t="s">
        <v>57</v>
      </c>
      <c r="S6" s="172" t="s">
        <v>64</v>
      </c>
      <c r="T6" s="172" t="s">
        <v>192</v>
      </c>
      <c r="U6" s="172" t="s">
        <v>66</v>
      </c>
      <c r="V6" s="172" t="s">
        <v>67</v>
      </c>
      <c r="W6" s="172" t="s">
        <v>68</v>
      </c>
    </row>
    <row r="7" spans="1:23" ht="21" customHeight="1">
      <c r="A7" s="157"/>
      <c r="B7" s="157"/>
      <c r="C7" s="157"/>
      <c r="D7" s="157"/>
      <c r="E7" s="157"/>
      <c r="F7" s="157"/>
      <c r="G7" s="157"/>
      <c r="H7" s="157"/>
      <c r="I7" s="157"/>
      <c r="J7" s="176" t="s">
        <v>57</v>
      </c>
      <c r="K7" s="133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spans="1:23" ht="39.75" customHeight="1">
      <c r="A8" s="162"/>
      <c r="B8" s="138"/>
      <c r="C8" s="162"/>
      <c r="D8" s="162"/>
      <c r="E8" s="174"/>
      <c r="F8" s="174"/>
      <c r="G8" s="174"/>
      <c r="H8" s="174"/>
      <c r="I8" s="138"/>
      <c r="J8" s="54" t="s">
        <v>57</v>
      </c>
      <c r="K8" s="54" t="s">
        <v>260</v>
      </c>
      <c r="L8" s="174"/>
      <c r="M8" s="174"/>
      <c r="N8" s="174"/>
      <c r="O8" s="174"/>
      <c r="P8" s="174"/>
      <c r="Q8" s="174"/>
      <c r="R8" s="174"/>
      <c r="S8" s="174"/>
      <c r="T8" s="174"/>
      <c r="U8" s="138"/>
      <c r="V8" s="174"/>
      <c r="W8" s="174"/>
    </row>
    <row r="9" spans="1:23" ht="15" customHeight="1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55">
        <v>21</v>
      </c>
      <c r="V9" s="49">
        <v>22</v>
      </c>
      <c r="W9" s="55">
        <v>23</v>
      </c>
    </row>
    <row r="10" spans="1:23" ht="21.75" customHeight="1">
      <c r="A10" s="24" t="s">
        <v>261</v>
      </c>
      <c r="B10" s="24" t="s">
        <v>262</v>
      </c>
      <c r="C10" s="24" t="s">
        <v>263</v>
      </c>
      <c r="D10" s="24" t="s">
        <v>70</v>
      </c>
      <c r="E10" s="24" t="s">
        <v>101</v>
      </c>
      <c r="F10" s="24" t="s">
        <v>102</v>
      </c>
      <c r="G10" s="24" t="s">
        <v>264</v>
      </c>
      <c r="H10" s="24" t="s">
        <v>265</v>
      </c>
      <c r="I10" s="7">
        <v>25000</v>
      </c>
      <c r="J10" s="7">
        <v>25000</v>
      </c>
      <c r="K10" s="7">
        <v>25000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21.75" customHeight="1">
      <c r="A11" s="24" t="s">
        <v>266</v>
      </c>
      <c r="B11" s="24" t="s">
        <v>267</v>
      </c>
      <c r="C11" s="24" t="s">
        <v>268</v>
      </c>
      <c r="D11" s="24" t="s">
        <v>70</v>
      </c>
      <c r="E11" s="24" t="s">
        <v>101</v>
      </c>
      <c r="F11" s="24" t="s">
        <v>102</v>
      </c>
      <c r="G11" s="24" t="s">
        <v>238</v>
      </c>
      <c r="H11" s="24" t="s">
        <v>239</v>
      </c>
      <c r="I11" s="7">
        <v>130606</v>
      </c>
      <c r="J11" s="7">
        <v>130606</v>
      </c>
      <c r="K11" s="7">
        <v>130606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21.75" customHeight="1">
      <c r="A12" s="24" t="s">
        <v>266</v>
      </c>
      <c r="B12" s="24" t="s">
        <v>269</v>
      </c>
      <c r="C12" s="24" t="s">
        <v>270</v>
      </c>
      <c r="D12" s="24" t="s">
        <v>70</v>
      </c>
      <c r="E12" s="24" t="s">
        <v>101</v>
      </c>
      <c r="F12" s="24" t="s">
        <v>102</v>
      </c>
      <c r="G12" s="24" t="s">
        <v>238</v>
      </c>
      <c r="H12" s="24" t="s">
        <v>239</v>
      </c>
      <c r="I12" s="7">
        <v>11000</v>
      </c>
      <c r="J12" s="7">
        <v>11000</v>
      </c>
      <c r="K12" s="7">
        <v>11000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8.75" customHeight="1">
      <c r="A13" s="168" t="s">
        <v>167</v>
      </c>
      <c r="B13" s="169"/>
      <c r="C13" s="169"/>
      <c r="D13" s="169"/>
      <c r="E13" s="169"/>
      <c r="F13" s="169"/>
      <c r="G13" s="169"/>
      <c r="H13" s="116"/>
      <c r="I13" s="7">
        <v>166606</v>
      </c>
      <c r="J13" s="7">
        <v>166606</v>
      </c>
      <c r="K13" s="7">
        <v>166606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</sheetData>
  <mergeCells count="28">
    <mergeCell ref="A13:H13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  <mergeCell ref="J5:M5"/>
    <mergeCell ref="N5:P5"/>
    <mergeCell ref="N6:N8"/>
    <mergeCell ref="O6:O8"/>
    <mergeCell ref="P6:P8"/>
    <mergeCell ref="Q5:Q8"/>
    <mergeCell ref="R5:W5"/>
    <mergeCell ref="R6:R8"/>
    <mergeCell ref="S6:S8"/>
    <mergeCell ref="T6:T8"/>
    <mergeCell ref="V6:V8"/>
    <mergeCell ref="W6:W8"/>
  </mergeCells>
  <phoneticPr fontId="18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460D-43FC-0683-7D31-3435A0EFA075}">
  <sheetPr>
    <outlinePr summaryRight="0"/>
    <pageSetUpPr fitToPage="1"/>
  </sheetPr>
  <dimension ref="A1:J16"/>
  <sheetViews>
    <sheetView showZeros="0" workbookViewId="0">
      <pane ySplit="1" topLeftCell="A11" activePane="bottomLeft" state="frozen"/>
      <selection activeCell="B11" sqref="B11"/>
      <selection pane="bottomLeft" activeCell="B18" sqref="B18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271</v>
      </c>
    </row>
    <row r="3" spans="1:10" ht="39.75" customHeight="1">
      <c r="A3" s="180" t="str">
        <f>"2025"&amp;"年部门项目支出绩效目标表"</f>
        <v>2025年部门项目支出绩效目标表</v>
      </c>
      <c r="B3" s="151"/>
      <c r="C3" s="151"/>
      <c r="D3" s="151"/>
      <c r="E3" s="151"/>
      <c r="F3" s="150"/>
      <c r="G3" s="151"/>
      <c r="H3" s="150"/>
      <c r="I3" s="150"/>
      <c r="J3" s="151"/>
    </row>
    <row r="4" spans="1:10" ht="17.25" customHeight="1">
      <c r="A4" s="152" t="str">
        <f>"单位名称："&amp;"昆明市五华区龙泉路小学"</f>
        <v>单位名称：昆明市五华区龙泉路小学</v>
      </c>
      <c r="B4" s="91"/>
      <c r="C4" s="91"/>
      <c r="D4" s="91"/>
      <c r="E4" s="91"/>
      <c r="F4" s="91"/>
      <c r="G4" s="91"/>
      <c r="H4" s="91"/>
    </row>
    <row r="5" spans="1:10" ht="44.25" customHeight="1">
      <c r="A5" s="54" t="s">
        <v>179</v>
      </c>
      <c r="B5" s="54" t="s">
        <v>272</v>
      </c>
      <c r="C5" s="54" t="s">
        <v>273</v>
      </c>
      <c r="D5" s="54" t="s">
        <v>274</v>
      </c>
      <c r="E5" s="54" t="s">
        <v>275</v>
      </c>
      <c r="F5" s="56" t="s">
        <v>276</v>
      </c>
      <c r="G5" s="54" t="s">
        <v>277</v>
      </c>
      <c r="H5" s="56" t="s">
        <v>278</v>
      </c>
      <c r="I5" s="56" t="s">
        <v>279</v>
      </c>
      <c r="J5" s="54" t="s">
        <v>280</v>
      </c>
    </row>
    <row r="6" spans="1:10" ht="18.7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49">
        <v>6</v>
      </c>
      <c r="G6" s="57">
        <v>7</v>
      </c>
      <c r="H6" s="49">
        <v>8</v>
      </c>
      <c r="I6" s="49">
        <v>9</v>
      </c>
      <c r="J6" s="57">
        <v>10</v>
      </c>
    </row>
    <row r="7" spans="1:10" ht="42" customHeight="1">
      <c r="A7" s="25" t="s">
        <v>70</v>
      </c>
      <c r="B7" s="24"/>
      <c r="C7" s="24"/>
      <c r="D7" s="24"/>
      <c r="E7" s="58"/>
      <c r="F7" s="14"/>
      <c r="G7" s="58"/>
      <c r="H7" s="14"/>
      <c r="I7" s="14"/>
      <c r="J7" s="58"/>
    </row>
    <row r="8" spans="1:10" ht="42" customHeight="1">
      <c r="A8" s="178" t="s">
        <v>263</v>
      </c>
      <c r="B8" s="179" t="s">
        <v>281</v>
      </c>
      <c r="C8" s="16" t="s">
        <v>282</v>
      </c>
      <c r="D8" s="16" t="s">
        <v>283</v>
      </c>
      <c r="E8" s="25" t="s">
        <v>284</v>
      </c>
      <c r="F8" s="16" t="s">
        <v>285</v>
      </c>
      <c r="G8" s="25" t="s">
        <v>286</v>
      </c>
      <c r="H8" s="16" t="s">
        <v>287</v>
      </c>
      <c r="I8" s="16" t="s">
        <v>288</v>
      </c>
      <c r="J8" s="25" t="s">
        <v>284</v>
      </c>
    </row>
    <row r="9" spans="1:10" ht="42" customHeight="1">
      <c r="A9" s="178" t="s">
        <v>263</v>
      </c>
      <c r="B9" s="179" t="s">
        <v>281</v>
      </c>
      <c r="C9" s="16" t="s">
        <v>289</v>
      </c>
      <c r="D9" s="16" t="s">
        <v>290</v>
      </c>
      <c r="E9" s="25" t="s">
        <v>291</v>
      </c>
      <c r="F9" s="16" t="s">
        <v>285</v>
      </c>
      <c r="G9" s="25" t="s">
        <v>292</v>
      </c>
      <c r="H9" s="16" t="s">
        <v>293</v>
      </c>
      <c r="I9" s="16" t="s">
        <v>288</v>
      </c>
      <c r="J9" s="25" t="s">
        <v>291</v>
      </c>
    </row>
    <row r="10" spans="1:10" ht="42" customHeight="1">
      <c r="A10" s="178" t="s">
        <v>263</v>
      </c>
      <c r="B10" s="179" t="s">
        <v>281</v>
      </c>
      <c r="C10" s="16" t="s">
        <v>294</v>
      </c>
      <c r="D10" s="16" t="s">
        <v>295</v>
      </c>
      <c r="E10" s="25" t="s">
        <v>295</v>
      </c>
      <c r="F10" s="16" t="s">
        <v>296</v>
      </c>
      <c r="G10" s="25" t="s">
        <v>297</v>
      </c>
      <c r="H10" s="16" t="s">
        <v>293</v>
      </c>
      <c r="I10" s="16" t="s">
        <v>288</v>
      </c>
      <c r="J10" s="25" t="s">
        <v>295</v>
      </c>
    </row>
    <row r="11" spans="1:10" ht="42" customHeight="1">
      <c r="A11" s="178" t="s">
        <v>268</v>
      </c>
      <c r="B11" s="179" t="s">
        <v>298</v>
      </c>
      <c r="C11" s="16" t="s">
        <v>282</v>
      </c>
      <c r="D11" s="16" t="s">
        <v>299</v>
      </c>
      <c r="E11" s="25" t="s">
        <v>300</v>
      </c>
      <c r="F11" s="16" t="s">
        <v>285</v>
      </c>
      <c r="G11" s="25" t="s">
        <v>301</v>
      </c>
      <c r="H11" s="16" t="s">
        <v>302</v>
      </c>
      <c r="I11" s="16" t="s">
        <v>288</v>
      </c>
      <c r="J11" s="25" t="s">
        <v>303</v>
      </c>
    </row>
    <row r="12" spans="1:10" ht="42" customHeight="1">
      <c r="A12" s="178" t="s">
        <v>268</v>
      </c>
      <c r="B12" s="179" t="s">
        <v>298</v>
      </c>
      <c r="C12" s="16" t="s">
        <v>289</v>
      </c>
      <c r="D12" s="16" t="s">
        <v>290</v>
      </c>
      <c r="E12" s="25" t="s">
        <v>304</v>
      </c>
      <c r="F12" s="16" t="s">
        <v>285</v>
      </c>
      <c r="G12" s="25" t="s">
        <v>305</v>
      </c>
      <c r="H12" s="16"/>
      <c r="I12" s="16" t="s">
        <v>306</v>
      </c>
      <c r="J12" s="25" t="s">
        <v>307</v>
      </c>
    </row>
    <row r="13" spans="1:10" ht="42" customHeight="1">
      <c r="A13" s="178" t="s">
        <v>268</v>
      </c>
      <c r="B13" s="179" t="s">
        <v>298</v>
      </c>
      <c r="C13" s="16" t="s">
        <v>294</v>
      </c>
      <c r="D13" s="16" t="s">
        <v>295</v>
      </c>
      <c r="E13" s="25" t="s">
        <v>308</v>
      </c>
      <c r="F13" s="16" t="s">
        <v>296</v>
      </c>
      <c r="G13" s="25" t="s">
        <v>297</v>
      </c>
      <c r="H13" s="16" t="s">
        <v>293</v>
      </c>
      <c r="I13" s="16" t="s">
        <v>288</v>
      </c>
      <c r="J13" s="25" t="s">
        <v>309</v>
      </c>
    </row>
    <row r="14" spans="1:10" ht="42" customHeight="1">
      <c r="A14" s="178" t="s">
        <v>270</v>
      </c>
      <c r="B14" s="179" t="s">
        <v>298</v>
      </c>
      <c r="C14" s="16" t="s">
        <v>282</v>
      </c>
      <c r="D14" s="16" t="s">
        <v>299</v>
      </c>
      <c r="E14" s="25" t="s">
        <v>310</v>
      </c>
      <c r="F14" s="16" t="s">
        <v>285</v>
      </c>
      <c r="G14" s="25" t="s">
        <v>301</v>
      </c>
      <c r="H14" s="16" t="s">
        <v>302</v>
      </c>
      <c r="I14" s="16" t="s">
        <v>288</v>
      </c>
      <c r="J14" s="25" t="s">
        <v>311</v>
      </c>
    </row>
    <row r="15" spans="1:10" ht="42" customHeight="1">
      <c r="A15" s="178" t="s">
        <v>270</v>
      </c>
      <c r="B15" s="179" t="s">
        <v>298</v>
      </c>
      <c r="C15" s="16" t="s">
        <v>289</v>
      </c>
      <c r="D15" s="16" t="s">
        <v>290</v>
      </c>
      <c r="E15" s="25" t="s">
        <v>304</v>
      </c>
      <c r="F15" s="16" t="s">
        <v>285</v>
      </c>
      <c r="G15" s="25" t="s">
        <v>305</v>
      </c>
      <c r="H15" s="16"/>
      <c r="I15" s="16" t="s">
        <v>306</v>
      </c>
      <c r="J15" s="25" t="s">
        <v>312</v>
      </c>
    </row>
    <row r="16" spans="1:10" ht="42" customHeight="1">
      <c r="A16" s="178" t="s">
        <v>270</v>
      </c>
      <c r="B16" s="179" t="s">
        <v>298</v>
      </c>
      <c r="C16" s="16" t="s">
        <v>294</v>
      </c>
      <c r="D16" s="16" t="s">
        <v>295</v>
      </c>
      <c r="E16" s="25" t="s">
        <v>313</v>
      </c>
      <c r="F16" s="16" t="s">
        <v>296</v>
      </c>
      <c r="G16" s="25" t="s">
        <v>297</v>
      </c>
      <c r="H16" s="16" t="s">
        <v>293</v>
      </c>
      <c r="I16" s="16" t="s">
        <v>288</v>
      </c>
      <c r="J16" s="25" t="s">
        <v>314</v>
      </c>
    </row>
  </sheetData>
  <mergeCells count="8">
    <mergeCell ref="A14:A16"/>
    <mergeCell ref="B14:B16"/>
    <mergeCell ref="A3:J3"/>
    <mergeCell ref="A4:H4"/>
    <mergeCell ref="A8:A10"/>
    <mergeCell ref="B8:B10"/>
    <mergeCell ref="A11:A13"/>
    <mergeCell ref="B11:B13"/>
  </mergeCells>
  <phoneticPr fontId="18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'区对下转移支付绩效目标表09-2'!Print_Titles</vt:lpstr>
      <vt:lpstr>'区对下转移支付预算表09-1'!Print_Titles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朱 迪</cp:lastModifiedBy>
  <dcterms:created xsi:type="dcterms:W3CDTF">2025-03-21T03:07:02Z</dcterms:created>
  <dcterms:modified xsi:type="dcterms:W3CDTF">2025-03-24T08:51:48Z</dcterms:modified>
</cp:coreProperties>
</file>