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hibingfen\Desktop\五华区2025年预算公开附件\学校最终版\2025年预算公开数据包昆明市五华区江滨小学（彭妮萍15187278161）\"/>
    </mc:Choice>
  </mc:AlternateContent>
  <xr:revisionPtr revIDLastSave="0" documentId="13_ncr:1_{BBD38012-BC55-4EC4-97BD-EA2149A75C50}" xr6:coauthVersionLast="47" xr6:coauthVersionMax="47" xr10:uidLastSave="{00000000-0000-0000-0000-000000000000}"/>
  <bookViews>
    <workbookView xWindow="-103" yWindow="-103" windowWidth="22149" windowHeight="13200" tabRatio="894" firstSheet="1" activeTab="5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部门基本支出预算表04!$A$9:$X$54</definedName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E6" i="17"/>
  <c r="A4" i="17"/>
  <c r="A3" i="17"/>
  <c r="A4" i="16"/>
  <c r="A3" i="16"/>
  <c r="A4" i="15"/>
  <c r="A3" i="15"/>
  <c r="A4" i="14"/>
  <c r="A3" i="14"/>
  <c r="A4" i="13"/>
  <c r="A3" i="13"/>
  <c r="A4" i="12"/>
  <c r="A3" i="12"/>
  <c r="J14" i="11"/>
  <c r="I14" i="11"/>
  <c r="H14" i="11"/>
  <c r="A4" i="11"/>
  <c r="A3" i="11"/>
  <c r="A4" i="10"/>
  <c r="A3" i="10"/>
  <c r="A4" i="9"/>
  <c r="A3" i="9"/>
  <c r="K13" i="8"/>
  <c r="J13" i="8"/>
  <c r="I13" i="8"/>
  <c r="A4" i="8"/>
  <c r="A3" i="8"/>
  <c r="A4" i="7"/>
  <c r="A3" i="7"/>
  <c r="A4" i="6"/>
  <c r="A3" i="6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<sst xmlns="http://schemas.openxmlformats.org/spreadsheetml/2006/main" count="1066" uniqueCount="417">
  <si>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</si>
  <si>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</si>
  <si>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</si>
  <si>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</si>
  <si>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</si>
  <si>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</si>
  <si>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</si>
  <si>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</si>
  <si>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</si>
  <si>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</si>
  <si>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</si>
  <si>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</si>
  <si>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</si>
  <si>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</si>
  <si>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</si>
  <si>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</si>
  <si>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</si>
  <si>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</si>
  <si>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</si>
  <si>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</si>
  <si>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</si>
  <si>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</si>
  <si>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</si>
  <si>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</si>
  <si>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</si>
  <si>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</si>
  <si>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</si>
  <si>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</si>
  <si>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</si>
  <si>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</si>
  <si>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</si>
  <si>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</si>
  <si>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</si>
  <si>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</si>
  <si>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</si>
  <si>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</si>
  <si>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</si>
  <si>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</si>
  <si>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</si>
  <si>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</si>
  <si>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</si>
  <si>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</si>
  <si>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</si>
  <si>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</si>
  <si>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</si>
  <si>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</si>
  <si>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</si>
  <si>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</si>
  <si>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</si>
  <si>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</si>
  <si>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</si>
  <si>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</si>
  <si>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</si>
  <si>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</si>
  <si>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</si>
  <si>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</si>
  <si>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</si>
  <si>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</si>
  <si>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</si>
  <si>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</si>
  <si>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</si>
  <si>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</si>
  <si>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</si>
  <si>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</si>
  <si>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</si>
  <si>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</si>
  <si>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</si>
  <si>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</si>
  <si>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</si>
  <si>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昆明市五华区江滨小学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</si>
  <si>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</si>
  <si>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</si>
  <si>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</si>
  <si>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</si>
  <si>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</si>
  <si>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</si>
  <si>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</si>
  <si>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</si>
  <si>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</si>
  <si>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</si>
  <si>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</si>
  <si>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</si>
  <si>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</si>
  <si>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</si>
  <si>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</si>
  <si>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</si>
  <si>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</si>
  <si>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</si>
  <si>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</si>
  <si>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</si>
  <si>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</si>
  <si>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</si>
  <si>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</si>
  <si>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</si>
  <si>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</si>
  <si>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</si>
  <si>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</si>
  <si>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</si>
  <si>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</si>
  <si>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</si>
  <si>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</si>
  <si>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</si>
  <si>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</si>
  <si>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</si>
  <si>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</si>
  <si>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</si>
  <si>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</si>
  <si>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</si>
  <si>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</si>
  <si>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</si>
  <si>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</si>
  <si>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</si>
  <si>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</si>
  <si>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</si>
  <si>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</si>
  <si>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</si>
  <si>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</si>
  <si>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</si>
  <si>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</si>
  <si>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</si>
  <si>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</si>
  <si>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</si>
  <si>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</si>
  <si>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</si>
  <si>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</si>
  <si>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</si>
  <si>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</si>
  <si>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</si>
  <si>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</si>
  <si>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</si>
  <si>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</si>
  <si>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</si>
  <si>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</si>
  <si>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</si>
  <si>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</si>
  <si>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</si>
  <si>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</si>
  <si>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</si>
  <si>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</si>
  <si>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</si>
  <si>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</si>
  <si>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</si>
  <si>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</si>
  <si>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</si>
  <si>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</si>
  <si>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</si>
  <si>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</si>
  <si>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</si>
  <si>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</si>
  <si>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</si>
  <si>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</si>
  <si>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</si>
  <si>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</si>
  <si>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</si>
  <si>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</si>
  <si>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</si>
  <si>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</si>
  <si>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</si>
  <si>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</si>
  <si>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</si>
  <si>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</si>
  <si>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</si>
  <si>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</si>
  <si>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</si>
  <si>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</si>
  <si>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</si>
  <si>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</si>
  <si>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</si>
  <si>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</si>
  <si>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</si>
  <si>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</si>
  <si>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</si>
  <si>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</si>
  <si>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</si>
  <si>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备注：昆明市五华区江滨小学无“三公”经费支出，此表为空。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</si>
  <si>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</si>
  <si>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</si>
  <si>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</si>
  <si>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</si>
  <si>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</si>
  <si>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</si>
  <si>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</si>
  <si>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</si>
  <si>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</si>
  <si>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</si>
  <si>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</si>
  <si>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</si>
  <si>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</si>
  <si>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</si>
  <si>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</si>
  <si>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</si>
  <si>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</si>
  <si>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</si>
  <si>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</si>
  <si>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</si>
  <si>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530102241100002172739</t>
  </si>
  <si>
    <t>合同制教师工资</t>
  </si>
  <si>
    <t>30199</t>
  </si>
  <si>
    <t>其他工资福利支出</t>
  </si>
  <si>
    <t>530102210000000001905</t>
  </si>
  <si>
    <t>对机关事业单位养老保险补助</t>
  </si>
  <si>
    <t>30108</t>
  </si>
  <si>
    <t>机关事业单位基本养老保险缴费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</si>
  <si>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</si>
  <si>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</si>
  <si>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</si>
  <si>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</si>
  <si>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</si>
  <si>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</si>
  <si>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</si>
  <si>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530102210000000001904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</si>
  <si>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</si>
  <si>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</si>
  <si>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</si>
  <si>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</si>
  <si>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</si>
  <si>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</si>
  <si>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</si>
  <si>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</si>
  <si>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</si>
  <si>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奖励性绩效</t>
  </si>
  <si>
    <t>30107</t>
  </si>
  <si>
    <t>绩效工资</t>
  </si>
  <si>
    <t>基础性绩效</t>
  </si>
  <si>
    <t>530102231100001449036</t>
  </si>
  <si>
    <t>事业政府综合考核工作目标奖</t>
  </si>
  <si>
    <t>绩效工资2017提高部分</t>
  </si>
  <si>
    <t>绩效考核奖励2017提高部分</t>
  </si>
  <si>
    <t>530102231100001449038</t>
  </si>
  <si>
    <t>离退休人员福利费</t>
  </si>
  <si>
    <t>30229</t>
  </si>
  <si>
    <t>福利费</t>
  </si>
  <si>
    <t>530102231100001266968</t>
  </si>
  <si>
    <t>城乡义务教育公用经费（小学）</t>
  </si>
  <si>
    <t>30201</t>
  </si>
  <si>
    <t>办公费</t>
  </si>
  <si>
    <t>义务教育阶段残疾学生生均公用经费</t>
  </si>
  <si>
    <t>530102231100001266950</t>
  </si>
  <si>
    <t>事业退休人员生活补助</t>
  </si>
  <si>
    <t>30305</t>
  </si>
  <si>
    <t>生活补助</t>
  </si>
  <si>
    <t>530102210000000001913</t>
  </si>
  <si>
    <t>其他普通图书</t>
  </si>
  <si>
    <t>印刷费</t>
  </si>
  <si>
    <t>30202</t>
  </si>
  <si>
    <t>水费</t>
  </si>
  <si>
    <t>30205</t>
  </si>
  <si>
    <t>电费</t>
  </si>
  <si>
    <t>30206</t>
  </si>
  <si>
    <t>义务教育专网费用</t>
  </si>
  <si>
    <t>30207</t>
  </si>
  <si>
    <t>邮电费</t>
  </si>
  <si>
    <t>物业管理费</t>
  </si>
  <si>
    <t>30209</t>
  </si>
  <si>
    <t>维修（护）费</t>
  </si>
  <si>
    <t>30213</t>
  </si>
  <si>
    <t>培训费</t>
  </si>
  <si>
    <t>30216</t>
  </si>
  <si>
    <t>劳务费</t>
  </si>
  <si>
    <t>30226</t>
  </si>
  <si>
    <t>教育部门福利费</t>
  </si>
  <si>
    <t>其他交通费用</t>
  </si>
  <si>
    <t>30239</t>
  </si>
  <si>
    <t>事业退休公用经费</t>
  </si>
  <si>
    <t>30299</t>
  </si>
  <si>
    <t>其他商品和服务支出</t>
  </si>
  <si>
    <t>POE交换机</t>
  </si>
  <si>
    <t>31002</t>
  </si>
  <si>
    <t>办公设备购置</t>
  </si>
  <si>
    <t>室外AP终端接入设备</t>
  </si>
  <si>
    <t>A4黑白打印机</t>
  </si>
  <si>
    <t>监控摄像设备</t>
  </si>
  <si>
    <t>美术教学仪器</t>
  </si>
  <si>
    <t>无线AP面板终端接入设备</t>
  </si>
  <si>
    <t>一般人员办公椅</t>
  </si>
  <si>
    <t>金属图书架</t>
  </si>
  <si>
    <t>一般人员办公桌</t>
  </si>
  <si>
    <t>无线AP控制器路由器</t>
  </si>
  <si>
    <t>530102210000000001910</t>
  </si>
  <si>
    <t>工会经费（事业）</t>
  </si>
  <si>
    <t>30228</t>
  </si>
  <si>
    <t>工会经费</t>
  </si>
  <si>
    <t>530102210000000001906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</si>
  <si>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</si>
  <si>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</si>
  <si>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</si>
  <si>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</si>
  <si>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</si>
  <si>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</si>
  <si>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</si>
  <si>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</si>
  <si>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</si>
  <si>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530102241100002312649</t>
  </si>
  <si>
    <t>五华区基础教育学校书记、校长职级资金</t>
  </si>
  <si>
    <t>30309</t>
  </si>
  <si>
    <t>奖励金</t>
  </si>
  <si>
    <t>其他公用支出</t>
  </si>
  <si>
    <t>530102251100003654399</t>
  </si>
  <si>
    <t>残疾人就业保障资金</t>
  </si>
  <si>
    <t>530102251100003866518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</si>
  <si>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</si>
  <si>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</si>
  <si>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</si>
  <si>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</si>
  <si>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</si>
  <si>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</si>
  <si>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</si>
  <si>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</si>
  <si>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</si>
  <si>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</si>
  <si>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</si>
  <si>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</si>
  <si>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</si>
  <si>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</si>
  <si>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学校党员人数</t>
  </si>
  <si>
    <t>=</t>
  </si>
  <si>
    <t>25</t>
  </si>
  <si>
    <t>人</t>
  </si>
  <si>
    <t>定量指标</t>
  </si>
  <si>
    <t>学校2025年党员人数</t>
  </si>
  <si>
    <t>时效指标</t>
  </si>
  <si>
    <t>补助资金当年到位率</t>
  </si>
  <si>
    <t>100</t>
  </si>
  <si>
    <t>%</t>
  </si>
  <si>
    <t>效益指标</t>
  </si>
  <si>
    <t>社会效益</t>
  </si>
  <si>
    <t>九年义务教育巩固率</t>
  </si>
  <si>
    <t>&gt;=</t>
  </si>
  <si>
    <t>90</t>
  </si>
  <si>
    <t>满意度指标</t>
  </si>
  <si>
    <t>服务对象满意度</t>
  </si>
  <si>
    <t>社会相关方满意程度</t>
  </si>
  <si>
    <t>社会相关方满意程度对部门履职情况的满意程度。</t>
  </si>
  <si>
    <t>做好本部门人员、公用经费保障，按规定落实干部职工各项待遇，支持部门正常履职。参考2024年实缴残疾人就业保障金，预算2025年残疾人就业保障金。</t>
  </si>
  <si>
    <t>工资福利发放事业人数</t>
  </si>
  <si>
    <t>58</t>
  </si>
  <si>
    <t>反映部门（单位）实际发放工资人员数量。</t>
  </si>
  <si>
    <t>供养离（退）休人员数</t>
  </si>
  <si>
    <t>反映财政供养部门（单位）离（退）休人员数量。</t>
  </si>
  <si>
    <t>部门运转</t>
  </si>
  <si>
    <t>正常运转</t>
  </si>
  <si>
    <t>定性指标</t>
  </si>
  <si>
    <t>反映部门（单位）运转情况。</t>
  </si>
  <si>
    <t>单位人员满意度</t>
  </si>
  <si>
    <t>反映部门（单位）人员满意程度。</t>
  </si>
  <si>
    <t>社会公众满意度</t>
  </si>
  <si>
    <t>反映社会公众对部门（单位）履职情况的满意程度。</t>
  </si>
  <si>
    <t>2025年五华区基础教育学校书记、校长职级</t>
  </si>
  <si>
    <t>项目完成时间</t>
  </si>
  <si>
    <t>2025年12月31日前</t>
  </si>
  <si>
    <t>项</t>
  </si>
  <si>
    <t>补助对象政策知晓度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</si>
  <si>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</si>
  <si>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</si>
  <si>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</si>
  <si>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</si>
  <si>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备注：昆明市五华区江滨小学无政府性基金，此表为空。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</si>
  <si>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</si>
  <si>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</si>
  <si>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</si>
  <si>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</si>
  <si>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</si>
  <si>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</si>
  <si>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</si>
  <si>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</si>
  <si>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</si>
  <si>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</si>
  <si>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</si>
  <si>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</t>
  </si>
  <si>
    <t>台</t>
  </si>
  <si>
    <t>办公椅</t>
  </si>
  <si>
    <t>把</t>
  </si>
  <si>
    <t>办公桌</t>
  </si>
  <si>
    <t>张</t>
  </si>
  <si>
    <t>金属质架类</t>
  </si>
  <si>
    <t>组</t>
  </si>
  <si>
    <t>物业管理服务</t>
  </si>
  <si>
    <t>年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</si>
  <si>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</si>
  <si>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</si>
  <si>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</si>
  <si>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</si>
  <si>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</si>
  <si>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</si>
  <si>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</si>
  <si>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</si>
  <si>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备注：昆明市五华区江滨小学无政府购买服务，此表为空。</t>
  </si>
  <si>
    <t>预算09-1表</t>
  </si>
  <si>
    <t>单位名称（项目）</t>
  </si>
  <si>
    <t>地区</t>
  </si>
  <si>
    <t>备注：昆明市五华区江滨小学无对下转移支付，此表为空。</t>
  </si>
  <si>
    <t>预算09-2表</t>
  </si>
  <si>
    <t>备注：昆明市五华区江滨小学无区对下转移支付绩效，此表为空。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</si>
  <si>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</si>
  <si>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</si>
  <si>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</si>
  <si>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</si>
  <si>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</si>
  <si>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</si>
  <si>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</si>
  <si>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</si>
  <si>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备注：昆明市五华区江滨小学无新增资产配置，此表为空。</t>
  </si>
  <si>
    <t>预算11表</t>
  </si>
  <si>
    <t>上级补助</t>
  </si>
  <si>
    <t>备注：昆明市五华区江滨小学无上级补助项目支出，此表为空。</t>
  </si>
  <si>
    <t>预算12表</t>
  </si>
  <si>
    <t>项目级次</t>
  </si>
  <si>
    <t>经常性项目</t>
  </si>
  <si>
    <t>事业人员工资支出</t>
  </si>
  <si>
    <t>本级</t>
  </si>
  <si>
    <t>社会保障缴费</t>
  </si>
  <si>
    <t>离退休人员支出</t>
  </si>
  <si>
    <t>学生生均公用经费</t>
  </si>
  <si>
    <t>事业人员绩效奖励</t>
  </si>
  <si>
    <t>离退休及特殊人员福利费</t>
  </si>
  <si>
    <t>其他人员支出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</si>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</sst>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00;\-#,##0.0000;;@"/>
  </numFmts>
  <fonts count="2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17" fillId="0" borderId="0">
      <alignment vertical="center"/>
    </xf>
  </cellStyleXfs>
  <cellXfs count="2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6" fillId="0" borderId="7" xfId="6" applyNumberFormat="1" applyFont="1">
      <alignment horizontal="right" vertical="center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180" fontId="6" fillId="0" borderId="7" xfId="8" applyFont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6" xfId="8" applyFont="1" applyBorder="1" applyAlignment="1">
      <alignment horizontal="left" vertical="center"/>
    </xf>
    <xf numFmtId="180" fontId="6" fillId="0" borderId="11" xfId="8" applyFont="1" applyBorder="1" applyAlignment="1">
      <alignment horizontal="left" vertical="center"/>
    </xf>
    <xf numFmtId="180" fontId="6" fillId="0" borderId="11" xfId="0" applyNumberFormat="1" applyFont="1" applyBorder="1" applyAlignment="1">
      <alignment horizontal="left" vertical="center"/>
    </xf>
    <xf numFmtId="180" fontId="6" fillId="0" borderId="11" xfId="8" applyFont="1" applyBorder="1" applyAlignment="1">
      <alignment horizontal="center" vertical="center"/>
    </xf>
    <xf numFmtId="180" fontId="6" fillId="0" borderId="7" xfId="8" applyFo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2" fillId="0" borderId="0" xfId="0" applyFont="1" applyAlignment="1">
      <alignment horizontal="right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0" borderId="14" xfId="9" applyFont="1" applyBorder="1" applyAlignment="1" applyProtection="1">
      <alignment horizontal="left" vertical="center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49" fontId="2" fillId="0" borderId="0" xfId="0" applyNumberFormat="1" applyFont="1" applyProtection="1"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43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181" fontId="6" fillId="0" borderId="7" xfId="0" applyNumberFormat="1" applyFont="1" applyBorder="1" applyAlignment="1">
      <alignment horizontal="right" vertical="center"/>
    </xf>
    <xf numFmtId="0" fontId="12" fillId="0" borderId="0" xfId="9" applyAlignment="1" applyProtection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3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43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quotePrefix="1" applyFont="1" applyBorder="1" applyAlignment="1">
      <alignment horizontal="left"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>
      <alignment horizontal="right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</cellXfs>
  <cellStyles count="11">
    <cellStyle name="DateStyle" xfId="2" xr:uid="{00000000-0005-0000-0000-000032000000}"/>
    <cellStyle name="DateTimeStyle" xfId="1" xr:uid="{00000000-0005-0000-0000-000031000000}"/>
    <cellStyle name="IntegralNumberStyle" xfId="8" xr:uid="{00000000-0005-0000-0000-000038000000}"/>
    <cellStyle name="MoneyStyle" xfId="6" xr:uid="{00000000-0005-0000-0000-000036000000}"/>
    <cellStyle name="Normal" xfId="9" xr:uid="{00000000-0005-0000-0000-000039000000}"/>
    <cellStyle name="NumberStyle" xfId="4" xr:uid="{00000000-0005-0000-0000-000034000000}"/>
    <cellStyle name="PercentStyle" xfId="3" xr:uid="{00000000-0005-0000-0000-000033000000}"/>
    <cellStyle name="TextStyle" xfId="5" xr:uid="{00000000-0005-0000-0000-000035000000}"/>
    <cellStyle name="TimeStyle" xfId="7" xr:uid="{00000000-0005-0000-0000-000037000000}"/>
    <cellStyle name="常规" xfId="0" builtinId="0"/>
    <cellStyle name="常规 3 3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B39" sqref="B39"/>
    </sheetView>
  </sheetViews>
  <sheetFormatPr defaultColWidth="8.53515625" defaultRowHeight="12.75" customHeight="1"/>
  <cols>
    <col min="1" max="4" width="41" customWidth="1"/>
  </cols>
  <sheetData>
    <row r="1" spans="1:4" ht="12.75" customHeight="1">
      <c r="A1" s="2"/>
      <c r="B1" s="2"/>
      <c r="C1" s="2"/>
      <c r="D1" s="2"/>
    </row>
    <row r="2" spans="1:4" ht="15" customHeight="1">
      <c r="A2" s="26"/>
      <c r="B2" s="26"/>
      <c r="C2" s="26"/>
      <c r="D2" s="38" t="s">
        <v>0</v>
      </c>
    </row>
    <row r="3" spans="1:4" ht="41.25" customHeight="1">
      <c r="A3" s="107" t="str">
        <f>"2025"&amp;"年部门财务收支预算总表"</f>
        <v>2025年部门财务收支预算总表</v>
      </c>
      <c r="B3" s="108"/>
      <c r="C3" s="108"/>
      <c r="D3" s="108"/>
    </row>
    <row r="4" spans="1:4" ht="17.25" customHeight="1">
      <c r="A4" s="109" t="str">
        <f>"单位名称："&amp;"昆明市五华区江滨小学"</f>
        <v>单位名称：昆明市五华区江滨小学</v>
      </c>
      <c r="B4" s="110"/>
      <c r="D4" s="83" t="s">
        <v>1</v>
      </c>
    </row>
    <row r="5" spans="1:4" ht="23.25" customHeight="1">
      <c r="A5" s="111" t="s">
        <v>2</v>
      </c>
      <c r="B5" s="112"/>
      <c r="C5" s="111" t="s">
        <v>3</v>
      </c>
      <c r="D5" s="112"/>
    </row>
    <row r="6" spans="1:4" ht="24" customHeight="1">
      <c r="A6" s="96" t="s">
        <v>4</v>
      </c>
      <c r="B6" s="96" t="s">
        <v>5</v>
      </c>
      <c r="C6" s="96" t="s">
        <v>6</v>
      </c>
      <c r="D6" s="96" t="s">
        <v>5</v>
      </c>
    </row>
    <row r="7" spans="1:4" ht="17.25" customHeight="1">
      <c r="A7" s="97" t="s">
        <v>7</v>
      </c>
      <c r="B7" s="50">
        <v>13877778</v>
      </c>
      <c r="C7" s="97" t="s">
        <v>8</v>
      </c>
      <c r="D7" s="50"/>
    </row>
    <row r="8" spans="1:4" ht="17.25" customHeight="1">
      <c r="A8" s="97" t="s">
        <v>9</v>
      </c>
      <c r="B8" s="50"/>
      <c r="C8" s="97" t="s">
        <v>10</v>
      </c>
      <c r="D8" s="50"/>
    </row>
    <row r="9" spans="1:4" ht="17.25" customHeight="1">
      <c r="A9" s="97" t="s">
        <v>11</v>
      </c>
      <c r="B9" s="50"/>
      <c r="C9" s="105" t="s">
        <v>12</v>
      </c>
      <c r="D9" s="50"/>
    </row>
    <row r="10" spans="1:4" ht="17.25" customHeight="1">
      <c r="A10" s="97" t="s">
        <v>13</v>
      </c>
      <c r="B10" s="50"/>
      <c r="C10" s="105" t="s">
        <v>14</v>
      </c>
      <c r="D10" s="50"/>
    </row>
    <row r="11" spans="1:4" ht="17.25" customHeight="1">
      <c r="A11" s="97" t="s">
        <v>15</v>
      </c>
      <c r="B11" s="50"/>
      <c r="C11" s="105" t="s">
        <v>16</v>
      </c>
      <c r="D11" s="50">
        <v>11014914</v>
      </c>
    </row>
    <row r="12" spans="1:4" ht="17.25" customHeight="1">
      <c r="A12" s="97" t="s">
        <v>17</v>
      </c>
      <c r="B12" s="50"/>
      <c r="C12" s="105" t="s">
        <v>18</v>
      </c>
      <c r="D12" s="50"/>
    </row>
    <row r="13" spans="1:4" ht="17.25" customHeight="1">
      <c r="A13" s="97" t="s">
        <v>19</v>
      </c>
      <c r="B13" s="50"/>
      <c r="C13" s="20" t="s">
        <v>20</v>
      </c>
      <c r="D13" s="50"/>
    </row>
    <row r="14" spans="1:4" ht="17.25" customHeight="1">
      <c r="A14" s="97" t="s">
        <v>21</v>
      </c>
      <c r="B14" s="50"/>
      <c r="C14" s="20" t="s">
        <v>22</v>
      </c>
      <c r="D14" s="50">
        <v>1063871</v>
      </c>
    </row>
    <row r="15" spans="1:4" ht="17.25" customHeight="1">
      <c r="A15" s="97" t="s">
        <v>23</v>
      </c>
      <c r="B15" s="50"/>
      <c r="C15" s="20" t="s">
        <v>24</v>
      </c>
      <c r="D15" s="50">
        <v>803065</v>
      </c>
    </row>
    <row r="16" spans="1:4" ht="17.25" customHeight="1">
      <c r="A16" s="97" t="s">
        <v>25</v>
      </c>
      <c r="B16" s="50"/>
      <c r="C16" s="20" t="s">
        <v>26</v>
      </c>
      <c r="D16" s="50"/>
    </row>
    <row r="17" spans="1:4" ht="17.25" customHeight="1">
      <c r="A17" s="13"/>
      <c r="B17" s="50"/>
      <c r="C17" s="20" t="s">
        <v>27</v>
      </c>
      <c r="D17" s="50"/>
    </row>
    <row r="18" spans="1:4" ht="17.25" customHeight="1">
      <c r="A18" s="98"/>
      <c r="B18" s="50"/>
      <c r="C18" s="20" t="s">
        <v>28</v>
      </c>
      <c r="D18" s="50"/>
    </row>
    <row r="19" spans="1:4" ht="17.25" customHeight="1">
      <c r="A19" s="98"/>
      <c r="B19" s="50"/>
      <c r="C19" s="20" t="s">
        <v>29</v>
      </c>
      <c r="D19" s="50"/>
    </row>
    <row r="20" spans="1:4" ht="17.25" customHeight="1">
      <c r="A20" s="98"/>
      <c r="B20" s="50"/>
      <c r="C20" s="20" t="s">
        <v>30</v>
      </c>
      <c r="D20" s="50"/>
    </row>
    <row r="21" spans="1:4" ht="17.25" customHeight="1">
      <c r="A21" s="98"/>
      <c r="B21" s="50"/>
      <c r="C21" s="20" t="s">
        <v>31</v>
      </c>
      <c r="D21" s="50"/>
    </row>
    <row r="22" spans="1:4" ht="17.25" customHeight="1">
      <c r="A22" s="98"/>
      <c r="B22" s="50"/>
      <c r="C22" s="20" t="s">
        <v>32</v>
      </c>
      <c r="D22" s="50"/>
    </row>
    <row r="23" spans="1:4" ht="17.25" customHeight="1">
      <c r="A23" s="98"/>
      <c r="B23" s="50"/>
      <c r="C23" s="20" t="s">
        <v>33</v>
      </c>
      <c r="D23" s="50"/>
    </row>
    <row r="24" spans="1:4" ht="17.25" customHeight="1">
      <c r="A24" s="98"/>
      <c r="B24" s="50"/>
      <c r="C24" s="20" t="s">
        <v>34</v>
      </c>
      <c r="D24" s="50"/>
    </row>
    <row r="25" spans="1:4" ht="17.25" customHeight="1">
      <c r="A25" s="98"/>
      <c r="B25" s="50"/>
      <c r="C25" s="20" t="s">
        <v>35</v>
      </c>
      <c r="D25" s="50">
        <v>995928</v>
      </c>
    </row>
    <row r="26" spans="1:4" ht="17.25" customHeight="1">
      <c r="A26" s="98"/>
      <c r="B26" s="50"/>
      <c r="C26" s="20" t="s">
        <v>36</v>
      </c>
      <c r="D26" s="50"/>
    </row>
    <row r="27" spans="1:4" ht="17.25" customHeight="1">
      <c r="A27" s="98"/>
      <c r="B27" s="50"/>
      <c r="C27" s="13" t="s">
        <v>37</v>
      </c>
      <c r="D27" s="50"/>
    </row>
    <row r="28" spans="1:4" ht="17.25" customHeight="1">
      <c r="A28" s="98"/>
      <c r="B28" s="50"/>
      <c r="C28" s="20" t="s">
        <v>38</v>
      </c>
      <c r="D28" s="50"/>
    </row>
    <row r="29" spans="1:4" ht="16.5" customHeight="1">
      <c r="A29" s="98"/>
      <c r="B29" s="50"/>
      <c r="C29" s="20" t="s">
        <v>39</v>
      </c>
      <c r="D29" s="50"/>
    </row>
    <row r="30" spans="1:4" ht="16.5" customHeight="1">
      <c r="A30" s="98"/>
      <c r="B30" s="50"/>
      <c r="C30" s="13" t="s">
        <v>40</v>
      </c>
      <c r="D30" s="50"/>
    </row>
    <row r="31" spans="1:4" ht="17.25" customHeight="1">
      <c r="A31" s="98"/>
      <c r="B31" s="50"/>
      <c r="C31" s="13" t="s">
        <v>41</v>
      </c>
      <c r="D31" s="50"/>
    </row>
    <row r="32" spans="1:4" ht="17.25" customHeight="1">
      <c r="A32" s="98"/>
      <c r="B32" s="50"/>
      <c r="C32" s="20" t="s">
        <v>42</v>
      </c>
      <c r="D32" s="50"/>
    </row>
    <row r="33" spans="1:4" ht="16.5" customHeight="1">
      <c r="A33" s="98" t="s">
        <v>43</v>
      </c>
      <c r="B33" s="100">
        <v>13877778</v>
      </c>
      <c r="C33" s="98" t="s">
        <v>44</v>
      </c>
      <c r="D33" s="100">
        <v>13877778</v>
      </c>
    </row>
    <row r="34" spans="1:4" ht="16.5" customHeight="1">
      <c r="A34" s="13" t="s">
        <v>45</v>
      </c>
      <c r="B34" s="50"/>
      <c r="C34" s="13" t="s">
        <v>46</v>
      </c>
      <c r="D34" s="50"/>
    </row>
    <row r="35" spans="1:4" ht="16.5" customHeight="1">
      <c r="A35" s="20" t="s">
        <v>47</v>
      </c>
      <c r="B35" s="50"/>
      <c r="C35" s="20" t="s">
        <v>47</v>
      </c>
      <c r="D35" s="50"/>
    </row>
    <row r="36" spans="1:4" ht="16.5" customHeight="1">
      <c r="A36" s="20" t="s">
        <v>48</v>
      </c>
      <c r="B36" s="50"/>
      <c r="C36" s="20" t="s">
        <v>49</v>
      </c>
      <c r="D36" s="50"/>
    </row>
    <row r="37" spans="1:4" ht="16.5" customHeight="1">
      <c r="A37" s="99" t="s">
        <v>50</v>
      </c>
      <c r="B37" s="100">
        <v>13877778</v>
      </c>
      <c r="C37" s="99" t="s">
        <v>51</v>
      </c>
      <c r="D37" s="100">
        <v>13877778</v>
      </c>
    </row>
  </sheetData>
  <mergeCells count="4">
    <mergeCell ref="A3:D3"/>
    <mergeCell ref="A4:B4"/>
    <mergeCell ref="A5:B5"/>
    <mergeCell ref="C5:D5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H15" sqref="H15"/>
    </sheetView>
  </sheetViews>
  <sheetFormatPr defaultColWidth="8.53515625" defaultRowHeight="12.75" customHeight="1"/>
  <cols>
    <col min="1" max="1" width="15.921875" customWidth="1"/>
    <col min="2" max="2" width="17.15234375" customWidth="1"/>
    <col min="3" max="5" width="15" customWidth="1"/>
    <col min="6" max="6" width="12" customWidth="1"/>
    <col min="7" max="8" width="13.61328125" customWidth="1"/>
    <col min="9" max="9" width="4.3828125" customWidth="1"/>
    <col min="10" max="10" width="7.15234375" customWidth="1"/>
    <col min="11" max="11" width="13.61328125" customWidth="1"/>
    <col min="12" max="12" width="10.3828125" customWidth="1"/>
    <col min="13" max="13" width="13.61328125" customWidth="1"/>
    <col min="14" max="14" width="7.15234375" customWidth="1"/>
    <col min="15" max="15" width="3.84375" customWidth="1"/>
    <col min="16" max="16" width="10.3828125" customWidth="1"/>
    <col min="17" max="17" width="12" customWidth="1"/>
    <col min="18" max="18" width="13.61328125" customWidth="1"/>
    <col min="19" max="19" width="15.23046875" customWidth="1"/>
  </cols>
  <sheetData>
    <row r="1" spans="1:19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7.25" customHeight="1">
      <c r="A2" s="126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41.25" customHeight="1">
      <c r="A3" s="107" t="str">
        <f>"2025"&amp;"年部门收入预算表"</f>
        <v>2025年部门收入预算表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7.25" customHeight="1">
      <c r="A4" s="109" t="str">
        <f>"单位名称："&amp;"昆明市五华区江滨小学"</f>
        <v>单位名称：昆明市五华区江滨小学</v>
      </c>
      <c r="B4" s="108"/>
      <c r="S4" s="26" t="s">
        <v>1</v>
      </c>
    </row>
    <row r="5" spans="1:19" ht="21.75" customHeight="1">
      <c r="A5" s="121" t="s">
        <v>53</v>
      </c>
      <c r="B5" s="124" t="s">
        <v>54</v>
      </c>
      <c r="C5" s="124" t="s">
        <v>55</v>
      </c>
      <c r="D5" s="127" t="s">
        <v>56</v>
      </c>
      <c r="E5" s="127"/>
      <c r="F5" s="127"/>
      <c r="G5" s="127"/>
      <c r="H5" s="127"/>
      <c r="I5" s="128"/>
      <c r="J5" s="127"/>
      <c r="K5" s="127"/>
      <c r="L5" s="127"/>
      <c r="M5" s="127"/>
      <c r="N5" s="129"/>
      <c r="O5" s="127" t="s">
        <v>45</v>
      </c>
      <c r="P5" s="127"/>
      <c r="Q5" s="127"/>
      <c r="R5" s="127"/>
      <c r="S5" s="129"/>
    </row>
    <row r="6" spans="1:19" ht="27" customHeight="1">
      <c r="A6" s="122"/>
      <c r="B6" s="113"/>
      <c r="C6" s="113"/>
      <c r="D6" s="113" t="s">
        <v>57</v>
      </c>
      <c r="E6" s="113" t="s">
        <v>58</v>
      </c>
      <c r="F6" s="113" t="s">
        <v>59</v>
      </c>
      <c r="G6" s="113" t="s">
        <v>60</v>
      </c>
      <c r="H6" s="113" t="s">
        <v>61</v>
      </c>
      <c r="I6" s="116" t="s">
        <v>62</v>
      </c>
      <c r="J6" s="117"/>
      <c r="K6" s="117"/>
      <c r="L6" s="117"/>
      <c r="M6" s="117"/>
      <c r="N6" s="118"/>
      <c r="O6" s="113" t="s">
        <v>57</v>
      </c>
      <c r="P6" s="113" t="s">
        <v>58</v>
      </c>
      <c r="Q6" s="113" t="s">
        <v>59</v>
      </c>
      <c r="R6" s="113" t="s">
        <v>60</v>
      </c>
      <c r="S6" s="113" t="s">
        <v>63</v>
      </c>
    </row>
    <row r="7" spans="1:19" ht="30" customHeight="1">
      <c r="A7" s="123"/>
      <c r="B7" s="125"/>
      <c r="C7" s="115"/>
      <c r="D7" s="115"/>
      <c r="E7" s="115"/>
      <c r="F7" s="115"/>
      <c r="G7" s="115"/>
      <c r="H7" s="115"/>
      <c r="I7" s="43" t="s">
        <v>57</v>
      </c>
      <c r="J7" s="104" t="s">
        <v>64</v>
      </c>
      <c r="K7" s="104" t="s">
        <v>65</v>
      </c>
      <c r="L7" s="104" t="s">
        <v>66</v>
      </c>
      <c r="M7" s="104" t="s">
        <v>67</v>
      </c>
      <c r="N7" s="104" t="s">
        <v>68</v>
      </c>
      <c r="O7" s="114"/>
      <c r="P7" s="114"/>
      <c r="Q7" s="114"/>
      <c r="R7" s="114"/>
      <c r="S7" s="115"/>
    </row>
    <row r="8" spans="1:19" ht="15" customHeight="1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4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</row>
    <row r="9" spans="1:19" ht="18" customHeight="1">
      <c r="A9" s="18">
        <v>105027</v>
      </c>
      <c r="B9" s="18" t="s">
        <v>69</v>
      </c>
      <c r="C9" s="50">
        <v>13877778</v>
      </c>
      <c r="D9" s="50">
        <v>13877778</v>
      </c>
      <c r="E9" s="50">
        <v>13877778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8" customHeight="1">
      <c r="A10" s="119" t="s">
        <v>55</v>
      </c>
      <c r="B10" s="120"/>
      <c r="C10" s="50">
        <v>13877778</v>
      </c>
      <c r="D10" s="50">
        <v>13877778</v>
      </c>
      <c r="E10" s="50">
        <v>13877778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4"/>
  <sheetViews>
    <sheetView showGridLines="0" showZeros="0" workbookViewId="0">
      <selection activeCell="G1" sqref="G1:G1048576"/>
    </sheetView>
  </sheetViews>
  <sheetFormatPr defaultColWidth="8.53515625" defaultRowHeight="12.75" customHeight="1"/>
  <cols>
    <col min="1" max="1" width="14.3046875" customWidth="1"/>
    <col min="2" max="2" width="34.4609375" customWidth="1"/>
    <col min="3" max="6" width="14.84375" customWidth="1"/>
    <col min="7" max="7" width="13.15234375" customWidth="1"/>
    <col min="8" max="8" width="14.84375" customWidth="1"/>
    <col min="9" max="9" width="16.61328125" customWidth="1"/>
    <col min="10" max="10" width="4.61328125" customWidth="1"/>
    <col min="11" max="11" width="7.15234375" customWidth="1"/>
    <col min="12" max="12" width="13.61328125" customWidth="1"/>
    <col min="13" max="13" width="10.3828125" customWidth="1"/>
    <col min="14" max="14" width="13.61328125" customWidth="1"/>
    <col min="15" max="15" width="7.15234375" customWidth="1"/>
  </cols>
  <sheetData>
    <row r="1" spans="1:15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>
      <c r="A2" s="136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41.25" customHeight="1">
      <c r="A3" s="107" t="str">
        <f>"2025"&amp;"年部门支出预算表"</f>
        <v>2025年部门支出预算表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7.25" customHeight="1">
      <c r="A4" s="109" t="str">
        <f>"单位名称："&amp;"昆明市五华区江滨小学"</f>
        <v>单位名称：昆明市五华区江滨小学</v>
      </c>
      <c r="B4" s="108"/>
      <c r="O4" s="26" t="s">
        <v>1</v>
      </c>
    </row>
    <row r="5" spans="1:15" ht="27" customHeight="1">
      <c r="A5" s="132" t="s">
        <v>71</v>
      </c>
      <c r="B5" s="132" t="s">
        <v>72</v>
      </c>
      <c r="C5" s="132" t="s">
        <v>55</v>
      </c>
      <c r="D5" s="137" t="s">
        <v>58</v>
      </c>
      <c r="E5" s="138"/>
      <c r="F5" s="139"/>
      <c r="G5" s="135" t="s">
        <v>59</v>
      </c>
      <c r="H5" s="135" t="s">
        <v>60</v>
      </c>
      <c r="I5" s="135" t="s">
        <v>73</v>
      </c>
      <c r="J5" s="137" t="s">
        <v>62</v>
      </c>
      <c r="K5" s="138"/>
      <c r="L5" s="138"/>
      <c r="M5" s="138"/>
      <c r="N5" s="140"/>
      <c r="O5" s="141"/>
    </row>
    <row r="6" spans="1:15" ht="42" customHeight="1">
      <c r="A6" s="133"/>
      <c r="B6" s="133"/>
      <c r="C6" s="134"/>
      <c r="D6" s="101" t="s">
        <v>57</v>
      </c>
      <c r="E6" s="101" t="s">
        <v>74</v>
      </c>
      <c r="F6" s="101" t="s">
        <v>75</v>
      </c>
      <c r="G6" s="134"/>
      <c r="H6" s="134"/>
      <c r="I6" s="142"/>
      <c r="J6" s="101" t="s">
        <v>57</v>
      </c>
      <c r="K6" s="96" t="s">
        <v>76</v>
      </c>
      <c r="L6" s="96" t="s">
        <v>77</v>
      </c>
      <c r="M6" s="96" t="s">
        <v>78</v>
      </c>
      <c r="N6" s="96" t="s">
        <v>79</v>
      </c>
      <c r="O6" s="96" t="s">
        <v>80</v>
      </c>
    </row>
    <row r="7" spans="1:15" ht="18" customHeight="1">
      <c r="A7" s="28" t="s">
        <v>81</v>
      </c>
      <c r="B7" s="28" t="s">
        <v>82</v>
      </c>
      <c r="C7" s="28" t="s">
        <v>83</v>
      </c>
      <c r="D7" s="32" t="s">
        <v>84</v>
      </c>
      <c r="E7" s="32" t="s">
        <v>85</v>
      </c>
      <c r="F7" s="32" t="s">
        <v>86</v>
      </c>
      <c r="G7" s="32" t="s">
        <v>87</v>
      </c>
      <c r="H7" s="32" t="s">
        <v>88</v>
      </c>
      <c r="I7" s="32" t="s">
        <v>89</v>
      </c>
      <c r="J7" s="32" t="s">
        <v>90</v>
      </c>
      <c r="K7" s="32" t="s">
        <v>91</v>
      </c>
      <c r="L7" s="32" t="s">
        <v>92</v>
      </c>
      <c r="M7" s="32" t="s">
        <v>93</v>
      </c>
      <c r="N7" s="28" t="s">
        <v>94</v>
      </c>
      <c r="O7" s="32" t="s">
        <v>95</v>
      </c>
    </row>
    <row r="8" spans="1:15" ht="18" customHeight="1">
      <c r="A8" s="33" t="s">
        <v>96</v>
      </c>
      <c r="B8" s="33" t="s">
        <v>97</v>
      </c>
      <c r="C8" s="93">
        <v>11014914</v>
      </c>
      <c r="D8" s="93">
        <v>11014914</v>
      </c>
      <c r="E8" s="102">
        <v>10918914</v>
      </c>
      <c r="F8" s="81">
        <v>96000</v>
      </c>
      <c r="G8" s="32"/>
      <c r="H8" s="32"/>
      <c r="I8" s="32"/>
      <c r="J8" s="32"/>
      <c r="K8" s="32"/>
      <c r="L8" s="32"/>
      <c r="M8" s="32"/>
      <c r="N8" s="28"/>
      <c r="O8" s="32"/>
    </row>
    <row r="9" spans="1:15" ht="18" customHeight="1">
      <c r="A9" s="33" t="s">
        <v>98</v>
      </c>
      <c r="B9" s="94" t="s">
        <v>99</v>
      </c>
      <c r="C9" s="93">
        <v>11011188</v>
      </c>
      <c r="D9" s="93">
        <v>11011188</v>
      </c>
      <c r="E9" s="102">
        <v>10915188</v>
      </c>
      <c r="F9" s="81">
        <v>96000</v>
      </c>
      <c r="G9" s="32"/>
      <c r="H9" s="32"/>
      <c r="I9" s="32"/>
      <c r="J9" s="32"/>
      <c r="K9" s="32"/>
      <c r="L9" s="32"/>
      <c r="M9" s="32"/>
      <c r="N9" s="28"/>
      <c r="O9" s="32"/>
    </row>
    <row r="10" spans="1:15" ht="18" customHeight="1">
      <c r="A10" s="33" t="s">
        <v>100</v>
      </c>
      <c r="B10" s="95" t="s">
        <v>101</v>
      </c>
      <c r="C10" s="93">
        <v>11011188</v>
      </c>
      <c r="D10" s="93">
        <v>11011188</v>
      </c>
      <c r="E10" s="102">
        <v>10915188</v>
      </c>
      <c r="F10" s="81">
        <v>96000</v>
      </c>
      <c r="G10" s="32"/>
      <c r="H10" s="32"/>
      <c r="I10" s="32"/>
      <c r="J10" s="32"/>
      <c r="K10" s="32"/>
      <c r="L10" s="32"/>
      <c r="M10" s="32"/>
      <c r="N10" s="28"/>
      <c r="O10" s="32"/>
    </row>
    <row r="11" spans="1:15" ht="18" customHeight="1">
      <c r="A11" s="33" t="s">
        <v>102</v>
      </c>
      <c r="B11" s="94" t="s">
        <v>103</v>
      </c>
      <c r="C11" s="93">
        <v>3726</v>
      </c>
      <c r="D11" s="93">
        <v>3726</v>
      </c>
      <c r="E11" s="102">
        <v>3726</v>
      </c>
      <c r="F11" s="81"/>
      <c r="G11" s="32"/>
      <c r="H11" s="32"/>
      <c r="I11" s="32"/>
      <c r="J11" s="32"/>
      <c r="K11" s="32"/>
      <c r="L11" s="32"/>
      <c r="M11" s="32"/>
      <c r="N11" s="28"/>
      <c r="O11" s="32"/>
    </row>
    <row r="12" spans="1:15" ht="18" customHeight="1">
      <c r="A12" s="33" t="s">
        <v>104</v>
      </c>
      <c r="B12" s="95" t="s">
        <v>105</v>
      </c>
      <c r="C12" s="93">
        <v>3726</v>
      </c>
      <c r="D12" s="93">
        <v>3726</v>
      </c>
      <c r="E12" s="102">
        <v>3726</v>
      </c>
      <c r="F12" s="32"/>
      <c r="G12" s="32"/>
      <c r="H12" s="32"/>
      <c r="I12" s="32"/>
      <c r="J12" s="32"/>
      <c r="K12" s="32"/>
      <c r="L12" s="32"/>
      <c r="M12" s="32"/>
      <c r="N12" s="28"/>
      <c r="O12" s="32"/>
    </row>
    <row r="13" spans="1:15" ht="18" customHeight="1">
      <c r="A13" s="33" t="s">
        <v>106</v>
      </c>
      <c r="B13" s="33" t="s">
        <v>107</v>
      </c>
      <c r="C13" s="93">
        <v>1063871</v>
      </c>
      <c r="D13" s="93">
        <v>1063871</v>
      </c>
      <c r="E13" s="102">
        <v>1063871</v>
      </c>
      <c r="F13" s="32"/>
      <c r="G13" s="32"/>
      <c r="H13" s="32"/>
      <c r="I13" s="32"/>
      <c r="J13" s="32"/>
      <c r="K13" s="32"/>
      <c r="L13" s="32"/>
      <c r="M13" s="32"/>
      <c r="N13" s="28"/>
      <c r="O13" s="32"/>
    </row>
    <row r="14" spans="1:15" ht="18" customHeight="1">
      <c r="A14" s="33" t="s">
        <v>108</v>
      </c>
      <c r="B14" s="94" t="s">
        <v>109</v>
      </c>
      <c r="C14" s="93">
        <v>1063871</v>
      </c>
      <c r="D14" s="93">
        <v>1063871</v>
      </c>
      <c r="E14" s="102">
        <v>1063871</v>
      </c>
      <c r="F14" s="32"/>
      <c r="G14" s="32"/>
      <c r="H14" s="32"/>
      <c r="I14" s="32"/>
      <c r="J14" s="32"/>
      <c r="K14" s="32"/>
      <c r="L14" s="32"/>
      <c r="M14" s="32"/>
      <c r="N14" s="28"/>
      <c r="O14" s="32"/>
    </row>
    <row r="15" spans="1:15" ht="18" customHeight="1">
      <c r="A15" s="33" t="s">
        <v>110</v>
      </c>
      <c r="B15" s="95" t="s">
        <v>111</v>
      </c>
      <c r="C15" s="93">
        <v>168000</v>
      </c>
      <c r="D15" s="93">
        <v>168000</v>
      </c>
      <c r="E15" s="102">
        <v>168000</v>
      </c>
      <c r="F15" s="32"/>
      <c r="G15" s="32"/>
      <c r="H15" s="32"/>
      <c r="I15" s="32"/>
      <c r="J15" s="32"/>
      <c r="K15" s="32"/>
      <c r="L15" s="32"/>
      <c r="M15" s="32"/>
      <c r="N15" s="28"/>
      <c r="O15" s="32"/>
    </row>
    <row r="16" spans="1:15" ht="18" customHeight="1">
      <c r="A16" s="33" t="s">
        <v>112</v>
      </c>
      <c r="B16" s="95" t="s">
        <v>113</v>
      </c>
      <c r="C16" s="93">
        <v>895871</v>
      </c>
      <c r="D16" s="93">
        <v>895871</v>
      </c>
      <c r="E16" s="102">
        <v>895871</v>
      </c>
      <c r="F16" s="32"/>
      <c r="G16" s="32"/>
      <c r="H16" s="32"/>
      <c r="I16" s="32"/>
      <c r="J16" s="32"/>
      <c r="K16" s="32"/>
      <c r="L16" s="32"/>
      <c r="M16" s="32"/>
      <c r="N16" s="28"/>
      <c r="O16" s="32"/>
    </row>
    <row r="17" spans="1:15" ht="18" customHeight="1">
      <c r="A17" s="33" t="s">
        <v>114</v>
      </c>
      <c r="B17" s="33" t="s">
        <v>115</v>
      </c>
      <c r="C17" s="93">
        <v>803065</v>
      </c>
      <c r="D17" s="93">
        <v>803065</v>
      </c>
      <c r="E17" s="102">
        <v>803065</v>
      </c>
      <c r="F17" s="32"/>
      <c r="G17" s="32"/>
      <c r="H17" s="32"/>
      <c r="I17" s="32"/>
      <c r="J17" s="32"/>
      <c r="K17" s="32"/>
      <c r="L17" s="32"/>
      <c r="M17" s="32"/>
      <c r="N17" s="28"/>
      <c r="O17" s="32"/>
    </row>
    <row r="18" spans="1:15" ht="18" customHeight="1">
      <c r="A18" s="33" t="s">
        <v>116</v>
      </c>
      <c r="B18" s="94" t="s">
        <v>117</v>
      </c>
      <c r="C18" s="93">
        <v>803065</v>
      </c>
      <c r="D18" s="93">
        <v>803065</v>
      </c>
      <c r="E18" s="102">
        <v>803065</v>
      </c>
      <c r="F18" s="32"/>
      <c r="G18" s="32"/>
      <c r="H18" s="32"/>
      <c r="I18" s="32"/>
      <c r="J18" s="32"/>
      <c r="K18" s="32"/>
      <c r="L18" s="32"/>
      <c r="M18" s="32"/>
      <c r="N18" s="28"/>
      <c r="O18" s="32"/>
    </row>
    <row r="19" spans="1:15" ht="18" customHeight="1">
      <c r="A19" s="33" t="s">
        <v>118</v>
      </c>
      <c r="B19" s="95" t="s">
        <v>119</v>
      </c>
      <c r="C19" s="93">
        <v>791866</v>
      </c>
      <c r="D19" s="93">
        <v>791866</v>
      </c>
      <c r="E19" s="102">
        <v>791866</v>
      </c>
      <c r="F19" s="32"/>
      <c r="G19" s="32"/>
      <c r="H19" s="32"/>
      <c r="I19" s="32"/>
      <c r="J19" s="32"/>
      <c r="K19" s="32"/>
      <c r="L19" s="32"/>
      <c r="M19" s="32"/>
      <c r="N19" s="28"/>
      <c r="O19" s="32"/>
    </row>
    <row r="20" spans="1:15" ht="18" customHeight="1">
      <c r="A20" s="33" t="s">
        <v>120</v>
      </c>
      <c r="B20" s="95" t="s">
        <v>121</v>
      </c>
      <c r="C20" s="93">
        <v>11199</v>
      </c>
      <c r="D20" s="93">
        <v>11199</v>
      </c>
      <c r="E20" s="102">
        <v>11199</v>
      </c>
      <c r="F20" s="32"/>
      <c r="G20" s="32"/>
      <c r="H20" s="32"/>
      <c r="I20" s="32"/>
      <c r="J20" s="32"/>
      <c r="K20" s="32"/>
      <c r="L20" s="32"/>
      <c r="M20" s="32"/>
      <c r="N20" s="28"/>
      <c r="O20" s="32"/>
    </row>
    <row r="21" spans="1:15" ht="18" customHeight="1">
      <c r="A21" s="33" t="s">
        <v>122</v>
      </c>
      <c r="B21" s="33" t="s">
        <v>123</v>
      </c>
      <c r="C21" s="93">
        <v>995928</v>
      </c>
      <c r="D21" s="93">
        <v>995928</v>
      </c>
      <c r="E21" s="102">
        <v>995928</v>
      </c>
      <c r="F21" s="32"/>
      <c r="G21" s="32"/>
      <c r="H21" s="32"/>
      <c r="I21" s="32"/>
      <c r="J21" s="32"/>
      <c r="K21" s="32"/>
      <c r="L21" s="32"/>
      <c r="M21" s="32"/>
      <c r="N21" s="28"/>
      <c r="O21" s="32"/>
    </row>
    <row r="22" spans="1:15" ht="18" customHeight="1">
      <c r="A22" s="33" t="s">
        <v>124</v>
      </c>
      <c r="B22" s="94" t="s">
        <v>125</v>
      </c>
      <c r="C22" s="93">
        <v>995928</v>
      </c>
      <c r="D22" s="93">
        <v>995928</v>
      </c>
      <c r="E22" s="102">
        <v>995928</v>
      </c>
      <c r="F22" s="32"/>
      <c r="G22" s="32"/>
      <c r="H22" s="32"/>
      <c r="I22" s="32"/>
      <c r="J22" s="32"/>
      <c r="K22" s="32"/>
      <c r="L22" s="32"/>
      <c r="M22" s="32"/>
      <c r="N22" s="28"/>
      <c r="O22" s="32"/>
    </row>
    <row r="23" spans="1:15" ht="18" customHeight="1">
      <c r="A23" s="33" t="s">
        <v>126</v>
      </c>
      <c r="B23" s="95" t="s">
        <v>127</v>
      </c>
      <c r="C23" s="93">
        <v>995928</v>
      </c>
      <c r="D23" s="93">
        <v>995928</v>
      </c>
      <c r="E23" s="102">
        <v>995928</v>
      </c>
      <c r="F23" s="32"/>
      <c r="G23" s="32"/>
      <c r="H23" s="32"/>
      <c r="I23" s="32"/>
      <c r="J23" s="32"/>
      <c r="K23" s="32"/>
      <c r="L23" s="32"/>
      <c r="M23" s="32"/>
      <c r="N23" s="28"/>
      <c r="O23" s="32"/>
    </row>
    <row r="24" spans="1:15" ht="21" customHeight="1">
      <c r="A24" s="130" t="s">
        <v>55</v>
      </c>
      <c r="B24" s="131"/>
      <c r="C24" s="50">
        <v>13877778</v>
      </c>
      <c r="D24" s="50">
        <v>13877778</v>
      </c>
      <c r="E24" s="50">
        <v>13781778</v>
      </c>
      <c r="F24" s="50">
        <v>96000</v>
      </c>
      <c r="G24" s="50"/>
      <c r="H24" s="50"/>
      <c r="I24" s="50"/>
      <c r="J24" s="50"/>
      <c r="K24" s="50"/>
      <c r="L24" s="50"/>
      <c r="M24" s="50"/>
      <c r="N24" s="50"/>
      <c r="O24" s="50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24:B24"/>
    <mergeCell ref="A5:A6"/>
    <mergeCell ref="B5:B6"/>
    <mergeCell ref="C5:C6"/>
    <mergeCell ref="G5:G6"/>
  </mergeCells>
  <phoneticPr fontId="18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23" activePane="bottomLeft" state="frozen"/>
      <selection pane="bottomLeft" activeCell="D16" sqref="D16"/>
    </sheetView>
  </sheetViews>
  <sheetFormatPr defaultColWidth="8.53515625" defaultRowHeight="12.75" customHeight="1"/>
  <cols>
    <col min="1" max="4" width="35.53515625" customWidth="1"/>
  </cols>
  <sheetData>
    <row r="1" spans="1:4" ht="12.75" customHeight="1">
      <c r="A1" s="2"/>
      <c r="B1" s="2"/>
      <c r="C1" s="2"/>
      <c r="D1" s="2"/>
    </row>
    <row r="2" spans="1:4" ht="15" customHeight="1">
      <c r="A2" s="24"/>
      <c r="B2" s="26"/>
      <c r="C2" s="26"/>
      <c r="D2" s="26" t="s">
        <v>128</v>
      </c>
    </row>
    <row r="3" spans="1:4" ht="41.25" customHeight="1">
      <c r="A3" s="107" t="str">
        <f>"2025"&amp;"年部门财政拨款收支预算总表"</f>
        <v>2025年部门财政拨款收支预算总表</v>
      </c>
      <c r="B3" s="108"/>
      <c r="C3" s="108"/>
      <c r="D3" s="108"/>
    </row>
    <row r="4" spans="1:4" ht="17.25" customHeight="1">
      <c r="A4" s="109" t="str">
        <f>"单位名称："&amp;"昆明市五华区江滨小学"</f>
        <v>单位名称：昆明市五华区江滨小学</v>
      </c>
      <c r="B4" s="110"/>
      <c r="D4" s="26" t="s">
        <v>1</v>
      </c>
    </row>
    <row r="5" spans="1:4" ht="17.25" customHeight="1">
      <c r="A5" s="111" t="s">
        <v>2</v>
      </c>
      <c r="B5" s="112"/>
      <c r="C5" s="111" t="s">
        <v>3</v>
      </c>
      <c r="D5" s="112"/>
    </row>
    <row r="6" spans="1:4" ht="18.75" customHeight="1">
      <c r="A6" s="96" t="s">
        <v>4</v>
      </c>
      <c r="B6" s="96" t="s">
        <v>5</v>
      </c>
      <c r="C6" s="96" t="s">
        <v>6</v>
      </c>
      <c r="D6" s="96" t="s">
        <v>5</v>
      </c>
    </row>
    <row r="7" spans="1:4" ht="16.5" customHeight="1">
      <c r="A7" s="97" t="s">
        <v>129</v>
      </c>
      <c r="B7" s="50">
        <v>13877778</v>
      </c>
      <c r="C7" s="97" t="s">
        <v>130</v>
      </c>
      <c r="D7" s="50">
        <v>13877778</v>
      </c>
    </row>
    <row r="8" spans="1:4" ht="16.5" customHeight="1">
      <c r="A8" s="97" t="s">
        <v>131</v>
      </c>
      <c r="B8" s="50">
        <v>13877778</v>
      </c>
      <c r="C8" s="97" t="s">
        <v>132</v>
      </c>
      <c r="D8" s="50"/>
    </row>
    <row r="9" spans="1:4" ht="16.5" customHeight="1">
      <c r="A9" s="97" t="s">
        <v>133</v>
      </c>
      <c r="B9" s="50"/>
      <c r="C9" s="97" t="s">
        <v>134</v>
      </c>
      <c r="D9" s="50"/>
    </row>
    <row r="10" spans="1:4" ht="16.5" customHeight="1">
      <c r="A10" s="97" t="s">
        <v>135</v>
      </c>
      <c r="B10" s="50"/>
      <c r="C10" s="97" t="s">
        <v>136</v>
      </c>
      <c r="D10" s="50"/>
    </row>
    <row r="11" spans="1:4" ht="16.5" customHeight="1">
      <c r="A11" s="97" t="s">
        <v>137</v>
      </c>
      <c r="B11" s="50"/>
      <c r="C11" s="97" t="s">
        <v>138</v>
      </c>
      <c r="D11" s="50"/>
    </row>
    <row r="12" spans="1:4" ht="16.5" customHeight="1">
      <c r="A12" s="97" t="s">
        <v>131</v>
      </c>
      <c r="B12" s="50"/>
      <c r="C12" s="97" t="s">
        <v>139</v>
      </c>
      <c r="D12" s="50">
        <v>11014914</v>
      </c>
    </row>
    <row r="13" spans="1:4" ht="16.5" customHeight="1">
      <c r="A13" s="13" t="s">
        <v>133</v>
      </c>
      <c r="B13" s="50"/>
      <c r="C13" s="41" t="s">
        <v>140</v>
      </c>
      <c r="D13" s="50"/>
    </row>
    <row r="14" spans="1:4" ht="16.5" customHeight="1">
      <c r="A14" s="13" t="s">
        <v>135</v>
      </c>
      <c r="B14" s="50"/>
      <c r="C14" s="41" t="s">
        <v>141</v>
      </c>
      <c r="D14" s="50"/>
    </row>
    <row r="15" spans="1:4" ht="16.5" customHeight="1">
      <c r="A15" s="98"/>
      <c r="B15" s="50"/>
      <c r="C15" s="41" t="s">
        <v>142</v>
      </c>
      <c r="D15" s="50">
        <v>1063871</v>
      </c>
    </row>
    <row r="16" spans="1:4" ht="16.5" customHeight="1">
      <c r="A16" s="98"/>
      <c r="B16" s="50"/>
      <c r="C16" s="41" t="s">
        <v>143</v>
      </c>
      <c r="D16" s="50">
        <v>803065</v>
      </c>
    </row>
    <row r="17" spans="1:4" ht="16.5" customHeight="1">
      <c r="A17" s="98"/>
      <c r="B17" s="50"/>
      <c r="C17" s="41" t="s">
        <v>144</v>
      </c>
      <c r="D17" s="50"/>
    </row>
    <row r="18" spans="1:4" ht="16.5" customHeight="1">
      <c r="A18" s="98"/>
      <c r="B18" s="50"/>
      <c r="C18" s="41" t="s">
        <v>145</v>
      </c>
      <c r="D18" s="50"/>
    </row>
    <row r="19" spans="1:4" ht="16.5" customHeight="1">
      <c r="A19" s="98"/>
      <c r="B19" s="50"/>
      <c r="C19" s="41" t="s">
        <v>146</v>
      </c>
      <c r="D19" s="50"/>
    </row>
    <row r="20" spans="1:4" ht="16.5" customHeight="1">
      <c r="A20" s="98"/>
      <c r="B20" s="50"/>
      <c r="C20" s="41" t="s">
        <v>147</v>
      </c>
      <c r="D20" s="50"/>
    </row>
    <row r="21" spans="1:4" ht="16.5" customHeight="1">
      <c r="A21" s="98"/>
      <c r="B21" s="50"/>
      <c r="C21" s="41" t="s">
        <v>148</v>
      </c>
      <c r="D21" s="50"/>
    </row>
    <row r="22" spans="1:4" ht="16.5" customHeight="1">
      <c r="A22" s="98"/>
      <c r="B22" s="50"/>
      <c r="C22" s="41" t="s">
        <v>149</v>
      </c>
      <c r="D22" s="50"/>
    </row>
    <row r="23" spans="1:4" ht="16.5" customHeight="1">
      <c r="A23" s="98"/>
      <c r="B23" s="50"/>
      <c r="C23" s="41" t="s">
        <v>150</v>
      </c>
      <c r="D23" s="50"/>
    </row>
    <row r="24" spans="1:4" ht="16.5" customHeight="1">
      <c r="A24" s="98"/>
      <c r="B24" s="50"/>
      <c r="C24" s="41" t="s">
        <v>151</v>
      </c>
      <c r="D24" s="50"/>
    </row>
    <row r="25" spans="1:4" ht="16.5" customHeight="1">
      <c r="A25" s="98"/>
      <c r="B25" s="50"/>
      <c r="C25" s="41" t="s">
        <v>152</v>
      </c>
      <c r="D25" s="50"/>
    </row>
    <row r="26" spans="1:4" ht="16.5" customHeight="1">
      <c r="A26" s="98"/>
      <c r="B26" s="50"/>
      <c r="C26" s="41" t="s">
        <v>153</v>
      </c>
      <c r="D26" s="50">
        <v>995928</v>
      </c>
    </row>
    <row r="27" spans="1:4" ht="16.5" customHeight="1">
      <c r="A27" s="98"/>
      <c r="B27" s="50"/>
      <c r="C27" s="41" t="s">
        <v>154</v>
      </c>
      <c r="D27" s="50"/>
    </row>
    <row r="28" spans="1:4" ht="16.5" customHeight="1">
      <c r="A28" s="98"/>
      <c r="B28" s="50"/>
      <c r="C28" s="41" t="s">
        <v>155</v>
      </c>
      <c r="D28" s="50"/>
    </row>
    <row r="29" spans="1:4" ht="16.5" customHeight="1">
      <c r="A29" s="98"/>
      <c r="B29" s="50"/>
      <c r="C29" s="41" t="s">
        <v>156</v>
      </c>
      <c r="D29" s="50"/>
    </row>
    <row r="30" spans="1:4" ht="16.5" customHeight="1">
      <c r="A30" s="98"/>
      <c r="B30" s="50"/>
      <c r="C30" s="41" t="s">
        <v>157</v>
      </c>
      <c r="D30" s="50"/>
    </row>
    <row r="31" spans="1:4" ht="16.5" customHeight="1">
      <c r="A31" s="98"/>
      <c r="B31" s="50"/>
      <c r="C31" s="41" t="s">
        <v>158</v>
      </c>
      <c r="D31" s="50"/>
    </row>
    <row r="32" spans="1:4" ht="16.5" customHeight="1">
      <c r="A32" s="98"/>
      <c r="B32" s="50"/>
      <c r="C32" s="13" t="s">
        <v>159</v>
      </c>
      <c r="D32" s="50"/>
    </row>
    <row r="33" spans="1:4" ht="16.5" customHeight="1">
      <c r="A33" s="98"/>
      <c r="B33" s="50"/>
      <c r="C33" s="13" t="s">
        <v>160</v>
      </c>
      <c r="D33" s="50"/>
    </row>
    <row r="34" spans="1:4" ht="16.5" customHeight="1">
      <c r="A34" s="98"/>
      <c r="B34" s="50"/>
      <c r="C34" s="17" t="s">
        <v>161</v>
      </c>
      <c r="D34" s="50"/>
    </row>
    <row r="35" spans="1:4" ht="15" customHeight="1">
      <c r="A35" s="99" t="s">
        <v>50</v>
      </c>
      <c r="B35" s="100">
        <v>13877778</v>
      </c>
      <c r="C35" s="99" t="s">
        <v>51</v>
      </c>
      <c r="D35" s="100">
        <v>13877778</v>
      </c>
    </row>
  </sheetData>
  <mergeCells count="4">
    <mergeCell ref="A3:D3"/>
    <mergeCell ref="A4:B4"/>
    <mergeCell ref="A5:B5"/>
    <mergeCell ref="C5:D5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4"/>
  <sheetViews>
    <sheetView showZeros="0" workbookViewId="0">
      <pane ySplit="1" topLeftCell="A5" activePane="bottomLeft" state="frozen"/>
      <selection pane="bottomLeft" activeCell="B10" sqref="B10"/>
    </sheetView>
  </sheetViews>
  <sheetFormatPr defaultColWidth="9.15234375" defaultRowHeight="14.25" customHeight="1"/>
  <cols>
    <col min="1" max="1" width="9.84375" customWidth="1"/>
    <col min="2" max="2" width="32.3828125" customWidth="1"/>
    <col min="3" max="7" width="24.1523437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4.25" customHeight="1">
      <c r="D2" s="79"/>
      <c r="F2" s="44"/>
      <c r="G2" s="83" t="s">
        <v>162</v>
      </c>
    </row>
    <row r="3" spans="1:7" ht="41.25" customHeight="1">
      <c r="A3" s="143" t="str">
        <f>"2025"&amp;"年一般公共预算支出预算表（按功能科目分类）"</f>
        <v>2025年一般公共预算支出预算表（按功能科目分类）</v>
      </c>
      <c r="B3" s="143"/>
      <c r="C3" s="143"/>
      <c r="D3" s="143"/>
      <c r="E3" s="143"/>
      <c r="F3" s="143"/>
      <c r="G3" s="143"/>
    </row>
    <row r="4" spans="1:7" ht="18" customHeight="1">
      <c r="A4" s="5" t="str">
        <f>"单位名称："&amp;"昆明市五华区江滨小学"</f>
        <v>单位名称：昆明市五华区江滨小学</v>
      </c>
      <c r="F4" s="73"/>
      <c r="G4" s="83" t="s">
        <v>1</v>
      </c>
    </row>
    <row r="5" spans="1:7" ht="20.25" customHeight="1">
      <c r="A5" s="144" t="s">
        <v>163</v>
      </c>
      <c r="B5" s="145"/>
      <c r="C5" s="151" t="s">
        <v>55</v>
      </c>
      <c r="D5" s="146" t="s">
        <v>74</v>
      </c>
      <c r="E5" s="147"/>
      <c r="F5" s="148"/>
      <c r="G5" s="153" t="s">
        <v>75</v>
      </c>
    </row>
    <row r="6" spans="1:7" ht="20.25" customHeight="1">
      <c r="A6" s="92" t="s">
        <v>71</v>
      </c>
      <c r="B6" s="92" t="s">
        <v>72</v>
      </c>
      <c r="C6" s="152"/>
      <c r="D6" s="75" t="s">
        <v>57</v>
      </c>
      <c r="E6" s="75" t="s">
        <v>164</v>
      </c>
      <c r="F6" s="75" t="s">
        <v>165</v>
      </c>
      <c r="G6" s="154"/>
    </row>
    <row r="7" spans="1:7" ht="15" customHeight="1">
      <c r="A7" s="36" t="s">
        <v>81</v>
      </c>
      <c r="B7" s="36" t="s">
        <v>82</v>
      </c>
      <c r="C7" s="36" t="s">
        <v>83</v>
      </c>
      <c r="D7" s="36" t="s">
        <v>84</v>
      </c>
      <c r="E7" s="36" t="s">
        <v>85</v>
      </c>
      <c r="F7" s="36" t="s">
        <v>86</v>
      </c>
      <c r="G7" s="36" t="s">
        <v>87</v>
      </c>
    </row>
    <row r="8" spans="1:7" ht="15" customHeight="1">
      <c r="A8" s="33" t="s">
        <v>96</v>
      </c>
      <c r="B8" s="33" t="s">
        <v>97</v>
      </c>
      <c r="C8" s="93">
        <v>11014914</v>
      </c>
      <c r="D8" s="14">
        <v>10918914</v>
      </c>
      <c r="E8" s="14">
        <v>9955176</v>
      </c>
      <c r="F8" s="14">
        <v>963738</v>
      </c>
      <c r="G8" s="14">
        <v>96000</v>
      </c>
    </row>
    <row r="9" spans="1:7" ht="15" customHeight="1">
      <c r="A9" s="33" t="s">
        <v>98</v>
      </c>
      <c r="B9" s="94" t="s">
        <v>99</v>
      </c>
      <c r="C9" s="93">
        <v>11011188</v>
      </c>
      <c r="D9" s="14">
        <v>10915188</v>
      </c>
      <c r="E9" s="14">
        <v>9955176</v>
      </c>
      <c r="F9" s="14">
        <v>960012</v>
      </c>
      <c r="G9" s="14">
        <v>96000</v>
      </c>
    </row>
    <row r="10" spans="1:7" ht="15" customHeight="1">
      <c r="A10" s="33" t="s">
        <v>100</v>
      </c>
      <c r="B10" s="95" t="s">
        <v>101</v>
      </c>
      <c r="C10" s="93">
        <v>11011188</v>
      </c>
      <c r="D10" s="14">
        <v>10915188</v>
      </c>
      <c r="E10" s="14">
        <v>9955176</v>
      </c>
      <c r="F10" s="14">
        <v>960012</v>
      </c>
      <c r="G10" s="14">
        <v>96000</v>
      </c>
    </row>
    <row r="11" spans="1:7" ht="15" customHeight="1">
      <c r="A11" s="33" t="s">
        <v>102</v>
      </c>
      <c r="B11" s="94" t="s">
        <v>103</v>
      </c>
      <c r="C11" s="93">
        <v>3726</v>
      </c>
      <c r="D11" s="14">
        <v>3726</v>
      </c>
      <c r="E11" s="14"/>
      <c r="F11" s="14">
        <v>3726</v>
      </c>
      <c r="G11" s="14"/>
    </row>
    <row r="12" spans="1:7" ht="15" customHeight="1">
      <c r="A12" s="33" t="s">
        <v>104</v>
      </c>
      <c r="B12" s="95" t="s">
        <v>105</v>
      </c>
      <c r="C12" s="93">
        <v>3726</v>
      </c>
      <c r="D12" s="14">
        <v>3726</v>
      </c>
      <c r="E12" s="14"/>
      <c r="F12" s="14">
        <v>3726</v>
      </c>
      <c r="G12" s="14"/>
    </row>
    <row r="13" spans="1:7" ht="15" customHeight="1">
      <c r="A13" s="33" t="s">
        <v>106</v>
      </c>
      <c r="B13" s="33" t="s">
        <v>107</v>
      </c>
      <c r="C13" s="93">
        <v>1063871</v>
      </c>
      <c r="D13" s="14">
        <v>1063871</v>
      </c>
      <c r="E13" s="14">
        <v>1038671</v>
      </c>
      <c r="F13" s="14">
        <v>25200</v>
      </c>
      <c r="G13" s="14"/>
    </row>
    <row r="14" spans="1:7" ht="15" customHeight="1">
      <c r="A14" s="33" t="s">
        <v>108</v>
      </c>
      <c r="B14" s="94" t="s">
        <v>109</v>
      </c>
      <c r="C14" s="93">
        <v>1063871</v>
      </c>
      <c r="D14" s="14">
        <v>1063871</v>
      </c>
      <c r="E14" s="14">
        <v>1038671</v>
      </c>
      <c r="F14" s="14">
        <v>25200</v>
      </c>
      <c r="G14" s="14"/>
    </row>
    <row r="15" spans="1:7" ht="15" customHeight="1">
      <c r="A15" s="33" t="s">
        <v>110</v>
      </c>
      <c r="B15" s="95" t="s">
        <v>111</v>
      </c>
      <c r="C15" s="93">
        <v>168000</v>
      </c>
      <c r="D15" s="14">
        <v>168000</v>
      </c>
      <c r="E15" s="14">
        <v>142800</v>
      </c>
      <c r="F15" s="14">
        <v>25200</v>
      </c>
      <c r="G15" s="14"/>
    </row>
    <row r="16" spans="1:7" ht="15" customHeight="1">
      <c r="A16" s="33" t="s">
        <v>112</v>
      </c>
      <c r="B16" s="95" t="s">
        <v>113</v>
      </c>
      <c r="C16" s="93">
        <v>895871</v>
      </c>
      <c r="D16" s="14">
        <v>895871</v>
      </c>
      <c r="E16" s="14">
        <v>895871</v>
      </c>
      <c r="F16" s="14"/>
      <c r="G16" s="14"/>
    </row>
    <row r="17" spans="1:7" ht="15" customHeight="1">
      <c r="A17" s="33" t="s">
        <v>114</v>
      </c>
      <c r="B17" s="33" t="s">
        <v>115</v>
      </c>
      <c r="C17" s="93">
        <v>803065</v>
      </c>
      <c r="D17" s="14">
        <v>803065</v>
      </c>
      <c r="E17" s="14">
        <v>803065</v>
      </c>
      <c r="F17" s="14"/>
      <c r="G17" s="14"/>
    </row>
    <row r="18" spans="1:7" ht="15" customHeight="1">
      <c r="A18" s="33" t="s">
        <v>116</v>
      </c>
      <c r="B18" s="94" t="s">
        <v>117</v>
      </c>
      <c r="C18" s="93">
        <v>803065</v>
      </c>
      <c r="D18" s="14">
        <v>803065</v>
      </c>
      <c r="E18" s="14">
        <v>803065</v>
      </c>
      <c r="F18" s="14"/>
      <c r="G18" s="14"/>
    </row>
    <row r="19" spans="1:7" ht="15" customHeight="1">
      <c r="A19" s="33" t="s">
        <v>118</v>
      </c>
      <c r="B19" s="95" t="s">
        <v>119</v>
      </c>
      <c r="C19" s="93">
        <v>791866</v>
      </c>
      <c r="D19" s="14">
        <v>791866</v>
      </c>
      <c r="E19" s="14">
        <v>791866</v>
      </c>
      <c r="F19" s="14"/>
      <c r="G19" s="14"/>
    </row>
    <row r="20" spans="1:7" ht="15" customHeight="1">
      <c r="A20" s="33" t="s">
        <v>120</v>
      </c>
      <c r="B20" s="95" t="s">
        <v>121</v>
      </c>
      <c r="C20" s="93">
        <v>11199</v>
      </c>
      <c r="D20" s="14">
        <v>11199</v>
      </c>
      <c r="E20" s="14">
        <v>11199</v>
      </c>
      <c r="F20" s="14"/>
      <c r="G20" s="14"/>
    </row>
    <row r="21" spans="1:7" ht="15" customHeight="1">
      <c r="A21" s="33" t="s">
        <v>122</v>
      </c>
      <c r="B21" s="33" t="s">
        <v>123</v>
      </c>
      <c r="C21" s="93">
        <v>995928</v>
      </c>
      <c r="D21" s="14">
        <v>995928</v>
      </c>
      <c r="E21" s="14">
        <v>995928</v>
      </c>
      <c r="F21" s="14"/>
      <c r="G21" s="14"/>
    </row>
    <row r="22" spans="1:7" ht="15" customHeight="1">
      <c r="A22" s="33" t="s">
        <v>124</v>
      </c>
      <c r="B22" s="94" t="s">
        <v>125</v>
      </c>
      <c r="C22" s="93">
        <v>995928</v>
      </c>
      <c r="D22" s="14">
        <v>995928</v>
      </c>
      <c r="E22" s="14">
        <v>995928</v>
      </c>
      <c r="F22" s="14"/>
      <c r="G22" s="14"/>
    </row>
    <row r="23" spans="1:7" ht="15" customHeight="1">
      <c r="A23" s="33" t="s">
        <v>126</v>
      </c>
      <c r="B23" s="95" t="s">
        <v>127</v>
      </c>
      <c r="C23" s="93">
        <v>995928</v>
      </c>
      <c r="D23" s="14">
        <v>995928</v>
      </c>
      <c r="E23" s="14">
        <v>995928</v>
      </c>
      <c r="F23" s="14"/>
      <c r="G23" s="14"/>
    </row>
    <row r="24" spans="1:7" ht="18" customHeight="1">
      <c r="A24" s="149" t="s">
        <v>166</v>
      </c>
      <c r="B24" s="150" t="s">
        <v>166</v>
      </c>
      <c r="C24" s="50">
        <v>13877778</v>
      </c>
      <c r="D24" s="50">
        <v>13781778</v>
      </c>
      <c r="E24" s="50">
        <v>12792840</v>
      </c>
      <c r="F24" s="50">
        <v>988938</v>
      </c>
      <c r="G24" s="50">
        <v>96000</v>
      </c>
    </row>
  </sheetData>
  <mergeCells count="6">
    <mergeCell ref="A3:G3"/>
    <mergeCell ref="A5:B5"/>
    <mergeCell ref="D5:F5"/>
    <mergeCell ref="A24:B24"/>
    <mergeCell ref="C5:C6"/>
    <mergeCell ref="G5:G6"/>
  </mergeCells>
  <phoneticPr fontId="19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 pane="bottomLeft" activeCell="C22" sqref="C22"/>
    </sheetView>
  </sheetViews>
  <sheetFormatPr defaultColWidth="10.3828125" defaultRowHeight="14.25" customHeight="1"/>
  <cols>
    <col min="1" max="6" width="28.15234375" customWidth="1"/>
  </cols>
  <sheetData>
    <row r="1" spans="1:6" ht="14.25" customHeight="1">
      <c r="A1" s="2"/>
      <c r="B1" s="2"/>
      <c r="C1" s="2"/>
      <c r="D1" s="2"/>
      <c r="E1" s="2"/>
      <c r="F1" s="2"/>
    </row>
    <row r="2" spans="1:6" ht="14.25" customHeight="1">
      <c r="A2" s="25"/>
      <c r="B2" s="25"/>
      <c r="C2" s="25"/>
      <c r="D2" s="25"/>
      <c r="E2" s="24"/>
      <c r="F2" s="89" t="s">
        <v>167</v>
      </c>
    </row>
    <row r="3" spans="1:6" ht="41.25" customHeight="1">
      <c r="A3" s="155" t="str">
        <f>"2025"&amp;"年一般公共预算“三公”经费支出预算表"</f>
        <v>2025年一般公共预算“三公”经费支出预算表</v>
      </c>
      <c r="B3" s="156"/>
      <c r="C3" s="156"/>
      <c r="D3" s="156"/>
      <c r="E3" s="157"/>
      <c r="F3" s="156"/>
    </row>
    <row r="4" spans="1:6" ht="14.25" customHeight="1">
      <c r="A4" s="158" t="str">
        <f>"单位名称："&amp;"昆明市五华区江滨小学"</f>
        <v>单位名称：昆明市五华区江滨小学</v>
      </c>
      <c r="B4" s="159"/>
      <c r="D4" s="25"/>
      <c r="E4" s="24"/>
      <c r="F4" s="38" t="s">
        <v>1</v>
      </c>
    </row>
    <row r="5" spans="1:6" ht="27" customHeight="1">
      <c r="A5" s="160" t="s">
        <v>168</v>
      </c>
      <c r="B5" s="160" t="s">
        <v>169</v>
      </c>
      <c r="C5" s="119" t="s">
        <v>170</v>
      </c>
      <c r="D5" s="160"/>
      <c r="E5" s="161"/>
      <c r="F5" s="160" t="s">
        <v>171</v>
      </c>
    </row>
    <row r="6" spans="1:6" ht="28.5" customHeight="1">
      <c r="A6" s="162"/>
      <c r="B6" s="163"/>
      <c r="C6" s="27" t="s">
        <v>57</v>
      </c>
      <c r="D6" s="27" t="s">
        <v>172</v>
      </c>
      <c r="E6" s="27" t="s">
        <v>173</v>
      </c>
      <c r="F6" s="164"/>
    </row>
    <row r="7" spans="1:6" ht="17.25" customHeight="1">
      <c r="A7" s="32" t="s">
        <v>81</v>
      </c>
      <c r="B7" s="32" t="s">
        <v>82</v>
      </c>
      <c r="C7" s="32" t="s">
        <v>83</v>
      </c>
      <c r="D7" s="32" t="s">
        <v>84</v>
      </c>
      <c r="E7" s="32" t="s">
        <v>85</v>
      </c>
      <c r="F7" s="32" t="s">
        <v>86</v>
      </c>
    </row>
    <row r="8" spans="1:6" ht="17.25" customHeight="1">
      <c r="A8" s="90">
        <v>0</v>
      </c>
      <c r="B8" s="50"/>
      <c r="C8" s="50"/>
      <c r="D8" s="50"/>
      <c r="E8" s="50"/>
      <c r="F8" s="50"/>
    </row>
    <row r="9" spans="1:6" ht="14.25" customHeight="1">
      <c r="A9" s="91" t="s">
        <v>174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9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54"/>
  <sheetViews>
    <sheetView showZeros="0" workbookViewId="0">
      <pane xSplit="4" ySplit="9" topLeftCell="E10" activePane="bottomRight" state="frozen"/>
      <selection pane="topRight"/>
      <selection pane="bottomLeft"/>
      <selection pane="bottomRight" activeCell="A3" sqref="A3:X3"/>
    </sheetView>
  </sheetViews>
  <sheetFormatPr defaultColWidth="9.15234375" defaultRowHeight="14.25" customHeight="1"/>
  <cols>
    <col min="1" max="1" width="18.765625" customWidth="1"/>
    <col min="2" max="2" width="17.15234375" customWidth="1"/>
    <col min="3" max="3" width="18.15234375" customWidth="1"/>
    <col min="4" max="4" width="27.15234375" customWidth="1"/>
    <col min="5" max="5" width="10.15234375" customWidth="1"/>
    <col min="6" max="6" width="27.15234375" customWidth="1"/>
    <col min="7" max="7" width="10.3046875" customWidth="1"/>
    <col min="8" max="8" width="23.765625" customWidth="1"/>
    <col min="9" max="10" width="18.69140625" customWidth="1"/>
    <col min="11" max="11" width="10" customWidth="1"/>
    <col min="12" max="12" width="15.61328125" customWidth="1"/>
    <col min="13" max="13" width="12.15234375" customWidth="1"/>
    <col min="14" max="14" width="8.15234375" customWidth="1"/>
    <col min="15" max="15" width="12.15234375" customWidth="1"/>
    <col min="16" max="16" width="13.765625" customWidth="1"/>
    <col min="17" max="18" width="15.61328125" customWidth="1"/>
    <col min="19" max="19" width="4.3828125" customWidth="1"/>
    <col min="20" max="21" width="8.15234375" customWidth="1"/>
    <col min="22" max="22" width="11.84375" customWidth="1"/>
    <col min="23" max="23" width="15.61328125" customWidth="1"/>
    <col min="24" max="24" width="8.15234375" customWidth="1"/>
  </cols>
  <sheetData>
    <row r="1" spans="1:24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3.5" customHeight="1">
      <c r="B2" s="79"/>
      <c r="C2" s="84"/>
      <c r="E2" s="85"/>
      <c r="F2" s="85"/>
      <c r="G2" s="85"/>
      <c r="H2" s="85"/>
      <c r="I2" s="52"/>
      <c r="J2" s="52"/>
      <c r="K2" s="52"/>
      <c r="L2" s="52"/>
      <c r="M2" s="52"/>
      <c r="N2" s="52"/>
      <c r="R2" s="52"/>
      <c r="V2" s="84"/>
      <c r="X2" s="4" t="s">
        <v>175</v>
      </c>
    </row>
    <row r="3" spans="1:24" ht="45.75" customHeight="1">
      <c r="A3" s="175" t="str">
        <f>"2025"&amp;"年部门基本支出预算表"</f>
        <v>2025年部门基本支出预算表</v>
      </c>
      <c r="B3" s="176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/>
      <c r="P3" s="176"/>
      <c r="Q3" s="176"/>
      <c r="R3" s="175"/>
      <c r="S3" s="175"/>
      <c r="T3" s="175"/>
      <c r="U3" s="175"/>
      <c r="V3" s="175"/>
      <c r="W3" s="175"/>
      <c r="X3" s="175"/>
    </row>
    <row r="4" spans="1:24" ht="18.75" customHeight="1">
      <c r="A4" s="177" t="str">
        <f>"单位名称："&amp;"昆明市五华区江滨小学"</f>
        <v>单位名称：昆明市五华区江滨小学</v>
      </c>
      <c r="B4" s="178"/>
      <c r="C4" s="179"/>
      <c r="D4" s="179"/>
      <c r="E4" s="179"/>
      <c r="F4" s="179"/>
      <c r="G4" s="179"/>
      <c r="H4" s="179"/>
      <c r="I4" s="53"/>
      <c r="J4" s="53"/>
      <c r="K4" s="53"/>
      <c r="L4" s="53"/>
      <c r="M4" s="53"/>
      <c r="N4" s="53"/>
      <c r="O4" s="6"/>
      <c r="P4" s="6"/>
      <c r="Q4" s="6"/>
      <c r="R4" s="53"/>
      <c r="V4" s="84"/>
      <c r="X4" s="4" t="s">
        <v>1</v>
      </c>
    </row>
    <row r="5" spans="1:24" ht="18" customHeight="1">
      <c r="A5" s="165" t="s">
        <v>176</v>
      </c>
      <c r="B5" s="165" t="s">
        <v>177</v>
      </c>
      <c r="C5" s="165" t="s">
        <v>178</v>
      </c>
      <c r="D5" s="165" t="s">
        <v>179</v>
      </c>
      <c r="E5" s="165" t="s">
        <v>180</v>
      </c>
      <c r="F5" s="165" t="s">
        <v>181</v>
      </c>
      <c r="G5" s="165" t="s">
        <v>182</v>
      </c>
      <c r="H5" s="165" t="s">
        <v>183</v>
      </c>
      <c r="I5" s="146" t="s">
        <v>184</v>
      </c>
      <c r="J5" s="180" t="s">
        <v>184</v>
      </c>
      <c r="K5" s="180"/>
      <c r="L5" s="180"/>
      <c r="M5" s="180"/>
      <c r="N5" s="180"/>
      <c r="O5" s="147"/>
      <c r="P5" s="147"/>
      <c r="Q5" s="147"/>
      <c r="R5" s="181" t="s">
        <v>61</v>
      </c>
      <c r="S5" s="180" t="s">
        <v>62</v>
      </c>
      <c r="T5" s="180"/>
      <c r="U5" s="180"/>
      <c r="V5" s="180"/>
      <c r="W5" s="180"/>
      <c r="X5" s="182"/>
    </row>
    <row r="6" spans="1:24" ht="18" customHeight="1">
      <c r="A6" s="171"/>
      <c r="B6" s="172"/>
      <c r="C6" s="174"/>
      <c r="D6" s="171"/>
      <c r="E6" s="171"/>
      <c r="F6" s="171"/>
      <c r="G6" s="171"/>
      <c r="H6" s="171"/>
      <c r="I6" s="151" t="s">
        <v>185</v>
      </c>
      <c r="J6" s="146" t="s">
        <v>58</v>
      </c>
      <c r="K6" s="180"/>
      <c r="L6" s="180"/>
      <c r="M6" s="180"/>
      <c r="N6" s="182"/>
      <c r="O6" s="183" t="s">
        <v>186</v>
      </c>
      <c r="P6" s="147"/>
      <c r="Q6" s="148"/>
      <c r="R6" s="165" t="s">
        <v>61</v>
      </c>
      <c r="S6" s="146" t="s">
        <v>62</v>
      </c>
      <c r="T6" s="181" t="s">
        <v>64</v>
      </c>
      <c r="U6" s="180" t="s">
        <v>62</v>
      </c>
      <c r="V6" s="181" t="s">
        <v>66</v>
      </c>
      <c r="W6" s="181" t="s">
        <v>67</v>
      </c>
      <c r="X6" s="184" t="s">
        <v>68</v>
      </c>
    </row>
    <row r="7" spans="1:24" ht="19.5" customHeight="1">
      <c r="A7" s="172"/>
      <c r="B7" s="172"/>
      <c r="C7" s="172"/>
      <c r="D7" s="172"/>
      <c r="E7" s="172"/>
      <c r="F7" s="172"/>
      <c r="G7" s="172"/>
      <c r="H7" s="172"/>
      <c r="I7" s="172"/>
      <c r="J7" s="185" t="s">
        <v>187</v>
      </c>
      <c r="K7" s="165" t="s">
        <v>188</v>
      </c>
      <c r="L7" s="165" t="s">
        <v>189</v>
      </c>
      <c r="M7" s="165" t="s">
        <v>190</v>
      </c>
      <c r="N7" s="165" t="s">
        <v>191</v>
      </c>
      <c r="O7" s="165" t="s">
        <v>58</v>
      </c>
      <c r="P7" s="165" t="s">
        <v>59</v>
      </c>
      <c r="Q7" s="165" t="s">
        <v>60</v>
      </c>
      <c r="R7" s="172"/>
      <c r="S7" s="165" t="s">
        <v>57</v>
      </c>
      <c r="T7" s="165" t="s">
        <v>64</v>
      </c>
      <c r="U7" s="165" t="s">
        <v>192</v>
      </c>
      <c r="V7" s="165" t="s">
        <v>66</v>
      </c>
      <c r="W7" s="165" t="s">
        <v>67</v>
      </c>
      <c r="X7" s="165" t="s">
        <v>68</v>
      </c>
    </row>
    <row r="8" spans="1:24" ht="37.5" customHeight="1">
      <c r="A8" s="173"/>
      <c r="B8" s="152"/>
      <c r="C8" s="173"/>
      <c r="D8" s="173"/>
      <c r="E8" s="173"/>
      <c r="F8" s="173"/>
      <c r="G8" s="173"/>
      <c r="H8" s="173"/>
      <c r="I8" s="173"/>
      <c r="J8" s="186" t="s">
        <v>57</v>
      </c>
      <c r="K8" s="166" t="s">
        <v>193</v>
      </c>
      <c r="L8" s="166" t="s">
        <v>189</v>
      </c>
      <c r="M8" s="166" t="s">
        <v>190</v>
      </c>
      <c r="N8" s="166" t="s">
        <v>191</v>
      </c>
      <c r="O8" s="166" t="s">
        <v>189</v>
      </c>
      <c r="P8" s="166" t="s">
        <v>190</v>
      </c>
      <c r="Q8" s="166" t="s">
        <v>191</v>
      </c>
      <c r="R8" s="166" t="s">
        <v>61</v>
      </c>
      <c r="S8" s="166" t="s">
        <v>57</v>
      </c>
      <c r="T8" s="166" t="s">
        <v>64</v>
      </c>
      <c r="U8" s="166" t="s">
        <v>192</v>
      </c>
      <c r="V8" s="166" t="s">
        <v>66</v>
      </c>
      <c r="W8" s="166" t="s">
        <v>67</v>
      </c>
      <c r="X8" s="166" t="s">
        <v>68</v>
      </c>
    </row>
    <row r="9" spans="1:24" ht="14.25" customHeight="1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2">
        <v>13</v>
      </c>
      <c r="N9" s="22">
        <v>14</v>
      </c>
      <c r="O9" s="22">
        <v>15</v>
      </c>
      <c r="P9" s="22">
        <v>16</v>
      </c>
      <c r="Q9" s="22">
        <v>17</v>
      </c>
      <c r="R9" s="22">
        <v>18</v>
      </c>
      <c r="S9" s="22">
        <v>19</v>
      </c>
      <c r="T9" s="22">
        <v>20</v>
      </c>
      <c r="U9" s="22">
        <v>21</v>
      </c>
      <c r="V9" s="22">
        <v>22</v>
      </c>
      <c r="W9" s="22">
        <v>23</v>
      </c>
      <c r="X9" s="22">
        <v>24</v>
      </c>
    </row>
    <row r="10" spans="1:24" s="1" customFormat="1" ht="13" customHeight="1">
      <c r="A10" s="82" t="s">
        <v>194</v>
      </c>
      <c r="B10" s="82" t="s">
        <v>69</v>
      </c>
      <c r="C10" s="86" t="s">
        <v>195</v>
      </c>
      <c r="D10" s="87" t="s">
        <v>196</v>
      </c>
      <c r="E10" s="87" t="s">
        <v>100</v>
      </c>
      <c r="F10" s="87" t="s">
        <v>101</v>
      </c>
      <c r="G10" s="87" t="s">
        <v>197</v>
      </c>
      <c r="H10" s="87" t="s">
        <v>198</v>
      </c>
      <c r="I10" s="88">
        <v>1120128</v>
      </c>
      <c r="J10" s="88">
        <v>1120128</v>
      </c>
      <c r="K10" s="82"/>
      <c r="L10" s="82"/>
      <c r="M10" s="88">
        <v>1120128</v>
      </c>
      <c r="N10" s="82"/>
      <c r="O10" s="88"/>
      <c r="P10" s="82"/>
      <c r="Q10" s="82"/>
      <c r="R10" s="82"/>
      <c r="S10" s="82"/>
      <c r="T10" s="82"/>
      <c r="U10" s="82"/>
      <c r="V10" s="82"/>
      <c r="W10" s="82"/>
      <c r="X10" s="82"/>
    </row>
    <row r="11" spans="1:24" s="1" customFormat="1" ht="13" customHeight="1">
      <c r="A11" s="82" t="s">
        <v>194</v>
      </c>
      <c r="B11" s="82" t="s">
        <v>69</v>
      </c>
      <c r="C11" s="86" t="s">
        <v>199</v>
      </c>
      <c r="D11" s="87" t="s">
        <v>200</v>
      </c>
      <c r="E11" s="87" t="s">
        <v>112</v>
      </c>
      <c r="F11" s="87" t="s">
        <v>113</v>
      </c>
      <c r="G11" s="87" t="s">
        <v>201</v>
      </c>
      <c r="H11" s="87" t="s">
        <v>202</v>
      </c>
      <c r="I11" s="88">
        <v>895871</v>
      </c>
      <c r="J11" s="88">
        <v>895871</v>
      </c>
      <c r="K11" s="82"/>
      <c r="L11" s="82"/>
      <c r="M11" s="88">
        <v>895871</v>
      </c>
      <c r="N11" s="82"/>
      <c r="O11" s="88"/>
      <c r="P11" s="82"/>
      <c r="Q11" s="82"/>
      <c r="R11" s="82"/>
      <c r="S11" s="82"/>
      <c r="T11" s="82"/>
      <c r="U11" s="82"/>
      <c r="V11" s="82"/>
      <c r="W11" s="82"/>
      <c r="X11" s="82"/>
    </row>
    <row r="12" spans="1:24" s="1" customFormat="1" ht="13" customHeight="1">
      <c r="A12" s="82" t="s">
        <v>194</v>
      </c>
      <c r="B12" s="82" t="s">
        <v>69</v>
      </c>
      <c r="C12" s="86" t="s">
        <v>199</v>
      </c>
      <c r="D12" s="87" t="s">
        <v>203</v>
      </c>
      <c r="E12" s="87" t="s">
        <v>118</v>
      </c>
      <c r="F12" s="87" t="s">
        <v>119</v>
      </c>
      <c r="G12" s="87" t="s">
        <v>204</v>
      </c>
      <c r="H12" s="87" t="s">
        <v>205</v>
      </c>
      <c r="I12" s="88">
        <v>791866</v>
      </c>
      <c r="J12" s="88">
        <v>791866</v>
      </c>
      <c r="K12" s="82"/>
      <c r="L12" s="82"/>
      <c r="M12" s="88">
        <v>791866</v>
      </c>
      <c r="N12" s="82"/>
      <c r="O12" s="88"/>
      <c r="P12" s="82"/>
      <c r="Q12" s="82"/>
      <c r="R12" s="82"/>
      <c r="S12" s="82"/>
      <c r="T12" s="82"/>
      <c r="U12" s="82"/>
      <c r="V12" s="82"/>
      <c r="W12" s="82"/>
      <c r="X12" s="82"/>
    </row>
    <row r="13" spans="1:24" s="1" customFormat="1" ht="13" customHeight="1">
      <c r="A13" s="82" t="s">
        <v>194</v>
      </c>
      <c r="B13" s="82" t="s">
        <v>69</v>
      </c>
      <c r="C13" s="86" t="s">
        <v>199</v>
      </c>
      <c r="D13" s="87" t="s">
        <v>206</v>
      </c>
      <c r="E13" s="87" t="s">
        <v>100</v>
      </c>
      <c r="F13" s="87" t="s">
        <v>101</v>
      </c>
      <c r="G13" s="87" t="s">
        <v>207</v>
      </c>
      <c r="H13" s="87" t="s">
        <v>208</v>
      </c>
      <c r="I13" s="88">
        <v>22122</v>
      </c>
      <c r="J13" s="88">
        <v>22122</v>
      </c>
      <c r="K13" s="82"/>
      <c r="L13" s="82"/>
      <c r="M13" s="88">
        <v>22122</v>
      </c>
      <c r="N13" s="82"/>
      <c r="O13" s="88"/>
      <c r="P13" s="82"/>
      <c r="Q13" s="82"/>
      <c r="R13" s="82"/>
      <c r="S13" s="82"/>
      <c r="T13" s="82"/>
      <c r="U13" s="82"/>
      <c r="V13" s="82"/>
      <c r="W13" s="82"/>
      <c r="X13" s="82"/>
    </row>
    <row r="14" spans="1:24" s="1" customFormat="1" ht="13" customHeight="1">
      <c r="A14" s="82" t="s">
        <v>194</v>
      </c>
      <c r="B14" s="82" t="s">
        <v>69</v>
      </c>
      <c r="C14" s="86" t="s">
        <v>199</v>
      </c>
      <c r="D14" s="87" t="s">
        <v>209</v>
      </c>
      <c r="E14" s="87" t="s">
        <v>120</v>
      </c>
      <c r="F14" s="87" t="s">
        <v>121</v>
      </c>
      <c r="G14" s="87" t="s">
        <v>207</v>
      </c>
      <c r="H14" s="87" t="s">
        <v>208</v>
      </c>
      <c r="I14" s="88">
        <v>11199</v>
      </c>
      <c r="J14" s="88">
        <v>11199</v>
      </c>
      <c r="K14" s="82"/>
      <c r="L14" s="82"/>
      <c r="M14" s="88">
        <v>11199</v>
      </c>
      <c r="N14" s="82"/>
      <c r="O14" s="88"/>
      <c r="P14" s="82"/>
      <c r="Q14" s="82"/>
      <c r="R14" s="82"/>
      <c r="S14" s="82"/>
      <c r="T14" s="82"/>
      <c r="U14" s="82"/>
      <c r="V14" s="82"/>
      <c r="W14" s="82"/>
      <c r="X14" s="82"/>
    </row>
    <row r="15" spans="1:24" s="1" customFormat="1" ht="13" customHeight="1">
      <c r="A15" s="82" t="s">
        <v>194</v>
      </c>
      <c r="B15" s="82" t="s">
        <v>69</v>
      </c>
      <c r="C15" s="86" t="s">
        <v>210</v>
      </c>
      <c r="D15" s="87" t="s">
        <v>211</v>
      </c>
      <c r="E15" s="87" t="s">
        <v>100</v>
      </c>
      <c r="F15" s="87" t="s">
        <v>101</v>
      </c>
      <c r="G15" s="87" t="s">
        <v>212</v>
      </c>
      <c r="H15" s="87" t="s">
        <v>213</v>
      </c>
      <c r="I15" s="88">
        <v>2731224</v>
      </c>
      <c r="J15" s="88">
        <v>2731224</v>
      </c>
      <c r="K15" s="82"/>
      <c r="L15" s="82"/>
      <c r="M15" s="88">
        <v>2731224</v>
      </c>
      <c r="N15" s="82"/>
      <c r="O15" s="88"/>
      <c r="P15" s="82"/>
      <c r="Q15" s="82"/>
      <c r="R15" s="82"/>
      <c r="S15" s="82"/>
      <c r="T15" s="82"/>
      <c r="U15" s="82"/>
      <c r="V15" s="82"/>
      <c r="W15" s="82"/>
      <c r="X15" s="82"/>
    </row>
    <row r="16" spans="1:24" s="1" customFormat="1" ht="13" customHeight="1">
      <c r="A16" s="82" t="s">
        <v>194</v>
      </c>
      <c r="B16" s="82" t="s">
        <v>69</v>
      </c>
      <c r="C16" s="86" t="s">
        <v>210</v>
      </c>
      <c r="D16" s="87" t="s">
        <v>214</v>
      </c>
      <c r="E16" s="87" t="s">
        <v>100</v>
      </c>
      <c r="F16" s="87" t="s">
        <v>101</v>
      </c>
      <c r="G16" s="87" t="s">
        <v>215</v>
      </c>
      <c r="H16" s="87" t="s">
        <v>216</v>
      </c>
      <c r="I16" s="88">
        <v>1155420</v>
      </c>
      <c r="J16" s="88">
        <v>1155420</v>
      </c>
      <c r="K16" s="82"/>
      <c r="L16" s="82"/>
      <c r="M16" s="88">
        <v>1155420</v>
      </c>
      <c r="N16" s="82"/>
      <c r="O16" s="88"/>
      <c r="P16" s="82"/>
      <c r="Q16" s="82"/>
      <c r="R16" s="82"/>
      <c r="S16" s="82"/>
      <c r="T16" s="82"/>
      <c r="U16" s="82"/>
      <c r="V16" s="82"/>
      <c r="W16" s="82"/>
      <c r="X16" s="82"/>
    </row>
    <row r="17" spans="1:24" s="1" customFormat="1" ht="13" customHeight="1">
      <c r="A17" s="82" t="s">
        <v>194</v>
      </c>
      <c r="B17" s="82" t="s">
        <v>69</v>
      </c>
      <c r="C17" s="86" t="s">
        <v>210</v>
      </c>
      <c r="D17" s="87" t="s">
        <v>217</v>
      </c>
      <c r="E17" s="87" t="s">
        <v>100</v>
      </c>
      <c r="F17" s="87" t="s">
        <v>101</v>
      </c>
      <c r="G17" s="87" t="s">
        <v>218</v>
      </c>
      <c r="H17" s="87" t="s">
        <v>219</v>
      </c>
      <c r="I17" s="88">
        <v>227602</v>
      </c>
      <c r="J17" s="88">
        <v>227602</v>
      </c>
      <c r="K17" s="82"/>
      <c r="L17" s="82"/>
      <c r="M17" s="88">
        <v>227602</v>
      </c>
      <c r="N17" s="82"/>
      <c r="O17" s="88"/>
      <c r="P17" s="82"/>
      <c r="Q17" s="82"/>
      <c r="R17" s="82"/>
      <c r="S17" s="82"/>
      <c r="T17" s="82"/>
      <c r="U17" s="82"/>
      <c r="V17" s="82"/>
      <c r="W17" s="82"/>
      <c r="X17" s="82"/>
    </row>
    <row r="18" spans="1:24" s="1" customFormat="1" ht="13" customHeight="1">
      <c r="A18" s="82" t="s">
        <v>194</v>
      </c>
      <c r="B18" s="82" t="s">
        <v>69</v>
      </c>
      <c r="C18" s="86" t="s">
        <v>210</v>
      </c>
      <c r="D18" s="87" t="s">
        <v>220</v>
      </c>
      <c r="E18" s="87" t="s">
        <v>100</v>
      </c>
      <c r="F18" s="87" t="s">
        <v>101</v>
      </c>
      <c r="G18" s="87" t="s">
        <v>221</v>
      </c>
      <c r="H18" s="87" t="s">
        <v>222</v>
      </c>
      <c r="I18" s="88">
        <v>577680</v>
      </c>
      <c r="J18" s="88">
        <v>577680</v>
      </c>
      <c r="K18" s="82"/>
      <c r="L18" s="82"/>
      <c r="M18" s="88">
        <v>577680</v>
      </c>
      <c r="N18" s="82"/>
      <c r="O18" s="88"/>
      <c r="P18" s="82"/>
      <c r="Q18" s="82"/>
      <c r="R18" s="82"/>
      <c r="S18" s="82"/>
      <c r="T18" s="82"/>
      <c r="U18" s="82"/>
      <c r="V18" s="82"/>
      <c r="W18" s="82"/>
      <c r="X18" s="82"/>
    </row>
    <row r="19" spans="1:24" s="1" customFormat="1" ht="13" customHeight="1">
      <c r="A19" s="82" t="s">
        <v>194</v>
      </c>
      <c r="B19" s="82" t="s">
        <v>69</v>
      </c>
      <c r="C19" s="86" t="s">
        <v>210</v>
      </c>
      <c r="D19" s="87" t="s">
        <v>223</v>
      </c>
      <c r="E19" s="87" t="s">
        <v>100</v>
      </c>
      <c r="F19" s="87" t="s">
        <v>101</v>
      </c>
      <c r="G19" s="87" t="s">
        <v>221</v>
      </c>
      <c r="H19" s="87" t="s">
        <v>222</v>
      </c>
      <c r="I19" s="88">
        <v>1081800</v>
      </c>
      <c r="J19" s="88">
        <v>1081800</v>
      </c>
      <c r="K19" s="82"/>
      <c r="L19" s="82"/>
      <c r="M19" s="88">
        <v>1081800</v>
      </c>
      <c r="N19" s="82"/>
      <c r="O19" s="88"/>
      <c r="P19" s="82"/>
      <c r="Q19" s="82"/>
      <c r="R19" s="82"/>
      <c r="S19" s="82"/>
      <c r="T19" s="82"/>
      <c r="U19" s="82"/>
      <c r="V19" s="82"/>
      <c r="W19" s="82"/>
      <c r="X19" s="82"/>
    </row>
    <row r="20" spans="1:24" s="1" customFormat="1" ht="13" customHeight="1">
      <c r="A20" s="82" t="s">
        <v>194</v>
      </c>
      <c r="B20" s="82" t="s">
        <v>69</v>
      </c>
      <c r="C20" s="86" t="s">
        <v>224</v>
      </c>
      <c r="D20" s="87" t="s">
        <v>225</v>
      </c>
      <c r="E20" s="87" t="s">
        <v>100</v>
      </c>
      <c r="F20" s="87" t="s">
        <v>101</v>
      </c>
      <c r="G20" s="87" t="s">
        <v>218</v>
      </c>
      <c r="H20" s="87" t="s">
        <v>219</v>
      </c>
      <c r="I20" s="88">
        <v>1995200</v>
      </c>
      <c r="J20" s="88">
        <v>1995200</v>
      </c>
      <c r="K20" s="82"/>
      <c r="L20" s="82"/>
      <c r="M20" s="88">
        <v>1995200</v>
      </c>
      <c r="N20" s="82"/>
      <c r="O20" s="88"/>
      <c r="P20" s="82"/>
      <c r="Q20" s="82"/>
      <c r="R20" s="82"/>
      <c r="S20" s="82"/>
      <c r="T20" s="82"/>
      <c r="U20" s="82"/>
      <c r="V20" s="82"/>
      <c r="W20" s="82"/>
      <c r="X20" s="82"/>
    </row>
    <row r="21" spans="1:24" s="1" customFormat="1" ht="13" customHeight="1">
      <c r="A21" s="82" t="s">
        <v>194</v>
      </c>
      <c r="B21" s="82" t="s">
        <v>69</v>
      </c>
      <c r="C21" s="86" t="s">
        <v>224</v>
      </c>
      <c r="D21" s="87" t="s">
        <v>226</v>
      </c>
      <c r="E21" s="87" t="s">
        <v>100</v>
      </c>
      <c r="F21" s="87" t="s">
        <v>101</v>
      </c>
      <c r="G21" s="87" t="s">
        <v>221</v>
      </c>
      <c r="H21" s="87" t="s">
        <v>222</v>
      </c>
      <c r="I21" s="88">
        <v>487200</v>
      </c>
      <c r="J21" s="88">
        <v>487200</v>
      </c>
      <c r="K21" s="82"/>
      <c r="L21" s="82"/>
      <c r="M21" s="88">
        <v>487200</v>
      </c>
      <c r="N21" s="82"/>
      <c r="O21" s="88"/>
      <c r="P21" s="82"/>
      <c r="Q21" s="82"/>
      <c r="R21" s="82"/>
      <c r="S21" s="82"/>
      <c r="T21" s="82"/>
      <c r="U21" s="82"/>
      <c r="V21" s="82"/>
      <c r="W21" s="82"/>
      <c r="X21" s="82"/>
    </row>
    <row r="22" spans="1:24" s="1" customFormat="1" ht="13" customHeight="1">
      <c r="A22" s="82" t="s">
        <v>194</v>
      </c>
      <c r="B22" s="82" t="s">
        <v>69</v>
      </c>
      <c r="C22" s="86" t="s">
        <v>224</v>
      </c>
      <c r="D22" s="87" t="s">
        <v>227</v>
      </c>
      <c r="E22" s="87" t="s">
        <v>100</v>
      </c>
      <c r="F22" s="87" t="s">
        <v>101</v>
      </c>
      <c r="G22" s="87" t="s">
        <v>221</v>
      </c>
      <c r="H22" s="87" t="s">
        <v>222</v>
      </c>
      <c r="I22" s="88">
        <v>556800</v>
      </c>
      <c r="J22" s="88">
        <v>556800</v>
      </c>
      <c r="K22" s="82"/>
      <c r="L22" s="82"/>
      <c r="M22" s="88">
        <v>556800</v>
      </c>
      <c r="N22" s="82"/>
      <c r="O22" s="88"/>
      <c r="P22" s="82"/>
      <c r="Q22" s="82"/>
      <c r="R22" s="82"/>
      <c r="S22" s="82"/>
      <c r="T22" s="82"/>
      <c r="U22" s="82"/>
      <c r="V22" s="82"/>
      <c r="W22" s="82"/>
      <c r="X22" s="82"/>
    </row>
    <row r="23" spans="1:24" s="1" customFormat="1" ht="13" customHeight="1">
      <c r="A23" s="82" t="s">
        <v>194</v>
      </c>
      <c r="B23" s="82" t="s">
        <v>69</v>
      </c>
      <c r="C23" s="86" t="s">
        <v>228</v>
      </c>
      <c r="D23" s="87" t="s">
        <v>229</v>
      </c>
      <c r="E23" s="87" t="s">
        <v>110</v>
      </c>
      <c r="F23" s="87" t="s">
        <v>111</v>
      </c>
      <c r="G23" s="87" t="s">
        <v>230</v>
      </c>
      <c r="H23" s="87" t="s">
        <v>231</v>
      </c>
      <c r="I23" s="88">
        <v>21000</v>
      </c>
      <c r="J23" s="88">
        <v>21000</v>
      </c>
      <c r="K23" s="82"/>
      <c r="L23" s="82"/>
      <c r="M23" s="88">
        <v>21000</v>
      </c>
      <c r="N23" s="82"/>
      <c r="O23" s="88"/>
      <c r="P23" s="82"/>
      <c r="Q23" s="82"/>
      <c r="R23" s="82"/>
      <c r="S23" s="82"/>
      <c r="T23" s="82"/>
      <c r="U23" s="82"/>
      <c r="V23" s="82"/>
      <c r="W23" s="82"/>
      <c r="X23" s="82"/>
    </row>
    <row r="24" spans="1:24" s="1" customFormat="1" ht="13" customHeight="1">
      <c r="A24" s="82" t="s">
        <v>194</v>
      </c>
      <c r="B24" s="82" t="s">
        <v>69</v>
      </c>
      <c r="C24" s="86" t="s">
        <v>232</v>
      </c>
      <c r="D24" s="87" t="s">
        <v>233</v>
      </c>
      <c r="E24" s="87" t="s">
        <v>100</v>
      </c>
      <c r="F24" s="87" t="s">
        <v>101</v>
      </c>
      <c r="G24" s="87" t="s">
        <v>234</v>
      </c>
      <c r="H24" s="87" t="s">
        <v>235</v>
      </c>
      <c r="I24" s="88">
        <v>134292</v>
      </c>
      <c r="J24" s="88">
        <v>134292</v>
      </c>
      <c r="K24" s="82"/>
      <c r="L24" s="82"/>
      <c r="M24" s="88">
        <v>134292</v>
      </c>
      <c r="N24" s="82"/>
      <c r="O24" s="88"/>
      <c r="P24" s="82"/>
      <c r="Q24" s="82"/>
      <c r="R24" s="82"/>
      <c r="S24" s="82"/>
      <c r="T24" s="82"/>
      <c r="U24" s="82"/>
      <c r="V24" s="82"/>
      <c r="W24" s="82"/>
      <c r="X24" s="82"/>
    </row>
    <row r="25" spans="1:24" s="1" customFormat="1" ht="13" customHeight="1">
      <c r="A25" s="82" t="s">
        <v>194</v>
      </c>
      <c r="B25" s="82" t="s">
        <v>69</v>
      </c>
      <c r="C25" s="86" t="s">
        <v>232</v>
      </c>
      <c r="D25" s="87" t="s">
        <v>236</v>
      </c>
      <c r="E25" s="87" t="s">
        <v>104</v>
      </c>
      <c r="F25" s="87" t="s">
        <v>105</v>
      </c>
      <c r="G25" s="87" t="s">
        <v>234</v>
      </c>
      <c r="H25" s="87" t="s">
        <v>235</v>
      </c>
      <c r="I25" s="88">
        <v>3726</v>
      </c>
      <c r="J25" s="88">
        <v>3726</v>
      </c>
      <c r="K25" s="82"/>
      <c r="L25" s="82"/>
      <c r="M25" s="88">
        <v>3726</v>
      </c>
      <c r="N25" s="82"/>
      <c r="O25" s="88"/>
      <c r="P25" s="82"/>
      <c r="Q25" s="82"/>
      <c r="R25" s="82"/>
      <c r="S25" s="82"/>
      <c r="T25" s="82"/>
      <c r="U25" s="82"/>
      <c r="V25" s="82"/>
      <c r="W25" s="82"/>
      <c r="X25" s="82"/>
    </row>
    <row r="26" spans="1:24" s="1" customFormat="1" ht="13" customHeight="1">
      <c r="A26" s="82" t="s">
        <v>194</v>
      </c>
      <c r="B26" s="82" t="s">
        <v>69</v>
      </c>
      <c r="C26" s="86" t="s">
        <v>237</v>
      </c>
      <c r="D26" s="87" t="s">
        <v>238</v>
      </c>
      <c r="E26" s="87" t="s">
        <v>110</v>
      </c>
      <c r="F26" s="87" t="s">
        <v>111</v>
      </c>
      <c r="G26" s="87" t="s">
        <v>239</v>
      </c>
      <c r="H26" s="87" t="s">
        <v>240</v>
      </c>
      <c r="I26" s="88">
        <v>142800</v>
      </c>
      <c r="J26" s="88">
        <v>142800</v>
      </c>
      <c r="K26" s="82"/>
      <c r="L26" s="82"/>
      <c r="M26" s="88">
        <v>142800</v>
      </c>
      <c r="N26" s="82"/>
      <c r="O26" s="88"/>
      <c r="P26" s="82"/>
      <c r="Q26" s="82"/>
      <c r="R26" s="82"/>
      <c r="S26" s="82"/>
      <c r="T26" s="82"/>
      <c r="U26" s="82"/>
      <c r="V26" s="82"/>
      <c r="W26" s="82"/>
      <c r="X26" s="82"/>
    </row>
    <row r="27" spans="1:24" s="1" customFormat="1" ht="13" customHeight="1">
      <c r="A27" s="82" t="s">
        <v>194</v>
      </c>
      <c r="B27" s="82" t="s">
        <v>69</v>
      </c>
      <c r="C27" s="86" t="s">
        <v>241</v>
      </c>
      <c r="D27" s="87" t="s">
        <v>242</v>
      </c>
      <c r="E27" s="87" t="s">
        <v>100</v>
      </c>
      <c r="F27" s="87" t="s">
        <v>101</v>
      </c>
      <c r="G27" s="87" t="s">
        <v>234</v>
      </c>
      <c r="H27" s="87" t="s">
        <v>235</v>
      </c>
      <c r="I27" s="88">
        <v>46920</v>
      </c>
      <c r="J27" s="88">
        <v>46920</v>
      </c>
      <c r="K27" s="82"/>
      <c r="L27" s="82"/>
      <c r="M27" s="88">
        <v>46920</v>
      </c>
      <c r="N27" s="82"/>
      <c r="O27" s="88"/>
      <c r="P27" s="82"/>
      <c r="Q27" s="82"/>
      <c r="R27" s="82"/>
      <c r="S27" s="82"/>
      <c r="T27" s="82"/>
      <c r="U27" s="82"/>
      <c r="V27" s="82"/>
      <c r="W27" s="82"/>
      <c r="X27" s="82"/>
    </row>
    <row r="28" spans="1:24" s="1" customFormat="1" ht="13" customHeight="1">
      <c r="A28" s="82" t="s">
        <v>194</v>
      </c>
      <c r="B28" s="82" t="s">
        <v>69</v>
      </c>
      <c r="C28" s="86" t="s">
        <v>241</v>
      </c>
      <c r="D28" s="87" t="s">
        <v>235</v>
      </c>
      <c r="E28" s="87" t="s">
        <v>100</v>
      </c>
      <c r="F28" s="87" t="s">
        <v>101</v>
      </c>
      <c r="G28" s="87" t="s">
        <v>234</v>
      </c>
      <c r="H28" s="87" t="s">
        <v>235</v>
      </c>
      <c r="I28" s="88">
        <v>82589</v>
      </c>
      <c r="J28" s="88">
        <v>82589</v>
      </c>
      <c r="K28" s="82"/>
      <c r="L28" s="82"/>
      <c r="M28" s="88">
        <v>82589</v>
      </c>
      <c r="N28" s="82"/>
      <c r="O28" s="88"/>
      <c r="P28" s="82"/>
      <c r="Q28" s="82"/>
      <c r="R28" s="82"/>
      <c r="S28" s="82"/>
      <c r="T28" s="82"/>
      <c r="U28" s="82"/>
      <c r="V28" s="82"/>
      <c r="W28" s="82"/>
      <c r="X28" s="82"/>
    </row>
    <row r="29" spans="1:24" s="1" customFormat="1" ht="13" customHeight="1">
      <c r="A29" s="82" t="s">
        <v>194</v>
      </c>
      <c r="B29" s="82" t="s">
        <v>69</v>
      </c>
      <c r="C29" s="86" t="s">
        <v>241</v>
      </c>
      <c r="D29" s="87" t="s">
        <v>243</v>
      </c>
      <c r="E29" s="87" t="s">
        <v>100</v>
      </c>
      <c r="F29" s="87" t="s">
        <v>101</v>
      </c>
      <c r="G29" s="87" t="s">
        <v>244</v>
      </c>
      <c r="H29" s="87" t="s">
        <v>243</v>
      </c>
      <c r="I29" s="88">
        <v>16000</v>
      </c>
      <c r="J29" s="88">
        <v>16000</v>
      </c>
      <c r="K29" s="82"/>
      <c r="L29" s="82"/>
      <c r="M29" s="88">
        <v>16000</v>
      </c>
      <c r="N29" s="82"/>
      <c r="O29" s="88"/>
      <c r="P29" s="82"/>
      <c r="Q29" s="82"/>
      <c r="R29" s="82"/>
      <c r="S29" s="82"/>
      <c r="T29" s="82"/>
      <c r="U29" s="82"/>
      <c r="V29" s="82"/>
      <c r="W29" s="82"/>
      <c r="X29" s="82"/>
    </row>
    <row r="30" spans="1:24" s="1" customFormat="1" ht="13" customHeight="1">
      <c r="A30" s="82" t="s">
        <v>194</v>
      </c>
      <c r="B30" s="82" t="s">
        <v>69</v>
      </c>
      <c r="C30" s="86" t="s">
        <v>241</v>
      </c>
      <c r="D30" s="87" t="s">
        <v>245</v>
      </c>
      <c r="E30" s="87" t="s">
        <v>100</v>
      </c>
      <c r="F30" s="87" t="s">
        <v>101</v>
      </c>
      <c r="G30" s="87" t="s">
        <v>246</v>
      </c>
      <c r="H30" s="87" t="s">
        <v>245</v>
      </c>
      <c r="I30" s="88">
        <v>43000</v>
      </c>
      <c r="J30" s="88">
        <v>43000</v>
      </c>
      <c r="K30" s="82"/>
      <c r="L30" s="82"/>
      <c r="M30" s="88">
        <v>43000</v>
      </c>
      <c r="N30" s="82"/>
      <c r="O30" s="88"/>
      <c r="P30" s="82"/>
      <c r="Q30" s="82"/>
      <c r="R30" s="82"/>
      <c r="S30" s="82"/>
      <c r="T30" s="82"/>
      <c r="U30" s="82"/>
      <c r="V30" s="82"/>
      <c r="W30" s="82"/>
      <c r="X30" s="82"/>
    </row>
    <row r="31" spans="1:24" s="1" customFormat="1" ht="13" customHeight="1">
      <c r="A31" s="82" t="s">
        <v>194</v>
      </c>
      <c r="B31" s="82" t="s">
        <v>69</v>
      </c>
      <c r="C31" s="86" t="s">
        <v>241</v>
      </c>
      <c r="D31" s="87" t="s">
        <v>247</v>
      </c>
      <c r="E31" s="87" t="s">
        <v>100</v>
      </c>
      <c r="F31" s="87" t="s">
        <v>101</v>
      </c>
      <c r="G31" s="87" t="s">
        <v>248</v>
      </c>
      <c r="H31" s="87" t="s">
        <v>247</v>
      </c>
      <c r="I31" s="88">
        <v>18000</v>
      </c>
      <c r="J31" s="88">
        <v>18000</v>
      </c>
      <c r="K31" s="82"/>
      <c r="L31" s="82"/>
      <c r="M31" s="88">
        <v>18000</v>
      </c>
      <c r="N31" s="82"/>
      <c r="O31" s="88"/>
      <c r="P31" s="82"/>
      <c r="Q31" s="82"/>
      <c r="R31" s="82"/>
      <c r="S31" s="82"/>
      <c r="T31" s="82"/>
      <c r="U31" s="82"/>
      <c r="V31" s="82"/>
      <c r="W31" s="82"/>
      <c r="X31" s="82"/>
    </row>
    <row r="32" spans="1:24" s="1" customFormat="1" ht="13" customHeight="1">
      <c r="A32" s="82" t="s">
        <v>194</v>
      </c>
      <c r="B32" s="82" t="s">
        <v>69</v>
      </c>
      <c r="C32" s="86" t="s">
        <v>241</v>
      </c>
      <c r="D32" s="87" t="s">
        <v>249</v>
      </c>
      <c r="E32" s="87" t="s">
        <v>100</v>
      </c>
      <c r="F32" s="87" t="s">
        <v>101</v>
      </c>
      <c r="G32" s="87" t="s">
        <v>250</v>
      </c>
      <c r="H32" s="87" t="s">
        <v>251</v>
      </c>
      <c r="I32" s="88">
        <v>7600</v>
      </c>
      <c r="J32" s="88">
        <v>7600</v>
      </c>
      <c r="K32" s="82"/>
      <c r="L32" s="82"/>
      <c r="M32" s="88">
        <v>7600</v>
      </c>
      <c r="N32" s="82"/>
      <c r="O32" s="88"/>
      <c r="P32" s="82"/>
      <c r="Q32" s="82"/>
      <c r="R32" s="82"/>
      <c r="S32" s="82"/>
      <c r="T32" s="82"/>
      <c r="U32" s="82"/>
      <c r="V32" s="82"/>
      <c r="W32" s="82"/>
      <c r="X32" s="82"/>
    </row>
    <row r="33" spans="1:24" s="1" customFormat="1" ht="13" customHeight="1">
      <c r="A33" s="82" t="s">
        <v>194</v>
      </c>
      <c r="B33" s="82" t="s">
        <v>69</v>
      </c>
      <c r="C33" s="86" t="s">
        <v>241</v>
      </c>
      <c r="D33" s="87" t="s">
        <v>251</v>
      </c>
      <c r="E33" s="87" t="s">
        <v>100</v>
      </c>
      <c r="F33" s="87" t="s">
        <v>101</v>
      </c>
      <c r="G33" s="87" t="s">
        <v>250</v>
      </c>
      <c r="H33" s="87" t="s">
        <v>251</v>
      </c>
      <c r="I33" s="88">
        <v>5000</v>
      </c>
      <c r="J33" s="88">
        <v>5000</v>
      </c>
      <c r="K33" s="82"/>
      <c r="L33" s="82"/>
      <c r="M33" s="88">
        <v>5000</v>
      </c>
      <c r="N33" s="82"/>
      <c r="O33" s="88"/>
      <c r="P33" s="82"/>
      <c r="Q33" s="82"/>
      <c r="R33" s="82"/>
      <c r="S33" s="82"/>
      <c r="T33" s="82"/>
      <c r="U33" s="82"/>
      <c r="V33" s="82"/>
      <c r="W33" s="82"/>
      <c r="X33" s="82"/>
    </row>
    <row r="34" spans="1:24" s="1" customFormat="1" ht="13" customHeight="1">
      <c r="A34" s="82" t="s">
        <v>194</v>
      </c>
      <c r="B34" s="82" t="s">
        <v>69</v>
      </c>
      <c r="C34" s="86" t="s">
        <v>241</v>
      </c>
      <c r="D34" s="87" t="s">
        <v>252</v>
      </c>
      <c r="E34" s="87" t="s">
        <v>100</v>
      </c>
      <c r="F34" s="87" t="s">
        <v>101</v>
      </c>
      <c r="G34" s="87" t="s">
        <v>253</v>
      </c>
      <c r="H34" s="87" t="s">
        <v>252</v>
      </c>
      <c r="I34" s="88">
        <v>120000</v>
      </c>
      <c r="J34" s="88">
        <v>120000</v>
      </c>
      <c r="K34" s="82"/>
      <c r="L34" s="82"/>
      <c r="M34" s="88">
        <v>120000</v>
      </c>
      <c r="N34" s="82"/>
      <c r="O34" s="88"/>
      <c r="P34" s="82"/>
      <c r="Q34" s="82"/>
      <c r="R34" s="82"/>
      <c r="S34" s="82"/>
      <c r="T34" s="82"/>
      <c r="U34" s="82"/>
      <c r="V34" s="82"/>
      <c r="W34" s="82"/>
      <c r="X34" s="82"/>
    </row>
    <row r="35" spans="1:24" s="1" customFormat="1" ht="13" customHeight="1">
      <c r="A35" s="82" t="s">
        <v>194</v>
      </c>
      <c r="B35" s="82" t="s">
        <v>69</v>
      </c>
      <c r="C35" s="86" t="s">
        <v>241</v>
      </c>
      <c r="D35" s="87" t="s">
        <v>254</v>
      </c>
      <c r="E35" s="87" t="s">
        <v>100</v>
      </c>
      <c r="F35" s="87" t="s">
        <v>101</v>
      </c>
      <c r="G35" s="87" t="s">
        <v>255</v>
      </c>
      <c r="H35" s="87" t="s">
        <v>254</v>
      </c>
      <c r="I35" s="88">
        <v>50000</v>
      </c>
      <c r="J35" s="88">
        <v>50000</v>
      </c>
      <c r="K35" s="82"/>
      <c r="L35" s="82"/>
      <c r="M35" s="88">
        <v>50000</v>
      </c>
      <c r="N35" s="82"/>
      <c r="O35" s="88"/>
      <c r="P35" s="82"/>
      <c r="Q35" s="82"/>
      <c r="R35" s="82"/>
      <c r="S35" s="82"/>
      <c r="T35" s="82"/>
      <c r="U35" s="82"/>
      <c r="V35" s="82"/>
      <c r="W35" s="82"/>
      <c r="X35" s="82"/>
    </row>
    <row r="36" spans="1:24" s="1" customFormat="1" ht="13" customHeight="1">
      <c r="A36" s="82" t="s">
        <v>194</v>
      </c>
      <c r="B36" s="82" t="s">
        <v>69</v>
      </c>
      <c r="C36" s="86" t="s">
        <v>241</v>
      </c>
      <c r="D36" s="87" t="s">
        <v>256</v>
      </c>
      <c r="E36" s="87" t="s">
        <v>100</v>
      </c>
      <c r="F36" s="87" t="s">
        <v>101</v>
      </c>
      <c r="G36" s="87" t="s">
        <v>257</v>
      </c>
      <c r="H36" s="87" t="s">
        <v>256</v>
      </c>
      <c r="I36" s="88">
        <v>50000</v>
      </c>
      <c r="J36" s="88">
        <v>50000</v>
      </c>
      <c r="K36" s="82"/>
      <c r="L36" s="82"/>
      <c r="M36" s="88">
        <v>50000</v>
      </c>
      <c r="N36" s="82"/>
      <c r="O36" s="88"/>
      <c r="P36" s="82"/>
      <c r="Q36" s="82"/>
      <c r="R36" s="82"/>
      <c r="S36" s="82"/>
      <c r="T36" s="82"/>
      <c r="U36" s="82"/>
      <c r="V36" s="82"/>
      <c r="W36" s="82"/>
      <c r="X36" s="82"/>
    </row>
    <row r="37" spans="1:24" s="1" customFormat="1" ht="13" customHeight="1">
      <c r="A37" s="82" t="s">
        <v>194</v>
      </c>
      <c r="B37" s="82" t="s">
        <v>69</v>
      </c>
      <c r="C37" s="86" t="s">
        <v>241</v>
      </c>
      <c r="D37" s="87" t="s">
        <v>258</v>
      </c>
      <c r="E37" s="87" t="s">
        <v>100</v>
      </c>
      <c r="F37" s="87" t="s">
        <v>101</v>
      </c>
      <c r="G37" s="87" t="s">
        <v>259</v>
      </c>
      <c r="H37" s="87" t="s">
        <v>258</v>
      </c>
      <c r="I37" s="88">
        <v>70600</v>
      </c>
      <c r="J37" s="88">
        <v>70600</v>
      </c>
      <c r="K37" s="82"/>
      <c r="L37" s="82"/>
      <c r="M37" s="88">
        <v>70600</v>
      </c>
      <c r="N37" s="82"/>
      <c r="O37" s="88"/>
      <c r="P37" s="82"/>
      <c r="Q37" s="82"/>
      <c r="R37" s="82"/>
      <c r="S37" s="82"/>
      <c r="T37" s="82"/>
      <c r="U37" s="82"/>
      <c r="V37" s="82"/>
      <c r="W37" s="82"/>
      <c r="X37" s="82"/>
    </row>
    <row r="38" spans="1:24" s="1" customFormat="1" ht="13" customHeight="1">
      <c r="A38" s="82" t="s">
        <v>194</v>
      </c>
      <c r="B38" s="82" t="s">
        <v>69</v>
      </c>
      <c r="C38" s="86" t="s">
        <v>241</v>
      </c>
      <c r="D38" s="87" t="s">
        <v>260</v>
      </c>
      <c r="E38" s="87" t="s">
        <v>100</v>
      </c>
      <c r="F38" s="87" t="s">
        <v>101</v>
      </c>
      <c r="G38" s="87" t="s">
        <v>230</v>
      </c>
      <c r="H38" s="87" t="s">
        <v>231</v>
      </c>
      <c r="I38" s="88">
        <v>174000</v>
      </c>
      <c r="J38" s="88">
        <v>174000</v>
      </c>
      <c r="K38" s="82"/>
      <c r="L38" s="82"/>
      <c r="M38" s="88">
        <v>174000</v>
      </c>
      <c r="N38" s="82"/>
      <c r="O38" s="88"/>
      <c r="P38" s="82"/>
      <c r="Q38" s="82"/>
      <c r="R38" s="82"/>
      <c r="S38" s="82"/>
      <c r="T38" s="82"/>
      <c r="U38" s="82"/>
      <c r="V38" s="82"/>
      <c r="W38" s="82"/>
      <c r="X38" s="82"/>
    </row>
    <row r="39" spans="1:24" s="1" customFormat="1" ht="13" customHeight="1">
      <c r="A39" s="82" t="s">
        <v>194</v>
      </c>
      <c r="B39" s="82" t="s">
        <v>69</v>
      </c>
      <c r="C39" s="86" t="s">
        <v>241</v>
      </c>
      <c r="D39" s="87" t="s">
        <v>261</v>
      </c>
      <c r="E39" s="87" t="s">
        <v>100</v>
      </c>
      <c r="F39" s="87" t="s">
        <v>101</v>
      </c>
      <c r="G39" s="87" t="s">
        <v>262</v>
      </c>
      <c r="H39" s="87" t="s">
        <v>261</v>
      </c>
      <c r="I39" s="88">
        <v>10000</v>
      </c>
      <c r="J39" s="88">
        <v>10000</v>
      </c>
      <c r="K39" s="82"/>
      <c r="L39" s="82"/>
      <c r="M39" s="88">
        <v>10000</v>
      </c>
      <c r="N39" s="82"/>
      <c r="O39" s="88"/>
      <c r="P39" s="82"/>
      <c r="Q39" s="82"/>
      <c r="R39" s="82"/>
      <c r="S39" s="82"/>
      <c r="T39" s="82"/>
      <c r="U39" s="82"/>
      <c r="V39" s="82"/>
      <c r="W39" s="82"/>
      <c r="X39" s="82"/>
    </row>
    <row r="40" spans="1:24" s="1" customFormat="1" ht="13" customHeight="1">
      <c r="A40" s="82" t="s">
        <v>194</v>
      </c>
      <c r="B40" s="82" t="s">
        <v>69</v>
      </c>
      <c r="C40" s="86" t="s">
        <v>241</v>
      </c>
      <c r="D40" s="87" t="s">
        <v>263</v>
      </c>
      <c r="E40" s="87" t="s">
        <v>110</v>
      </c>
      <c r="F40" s="87" t="s">
        <v>111</v>
      </c>
      <c r="G40" s="87" t="s">
        <v>264</v>
      </c>
      <c r="H40" s="87" t="s">
        <v>265</v>
      </c>
      <c r="I40" s="88">
        <v>4200</v>
      </c>
      <c r="J40" s="88">
        <v>4200</v>
      </c>
      <c r="K40" s="82"/>
      <c r="L40" s="82"/>
      <c r="M40" s="88">
        <v>4200</v>
      </c>
      <c r="N40" s="82"/>
      <c r="O40" s="88"/>
      <c r="P40" s="82"/>
      <c r="Q40" s="82"/>
      <c r="R40" s="82"/>
      <c r="S40" s="82"/>
      <c r="T40" s="82"/>
      <c r="U40" s="82"/>
      <c r="V40" s="82"/>
      <c r="W40" s="82"/>
      <c r="X40" s="82"/>
    </row>
    <row r="41" spans="1:24" s="1" customFormat="1" ht="13" customHeight="1">
      <c r="A41" s="82" t="s">
        <v>194</v>
      </c>
      <c r="B41" s="82" t="s">
        <v>69</v>
      </c>
      <c r="C41" s="86" t="s">
        <v>241</v>
      </c>
      <c r="D41" s="87" t="s">
        <v>266</v>
      </c>
      <c r="E41" s="87" t="s">
        <v>100</v>
      </c>
      <c r="F41" s="87" t="s">
        <v>101</v>
      </c>
      <c r="G41" s="87" t="s">
        <v>267</v>
      </c>
      <c r="H41" s="87" t="s">
        <v>268</v>
      </c>
      <c r="I41" s="88">
        <v>4500</v>
      </c>
      <c r="J41" s="88">
        <v>4500</v>
      </c>
      <c r="K41" s="82"/>
      <c r="L41" s="82"/>
      <c r="M41" s="88">
        <v>4500</v>
      </c>
      <c r="N41" s="82"/>
      <c r="O41" s="88"/>
      <c r="P41" s="82"/>
      <c r="Q41" s="82"/>
      <c r="R41" s="82"/>
      <c r="S41" s="82"/>
      <c r="T41" s="82"/>
      <c r="U41" s="82"/>
      <c r="V41" s="82"/>
      <c r="W41" s="82"/>
      <c r="X41" s="82"/>
    </row>
    <row r="42" spans="1:24" s="1" customFormat="1" ht="13" customHeight="1">
      <c r="A42" s="82" t="s">
        <v>194</v>
      </c>
      <c r="B42" s="82" t="s">
        <v>69</v>
      </c>
      <c r="C42" s="86" t="s">
        <v>241</v>
      </c>
      <c r="D42" s="87" t="s">
        <v>269</v>
      </c>
      <c r="E42" s="87" t="s">
        <v>100</v>
      </c>
      <c r="F42" s="87" t="s">
        <v>101</v>
      </c>
      <c r="G42" s="87" t="s">
        <v>267</v>
      </c>
      <c r="H42" s="87" t="s">
        <v>268</v>
      </c>
      <c r="I42" s="88">
        <v>5080</v>
      </c>
      <c r="J42" s="88">
        <v>5080</v>
      </c>
      <c r="K42" s="82"/>
      <c r="L42" s="82"/>
      <c r="M42" s="88">
        <v>5080</v>
      </c>
      <c r="N42" s="82"/>
      <c r="O42" s="88"/>
      <c r="P42" s="82"/>
      <c r="Q42" s="82"/>
      <c r="R42" s="82"/>
      <c r="S42" s="82"/>
      <c r="T42" s="82"/>
      <c r="U42" s="82"/>
      <c r="V42" s="82"/>
      <c r="W42" s="82"/>
      <c r="X42" s="82"/>
    </row>
    <row r="43" spans="1:24" s="1" customFormat="1" ht="13" customHeight="1">
      <c r="A43" s="82" t="s">
        <v>194</v>
      </c>
      <c r="B43" s="82" t="s">
        <v>69</v>
      </c>
      <c r="C43" s="86" t="s">
        <v>241</v>
      </c>
      <c r="D43" s="87" t="s">
        <v>270</v>
      </c>
      <c r="E43" s="87" t="s">
        <v>100</v>
      </c>
      <c r="F43" s="87" t="s">
        <v>101</v>
      </c>
      <c r="G43" s="87" t="s">
        <v>267</v>
      </c>
      <c r="H43" s="87" t="s">
        <v>268</v>
      </c>
      <c r="I43" s="88">
        <v>1200</v>
      </c>
      <c r="J43" s="88">
        <v>1200</v>
      </c>
      <c r="K43" s="82"/>
      <c r="L43" s="82"/>
      <c r="M43" s="88">
        <v>1200</v>
      </c>
      <c r="N43" s="82"/>
      <c r="O43" s="88"/>
      <c r="P43" s="82"/>
      <c r="Q43" s="82"/>
      <c r="R43" s="82"/>
      <c r="S43" s="82"/>
      <c r="T43" s="82"/>
      <c r="U43" s="82"/>
      <c r="V43" s="82"/>
      <c r="W43" s="82"/>
      <c r="X43" s="82"/>
    </row>
    <row r="44" spans="1:24" s="1" customFormat="1" ht="13" customHeight="1">
      <c r="A44" s="82" t="s">
        <v>194</v>
      </c>
      <c r="B44" s="82" t="s">
        <v>69</v>
      </c>
      <c r="C44" s="86" t="s">
        <v>241</v>
      </c>
      <c r="D44" s="87" t="s">
        <v>271</v>
      </c>
      <c r="E44" s="87" t="s">
        <v>100</v>
      </c>
      <c r="F44" s="87" t="s">
        <v>101</v>
      </c>
      <c r="G44" s="87" t="s">
        <v>267</v>
      </c>
      <c r="H44" s="87" t="s">
        <v>268</v>
      </c>
      <c r="I44" s="88">
        <v>18411</v>
      </c>
      <c r="J44" s="88">
        <v>18411</v>
      </c>
      <c r="K44" s="82"/>
      <c r="L44" s="82"/>
      <c r="M44" s="88">
        <v>18411</v>
      </c>
      <c r="N44" s="82"/>
      <c r="O44" s="88"/>
      <c r="P44" s="82"/>
      <c r="Q44" s="82"/>
      <c r="R44" s="82"/>
      <c r="S44" s="82"/>
      <c r="T44" s="82"/>
      <c r="U44" s="82"/>
      <c r="V44" s="82"/>
      <c r="W44" s="82"/>
      <c r="X44" s="82"/>
    </row>
    <row r="45" spans="1:24" s="1" customFormat="1" ht="13" customHeight="1">
      <c r="A45" s="82" t="s">
        <v>194</v>
      </c>
      <c r="B45" s="82" t="s">
        <v>69</v>
      </c>
      <c r="C45" s="86" t="s">
        <v>241</v>
      </c>
      <c r="D45" s="87" t="s">
        <v>272</v>
      </c>
      <c r="E45" s="87" t="s">
        <v>100</v>
      </c>
      <c r="F45" s="87" t="s">
        <v>101</v>
      </c>
      <c r="G45" s="87" t="s">
        <v>267</v>
      </c>
      <c r="H45" s="87" t="s">
        <v>268</v>
      </c>
      <c r="I45" s="88">
        <v>10000</v>
      </c>
      <c r="J45" s="88">
        <v>10000</v>
      </c>
      <c r="K45" s="82"/>
      <c r="L45" s="82"/>
      <c r="M45" s="88">
        <v>10000</v>
      </c>
      <c r="N45" s="82"/>
      <c r="O45" s="88"/>
      <c r="P45" s="82"/>
      <c r="Q45" s="82"/>
      <c r="R45" s="82"/>
      <c r="S45" s="82"/>
      <c r="T45" s="82"/>
      <c r="U45" s="82"/>
      <c r="V45" s="82"/>
      <c r="W45" s="82"/>
      <c r="X45" s="82"/>
    </row>
    <row r="46" spans="1:24" s="1" customFormat="1" ht="13" customHeight="1">
      <c r="A46" s="82" t="s">
        <v>194</v>
      </c>
      <c r="B46" s="82" t="s">
        <v>69</v>
      </c>
      <c r="C46" s="86" t="s">
        <v>241</v>
      </c>
      <c r="D46" s="87" t="s">
        <v>273</v>
      </c>
      <c r="E46" s="87" t="s">
        <v>100</v>
      </c>
      <c r="F46" s="87" t="s">
        <v>101</v>
      </c>
      <c r="G46" s="87" t="s">
        <v>267</v>
      </c>
      <c r="H46" s="87" t="s">
        <v>268</v>
      </c>
      <c r="I46" s="88">
        <v>24080</v>
      </c>
      <c r="J46" s="88">
        <v>24080</v>
      </c>
      <c r="K46" s="82"/>
      <c r="L46" s="82"/>
      <c r="M46" s="88">
        <v>24080</v>
      </c>
      <c r="N46" s="82"/>
      <c r="O46" s="88"/>
      <c r="P46" s="82"/>
      <c r="Q46" s="82"/>
      <c r="R46" s="82"/>
      <c r="S46" s="82"/>
      <c r="T46" s="82"/>
      <c r="U46" s="82"/>
      <c r="V46" s="82"/>
      <c r="W46" s="82"/>
      <c r="X46" s="82"/>
    </row>
    <row r="47" spans="1:24" s="1" customFormat="1" ht="13" customHeight="1">
      <c r="A47" s="82" t="s">
        <v>194</v>
      </c>
      <c r="B47" s="82" t="s">
        <v>69</v>
      </c>
      <c r="C47" s="86" t="s">
        <v>241</v>
      </c>
      <c r="D47" s="87" t="s">
        <v>266</v>
      </c>
      <c r="E47" s="87" t="s">
        <v>100</v>
      </c>
      <c r="F47" s="87" t="s">
        <v>101</v>
      </c>
      <c r="G47" s="87" t="s">
        <v>267</v>
      </c>
      <c r="H47" s="87" t="s">
        <v>268</v>
      </c>
      <c r="I47" s="88">
        <v>5920</v>
      </c>
      <c r="J47" s="88">
        <v>5920</v>
      </c>
      <c r="K47" s="82"/>
      <c r="L47" s="82"/>
      <c r="M47" s="88">
        <v>5920</v>
      </c>
      <c r="N47" s="82"/>
      <c r="O47" s="88"/>
      <c r="P47" s="82"/>
      <c r="Q47" s="82"/>
      <c r="R47" s="82"/>
      <c r="S47" s="82"/>
      <c r="T47" s="82"/>
      <c r="U47" s="82"/>
      <c r="V47" s="82"/>
      <c r="W47" s="82"/>
      <c r="X47" s="82"/>
    </row>
    <row r="48" spans="1:24" s="1" customFormat="1" ht="13" customHeight="1">
      <c r="A48" s="82" t="s">
        <v>194</v>
      </c>
      <c r="B48" s="82" t="s">
        <v>69</v>
      </c>
      <c r="C48" s="86" t="s">
        <v>241</v>
      </c>
      <c r="D48" s="87" t="s">
        <v>274</v>
      </c>
      <c r="E48" s="87" t="s">
        <v>100</v>
      </c>
      <c r="F48" s="87" t="s">
        <v>101</v>
      </c>
      <c r="G48" s="87" t="s">
        <v>267</v>
      </c>
      <c r="H48" s="87" t="s">
        <v>268</v>
      </c>
      <c r="I48" s="88">
        <v>2500</v>
      </c>
      <c r="J48" s="88">
        <v>2500</v>
      </c>
      <c r="K48" s="82"/>
      <c r="L48" s="82"/>
      <c r="M48" s="88">
        <v>2500</v>
      </c>
      <c r="N48" s="82"/>
      <c r="O48" s="88"/>
      <c r="P48" s="82"/>
      <c r="Q48" s="82"/>
      <c r="R48" s="82"/>
      <c r="S48" s="82"/>
      <c r="T48" s="82"/>
      <c r="U48" s="82"/>
      <c r="V48" s="82"/>
      <c r="W48" s="82"/>
      <c r="X48" s="82"/>
    </row>
    <row r="49" spans="1:24" s="1" customFormat="1" ht="13" customHeight="1">
      <c r="A49" s="82" t="s">
        <v>194</v>
      </c>
      <c r="B49" s="82" t="s">
        <v>69</v>
      </c>
      <c r="C49" s="86" t="s">
        <v>241</v>
      </c>
      <c r="D49" s="87" t="s">
        <v>275</v>
      </c>
      <c r="E49" s="87" t="s">
        <v>100</v>
      </c>
      <c r="F49" s="87" t="s">
        <v>101</v>
      </c>
      <c r="G49" s="87" t="s">
        <v>267</v>
      </c>
      <c r="H49" s="87" t="s">
        <v>268</v>
      </c>
      <c r="I49" s="88">
        <v>3080</v>
      </c>
      <c r="J49" s="88">
        <v>3080</v>
      </c>
      <c r="K49" s="82"/>
      <c r="L49" s="82"/>
      <c r="M49" s="88">
        <v>3080</v>
      </c>
      <c r="N49" s="82"/>
      <c r="O49" s="88"/>
      <c r="P49" s="82"/>
      <c r="Q49" s="82"/>
      <c r="R49" s="82"/>
      <c r="S49" s="82"/>
      <c r="T49" s="82"/>
      <c r="U49" s="82"/>
      <c r="V49" s="82"/>
      <c r="W49" s="82"/>
      <c r="X49" s="82"/>
    </row>
    <row r="50" spans="1:24" s="1" customFormat="1" ht="13" customHeight="1">
      <c r="A50" s="82" t="s">
        <v>194</v>
      </c>
      <c r="B50" s="82" t="s">
        <v>69</v>
      </c>
      <c r="C50" s="86" t="s">
        <v>241</v>
      </c>
      <c r="D50" s="87" t="s">
        <v>276</v>
      </c>
      <c r="E50" s="87" t="s">
        <v>100</v>
      </c>
      <c r="F50" s="87" t="s">
        <v>101</v>
      </c>
      <c r="G50" s="87" t="s">
        <v>267</v>
      </c>
      <c r="H50" s="87" t="s">
        <v>268</v>
      </c>
      <c r="I50" s="88">
        <v>3600</v>
      </c>
      <c r="J50" s="88">
        <v>3600</v>
      </c>
      <c r="K50" s="82"/>
      <c r="L50" s="82"/>
      <c r="M50" s="88">
        <v>3600</v>
      </c>
      <c r="N50" s="82"/>
      <c r="O50" s="88"/>
      <c r="P50" s="82"/>
      <c r="Q50" s="82"/>
      <c r="R50" s="82"/>
      <c r="S50" s="82"/>
      <c r="T50" s="82"/>
      <c r="U50" s="82"/>
      <c r="V50" s="82"/>
      <c r="W50" s="82"/>
      <c r="X50" s="82"/>
    </row>
    <row r="51" spans="1:24" s="1" customFormat="1" ht="13" customHeight="1">
      <c r="A51" s="82" t="s">
        <v>194</v>
      </c>
      <c r="B51" s="82" t="s">
        <v>69</v>
      </c>
      <c r="C51" s="86" t="s">
        <v>241</v>
      </c>
      <c r="D51" s="87" t="s">
        <v>277</v>
      </c>
      <c r="E51" s="87" t="s">
        <v>100</v>
      </c>
      <c r="F51" s="87" t="s">
        <v>101</v>
      </c>
      <c r="G51" s="87" t="s">
        <v>267</v>
      </c>
      <c r="H51" s="87" t="s">
        <v>268</v>
      </c>
      <c r="I51" s="88">
        <v>8400</v>
      </c>
      <c r="J51" s="88">
        <v>8400</v>
      </c>
      <c r="K51" s="82"/>
      <c r="L51" s="82"/>
      <c r="M51" s="88">
        <v>8400</v>
      </c>
      <c r="N51" s="82"/>
      <c r="O51" s="88"/>
      <c r="P51" s="82"/>
      <c r="Q51" s="82"/>
      <c r="R51" s="82"/>
      <c r="S51" s="82"/>
      <c r="T51" s="82"/>
      <c r="U51" s="82"/>
      <c r="V51" s="82"/>
      <c r="W51" s="82"/>
      <c r="X51" s="82"/>
    </row>
    <row r="52" spans="1:24" s="1" customFormat="1" ht="13" customHeight="1">
      <c r="A52" s="82" t="s">
        <v>194</v>
      </c>
      <c r="B52" s="82" t="s">
        <v>69</v>
      </c>
      <c r="C52" s="86" t="s">
        <v>278</v>
      </c>
      <c r="D52" s="87" t="s">
        <v>279</v>
      </c>
      <c r="E52" s="87" t="s">
        <v>100</v>
      </c>
      <c r="F52" s="87" t="s">
        <v>101</v>
      </c>
      <c r="G52" s="87" t="s">
        <v>280</v>
      </c>
      <c r="H52" s="87" t="s">
        <v>281</v>
      </c>
      <c r="I52" s="88">
        <v>45240</v>
      </c>
      <c r="J52" s="88">
        <v>45240</v>
      </c>
      <c r="K52" s="82"/>
      <c r="L52" s="82"/>
      <c r="M52" s="88">
        <v>45240</v>
      </c>
      <c r="N52" s="82"/>
      <c r="O52" s="88"/>
      <c r="P52" s="82"/>
      <c r="Q52" s="82"/>
      <c r="R52" s="82"/>
      <c r="S52" s="82"/>
      <c r="T52" s="82"/>
      <c r="U52" s="82"/>
      <c r="V52" s="82"/>
      <c r="W52" s="82"/>
      <c r="X52" s="82"/>
    </row>
    <row r="53" spans="1:24" s="1" customFormat="1" ht="13" customHeight="1">
      <c r="A53" s="82" t="s">
        <v>194</v>
      </c>
      <c r="B53" s="82" t="s">
        <v>69</v>
      </c>
      <c r="C53" s="86" t="s">
        <v>282</v>
      </c>
      <c r="D53" s="87" t="s">
        <v>127</v>
      </c>
      <c r="E53" s="87" t="s">
        <v>126</v>
      </c>
      <c r="F53" s="87" t="s">
        <v>127</v>
      </c>
      <c r="G53" s="87" t="s">
        <v>283</v>
      </c>
      <c r="H53" s="87" t="s">
        <v>127</v>
      </c>
      <c r="I53" s="88">
        <v>995928</v>
      </c>
      <c r="J53" s="88">
        <v>995928</v>
      </c>
      <c r="K53" s="82"/>
      <c r="L53" s="82"/>
      <c r="M53" s="88">
        <v>995928</v>
      </c>
      <c r="N53" s="82"/>
      <c r="O53" s="88"/>
      <c r="P53" s="82"/>
      <c r="Q53" s="82"/>
      <c r="R53" s="82"/>
      <c r="S53" s="82"/>
      <c r="T53" s="82"/>
      <c r="U53" s="82"/>
      <c r="V53" s="82"/>
      <c r="W53" s="82"/>
      <c r="X53" s="82"/>
    </row>
    <row r="54" spans="1:24" ht="17.25" customHeight="1">
      <c r="A54" s="167" t="s">
        <v>166</v>
      </c>
      <c r="B54" s="168"/>
      <c r="C54" s="169"/>
      <c r="D54" s="169"/>
      <c r="E54" s="169"/>
      <c r="F54" s="169"/>
      <c r="G54" s="169"/>
      <c r="H54" s="170"/>
      <c r="I54" s="50">
        <v>13781778</v>
      </c>
      <c r="J54" s="50">
        <v>13781778</v>
      </c>
      <c r="K54" s="50"/>
      <c r="L54" s="50"/>
      <c r="M54" s="50">
        <v>13781778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 pane="bottomLeft" activeCell="C14" sqref="C14"/>
    </sheetView>
  </sheetViews>
  <sheetFormatPr defaultColWidth="9.15234375" defaultRowHeight="14.25" customHeight="1"/>
  <cols>
    <col min="1" max="1" width="20.61328125" customWidth="1"/>
    <col min="2" max="2" width="18.4609375" customWidth="1"/>
    <col min="3" max="3" width="32.84375" customWidth="1"/>
    <col min="4" max="4" width="17.15234375" customWidth="1"/>
    <col min="5" max="5" width="11.15234375" customWidth="1"/>
    <col min="6" max="6" width="11.84375" customWidth="1"/>
    <col min="7" max="7" width="9.84375" customWidth="1"/>
    <col min="8" max="8" width="11.84375" customWidth="1"/>
    <col min="9" max="11" width="11.765625" customWidth="1"/>
    <col min="12" max="13" width="20" customWidth="1"/>
    <col min="14" max="14" width="12.3046875" customWidth="1"/>
    <col min="15" max="15" width="12.69140625" customWidth="1"/>
    <col min="16" max="16" width="11.15234375" customWidth="1"/>
    <col min="17" max="21" width="19.84375" customWidth="1"/>
    <col min="22" max="22" width="20" customWidth="1"/>
    <col min="23" max="23" width="19.84375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B2" s="79"/>
      <c r="E2" s="3"/>
      <c r="F2" s="3"/>
      <c r="G2" s="3"/>
      <c r="H2" s="3"/>
      <c r="U2" s="79"/>
      <c r="W2" s="83" t="s">
        <v>284</v>
      </c>
    </row>
    <row r="3" spans="1:23" ht="46.5" customHeight="1">
      <c r="A3" s="176" t="str">
        <f>"2025"&amp;"年部门项目支出预算表"</f>
        <v>2025年部门项目支出预算表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ht="13.5" customHeight="1">
      <c r="A4" s="177" t="str">
        <f>"单位名称："&amp;"昆明市五华区江滨小学"</f>
        <v>单位名称：昆明市五华区江滨小学</v>
      </c>
      <c r="B4" s="178"/>
      <c r="C4" s="178"/>
      <c r="D4" s="178"/>
      <c r="E4" s="178"/>
      <c r="F4" s="178"/>
      <c r="G4" s="178"/>
      <c r="H4" s="178"/>
      <c r="I4" s="6"/>
      <c r="J4" s="6"/>
      <c r="K4" s="6"/>
      <c r="L4" s="6"/>
      <c r="M4" s="6"/>
      <c r="N4" s="6"/>
      <c r="O4" s="6"/>
      <c r="P4" s="6"/>
      <c r="Q4" s="6"/>
      <c r="U4" s="79"/>
      <c r="W4" s="70" t="s">
        <v>1</v>
      </c>
    </row>
    <row r="5" spans="1:23" ht="21.75" customHeight="1">
      <c r="A5" s="165" t="s">
        <v>285</v>
      </c>
      <c r="B5" s="187" t="s">
        <v>178</v>
      </c>
      <c r="C5" s="165" t="s">
        <v>179</v>
      </c>
      <c r="D5" s="165" t="s">
        <v>286</v>
      </c>
      <c r="E5" s="187" t="s">
        <v>180</v>
      </c>
      <c r="F5" s="187" t="s">
        <v>181</v>
      </c>
      <c r="G5" s="187" t="s">
        <v>287</v>
      </c>
      <c r="H5" s="187" t="s">
        <v>288</v>
      </c>
      <c r="I5" s="192" t="s">
        <v>55</v>
      </c>
      <c r="J5" s="183" t="s">
        <v>289</v>
      </c>
      <c r="K5" s="147"/>
      <c r="L5" s="147"/>
      <c r="M5" s="148"/>
      <c r="N5" s="183" t="s">
        <v>186</v>
      </c>
      <c r="O5" s="147"/>
      <c r="P5" s="148"/>
      <c r="Q5" s="187" t="s">
        <v>61</v>
      </c>
      <c r="R5" s="183" t="s">
        <v>62</v>
      </c>
      <c r="S5" s="147"/>
      <c r="T5" s="147"/>
      <c r="U5" s="147"/>
      <c r="V5" s="147"/>
      <c r="W5" s="148"/>
    </row>
    <row r="6" spans="1:23" ht="21.75" customHeight="1">
      <c r="A6" s="171"/>
      <c r="B6" s="172"/>
      <c r="C6" s="171"/>
      <c r="D6" s="171"/>
      <c r="E6" s="191"/>
      <c r="F6" s="191"/>
      <c r="G6" s="191"/>
      <c r="H6" s="191"/>
      <c r="I6" s="172"/>
      <c r="J6" s="189" t="s">
        <v>58</v>
      </c>
      <c r="K6" s="153"/>
      <c r="L6" s="187" t="s">
        <v>59</v>
      </c>
      <c r="M6" s="187" t="s">
        <v>60</v>
      </c>
      <c r="N6" s="187" t="s">
        <v>58</v>
      </c>
      <c r="O6" s="187" t="s">
        <v>59</v>
      </c>
      <c r="P6" s="187" t="s">
        <v>60</v>
      </c>
      <c r="Q6" s="191"/>
      <c r="R6" s="187" t="s">
        <v>57</v>
      </c>
      <c r="S6" s="187" t="s">
        <v>64</v>
      </c>
      <c r="T6" s="187" t="s">
        <v>192</v>
      </c>
      <c r="U6" s="187" t="s">
        <v>66</v>
      </c>
      <c r="V6" s="187" t="s">
        <v>67</v>
      </c>
      <c r="W6" s="187" t="s">
        <v>68</v>
      </c>
    </row>
    <row r="7" spans="1:23" ht="21" customHeight="1">
      <c r="A7" s="172"/>
      <c r="B7" s="172"/>
      <c r="C7" s="172"/>
      <c r="D7" s="172"/>
      <c r="E7" s="172"/>
      <c r="F7" s="172"/>
      <c r="G7" s="172"/>
      <c r="H7" s="172"/>
      <c r="I7" s="172"/>
      <c r="J7" s="190" t="s">
        <v>57</v>
      </c>
      <c r="K7" s="154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8" spans="1:23" ht="39.75" customHeight="1">
      <c r="A8" s="166"/>
      <c r="B8" s="152"/>
      <c r="C8" s="166"/>
      <c r="D8" s="166"/>
      <c r="E8" s="188"/>
      <c r="F8" s="188"/>
      <c r="G8" s="188"/>
      <c r="H8" s="188"/>
      <c r="I8" s="152"/>
      <c r="J8" s="39" t="s">
        <v>57</v>
      </c>
      <c r="K8" s="39" t="s">
        <v>290</v>
      </c>
      <c r="L8" s="188"/>
      <c r="M8" s="188"/>
      <c r="N8" s="188"/>
      <c r="O8" s="188"/>
      <c r="P8" s="188"/>
      <c r="Q8" s="188"/>
      <c r="R8" s="188"/>
      <c r="S8" s="188"/>
      <c r="T8" s="188"/>
      <c r="U8" s="152"/>
      <c r="V8" s="188"/>
      <c r="W8" s="188"/>
    </row>
    <row r="9" spans="1:23" ht="1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22">
        <v>12</v>
      </c>
      <c r="M9" s="22">
        <v>13</v>
      </c>
      <c r="N9" s="22">
        <v>14</v>
      </c>
      <c r="O9" s="22">
        <v>15</v>
      </c>
      <c r="P9" s="22">
        <v>16</v>
      </c>
      <c r="Q9" s="22">
        <v>17</v>
      </c>
      <c r="R9" s="22">
        <v>18</v>
      </c>
      <c r="S9" s="22">
        <v>19</v>
      </c>
      <c r="T9" s="22">
        <v>20</v>
      </c>
      <c r="U9" s="12">
        <v>21</v>
      </c>
      <c r="V9" s="22">
        <v>22</v>
      </c>
      <c r="W9" s="12">
        <v>23</v>
      </c>
    </row>
    <row r="10" spans="1:23" s="1" customFormat="1" ht="15" customHeight="1">
      <c r="A10" s="41" t="s">
        <v>291</v>
      </c>
      <c r="B10" s="13" t="s">
        <v>292</v>
      </c>
      <c r="C10" s="13" t="s">
        <v>293</v>
      </c>
      <c r="D10" s="80" t="s">
        <v>69</v>
      </c>
      <c r="E10" s="13" t="s">
        <v>100</v>
      </c>
      <c r="F10" s="13" t="s">
        <v>101</v>
      </c>
      <c r="G10" s="13" t="s">
        <v>294</v>
      </c>
      <c r="H10" s="13" t="s">
        <v>295</v>
      </c>
      <c r="I10" s="81">
        <v>20000</v>
      </c>
      <c r="J10" s="81">
        <v>20000</v>
      </c>
      <c r="K10" s="81">
        <v>20000</v>
      </c>
      <c r="L10" s="82"/>
      <c r="M10" s="82"/>
      <c r="N10" s="82"/>
      <c r="O10" s="82"/>
      <c r="P10" s="82"/>
      <c r="Q10" s="82"/>
      <c r="R10" s="82"/>
      <c r="S10" s="82"/>
      <c r="T10" s="82"/>
      <c r="U10" s="36"/>
      <c r="V10" s="82"/>
      <c r="W10" s="36"/>
    </row>
    <row r="11" spans="1:23" s="1" customFormat="1" ht="15" customHeight="1">
      <c r="A11" s="41" t="s">
        <v>296</v>
      </c>
      <c r="B11" s="106" t="s">
        <v>297</v>
      </c>
      <c r="C11" s="13" t="s">
        <v>298</v>
      </c>
      <c r="D11" s="80" t="s">
        <v>69</v>
      </c>
      <c r="E11" s="13" t="s">
        <v>100</v>
      </c>
      <c r="F11" s="13" t="s">
        <v>101</v>
      </c>
      <c r="G11" s="13" t="s">
        <v>234</v>
      </c>
      <c r="H11" s="13" t="s">
        <v>235</v>
      </c>
      <c r="I11" s="81">
        <v>71000</v>
      </c>
      <c r="J11" s="81">
        <v>71000</v>
      </c>
      <c r="K11" s="81">
        <v>71000</v>
      </c>
      <c r="L11" s="82"/>
      <c r="M11" s="82"/>
      <c r="N11" s="82"/>
      <c r="O11" s="82"/>
      <c r="P11" s="82"/>
      <c r="Q11" s="82"/>
      <c r="R11" s="82"/>
      <c r="S11" s="82"/>
      <c r="T11" s="82"/>
      <c r="U11" s="36"/>
      <c r="V11" s="82"/>
      <c r="W11" s="36"/>
    </row>
    <row r="12" spans="1:23" s="1" customFormat="1" ht="15" customHeight="1">
      <c r="A12" s="41" t="s">
        <v>296</v>
      </c>
      <c r="B12" s="41" t="s">
        <v>299</v>
      </c>
      <c r="C12" s="17" t="s">
        <v>300</v>
      </c>
      <c r="D12" s="80" t="s">
        <v>69</v>
      </c>
      <c r="E12" s="17" t="s">
        <v>100</v>
      </c>
      <c r="F12" s="17" t="s">
        <v>101</v>
      </c>
      <c r="G12" s="17" t="s">
        <v>234</v>
      </c>
      <c r="H12" s="17" t="s">
        <v>235</v>
      </c>
      <c r="I12" s="81">
        <v>5000</v>
      </c>
      <c r="J12" s="81">
        <v>5000</v>
      </c>
      <c r="K12" s="81">
        <v>5000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3" ht="18.75" customHeight="1">
      <c r="A13" s="167" t="s">
        <v>166</v>
      </c>
      <c r="B13" s="168"/>
      <c r="C13" s="168"/>
      <c r="D13" s="168"/>
      <c r="E13" s="168"/>
      <c r="F13" s="168"/>
      <c r="G13" s="168"/>
      <c r="H13" s="131"/>
      <c r="I13" s="50">
        <f>SUM(I10:I12)</f>
        <v>96000</v>
      </c>
      <c r="J13" s="50">
        <f>SUM(J10:J12)</f>
        <v>96000</v>
      </c>
      <c r="K13" s="50">
        <f>SUM(K10:K12)</f>
        <v>96000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19"/>
  <sheetViews>
    <sheetView showZeros="0" topLeftCell="C1" workbookViewId="0">
      <pane ySplit="1" topLeftCell="A8" activePane="bottomLeft" state="frozen"/>
      <selection pane="bottomLeft" activeCell="G16" sqref="G16"/>
    </sheetView>
  </sheetViews>
  <sheetFormatPr defaultColWidth="9.15234375" defaultRowHeight="12" customHeight="1"/>
  <cols>
    <col min="1" max="1" width="30.23046875" customWidth="1"/>
    <col min="2" max="2" width="29" customWidth="1"/>
    <col min="3" max="5" width="23.53515625" customWidth="1"/>
    <col min="6" max="6" width="11.3046875" customWidth="1"/>
    <col min="7" max="7" width="25.15234375" customWidth="1"/>
    <col min="8" max="8" width="15.53515625" customWidth="1"/>
    <col min="9" max="9" width="13.3828125" customWidth="1"/>
    <col min="10" max="10" width="37.15234375" customWidth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>
      <c r="J2" s="4" t="s">
        <v>301</v>
      </c>
    </row>
    <row r="3" spans="1:10" ht="39.75" customHeight="1">
      <c r="A3" s="193" t="str">
        <f>"2025"&amp;"年部门项目支出绩效目标表"</f>
        <v>2025年部门项目支出绩效目标表</v>
      </c>
      <c r="B3" s="176"/>
      <c r="C3" s="176"/>
      <c r="D3" s="176"/>
      <c r="E3" s="176"/>
      <c r="F3" s="175"/>
      <c r="G3" s="176"/>
      <c r="H3" s="175"/>
      <c r="I3" s="175"/>
      <c r="J3" s="176"/>
    </row>
    <row r="4" spans="1:10" ht="17.25" customHeight="1">
      <c r="A4" s="177" t="str">
        <f>"单位名称："&amp;"昆明市五华区江滨小学"</f>
        <v>单位名称：昆明市五华区江滨小学</v>
      </c>
      <c r="B4" s="108"/>
      <c r="C4" s="108"/>
      <c r="D4" s="108"/>
      <c r="E4" s="108"/>
      <c r="F4" s="108"/>
      <c r="G4" s="108"/>
      <c r="H4" s="108"/>
    </row>
    <row r="5" spans="1:10" ht="44.25" customHeight="1">
      <c r="A5" s="39" t="s">
        <v>179</v>
      </c>
      <c r="B5" s="39" t="s">
        <v>302</v>
      </c>
      <c r="C5" s="39" t="s">
        <v>303</v>
      </c>
      <c r="D5" s="39" t="s">
        <v>304</v>
      </c>
      <c r="E5" s="39" t="s">
        <v>305</v>
      </c>
      <c r="F5" s="40" t="s">
        <v>306</v>
      </c>
      <c r="G5" s="39" t="s">
        <v>307</v>
      </c>
      <c r="H5" s="40" t="s">
        <v>308</v>
      </c>
      <c r="I5" s="40" t="s">
        <v>309</v>
      </c>
      <c r="J5" s="39" t="s">
        <v>310</v>
      </c>
    </row>
    <row r="6" spans="1:10" ht="18.75" customHeight="1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22">
        <v>6</v>
      </c>
      <c r="G6" s="76">
        <v>7</v>
      </c>
      <c r="H6" s="22">
        <v>8</v>
      </c>
      <c r="I6" s="22">
        <v>9</v>
      </c>
      <c r="J6" s="76">
        <v>10</v>
      </c>
    </row>
    <row r="7" spans="1:10" ht="14.15">
      <c r="A7" s="17" t="s">
        <v>69</v>
      </c>
      <c r="B7" s="41"/>
      <c r="C7" s="41"/>
      <c r="D7" s="41"/>
      <c r="E7" s="42"/>
      <c r="F7" s="43"/>
      <c r="G7" s="42"/>
      <c r="H7" s="43"/>
      <c r="I7" s="43"/>
      <c r="J7" s="42"/>
    </row>
    <row r="8" spans="1:10" ht="19" customHeight="1">
      <c r="A8" s="194" t="s">
        <v>300</v>
      </c>
      <c r="B8" s="194" t="s">
        <v>311</v>
      </c>
      <c r="C8" s="77" t="s">
        <v>312</v>
      </c>
      <c r="D8" s="77" t="s">
        <v>313</v>
      </c>
      <c r="E8" s="77" t="s">
        <v>314</v>
      </c>
      <c r="F8" s="77" t="s">
        <v>315</v>
      </c>
      <c r="G8" s="77" t="s">
        <v>316</v>
      </c>
      <c r="H8" s="77" t="s">
        <v>317</v>
      </c>
      <c r="I8" s="77" t="s">
        <v>318</v>
      </c>
      <c r="J8" s="78" t="s">
        <v>319</v>
      </c>
    </row>
    <row r="9" spans="1:10" ht="19" customHeight="1">
      <c r="A9" s="194"/>
      <c r="B9" s="194" t="s">
        <v>311</v>
      </c>
      <c r="C9" s="77" t="s">
        <v>312</v>
      </c>
      <c r="D9" s="77" t="s">
        <v>320</v>
      </c>
      <c r="E9" s="77" t="s">
        <v>321</v>
      </c>
      <c r="F9" s="77" t="s">
        <v>315</v>
      </c>
      <c r="G9" s="77" t="s">
        <v>322</v>
      </c>
      <c r="H9" s="77" t="s">
        <v>323</v>
      </c>
      <c r="I9" s="77" t="s">
        <v>318</v>
      </c>
      <c r="J9" s="78" t="s">
        <v>321</v>
      </c>
    </row>
    <row r="10" spans="1:10" ht="19" customHeight="1">
      <c r="A10" s="194"/>
      <c r="B10" s="194" t="s">
        <v>311</v>
      </c>
      <c r="C10" s="77" t="s">
        <v>324</v>
      </c>
      <c r="D10" s="77" t="s">
        <v>325</v>
      </c>
      <c r="E10" s="77" t="s">
        <v>326</v>
      </c>
      <c r="F10" s="77" t="s">
        <v>327</v>
      </c>
      <c r="G10" s="77" t="s">
        <v>328</v>
      </c>
      <c r="H10" s="77" t="s">
        <v>323</v>
      </c>
      <c r="I10" s="77" t="s">
        <v>318</v>
      </c>
      <c r="J10" s="78" t="s">
        <v>326</v>
      </c>
    </row>
    <row r="11" spans="1:10" ht="19" customHeight="1">
      <c r="A11" s="194"/>
      <c r="B11" s="194" t="s">
        <v>311</v>
      </c>
      <c r="C11" s="77" t="s">
        <v>329</v>
      </c>
      <c r="D11" s="77" t="s">
        <v>330</v>
      </c>
      <c r="E11" s="77" t="s">
        <v>331</v>
      </c>
      <c r="F11" s="77" t="s">
        <v>327</v>
      </c>
      <c r="G11" s="77" t="s">
        <v>328</v>
      </c>
      <c r="H11" s="77" t="s">
        <v>323</v>
      </c>
      <c r="I11" s="77" t="s">
        <v>318</v>
      </c>
      <c r="J11" s="78" t="s">
        <v>332</v>
      </c>
    </row>
    <row r="12" spans="1:10" ht="19" customHeight="1">
      <c r="A12" s="194" t="s">
        <v>298</v>
      </c>
      <c r="B12" s="194" t="s">
        <v>333</v>
      </c>
      <c r="C12" s="77" t="s">
        <v>312</v>
      </c>
      <c r="D12" s="77" t="s">
        <v>313</v>
      </c>
      <c r="E12" s="77" t="s">
        <v>334</v>
      </c>
      <c r="F12" s="77" t="s">
        <v>315</v>
      </c>
      <c r="G12" s="77" t="s">
        <v>335</v>
      </c>
      <c r="H12" s="77" t="s">
        <v>317</v>
      </c>
      <c r="I12" s="77" t="s">
        <v>318</v>
      </c>
      <c r="J12" s="78" t="s">
        <v>336</v>
      </c>
    </row>
    <row r="13" spans="1:10" ht="19" customHeight="1">
      <c r="A13" s="194"/>
      <c r="B13" s="194" t="s">
        <v>333</v>
      </c>
      <c r="C13" s="77" t="s">
        <v>312</v>
      </c>
      <c r="D13" s="77" t="s">
        <v>313</v>
      </c>
      <c r="E13" s="77" t="s">
        <v>337</v>
      </c>
      <c r="F13" s="77" t="s">
        <v>315</v>
      </c>
      <c r="G13" s="77" t="s">
        <v>87</v>
      </c>
      <c r="H13" s="77" t="s">
        <v>317</v>
      </c>
      <c r="I13" s="77" t="s">
        <v>318</v>
      </c>
      <c r="J13" s="78" t="s">
        <v>338</v>
      </c>
    </row>
    <row r="14" spans="1:10" ht="19" customHeight="1">
      <c r="A14" s="194"/>
      <c r="B14" s="194" t="s">
        <v>333</v>
      </c>
      <c r="C14" s="77" t="s">
        <v>324</v>
      </c>
      <c r="D14" s="77" t="s">
        <v>325</v>
      </c>
      <c r="E14" s="77" t="s">
        <v>339</v>
      </c>
      <c r="F14" s="77" t="s">
        <v>315</v>
      </c>
      <c r="G14" s="77" t="s">
        <v>340</v>
      </c>
      <c r="H14" s="77"/>
      <c r="I14" s="77" t="s">
        <v>341</v>
      </c>
      <c r="J14" s="78" t="s">
        <v>342</v>
      </c>
    </row>
    <row r="15" spans="1:10" ht="19" customHeight="1">
      <c r="A15" s="194"/>
      <c r="B15" s="194" t="s">
        <v>333</v>
      </c>
      <c r="C15" s="77" t="s">
        <v>329</v>
      </c>
      <c r="D15" s="77" t="s">
        <v>330</v>
      </c>
      <c r="E15" s="77" t="s">
        <v>343</v>
      </c>
      <c r="F15" s="77" t="s">
        <v>327</v>
      </c>
      <c r="G15" s="77" t="s">
        <v>328</v>
      </c>
      <c r="H15" s="77" t="s">
        <v>323</v>
      </c>
      <c r="I15" s="77" t="s">
        <v>318</v>
      </c>
      <c r="J15" s="78" t="s">
        <v>344</v>
      </c>
    </row>
    <row r="16" spans="1:10" ht="25.3" customHeight="1">
      <c r="A16" s="194"/>
      <c r="B16" s="194" t="s">
        <v>333</v>
      </c>
      <c r="C16" s="77" t="s">
        <v>329</v>
      </c>
      <c r="D16" s="77" t="s">
        <v>330</v>
      </c>
      <c r="E16" s="77" t="s">
        <v>345</v>
      </c>
      <c r="F16" s="77" t="s">
        <v>327</v>
      </c>
      <c r="G16" s="77" t="s">
        <v>328</v>
      </c>
      <c r="H16" s="77" t="s">
        <v>323</v>
      </c>
      <c r="I16" s="77" t="s">
        <v>318</v>
      </c>
      <c r="J16" s="78" t="s">
        <v>346</v>
      </c>
    </row>
    <row r="17" spans="1:10" ht="19" customHeight="1">
      <c r="A17" s="194" t="s">
        <v>293</v>
      </c>
      <c r="B17" s="194" t="s">
        <v>347</v>
      </c>
      <c r="C17" s="77" t="s">
        <v>312</v>
      </c>
      <c r="D17" s="77" t="s">
        <v>320</v>
      </c>
      <c r="E17" s="77" t="s">
        <v>348</v>
      </c>
      <c r="F17" s="77" t="s">
        <v>315</v>
      </c>
      <c r="G17" s="77" t="s">
        <v>349</v>
      </c>
      <c r="H17" s="77" t="s">
        <v>350</v>
      </c>
      <c r="I17" s="77" t="s">
        <v>318</v>
      </c>
      <c r="J17" s="78" t="s">
        <v>348</v>
      </c>
    </row>
    <row r="18" spans="1:10" ht="19" customHeight="1">
      <c r="A18" s="194"/>
      <c r="B18" s="194" t="s">
        <v>347</v>
      </c>
      <c r="C18" s="77" t="s">
        <v>324</v>
      </c>
      <c r="D18" s="77" t="s">
        <v>325</v>
      </c>
      <c r="E18" s="77" t="s">
        <v>351</v>
      </c>
      <c r="F18" s="77" t="s">
        <v>315</v>
      </c>
      <c r="G18" s="77" t="s">
        <v>322</v>
      </c>
      <c r="H18" s="77" t="s">
        <v>323</v>
      </c>
      <c r="I18" s="77" t="s">
        <v>318</v>
      </c>
      <c r="J18" s="78" t="s">
        <v>351</v>
      </c>
    </row>
    <row r="19" spans="1:10" ht="19" customHeight="1">
      <c r="A19" s="194"/>
      <c r="B19" s="194" t="s">
        <v>347</v>
      </c>
      <c r="C19" s="77" t="s">
        <v>329</v>
      </c>
      <c r="D19" s="77" t="s">
        <v>330</v>
      </c>
      <c r="E19" s="77" t="s">
        <v>330</v>
      </c>
      <c r="F19" s="77" t="s">
        <v>327</v>
      </c>
      <c r="G19" s="77" t="s">
        <v>328</v>
      </c>
      <c r="H19" s="77" t="s">
        <v>323</v>
      </c>
      <c r="I19" s="77" t="s">
        <v>318</v>
      </c>
      <c r="J19" s="78" t="s">
        <v>330</v>
      </c>
    </row>
  </sheetData>
  <mergeCells count="8">
    <mergeCell ref="A3:J3"/>
    <mergeCell ref="A4:H4"/>
    <mergeCell ref="A8:A11"/>
    <mergeCell ref="A12:A16"/>
    <mergeCell ref="A17:A19"/>
    <mergeCell ref="B8:B11"/>
    <mergeCell ref="B12:B16"/>
    <mergeCell ref="B17:B19"/>
  </mergeCells>
  <phoneticPr fontId="19" type="noConversion"/>
  <printOptions horizontalCentered="1"/>
  <pageMargins left="0.96" right="0.96" top="0.72" bottom="0.72" header="0" footer="0"/>
  <pageSetup paperSize="9" scale="31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C20" sqref="C20"/>
    </sheetView>
  </sheetViews>
  <sheetFormatPr defaultColWidth="9.15234375" defaultRowHeight="14.25" customHeight="1"/>
  <cols>
    <col min="1" max="1" width="32.15234375" customWidth="1"/>
    <col min="2" max="2" width="20.69140625" customWidth="1"/>
    <col min="3" max="3" width="32.15234375" customWidth="1"/>
    <col min="4" max="4" width="27.69140625" customWidth="1"/>
    <col min="5" max="6" width="36.69140625" customWidth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71">
        <v>1</v>
      </c>
      <c r="B2" s="72">
        <v>0</v>
      </c>
      <c r="C2" s="71">
        <v>1</v>
      </c>
      <c r="D2" s="73"/>
      <c r="E2" s="73"/>
      <c r="F2" s="70" t="s">
        <v>352</v>
      </c>
    </row>
    <row r="3" spans="1:6" ht="42" customHeight="1">
      <c r="A3" s="195" t="str">
        <f>"2025"&amp;"年部门政府性基金预算支出预算表"</f>
        <v>2025年部门政府性基金预算支出预算表</v>
      </c>
      <c r="B3" s="195" t="s">
        <v>353</v>
      </c>
      <c r="C3" s="196"/>
      <c r="D3" s="143"/>
      <c r="E3" s="143"/>
      <c r="F3" s="143"/>
    </row>
    <row r="4" spans="1:6" ht="13.5" customHeight="1">
      <c r="A4" s="177" t="str">
        <f>"单位名称："&amp;"昆明市五华区江滨小学"</f>
        <v>单位名称：昆明市五华区江滨小学</v>
      </c>
      <c r="B4" s="177" t="s">
        <v>354</v>
      </c>
      <c r="C4" s="197"/>
      <c r="D4" s="73"/>
      <c r="E4" s="73"/>
      <c r="F4" s="70" t="s">
        <v>1</v>
      </c>
    </row>
    <row r="5" spans="1:6" ht="19.5" customHeight="1">
      <c r="A5" s="151" t="s">
        <v>177</v>
      </c>
      <c r="B5" s="199" t="s">
        <v>71</v>
      </c>
      <c r="C5" s="151" t="s">
        <v>72</v>
      </c>
      <c r="D5" s="183" t="s">
        <v>355</v>
      </c>
      <c r="E5" s="147"/>
      <c r="F5" s="148"/>
    </row>
    <row r="6" spans="1:6" ht="18.75" customHeight="1">
      <c r="A6" s="174"/>
      <c r="B6" s="200"/>
      <c r="C6" s="174"/>
      <c r="D6" s="10" t="s">
        <v>55</v>
      </c>
      <c r="E6" s="9" t="s">
        <v>74</v>
      </c>
      <c r="F6" s="10" t="s">
        <v>75</v>
      </c>
    </row>
    <row r="7" spans="1:6" ht="18.75" customHeight="1">
      <c r="A7" s="40">
        <v>1</v>
      </c>
      <c r="B7" s="74" t="s">
        <v>82</v>
      </c>
      <c r="C7" s="40">
        <v>3</v>
      </c>
      <c r="D7" s="75">
        <v>4</v>
      </c>
      <c r="E7" s="75">
        <v>5</v>
      </c>
      <c r="F7" s="75">
        <v>6</v>
      </c>
    </row>
    <row r="8" spans="1:6" ht="21" customHeight="1">
      <c r="A8" s="18"/>
      <c r="B8" s="18"/>
      <c r="C8" s="18"/>
      <c r="D8" s="50">
        <v>0</v>
      </c>
      <c r="E8" s="50">
        <v>0</v>
      </c>
      <c r="F8" s="50">
        <v>0</v>
      </c>
    </row>
    <row r="9" spans="1:6" ht="21" customHeight="1">
      <c r="A9" s="18"/>
      <c r="B9" s="18"/>
      <c r="C9" s="18"/>
      <c r="D9" s="50"/>
      <c r="E9" s="50"/>
      <c r="F9" s="50"/>
    </row>
    <row r="10" spans="1:6" ht="18.75" customHeight="1">
      <c r="A10" s="128" t="s">
        <v>166</v>
      </c>
      <c r="B10" s="128" t="s">
        <v>166</v>
      </c>
      <c r="C10" s="198" t="s">
        <v>166</v>
      </c>
      <c r="D10" s="50"/>
      <c r="E10" s="50"/>
      <c r="F10" s="50"/>
    </row>
    <row r="11" spans="1:6" ht="14.25" customHeight="1">
      <c r="A11" s="21" t="s">
        <v>356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9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5"/>
  <sheetViews>
    <sheetView showZeros="0" workbookViewId="0">
      <pane ySplit="1" topLeftCell="A5" activePane="bottomLeft" state="frozen"/>
      <selection pane="bottomLeft" activeCell="H13" sqref="H13"/>
    </sheetView>
  </sheetViews>
  <sheetFormatPr defaultColWidth="9.15234375" defaultRowHeight="14.25" customHeight="1"/>
  <cols>
    <col min="1" max="2" width="18.15234375" customWidth="1"/>
    <col min="3" max="3" width="10.3828125" customWidth="1"/>
    <col min="4" max="4" width="12.15234375" customWidth="1"/>
    <col min="5" max="5" width="10.3828125" customWidth="1"/>
    <col min="6" max="7" width="4.3828125" customWidth="1"/>
    <col min="8" max="8" width="19.3828125" customWidth="1"/>
    <col min="9" max="9" width="11.61328125" customWidth="1"/>
    <col min="10" max="18" width="20" customWidth="1"/>
    <col min="19" max="19" width="19.84375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>
      <c r="B2" s="52"/>
      <c r="C2" s="52"/>
      <c r="R2" s="4"/>
      <c r="S2" s="4" t="s">
        <v>357</v>
      </c>
    </row>
    <row r="3" spans="1:19" ht="41.25" customHeight="1">
      <c r="A3" s="211" t="str">
        <f>"2025"&amp;"年部门政府采购预算表"</f>
        <v>2025年部门政府采购预算表</v>
      </c>
      <c r="B3" s="175"/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5"/>
      <c r="N3" s="176"/>
      <c r="O3" s="176"/>
      <c r="P3" s="175"/>
      <c r="Q3" s="176"/>
      <c r="R3" s="175"/>
      <c r="S3" s="175"/>
    </row>
    <row r="4" spans="1:19" ht="18.75" customHeight="1">
      <c r="A4" s="158" t="str">
        <f>"单位名称："&amp;"昆明市五华区江滨小学"</f>
        <v>单位名称：昆明市五华区江滨小学</v>
      </c>
      <c r="B4" s="212"/>
      <c r="C4" s="212"/>
      <c r="D4" s="213"/>
      <c r="E4" s="213"/>
      <c r="F4" s="213"/>
      <c r="G4" s="213"/>
      <c r="H4" s="213"/>
      <c r="I4" s="6"/>
      <c r="J4" s="6"/>
      <c r="K4" s="6"/>
      <c r="L4" s="6"/>
      <c r="R4" s="7"/>
      <c r="S4" s="70" t="s">
        <v>1</v>
      </c>
    </row>
    <row r="5" spans="1:19" ht="15.75" customHeight="1">
      <c r="A5" s="187" t="s">
        <v>176</v>
      </c>
      <c r="B5" s="203" t="s">
        <v>177</v>
      </c>
      <c r="C5" s="203" t="s">
        <v>358</v>
      </c>
      <c r="D5" s="206" t="s">
        <v>359</v>
      </c>
      <c r="E5" s="206" t="s">
        <v>360</v>
      </c>
      <c r="F5" s="206" t="s">
        <v>361</v>
      </c>
      <c r="G5" s="206" t="s">
        <v>362</v>
      </c>
      <c r="H5" s="206" t="s">
        <v>363</v>
      </c>
      <c r="I5" s="214" t="s">
        <v>184</v>
      </c>
      <c r="J5" s="214"/>
      <c r="K5" s="214"/>
      <c r="L5" s="214"/>
      <c r="M5" s="181"/>
      <c r="N5" s="214"/>
      <c r="O5" s="214"/>
      <c r="P5" s="180"/>
      <c r="Q5" s="214"/>
      <c r="R5" s="181"/>
      <c r="S5" s="182"/>
    </row>
    <row r="6" spans="1:19" ht="17.25" customHeight="1">
      <c r="A6" s="191"/>
      <c r="B6" s="204"/>
      <c r="C6" s="204"/>
      <c r="D6" s="207"/>
      <c r="E6" s="207"/>
      <c r="F6" s="207"/>
      <c r="G6" s="207"/>
      <c r="H6" s="207"/>
      <c r="I6" s="207" t="s">
        <v>55</v>
      </c>
      <c r="J6" s="207" t="s">
        <v>58</v>
      </c>
      <c r="K6" s="207" t="s">
        <v>364</v>
      </c>
      <c r="L6" s="207" t="s">
        <v>365</v>
      </c>
      <c r="M6" s="209" t="s">
        <v>366</v>
      </c>
      <c r="N6" s="215" t="s">
        <v>367</v>
      </c>
      <c r="O6" s="215"/>
      <c r="P6" s="216"/>
      <c r="Q6" s="215"/>
      <c r="R6" s="217"/>
      <c r="S6" s="205"/>
    </row>
    <row r="7" spans="1:19" ht="54" customHeight="1">
      <c r="A7" s="188"/>
      <c r="B7" s="205"/>
      <c r="C7" s="205"/>
      <c r="D7" s="208"/>
      <c r="E7" s="208"/>
      <c r="F7" s="208"/>
      <c r="G7" s="208"/>
      <c r="H7" s="208"/>
      <c r="I7" s="208"/>
      <c r="J7" s="208" t="s">
        <v>57</v>
      </c>
      <c r="K7" s="208"/>
      <c r="L7" s="208"/>
      <c r="M7" s="210"/>
      <c r="N7" s="55" t="s">
        <v>57</v>
      </c>
      <c r="O7" s="55" t="s">
        <v>64</v>
      </c>
      <c r="P7" s="54" t="s">
        <v>65</v>
      </c>
      <c r="Q7" s="55" t="s">
        <v>66</v>
      </c>
      <c r="R7" s="60" t="s">
        <v>67</v>
      </c>
      <c r="S7" s="54" t="s">
        <v>68</v>
      </c>
    </row>
    <row r="8" spans="1:19" ht="18" customHeight="1">
      <c r="A8" s="63">
        <v>1</v>
      </c>
      <c r="B8" s="63" t="s">
        <v>82</v>
      </c>
      <c r="C8" s="64">
        <v>3</v>
      </c>
      <c r="D8" s="64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</row>
    <row r="9" spans="1:19" ht="18" customHeight="1">
      <c r="A9" s="65" t="s">
        <v>194</v>
      </c>
      <c r="B9" s="66" t="s">
        <v>69</v>
      </c>
      <c r="C9" s="67" t="s">
        <v>368</v>
      </c>
      <c r="D9" s="67" t="s">
        <v>270</v>
      </c>
      <c r="E9" s="66" t="s">
        <v>270</v>
      </c>
      <c r="F9" s="68" t="s">
        <v>369</v>
      </c>
      <c r="G9" s="68">
        <v>1</v>
      </c>
      <c r="H9" s="69">
        <v>1200</v>
      </c>
      <c r="I9" s="69">
        <v>1200</v>
      </c>
      <c r="J9" s="69">
        <v>1200</v>
      </c>
      <c r="K9" s="63"/>
      <c r="L9" s="63"/>
      <c r="M9" s="63"/>
      <c r="N9" s="63"/>
      <c r="O9" s="63"/>
      <c r="P9" s="63"/>
      <c r="Q9" s="63"/>
      <c r="R9" s="63"/>
      <c r="S9" s="63"/>
    </row>
    <row r="10" spans="1:19" ht="18" customHeight="1">
      <c r="A10" s="65" t="s">
        <v>194</v>
      </c>
      <c r="B10" s="66" t="s">
        <v>69</v>
      </c>
      <c r="C10" s="67" t="s">
        <v>368</v>
      </c>
      <c r="D10" s="67" t="s">
        <v>274</v>
      </c>
      <c r="E10" s="66" t="s">
        <v>370</v>
      </c>
      <c r="F10" s="68" t="s">
        <v>371</v>
      </c>
      <c r="G10" s="68">
        <v>5</v>
      </c>
      <c r="H10" s="69">
        <v>2500</v>
      </c>
      <c r="I10" s="69">
        <v>2500</v>
      </c>
      <c r="J10" s="69">
        <v>2500</v>
      </c>
      <c r="K10" s="63"/>
      <c r="L10" s="63"/>
      <c r="M10" s="63"/>
      <c r="N10" s="63"/>
      <c r="O10" s="63"/>
      <c r="P10" s="63"/>
      <c r="Q10" s="63"/>
      <c r="R10" s="63"/>
      <c r="S10" s="63"/>
    </row>
    <row r="11" spans="1:19" ht="18" customHeight="1">
      <c r="A11" s="65" t="s">
        <v>194</v>
      </c>
      <c r="B11" s="66" t="s">
        <v>69</v>
      </c>
      <c r="C11" s="67" t="s">
        <v>368</v>
      </c>
      <c r="D11" s="67" t="s">
        <v>276</v>
      </c>
      <c r="E11" s="66" t="s">
        <v>372</v>
      </c>
      <c r="F11" s="68" t="s">
        <v>373</v>
      </c>
      <c r="G11" s="68">
        <v>3</v>
      </c>
      <c r="H11" s="69">
        <v>3600</v>
      </c>
      <c r="I11" s="69">
        <v>3600</v>
      </c>
      <c r="J11" s="69">
        <v>3600</v>
      </c>
      <c r="K11" s="63"/>
      <c r="L11" s="63"/>
      <c r="M11" s="63"/>
      <c r="N11" s="63"/>
      <c r="O11" s="63"/>
      <c r="P11" s="63"/>
      <c r="Q11" s="63"/>
      <c r="R11" s="63"/>
      <c r="S11" s="63"/>
    </row>
    <row r="12" spans="1:19" ht="18" customHeight="1">
      <c r="A12" s="65" t="s">
        <v>194</v>
      </c>
      <c r="B12" s="66" t="s">
        <v>69</v>
      </c>
      <c r="C12" s="67" t="s">
        <v>368</v>
      </c>
      <c r="D12" s="67" t="s">
        <v>275</v>
      </c>
      <c r="E12" s="66" t="s">
        <v>374</v>
      </c>
      <c r="F12" s="68" t="s">
        <v>375</v>
      </c>
      <c r="G12" s="68">
        <v>4</v>
      </c>
      <c r="H12" s="69">
        <v>3080</v>
      </c>
      <c r="I12" s="69">
        <v>3080</v>
      </c>
      <c r="J12" s="69">
        <v>3080</v>
      </c>
      <c r="K12" s="63"/>
      <c r="L12" s="63"/>
      <c r="M12" s="63"/>
      <c r="N12" s="63"/>
      <c r="O12" s="63"/>
      <c r="P12" s="63"/>
      <c r="Q12" s="63"/>
      <c r="R12" s="63"/>
      <c r="S12" s="63"/>
    </row>
    <row r="13" spans="1:19" ht="18" customHeight="1">
      <c r="A13" s="65" t="s">
        <v>194</v>
      </c>
      <c r="B13" s="66" t="s">
        <v>69</v>
      </c>
      <c r="C13" s="67" t="s">
        <v>368</v>
      </c>
      <c r="D13" s="67" t="s">
        <v>376</v>
      </c>
      <c r="E13" s="66" t="s">
        <v>376</v>
      </c>
      <c r="F13" s="68" t="s">
        <v>377</v>
      </c>
      <c r="G13" s="68">
        <v>1</v>
      </c>
      <c r="H13" s="69">
        <v>120000</v>
      </c>
      <c r="I13" s="69">
        <v>120000</v>
      </c>
      <c r="J13" s="69">
        <v>120000</v>
      </c>
      <c r="K13" s="63"/>
      <c r="L13" s="63"/>
      <c r="M13" s="63"/>
      <c r="N13" s="63"/>
      <c r="O13" s="63"/>
      <c r="P13" s="63"/>
      <c r="Q13" s="63"/>
      <c r="R13" s="63"/>
      <c r="S13" s="63"/>
    </row>
    <row r="14" spans="1:19" ht="21" customHeight="1">
      <c r="A14" s="218" t="s">
        <v>166</v>
      </c>
      <c r="B14" s="219"/>
      <c r="C14" s="219"/>
      <c r="D14" s="220"/>
      <c r="E14" s="220"/>
      <c r="F14" s="220"/>
      <c r="G14" s="115"/>
      <c r="H14" s="50">
        <f>SUM(H9:H13)</f>
        <v>130380</v>
      </c>
      <c r="I14" s="50">
        <f>SUM(I9:I13)</f>
        <v>130380</v>
      </c>
      <c r="J14" s="50">
        <f>SUM(J9:J13)</f>
        <v>130380</v>
      </c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21" customHeight="1">
      <c r="A15" s="158" t="s">
        <v>378</v>
      </c>
      <c r="B15" s="177"/>
      <c r="C15" s="177"/>
      <c r="D15" s="158"/>
      <c r="E15" s="158"/>
      <c r="F15" s="158"/>
      <c r="G15" s="201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19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C27" sqref="C27"/>
    </sheetView>
  </sheetViews>
  <sheetFormatPr defaultColWidth="9.15234375" defaultRowHeight="14.25" customHeight="1"/>
  <cols>
    <col min="1" max="5" width="39.15234375" customWidth="1"/>
    <col min="6" max="6" width="27.53515625" customWidth="1"/>
    <col min="7" max="7" width="28.53515625" customWidth="1"/>
    <col min="8" max="8" width="28.15234375" customWidth="1"/>
    <col min="9" max="9" width="39.15234375" customWidth="1"/>
    <col min="10" max="18" width="20.3828125" customWidth="1"/>
    <col min="19" max="20" width="20.3046875" customWidth="1"/>
  </cols>
  <sheetData>
    <row r="1" spans="1:20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>
      <c r="A2" s="51"/>
      <c r="B2" s="52"/>
      <c r="C2" s="52"/>
      <c r="D2" s="52"/>
      <c r="E2" s="52"/>
      <c r="F2" s="52"/>
      <c r="G2" s="52"/>
      <c r="H2" s="51"/>
      <c r="I2" s="51"/>
      <c r="J2" s="51"/>
      <c r="K2" s="51"/>
      <c r="L2" s="51"/>
      <c r="M2" s="51"/>
      <c r="N2" s="59"/>
      <c r="O2" s="51"/>
      <c r="P2" s="51"/>
      <c r="Q2" s="52"/>
      <c r="R2" s="51"/>
      <c r="S2" s="61"/>
      <c r="T2" s="61" t="s">
        <v>379</v>
      </c>
    </row>
    <row r="3" spans="1:20" ht="41.25" customHeight="1">
      <c r="A3" s="211" t="str">
        <f>"2025"&amp;"年部门政府购买服务预算表"</f>
        <v>2025年部门政府购买服务预算表</v>
      </c>
      <c r="B3" s="175"/>
      <c r="C3" s="175"/>
      <c r="D3" s="175"/>
      <c r="E3" s="175"/>
      <c r="F3" s="175"/>
      <c r="G3" s="175"/>
      <c r="H3" s="221"/>
      <c r="I3" s="221"/>
      <c r="J3" s="221"/>
      <c r="K3" s="221"/>
      <c r="L3" s="221"/>
      <c r="M3" s="221"/>
      <c r="N3" s="222"/>
      <c r="O3" s="221"/>
      <c r="P3" s="221"/>
      <c r="Q3" s="175"/>
      <c r="R3" s="221"/>
      <c r="S3" s="222"/>
      <c r="T3" s="175"/>
    </row>
    <row r="4" spans="1:20" ht="22.5" customHeight="1">
      <c r="A4" s="223" t="str">
        <f>"单位名称："&amp;"昆明市五华区江滨小学"</f>
        <v>单位名称：昆明市五华区江滨小学</v>
      </c>
      <c r="B4" s="212"/>
      <c r="C4" s="212"/>
      <c r="D4" s="212"/>
      <c r="E4" s="212"/>
      <c r="F4" s="212"/>
      <c r="G4" s="212"/>
      <c r="H4" s="224"/>
      <c r="I4" s="224"/>
      <c r="J4" s="45"/>
      <c r="K4" s="45"/>
      <c r="L4" s="45"/>
      <c r="M4" s="45"/>
      <c r="N4" s="59"/>
      <c r="O4" s="51"/>
      <c r="P4" s="51"/>
      <c r="Q4" s="52"/>
      <c r="R4" s="51"/>
      <c r="S4" s="62"/>
      <c r="T4" s="61" t="s">
        <v>1</v>
      </c>
    </row>
    <row r="5" spans="1:20" ht="24" customHeight="1">
      <c r="A5" s="187" t="s">
        <v>176</v>
      </c>
      <c r="B5" s="203" t="s">
        <v>177</v>
      </c>
      <c r="C5" s="203" t="s">
        <v>358</v>
      </c>
      <c r="D5" s="203" t="s">
        <v>380</v>
      </c>
      <c r="E5" s="203" t="s">
        <v>381</v>
      </c>
      <c r="F5" s="203" t="s">
        <v>382</v>
      </c>
      <c r="G5" s="203" t="s">
        <v>383</v>
      </c>
      <c r="H5" s="206" t="s">
        <v>384</v>
      </c>
      <c r="I5" s="206" t="s">
        <v>385</v>
      </c>
      <c r="J5" s="214" t="s">
        <v>184</v>
      </c>
      <c r="K5" s="214"/>
      <c r="L5" s="214"/>
      <c r="M5" s="214"/>
      <c r="N5" s="181"/>
      <c r="O5" s="214"/>
      <c r="P5" s="214"/>
      <c r="Q5" s="180"/>
      <c r="R5" s="214"/>
      <c r="S5" s="181"/>
      <c r="T5" s="182"/>
    </row>
    <row r="6" spans="1:20" ht="24" customHeight="1">
      <c r="A6" s="191"/>
      <c r="B6" s="204"/>
      <c r="C6" s="204"/>
      <c r="D6" s="204"/>
      <c r="E6" s="204"/>
      <c r="F6" s="204"/>
      <c r="G6" s="204"/>
      <c r="H6" s="207"/>
      <c r="I6" s="207"/>
      <c r="J6" s="207" t="s">
        <v>55</v>
      </c>
      <c r="K6" s="207" t="s">
        <v>58</v>
      </c>
      <c r="L6" s="207" t="s">
        <v>364</v>
      </c>
      <c r="M6" s="207" t="s">
        <v>365</v>
      </c>
      <c r="N6" s="209" t="s">
        <v>366</v>
      </c>
      <c r="O6" s="215" t="s">
        <v>367</v>
      </c>
      <c r="P6" s="215"/>
      <c r="Q6" s="216"/>
      <c r="R6" s="215"/>
      <c r="S6" s="217"/>
      <c r="T6" s="205"/>
    </row>
    <row r="7" spans="1:20" ht="54" customHeight="1">
      <c r="A7" s="188"/>
      <c r="B7" s="205"/>
      <c r="C7" s="205"/>
      <c r="D7" s="205"/>
      <c r="E7" s="205"/>
      <c r="F7" s="205"/>
      <c r="G7" s="205"/>
      <c r="H7" s="208"/>
      <c r="I7" s="208"/>
      <c r="J7" s="208"/>
      <c r="K7" s="208" t="s">
        <v>57</v>
      </c>
      <c r="L7" s="208"/>
      <c r="M7" s="208"/>
      <c r="N7" s="210"/>
      <c r="O7" s="55" t="s">
        <v>57</v>
      </c>
      <c r="P7" s="55" t="s">
        <v>64</v>
      </c>
      <c r="Q7" s="54" t="s">
        <v>65</v>
      </c>
      <c r="R7" s="55" t="s">
        <v>66</v>
      </c>
      <c r="S7" s="60" t="s">
        <v>67</v>
      </c>
      <c r="T7" s="54" t="s">
        <v>68</v>
      </c>
    </row>
    <row r="8" spans="1:20" ht="17.25" customHeight="1">
      <c r="A8" s="11">
        <v>1</v>
      </c>
      <c r="B8" s="54">
        <v>2</v>
      </c>
      <c r="C8" s="11">
        <v>3</v>
      </c>
      <c r="D8" s="11">
        <v>4</v>
      </c>
      <c r="E8" s="54">
        <v>5</v>
      </c>
      <c r="F8" s="11">
        <v>6</v>
      </c>
      <c r="G8" s="11">
        <v>7</v>
      </c>
      <c r="H8" s="54">
        <v>8</v>
      </c>
      <c r="I8" s="11">
        <v>9</v>
      </c>
      <c r="J8" s="11">
        <v>10</v>
      </c>
      <c r="K8" s="54">
        <v>11</v>
      </c>
      <c r="L8" s="11">
        <v>12</v>
      </c>
      <c r="M8" s="11">
        <v>13</v>
      </c>
      <c r="N8" s="54">
        <v>14</v>
      </c>
      <c r="O8" s="11">
        <v>15</v>
      </c>
      <c r="P8" s="11">
        <v>16</v>
      </c>
      <c r="Q8" s="54">
        <v>17</v>
      </c>
      <c r="R8" s="11">
        <v>18</v>
      </c>
      <c r="S8" s="11">
        <v>19</v>
      </c>
      <c r="T8" s="11">
        <v>20</v>
      </c>
    </row>
    <row r="9" spans="1:20" ht="21" customHeight="1">
      <c r="A9" s="56"/>
      <c r="B9" s="57"/>
      <c r="C9" s="57"/>
      <c r="D9" s="57"/>
      <c r="E9" s="57"/>
      <c r="F9" s="57"/>
      <c r="G9" s="57"/>
      <c r="H9" s="58"/>
      <c r="I9" s="5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21" customHeight="1">
      <c r="A10" s="218" t="s">
        <v>166</v>
      </c>
      <c r="B10" s="219"/>
      <c r="C10" s="219"/>
      <c r="D10" s="219"/>
      <c r="E10" s="219"/>
      <c r="F10" s="219"/>
      <c r="G10" s="219"/>
      <c r="H10" s="220"/>
      <c r="I10" s="12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ht="14.25" customHeight="1">
      <c r="A11" s="21" t="s">
        <v>386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9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D21" sqref="D21"/>
    </sheetView>
  </sheetViews>
  <sheetFormatPr defaultColWidth="9.15234375" defaultRowHeight="14.25" customHeight="1"/>
  <cols>
    <col min="1" max="1" width="37.69140625" customWidth="1"/>
    <col min="2" max="5" width="20" customWidth="1"/>
  </cols>
  <sheetData>
    <row r="1" spans="1:5" ht="14.25" customHeight="1">
      <c r="A1" s="2"/>
      <c r="B1" s="2"/>
      <c r="C1" s="2"/>
      <c r="D1" s="2"/>
      <c r="E1" s="2"/>
    </row>
    <row r="2" spans="1:5" ht="17.25" customHeight="1">
      <c r="D2" s="44"/>
      <c r="E2" s="4" t="s">
        <v>387</v>
      </c>
    </row>
    <row r="3" spans="1:5" ht="41.25" customHeight="1">
      <c r="A3" s="211" t="str">
        <f>"2025"&amp;"年区对下转移支付预算表"</f>
        <v>2025年区对下转移支付预算表</v>
      </c>
      <c r="B3" s="176"/>
      <c r="C3" s="176"/>
      <c r="D3" s="176"/>
      <c r="E3" s="175"/>
    </row>
    <row r="4" spans="1:5" ht="18" customHeight="1">
      <c r="A4" s="223" t="str">
        <f>"单位名称："&amp;"昆明市五华区江滨小学"</f>
        <v>单位名称：昆明市五华区江滨小学</v>
      </c>
      <c r="B4" s="224"/>
      <c r="C4" s="224"/>
      <c r="D4" s="225"/>
      <c r="E4" s="7" t="s">
        <v>1</v>
      </c>
    </row>
    <row r="5" spans="1:5" ht="19.5" customHeight="1">
      <c r="A5" s="192" t="s">
        <v>388</v>
      </c>
      <c r="B5" s="183" t="s">
        <v>184</v>
      </c>
      <c r="C5" s="147"/>
      <c r="D5" s="147"/>
      <c r="E5" s="46"/>
    </row>
    <row r="6" spans="1:5" ht="40.5" customHeight="1">
      <c r="A6" s="152"/>
      <c r="B6" s="16" t="s">
        <v>55</v>
      </c>
      <c r="C6" s="8" t="s">
        <v>58</v>
      </c>
      <c r="D6" s="47" t="s">
        <v>364</v>
      </c>
      <c r="E6" s="48" t="s">
        <v>389</v>
      </c>
    </row>
    <row r="7" spans="1:5" ht="19.5" customHeight="1">
      <c r="A7" s="12">
        <v>1</v>
      </c>
      <c r="B7" s="12">
        <v>2</v>
      </c>
      <c r="C7" s="12">
        <v>3</v>
      </c>
      <c r="D7" s="49">
        <v>4</v>
      </c>
      <c r="E7" s="22">
        <v>5</v>
      </c>
    </row>
    <row r="8" spans="1:5" ht="19.5" customHeight="1">
      <c r="A8" s="17"/>
      <c r="B8" s="50"/>
      <c r="C8" s="50"/>
      <c r="D8" s="50"/>
      <c r="E8" s="50"/>
    </row>
    <row r="9" spans="1:5" ht="19.5" customHeight="1">
      <c r="A9" s="41"/>
      <c r="B9" s="50"/>
      <c r="C9" s="50"/>
      <c r="D9" s="50"/>
      <c r="E9" s="50"/>
    </row>
    <row r="10" spans="1:5" ht="14.25" customHeight="1">
      <c r="A10" s="21" t="s">
        <v>390</v>
      </c>
    </row>
  </sheetData>
  <mergeCells count="4">
    <mergeCell ref="A3:E3"/>
    <mergeCell ref="A4:D4"/>
    <mergeCell ref="B5:D5"/>
    <mergeCell ref="A5:A6"/>
  </mergeCells>
  <phoneticPr fontId="19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workbookViewId="0">
      <pane ySplit="1" topLeftCell="A8" activePane="bottomLeft" state="frozen"/>
      <selection pane="bottomLeft" activeCell="D17" sqref="D17"/>
    </sheetView>
  </sheetViews>
  <sheetFormatPr defaultColWidth="9.15234375" defaultRowHeight="12" customHeight="1"/>
  <cols>
    <col min="1" max="1" width="34.3046875" customWidth="1"/>
    <col min="2" max="2" width="29" customWidth="1"/>
    <col min="3" max="5" width="23.53515625" customWidth="1"/>
    <col min="6" max="6" width="11.3046875" customWidth="1"/>
    <col min="7" max="7" width="25.15234375" customWidth="1"/>
    <col min="8" max="8" width="15.53515625" customWidth="1"/>
    <col min="9" max="9" width="13.3828125" customWidth="1"/>
    <col min="10" max="10" width="18.84375" customWidth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6.5" customHeight="1">
      <c r="J2" s="4" t="s">
        <v>391</v>
      </c>
    </row>
    <row r="3" spans="1:10" ht="41.25" customHeight="1">
      <c r="A3" s="193" t="str">
        <f>"2025"&amp;"年区对下转移支付绩效目标表"</f>
        <v>2025年区对下转移支付绩效目标表</v>
      </c>
      <c r="B3" s="176"/>
      <c r="C3" s="176"/>
      <c r="D3" s="176"/>
      <c r="E3" s="176"/>
      <c r="F3" s="175"/>
      <c r="G3" s="176"/>
      <c r="H3" s="175"/>
      <c r="I3" s="175"/>
      <c r="J3" s="176"/>
    </row>
    <row r="4" spans="1:10" ht="17.25" customHeight="1">
      <c r="A4" s="177" t="str">
        <f>"单位名称："&amp;"昆明市五华区江滨小学"</f>
        <v>单位名称：昆明市五华区江滨小学</v>
      </c>
      <c r="B4" s="108"/>
      <c r="C4" s="108"/>
      <c r="D4" s="108"/>
      <c r="E4" s="108"/>
      <c r="F4" s="108"/>
      <c r="G4" s="108"/>
      <c r="H4" s="108"/>
    </row>
    <row r="5" spans="1:10" ht="44.25" customHeight="1">
      <c r="A5" s="39" t="s">
        <v>388</v>
      </c>
      <c r="B5" s="39" t="s">
        <v>302</v>
      </c>
      <c r="C5" s="39" t="s">
        <v>303</v>
      </c>
      <c r="D5" s="39" t="s">
        <v>304</v>
      </c>
      <c r="E5" s="39" t="s">
        <v>305</v>
      </c>
      <c r="F5" s="40" t="s">
        <v>306</v>
      </c>
      <c r="G5" s="39" t="s">
        <v>307</v>
      </c>
      <c r="H5" s="40" t="s">
        <v>308</v>
      </c>
      <c r="I5" s="40" t="s">
        <v>309</v>
      </c>
      <c r="J5" s="39" t="s">
        <v>310</v>
      </c>
    </row>
    <row r="6" spans="1:10" ht="14.25" customHeight="1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40">
        <v>6</v>
      </c>
      <c r="G6" s="39">
        <v>7</v>
      </c>
      <c r="H6" s="40">
        <v>8</v>
      </c>
      <c r="I6" s="40">
        <v>9</v>
      </c>
      <c r="J6" s="39">
        <v>10</v>
      </c>
    </row>
    <row r="7" spans="1:10" ht="42" customHeight="1">
      <c r="A7" s="17"/>
      <c r="B7" s="41"/>
      <c r="C7" s="41"/>
      <c r="D7" s="41"/>
      <c r="E7" s="42"/>
      <c r="F7" s="43"/>
      <c r="G7" s="42"/>
      <c r="H7" s="43"/>
      <c r="I7" s="43"/>
      <c r="J7" s="42"/>
    </row>
    <row r="8" spans="1:10" ht="42" customHeight="1">
      <c r="A8" s="17"/>
      <c r="B8" s="18"/>
      <c r="C8" s="18"/>
      <c r="D8" s="18"/>
      <c r="E8" s="17"/>
      <c r="F8" s="18"/>
      <c r="G8" s="17"/>
      <c r="H8" s="18"/>
      <c r="I8" s="18"/>
      <c r="J8" s="17"/>
    </row>
    <row r="9" spans="1:10" ht="12" customHeight="1">
      <c r="A9" s="21" t="s">
        <v>392</v>
      </c>
    </row>
  </sheetData>
  <mergeCells count="2">
    <mergeCell ref="A3:J3"/>
    <mergeCell ref="A4:H4"/>
  </mergeCells>
  <phoneticPr fontId="19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C19" sqref="C19"/>
    </sheetView>
  </sheetViews>
  <sheetFormatPr defaultColWidth="10.3828125" defaultRowHeight="14.25" customHeight="1"/>
  <cols>
    <col min="1" max="3" width="33.69140625" customWidth="1"/>
    <col min="4" max="4" width="45.53515625" customWidth="1"/>
    <col min="5" max="5" width="27.53515625" customWidth="1"/>
    <col min="6" max="6" width="21.69140625" customWidth="1"/>
    <col min="7" max="9" width="26.3046875" customWidth="1"/>
  </cols>
  <sheetData>
    <row r="1" spans="1:9" ht="14.2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226" t="s">
        <v>393</v>
      </c>
      <c r="B2" s="227"/>
      <c r="C2" s="227"/>
      <c r="D2" s="228"/>
      <c r="E2" s="228"/>
      <c r="F2" s="228"/>
      <c r="G2" s="227"/>
      <c r="H2" s="227"/>
      <c r="I2" s="228"/>
    </row>
    <row r="3" spans="1:9" ht="41.25" customHeight="1">
      <c r="A3" s="107" t="str">
        <f>"2025"&amp;"年新增资产配置预算表"</f>
        <v>2025年新增资产配置预算表</v>
      </c>
      <c r="B3" s="157"/>
      <c r="C3" s="157"/>
      <c r="D3" s="156"/>
      <c r="E3" s="156"/>
      <c r="F3" s="156"/>
      <c r="G3" s="157"/>
      <c r="H3" s="157"/>
      <c r="I3" s="156"/>
    </row>
    <row r="4" spans="1:9" ht="14.25" customHeight="1">
      <c r="A4" s="109" t="str">
        <f>"单位名称："&amp;"昆明市五华区江滨小学"</f>
        <v>单位名称：昆明市五华区江滨小学</v>
      </c>
      <c r="B4" s="229"/>
      <c r="C4" s="229"/>
      <c r="D4" s="26"/>
      <c r="F4" s="25"/>
      <c r="G4" s="24"/>
      <c r="H4" s="24"/>
      <c r="I4" s="38" t="s">
        <v>1</v>
      </c>
    </row>
    <row r="5" spans="1:9" ht="28.5" customHeight="1">
      <c r="A5" s="160" t="s">
        <v>176</v>
      </c>
      <c r="B5" s="161" t="s">
        <v>177</v>
      </c>
      <c r="C5" s="119" t="s">
        <v>394</v>
      </c>
      <c r="D5" s="160" t="s">
        <v>395</v>
      </c>
      <c r="E5" s="160" t="s">
        <v>396</v>
      </c>
      <c r="F5" s="160" t="s">
        <v>397</v>
      </c>
      <c r="G5" s="161" t="s">
        <v>398</v>
      </c>
      <c r="H5" s="230"/>
      <c r="I5" s="160"/>
    </row>
    <row r="6" spans="1:9" ht="21" customHeight="1">
      <c r="A6" s="119"/>
      <c r="B6" s="164"/>
      <c r="C6" s="164"/>
      <c r="D6" s="163"/>
      <c r="E6" s="164"/>
      <c r="F6" s="164"/>
      <c r="G6" s="27" t="s">
        <v>362</v>
      </c>
      <c r="H6" s="27" t="s">
        <v>399</v>
      </c>
      <c r="I6" s="27" t="s">
        <v>400</v>
      </c>
    </row>
    <row r="7" spans="1:9" ht="17.25" customHeight="1">
      <c r="A7" s="28" t="s">
        <v>81</v>
      </c>
      <c r="B7" s="29"/>
      <c r="C7" s="30" t="s">
        <v>82</v>
      </c>
      <c r="D7" s="28" t="s">
        <v>83</v>
      </c>
      <c r="E7" s="31" t="s">
        <v>84</v>
      </c>
      <c r="F7" s="28" t="s">
        <v>85</v>
      </c>
      <c r="G7" s="30" t="s">
        <v>86</v>
      </c>
      <c r="H7" s="32" t="s">
        <v>87</v>
      </c>
      <c r="I7" s="31" t="s">
        <v>88</v>
      </c>
    </row>
    <row r="8" spans="1:9" ht="19.5" customHeight="1">
      <c r="A8" s="33"/>
      <c r="B8" s="20"/>
      <c r="C8" s="20"/>
      <c r="D8" s="17"/>
      <c r="E8" s="18"/>
      <c r="F8" s="32"/>
      <c r="G8" s="34"/>
      <c r="H8" s="35"/>
      <c r="I8" s="35"/>
    </row>
    <row r="9" spans="1:9" ht="19.5" customHeight="1">
      <c r="A9" s="231" t="s">
        <v>55</v>
      </c>
      <c r="B9" s="232"/>
      <c r="C9" s="232"/>
      <c r="D9" s="233"/>
      <c r="E9" s="234"/>
      <c r="F9" s="234"/>
      <c r="G9" s="34"/>
      <c r="H9" s="35"/>
      <c r="I9" s="35"/>
    </row>
    <row r="10" spans="1:9" ht="14.25" customHeight="1">
      <c r="A10" s="37" t="s">
        <v>401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9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D24" sqref="D24"/>
    </sheetView>
  </sheetViews>
  <sheetFormatPr defaultColWidth="9.15234375" defaultRowHeight="14.25" customHeight="1"/>
  <cols>
    <col min="1" max="1" width="19.3046875" customWidth="1"/>
    <col min="2" max="2" width="33.84375" customWidth="1"/>
    <col min="3" max="3" width="23.84375" customWidth="1"/>
    <col min="4" max="4" width="11.15234375" customWidth="1"/>
    <col min="5" max="5" width="17.69140625" customWidth="1"/>
    <col min="6" max="6" width="9.84375" customWidth="1"/>
    <col min="7" max="7" width="17.69140625" customWidth="1"/>
    <col min="8" max="11" width="23.15234375" customWidth="1"/>
  </cols>
  <sheetData>
    <row r="1" spans="1:1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customHeight="1">
      <c r="D2" s="3"/>
      <c r="E2" s="3"/>
      <c r="F2" s="3"/>
      <c r="G2" s="3"/>
      <c r="K2" s="4" t="s">
        <v>402</v>
      </c>
    </row>
    <row r="3" spans="1:11" ht="41.25" customHeight="1">
      <c r="A3" s="176" t="str">
        <f>"2025"&amp;"年上级转移支付补助项目支出预算表"</f>
        <v>2025年上级转移支付补助项目支出预算表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3.5" customHeight="1">
      <c r="A4" s="177" t="str">
        <f>"单位名称："&amp;"昆明市五华区江滨小学"</f>
        <v>单位名称：昆明市五华区江滨小学</v>
      </c>
      <c r="B4" s="178"/>
      <c r="C4" s="178"/>
      <c r="D4" s="178"/>
      <c r="E4" s="178"/>
      <c r="F4" s="178"/>
      <c r="G4" s="178"/>
      <c r="H4" s="6"/>
      <c r="I4" s="6"/>
      <c r="J4" s="6"/>
      <c r="K4" s="7" t="s">
        <v>1</v>
      </c>
    </row>
    <row r="5" spans="1:11" ht="21.75" customHeight="1">
      <c r="A5" s="165" t="s">
        <v>285</v>
      </c>
      <c r="B5" s="165" t="s">
        <v>179</v>
      </c>
      <c r="C5" s="165" t="s">
        <v>286</v>
      </c>
      <c r="D5" s="187" t="s">
        <v>180</v>
      </c>
      <c r="E5" s="187" t="s">
        <v>181</v>
      </c>
      <c r="F5" s="187" t="s">
        <v>287</v>
      </c>
      <c r="G5" s="187" t="s">
        <v>288</v>
      </c>
      <c r="H5" s="192" t="s">
        <v>55</v>
      </c>
      <c r="I5" s="183" t="s">
        <v>403</v>
      </c>
      <c r="J5" s="147"/>
      <c r="K5" s="148"/>
    </row>
    <row r="6" spans="1:11" ht="21.75" customHeight="1">
      <c r="A6" s="171"/>
      <c r="B6" s="171"/>
      <c r="C6" s="171"/>
      <c r="D6" s="191"/>
      <c r="E6" s="191"/>
      <c r="F6" s="191"/>
      <c r="G6" s="191"/>
      <c r="H6" s="172"/>
      <c r="I6" s="187" t="s">
        <v>58</v>
      </c>
      <c r="J6" s="187" t="s">
        <v>59</v>
      </c>
      <c r="K6" s="187" t="s">
        <v>60</v>
      </c>
    </row>
    <row r="7" spans="1:11" ht="40.5" customHeight="1">
      <c r="A7" s="166"/>
      <c r="B7" s="166"/>
      <c r="C7" s="166"/>
      <c r="D7" s="188"/>
      <c r="E7" s="188"/>
      <c r="F7" s="188"/>
      <c r="G7" s="188"/>
      <c r="H7" s="152"/>
      <c r="I7" s="188" t="s">
        <v>57</v>
      </c>
      <c r="J7" s="188"/>
      <c r="K7" s="188"/>
    </row>
    <row r="8" spans="1:11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22">
        <v>10</v>
      </c>
      <c r="K8" s="22">
        <v>11</v>
      </c>
    </row>
    <row r="9" spans="1:11" ht="18.75" customHeight="1">
      <c r="A9" s="17"/>
      <c r="B9" s="18"/>
      <c r="C9" s="17"/>
      <c r="D9" s="17"/>
      <c r="E9" s="17"/>
      <c r="F9" s="17"/>
      <c r="G9" s="17"/>
      <c r="H9" s="19"/>
      <c r="I9" s="23"/>
      <c r="J9" s="23"/>
      <c r="K9" s="19"/>
    </row>
    <row r="10" spans="1:11" ht="18.75" customHeight="1">
      <c r="A10" s="20"/>
      <c r="B10" s="18"/>
      <c r="C10" s="18"/>
      <c r="D10" s="18"/>
      <c r="E10" s="18"/>
      <c r="F10" s="18"/>
      <c r="G10" s="18"/>
      <c r="H10" s="15"/>
      <c r="I10" s="15"/>
      <c r="J10" s="15"/>
      <c r="K10" s="19"/>
    </row>
    <row r="11" spans="1:11" ht="18.75" customHeight="1">
      <c r="A11" s="167" t="s">
        <v>166</v>
      </c>
      <c r="B11" s="168"/>
      <c r="C11" s="168"/>
      <c r="D11" s="168"/>
      <c r="E11" s="168"/>
      <c r="F11" s="168"/>
      <c r="G11" s="131"/>
      <c r="H11" s="15"/>
      <c r="I11" s="15"/>
      <c r="J11" s="15"/>
      <c r="K11" s="19"/>
    </row>
    <row r="12" spans="1:11" ht="14.25" customHeight="1">
      <c r="A12" s="21" t="s">
        <v>404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22"/>
  <sheetViews>
    <sheetView showZeros="0" workbookViewId="0">
      <pane ySplit="1" topLeftCell="A8" activePane="bottomLeft" state="frozen"/>
      <selection pane="bottomLeft" activeCell="I28" sqref="I28"/>
    </sheetView>
  </sheetViews>
  <sheetFormatPr defaultColWidth="9.15234375" defaultRowHeight="14.25" customHeight="1"/>
  <cols>
    <col min="1" max="1" width="18.4609375" customWidth="1"/>
    <col min="2" max="2" width="9.4609375" customWidth="1"/>
    <col min="3" max="3" width="32.84375" customWidth="1"/>
    <col min="4" max="4" width="8.15234375" customWidth="1"/>
    <col min="5" max="7" width="23.8437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3.5" customHeight="1">
      <c r="D2" s="3"/>
      <c r="G2" s="4" t="s">
        <v>405</v>
      </c>
    </row>
    <row r="3" spans="1:7" ht="41.25" customHeight="1">
      <c r="A3" s="176" t="str">
        <f>"2025"&amp;"年部门项目中期规划预算表"</f>
        <v>2025年部门项目中期规划预算表</v>
      </c>
      <c r="B3" s="176"/>
      <c r="C3" s="176"/>
      <c r="D3" s="176"/>
      <c r="E3" s="176"/>
      <c r="F3" s="176"/>
      <c r="G3" s="176"/>
    </row>
    <row r="4" spans="1:7" ht="13.5" customHeight="1">
      <c r="A4" s="177" t="str">
        <f>"单位名称："&amp;"昆明市五华区江滨小学"</f>
        <v>单位名称：昆明市五华区江滨小学</v>
      </c>
      <c r="B4" s="178"/>
      <c r="C4" s="178"/>
      <c r="D4" s="178"/>
      <c r="E4" s="6"/>
      <c r="F4" s="6"/>
      <c r="G4" s="7" t="s">
        <v>1</v>
      </c>
    </row>
    <row r="5" spans="1:7" ht="21.75" customHeight="1">
      <c r="A5" s="165" t="s">
        <v>286</v>
      </c>
      <c r="B5" s="165" t="s">
        <v>285</v>
      </c>
      <c r="C5" s="165" t="s">
        <v>179</v>
      </c>
      <c r="D5" s="187" t="s">
        <v>406</v>
      </c>
      <c r="E5" s="183" t="s">
        <v>58</v>
      </c>
      <c r="F5" s="147"/>
      <c r="G5" s="148"/>
    </row>
    <row r="6" spans="1:7" ht="21.75" customHeight="1">
      <c r="A6" s="171"/>
      <c r="B6" s="171"/>
      <c r="C6" s="171"/>
      <c r="D6" s="191"/>
      <c r="E6" s="238" t="str">
        <f>"2025"&amp;"年"</f>
        <v>2025年</v>
      </c>
      <c r="F6" s="187" t="str">
        <f>("2025"+1)&amp;"年"</f>
        <v>2026年</v>
      </c>
      <c r="G6" s="187" t="str">
        <f>("2025"+2)&amp;"年"</f>
        <v>2027年</v>
      </c>
    </row>
    <row r="7" spans="1:7" ht="40.5" customHeight="1">
      <c r="A7" s="166"/>
      <c r="B7" s="166"/>
      <c r="C7" s="166"/>
      <c r="D7" s="188"/>
      <c r="E7" s="152"/>
      <c r="F7" s="188" t="s">
        <v>57</v>
      </c>
      <c r="G7" s="188"/>
    </row>
    <row r="8" spans="1:7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7" s="1" customFormat="1" ht="15" customHeight="1">
      <c r="A9" s="13" t="s">
        <v>69</v>
      </c>
      <c r="B9" s="13" t="s">
        <v>407</v>
      </c>
      <c r="C9" s="13" t="s">
        <v>408</v>
      </c>
      <c r="D9" s="13" t="s">
        <v>409</v>
      </c>
      <c r="E9" s="14">
        <v>5773726</v>
      </c>
      <c r="F9" s="14">
        <v>5773726</v>
      </c>
      <c r="G9" s="14">
        <v>5773726</v>
      </c>
    </row>
    <row r="10" spans="1:7" s="1" customFormat="1" ht="15" customHeight="1">
      <c r="A10" s="13" t="s">
        <v>69</v>
      </c>
      <c r="B10" s="13" t="s">
        <v>407</v>
      </c>
      <c r="C10" s="13" t="s">
        <v>410</v>
      </c>
      <c r="D10" s="13" t="s">
        <v>409</v>
      </c>
      <c r="E10" s="14">
        <v>1721058</v>
      </c>
      <c r="F10" s="14">
        <v>1721058</v>
      </c>
      <c r="G10" s="14">
        <v>1721058</v>
      </c>
    </row>
    <row r="11" spans="1:7" s="1" customFormat="1" ht="15" customHeight="1">
      <c r="A11" s="13" t="s">
        <v>69</v>
      </c>
      <c r="B11" s="13" t="s">
        <v>407</v>
      </c>
      <c r="C11" s="13" t="s">
        <v>127</v>
      </c>
      <c r="D11" s="13" t="s">
        <v>409</v>
      </c>
      <c r="E11" s="14">
        <v>995928</v>
      </c>
      <c r="F11" s="14">
        <v>995928</v>
      </c>
      <c r="G11" s="14">
        <v>995928</v>
      </c>
    </row>
    <row r="12" spans="1:7" s="1" customFormat="1" ht="15" customHeight="1">
      <c r="A12" s="13" t="s">
        <v>69</v>
      </c>
      <c r="B12" s="13" t="s">
        <v>407</v>
      </c>
      <c r="C12" s="13" t="s">
        <v>281</v>
      </c>
      <c r="D12" s="13" t="s">
        <v>409</v>
      </c>
      <c r="E12" s="14">
        <v>45240</v>
      </c>
      <c r="F12" s="14">
        <v>45240</v>
      </c>
      <c r="G12" s="14">
        <v>45240</v>
      </c>
    </row>
    <row r="13" spans="1:7" s="1" customFormat="1" ht="15" customHeight="1">
      <c r="A13" s="13" t="s">
        <v>69</v>
      </c>
      <c r="B13" s="13" t="s">
        <v>407</v>
      </c>
      <c r="C13" s="13" t="s">
        <v>368</v>
      </c>
      <c r="D13" s="13" t="s">
        <v>409</v>
      </c>
      <c r="E13" s="14">
        <v>784680</v>
      </c>
      <c r="F13" s="14">
        <v>784680</v>
      </c>
      <c r="G13" s="14">
        <v>784680</v>
      </c>
    </row>
    <row r="14" spans="1:7" s="1" customFormat="1" ht="15" customHeight="1">
      <c r="A14" s="13" t="s">
        <v>69</v>
      </c>
      <c r="B14" s="13" t="s">
        <v>407</v>
      </c>
      <c r="C14" s="13" t="s">
        <v>411</v>
      </c>
      <c r="D14" s="13" t="s">
        <v>409</v>
      </c>
      <c r="E14" s="14">
        <v>142800</v>
      </c>
      <c r="F14" s="14">
        <v>142800</v>
      </c>
      <c r="G14" s="14">
        <v>142800</v>
      </c>
    </row>
    <row r="15" spans="1:7" s="1" customFormat="1" ht="15" customHeight="1">
      <c r="A15" s="13" t="s">
        <v>69</v>
      </c>
      <c r="B15" s="13" t="s">
        <v>407</v>
      </c>
      <c r="C15" s="13" t="s">
        <v>412</v>
      </c>
      <c r="D15" s="13" t="s">
        <v>409</v>
      </c>
      <c r="E15" s="14">
        <v>138018</v>
      </c>
      <c r="F15" s="14">
        <v>138018</v>
      </c>
      <c r="G15" s="14">
        <v>138018</v>
      </c>
    </row>
    <row r="16" spans="1:7" s="1" customFormat="1" ht="15" customHeight="1">
      <c r="A16" s="13" t="s">
        <v>69</v>
      </c>
      <c r="B16" s="13" t="s">
        <v>407</v>
      </c>
      <c r="C16" s="13" t="s">
        <v>413</v>
      </c>
      <c r="D16" s="13" t="s">
        <v>409</v>
      </c>
      <c r="E16" s="14">
        <v>3039200</v>
      </c>
      <c r="F16" s="14">
        <v>3039200</v>
      </c>
      <c r="G16" s="14">
        <v>3039200</v>
      </c>
    </row>
    <row r="17" spans="1:7" s="1" customFormat="1" ht="15" customHeight="1">
      <c r="A17" s="13" t="s">
        <v>69</v>
      </c>
      <c r="B17" s="13" t="s">
        <v>407</v>
      </c>
      <c r="C17" s="13" t="s">
        <v>414</v>
      </c>
      <c r="D17" s="13" t="s">
        <v>409</v>
      </c>
      <c r="E17" s="14">
        <v>21000</v>
      </c>
      <c r="F17" s="14">
        <v>21000</v>
      </c>
      <c r="G17" s="14">
        <v>21000</v>
      </c>
    </row>
    <row r="18" spans="1:7" s="1" customFormat="1" ht="15" customHeight="1">
      <c r="A18" s="13" t="s">
        <v>69</v>
      </c>
      <c r="B18" s="13" t="s">
        <v>407</v>
      </c>
      <c r="C18" s="13" t="s">
        <v>415</v>
      </c>
      <c r="D18" s="13" t="s">
        <v>409</v>
      </c>
      <c r="E18" s="14">
        <v>1120128</v>
      </c>
      <c r="F18" s="14">
        <v>1120128</v>
      </c>
      <c r="G18" s="14">
        <v>1120128</v>
      </c>
    </row>
    <row r="19" spans="1:7" s="1" customFormat="1" ht="15" customHeight="1">
      <c r="A19" s="13" t="s">
        <v>69</v>
      </c>
      <c r="B19" s="13" t="s">
        <v>407</v>
      </c>
      <c r="C19" s="13" t="s">
        <v>293</v>
      </c>
      <c r="D19" s="13" t="s">
        <v>409</v>
      </c>
      <c r="E19" s="14">
        <v>20000</v>
      </c>
      <c r="F19" s="14">
        <v>20000</v>
      </c>
      <c r="G19" s="14">
        <v>20000</v>
      </c>
    </row>
    <row r="20" spans="1:7" s="1" customFormat="1" ht="15" customHeight="1">
      <c r="A20" s="13" t="s">
        <v>69</v>
      </c>
      <c r="B20" s="13" t="s">
        <v>407</v>
      </c>
      <c r="C20" s="13" t="s">
        <v>298</v>
      </c>
      <c r="D20" s="13" t="s">
        <v>409</v>
      </c>
      <c r="E20" s="14">
        <v>71000</v>
      </c>
      <c r="F20" s="14">
        <v>71000</v>
      </c>
      <c r="G20" s="14">
        <v>71000</v>
      </c>
    </row>
    <row r="21" spans="1:7" s="1" customFormat="1" ht="15" customHeight="1">
      <c r="A21" s="13" t="s">
        <v>69</v>
      </c>
      <c r="B21" s="13" t="s">
        <v>407</v>
      </c>
      <c r="C21" s="13" t="s">
        <v>300</v>
      </c>
      <c r="D21" s="13" t="s">
        <v>409</v>
      </c>
      <c r="E21" s="14">
        <v>5000</v>
      </c>
      <c r="F21" s="14">
        <v>5000</v>
      </c>
      <c r="G21" s="14">
        <v>5000</v>
      </c>
    </row>
    <row r="22" spans="1:7" ht="18.75" customHeight="1">
      <c r="A22" s="235" t="s">
        <v>55</v>
      </c>
      <c r="B22" s="236" t="s">
        <v>416</v>
      </c>
      <c r="C22" s="236"/>
      <c r="D22" s="237"/>
      <c r="E22" s="15">
        <v>13877778</v>
      </c>
      <c r="F22" s="15">
        <v>13877778</v>
      </c>
      <c r="G22" s="15">
        <v>13877778</v>
      </c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 shi</cp:lastModifiedBy>
  <dcterms:created xsi:type="dcterms:W3CDTF">2025-02-06T07:09:00Z</dcterms:created>
  <dcterms:modified xsi:type="dcterms:W3CDTF">2025-03-25T07:23:16Z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