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445" windowHeight="9765" tabRatio="894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A3" i="14" l="1"/>
  <c r="D22" i="3" l="1"/>
  <c r="C22" i="3"/>
  <c r="G6" i="17" l="1"/>
  <c r="F6" i="17"/>
  <c r="E6" i="17"/>
  <c r="A3" i="17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<sst xmlns="http://schemas.openxmlformats.org/spreadsheetml/2006/main" count="783" uniqueCount="353">
  <si>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</si>
  <si>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</si>
  <si>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</si>
  <si>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</si>
  <si>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</si>
  <si>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</si>
  <si>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</si>
  <si>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</si>
  <si>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</si>
  <si>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</si>
  <si>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</si>
  <si>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</si>
  <si>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</si>
  <si>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</si>
  <si>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</si>
  <si>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</si>
  <si>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</si>
  <si>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</si>
  <si>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</si>
  <si>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</si>
  <si>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</si>
  <si>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</si>
  <si>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</si>
  <si>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</si>
  <si>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</si>
  <si>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</si>
  <si>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</si>
  <si>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</si>
  <si>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</si>
  <si>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</si>
  <si>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</si>
  <si>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</si>
  <si>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</si>
  <si>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</si>
  <si>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</si>
  <si>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</si>
  <si>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</si>
  <si>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</si>
  <si>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</si>
  <si>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</si>
  <si>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</si>
  <si>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</si>
  <si>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</si>
  <si>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</si>
  <si>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</si>
  <si>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</si>
  <si>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</si>
  <si>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</si>
  <si>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</si>
  <si>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</si>
  <si>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</si>
  <si>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</si>
  <si>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</si>
  <si>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</si>
  <si>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</si>
  <si>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</si>
  <si>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</si>
  <si>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</si>
  <si>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</si>
  <si>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</si>
  <si>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</si>
  <si>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</si>
  <si>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</si>
  <si>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</si>
  <si>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</si>
  <si>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</si>
  <si>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</si>
  <si>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</si>
  <si>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</si>
  <si>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</si>
  <si>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</si>
  <si>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</si>
  <si>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</si>
  <si>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</si>
  <si>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</si>
  <si>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</si>
  <si>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</si>
  <si>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</si>
  <si>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</si>
  <si>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</si>
  <si>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</si>
  <si>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</si>
  <si>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</si>
  <si>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</si>
  <si>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</si>
  <si>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</si>
  <si>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</si>
  <si>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</si>
  <si>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</si>
  <si>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</si>
  <si>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</si>
  <si>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</si>
  <si>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</si>
  <si>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</si>
  <si>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</si>
  <si>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</si>
  <si>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</si>
  <si>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</si>
  <si>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</si>
  <si>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</si>
  <si>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</si>
  <si>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</si>
  <si>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</si>
  <si>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</si>
  <si>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</si>
  <si>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</si>
  <si>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</si>
  <si>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</si>
  <si>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</si>
  <si>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</si>
  <si>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</si>
  <si>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</si>
  <si>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</si>
  <si>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</si>
  <si>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</si>
  <si>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</si>
  <si>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</si>
  <si>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</si>
  <si>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</si>
  <si>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</si>
  <si>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</si>
  <si>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</si>
  <si>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</si>
  <si>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</si>
  <si>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</si>
  <si>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</si>
  <si>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</si>
  <si>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</si>
  <si>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</si>
  <si>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</si>
  <si>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</si>
  <si>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</si>
  <si>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</si>
  <si>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</si>
  <si>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</si>
  <si>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</si>
  <si>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</si>
  <si>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</si>
  <si>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</si>
  <si>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</si>
  <si>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</si>
  <si>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</si>
  <si>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</si>
  <si>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</si>
  <si>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</si>
  <si>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</si>
  <si>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</si>
  <si>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</si>
  <si>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</si>
  <si>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</si>
  <si>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</si>
  <si>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</si>
  <si>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</si>
  <si>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</si>
  <si>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</si>
  <si>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</si>
  <si>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</si>
  <si>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</si>
  <si>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</si>
  <si>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</si>
  <si>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</si>
  <si>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</si>
  <si>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</si>
  <si>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</si>
  <si>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</si>
  <si>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</si>
  <si>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</si>
  <si>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</si>
  <si>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</si>
  <si>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</si>
  <si>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</si>
  <si>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</si>
  <si>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</si>
  <si>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</si>
  <si>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</si>
  <si>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</si>
  <si>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</si>
  <si>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</si>
  <si>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</si>
  <si>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</si>
  <si>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</si>
  <si>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</si>
  <si>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</si>
  <si>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</si>
  <si>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</si>
  <si>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</si>
  <si>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</si>
  <si>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</si>
  <si>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</si>
  <si>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</si>
  <si>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</si>
  <si>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</si>
  <si>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</si>
  <si>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</si>
  <si>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</si>
  <si>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</si>
  <si>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</si>
  <si>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</si>
  <si>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</si>
  <si>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</si>
  <si>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</si>
  <si>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</si>
  <si>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</si>
  <si>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</si>
  <si>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</si>
  <si>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</si>
  <si>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</si>
  <si>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</si>
  <si>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</si>
  <si>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</si>
  <si>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</si>
  <si>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</si>
  <si>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</si>
  <si>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</si>
  <si>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</si>
  <si>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</si>
  <si>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</si>
  <si>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昆明市五华区华山中学</t>
    <phoneticPr fontId="16" type="noConversion"/>
  </si>
  <si>
    <t>单位名称：昆明市五华区华山中学</t>
    <phoneticPr fontId="16" type="noConversion"/>
  </si>
  <si>
    <t>单位名称：昆明市五华区华山中学</t>
    <phoneticPr fontId="16" type="noConversion"/>
  </si>
  <si>
    <t>教育支出</t>
    <phoneticPr fontId="16" type="noConversion"/>
  </si>
  <si>
    <t>初中教育</t>
  </si>
  <si>
    <t>初中教育</t>
    <phoneticPr fontId="16" type="noConversion"/>
  </si>
  <si>
    <t>社会保障和就业支出</t>
    <phoneticPr fontId="16" type="noConversion"/>
  </si>
  <si>
    <t>机关事业单位基本养老保险缴费支出</t>
  </si>
  <si>
    <t>卫生健康支出</t>
    <phoneticPr fontId="16" type="noConversion"/>
  </si>
  <si>
    <t>事业单位医疗</t>
  </si>
  <si>
    <t>其他行政事业单位医疗支出</t>
  </si>
  <si>
    <t>住房保障支出</t>
    <phoneticPr fontId="16" type="noConversion"/>
  </si>
  <si>
    <t>住房公积金</t>
  </si>
  <si>
    <t xml:space="preserve">    普通教育支出</t>
    <phoneticPr fontId="16" type="noConversion"/>
  </si>
  <si>
    <t xml:space="preserve">        初中教育</t>
    <phoneticPr fontId="16" type="noConversion"/>
  </si>
  <si>
    <t xml:space="preserve">    行政事业单位养老支出</t>
    <phoneticPr fontId="16" type="noConversion"/>
  </si>
  <si>
    <t xml:space="preserve">        机关事业单位基本养老保险缴费支出</t>
    <phoneticPr fontId="16" type="noConversion"/>
  </si>
  <si>
    <t xml:space="preserve">    行政事业单位医疗</t>
    <phoneticPr fontId="16" type="noConversion"/>
  </si>
  <si>
    <t xml:space="preserve">        事业单位医疗</t>
    <phoneticPr fontId="16" type="noConversion"/>
  </si>
  <si>
    <t xml:space="preserve">        其他行政事业单位医疗支出</t>
    <phoneticPr fontId="16" type="noConversion"/>
  </si>
  <si>
    <t xml:space="preserve">    住房改革支出</t>
    <phoneticPr fontId="16" type="noConversion"/>
  </si>
  <si>
    <t xml:space="preserve">        住房公积金</t>
    <phoneticPr fontId="16" type="noConversion"/>
  </si>
  <si>
    <t xml:space="preserve">    普通教育</t>
    <phoneticPr fontId="16" type="noConversion"/>
  </si>
  <si>
    <t>无</t>
    <phoneticPr fontId="16" type="noConversion"/>
  </si>
  <si>
    <t>无</t>
    <phoneticPr fontId="16" type="noConversion"/>
  </si>
  <si>
    <r>
      <t>单位名称：</t>
    </r>
    <r>
      <rPr>
        <sz val="9"/>
        <color rgb="FF000000"/>
        <rFont val="宋体"/>
        <family val="3"/>
        <charset val="134"/>
      </rPr>
      <t>昆明市五华区华山中学</t>
    </r>
    <phoneticPr fontId="16" type="noConversion"/>
  </si>
  <si>
    <t>昆明市五华区教育体育局</t>
    <phoneticPr fontId="16" type="noConversion"/>
  </si>
  <si>
    <t>事业人员工资支出</t>
  </si>
  <si>
    <t>事业人员绩效奖励</t>
  </si>
  <si>
    <t>学生生均公用经费</t>
  </si>
  <si>
    <t>其他人员支出</t>
  </si>
  <si>
    <t>社会保障缴费</t>
  </si>
  <si>
    <t>一般公用经费</t>
  </si>
  <si>
    <t>工会经费</t>
  </si>
  <si>
    <t>2050203</t>
  </si>
  <si>
    <t>2210201</t>
  </si>
  <si>
    <t>2080505</t>
  </si>
  <si>
    <t>2101102</t>
  </si>
  <si>
    <t>2101199</t>
  </si>
  <si>
    <t>30101</t>
  </si>
  <si>
    <t>30102</t>
  </si>
  <si>
    <t>30103</t>
  </si>
  <si>
    <t>30107</t>
  </si>
  <si>
    <t>30205</t>
  </si>
  <si>
    <t>30207</t>
  </si>
  <si>
    <t>30199</t>
  </si>
  <si>
    <t>30113</t>
  </si>
  <si>
    <t>30108</t>
  </si>
  <si>
    <t>30110</t>
  </si>
  <si>
    <t>30112</t>
  </si>
  <si>
    <t>30201</t>
  </si>
  <si>
    <t>30202</t>
  </si>
  <si>
    <t>30206</t>
  </si>
  <si>
    <t>30213</t>
  </si>
  <si>
    <t>30216</t>
  </si>
  <si>
    <t>30229</t>
  </si>
  <si>
    <t>30228</t>
  </si>
  <si>
    <t>基本工资</t>
  </si>
  <si>
    <t>津贴补贴</t>
  </si>
  <si>
    <t>奖金</t>
  </si>
  <si>
    <t>绩效工资</t>
  </si>
  <si>
    <t>水费</t>
  </si>
  <si>
    <t>邮电费</t>
  </si>
  <si>
    <t>其他工资福利支出</t>
  </si>
  <si>
    <t>机关事业单位基本养老保险缴费</t>
  </si>
  <si>
    <t>职工基本医疗保险缴费</t>
  </si>
  <si>
    <t>其他社会保障缴费</t>
  </si>
  <si>
    <t>办公费</t>
  </si>
  <si>
    <t>印刷费</t>
  </si>
  <si>
    <t>电费</t>
  </si>
  <si>
    <t>维修（护）费</t>
  </si>
  <si>
    <t>培训费</t>
  </si>
  <si>
    <t>福利费</t>
  </si>
  <si>
    <t>2025年残疾人就业保障资金</t>
    <phoneticPr fontId="16" type="noConversion"/>
  </si>
  <si>
    <t>其他商品和服务支出</t>
    <phoneticPr fontId="16" type="noConversion"/>
  </si>
  <si>
    <t>办公费</t>
    <phoneticPr fontId="16" type="noConversion"/>
  </si>
  <si>
    <t>2025年党建经费</t>
    <phoneticPr fontId="16" type="noConversion"/>
  </si>
  <si>
    <t>530102251100003653064</t>
    <phoneticPr fontId="16" type="noConversion"/>
  </si>
  <si>
    <t>530102251100003866489</t>
    <phoneticPr fontId="16" type="noConversion"/>
  </si>
  <si>
    <t>530102231100001269762</t>
    <phoneticPr fontId="16" type="noConversion"/>
  </si>
  <si>
    <t>530102231100001269775</t>
    <phoneticPr fontId="16" type="noConversion"/>
  </si>
  <si>
    <t>530102241100002189112</t>
    <phoneticPr fontId="16" type="noConversion"/>
  </si>
  <si>
    <t>530102241100002189110</t>
    <phoneticPr fontId="16" type="noConversion"/>
  </si>
  <si>
    <t>530102241100002252021</t>
    <phoneticPr fontId="16" type="noConversion"/>
  </si>
  <si>
    <t>530102241100002252022</t>
    <phoneticPr fontId="16" type="noConversion"/>
  </si>
  <si>
    <t>530102241100002252866</t>
    <phoneticPr fontId="16" type="noConversion"/>
  </si>
  <si>
    <t>530102241100002252983</t>
    <phoneticPr fontId="16" type="noConversion"/>
  </si>
  <si>
    <t>其他公用支出</t>
    <phoneticPr fontId="16" type="noConversion"/>
  </si>
  <si>
    <t>产出指标</t>
    <phoneticPr fontId="16" type="noConversion"/>
  </si>
  <si>
    <r>
      <t>单位名称：</t>
    </r>
    <r>
      <rPr>
        <sz val="9"/>
        <color rgb="FF000000"/>
        <rFont val="宋体"/>
        <family val="3"/>
        <charset val="134"/>
      </rPr>
      <t>昆明市五华区华山中学</t>
    </r>
    <phoneticPr fontId="16" type="noConversion"/>
  </si>
  <si>
    <t>昆明市五华区华山中学</t>
    <phoneticPr fontId="16" type="noConversion"/>
  </si>
  <si>
    <r>
      <t>2</t>
    </r>
    <r>
      <rPr>
        <sz val="9"/>
        <color rgb="FF000000"/>
        <rFont val="宋体"/>
        <family val="3"/>
        <charset val="134"/>
      </rPr>
      <t>025年残疾人就业保障资金</t>
    </r>
    <phoneticPr fontId="16" type="noConversion"/>
  </si>
  <si>
    <r>
      <t>2</t>
    </r>
    <r>
      <rPr>
        <sz val="9"/>
        <color rgb="FF000000"/>
        <rFont val="宋体"/>
        <family val="3"/>
        <charset val="134"/>
      </rPr>
      <t>025年党建经费</t>
    </r>
    <phoneticPr fontId="16" type="noConversion"/>
  </si>
  <si>
    <t>本级</t>
    <phoneticPr fontId="16" type="noConversion"/>
  </si>
  <si>
    <t>做好本部门人员、公用经费保障，按规定落实干部职工各项待遇，支持部门正常履职。</t>
    <phoneticPr fontId="16" type="noConversion"/>
  </si>
  <si>
    <t>数量指标</t>
    <phoneticPr fontId="16" type="noConversion"/>
  </si>
  <si>
    <t>工资福利发放行政人数</t>
    <phoneticPr fontId="16" type="noConversion"/>
  </si>
  <si>
    <t>=</t>
    <phoneticPr fontId="16" type="noConversion"/>
  </si>
  <si>
    <t>人</t>
    <phoneticPr fontId="16" type="noConversion"/>
  </si>
  <si>
    <t>定量指标</t>
    <phoneticPr fontId="16" type="noConversion"/>
  </si>
  <si>
    <t>0</t>
    <phoneticPr fontId="16" type="noConversion"/>
  </si>
  <si>
    <t>反映部门（单位）实际发放工资人员数量。工资福利包括：行政人员工资、社会保险、住房公积金、职业年金等。</t>
    <phoneticPr fontId="16" type="noConversion"/>
  </si>
  <si>
    <t>工资福利发放事业人数</t>
    <phoneticPr fontId="16" type="noConversion"/>
  </si>
  <si>
    <t>供养离（退）休人员</t>
    <phoneticPr fontId="16" type="noConversion"/>
  </si>
  <si>
    <t>反映财政供养部门（单位）离（退）休人员数量。</t>
    <phoneticPr fontId="16" type="noConversion"/>
  </si>
  <si>
    <t>效益指标</t>
    <phoneticPr fontId="16" type="noConversion"/>
  </si>
  <si>
    <t>社会效益</t>
    <phoneticPr fontId="16" type="noConversion"/>
  </si>
  <si>
    <t>部门运转</t>
    <phoneticPr fontId="16" type="noConversion"/>
  </si>
  <si>
    <t>正常运转</t>
    <phoneticPr fontId="16" type="noConversion"/>
  </si>
  <si>
    <t>定性指标</t>
    <phoneticPr fontId="16" type="noConversion"/>
  </si>
  <si>
    <t>反应部门（单位）运转情况。</t>
    <phoneticPr fontId="16" type="noConversion"/>
  </si>
  <si>
    <t>满意度指标</t>
    <phoneticPr fontId="16" type="noConversion"/>
  </si>
  <si>
    <t>服务对象满意度</t>
    <phoneticPr fontId="16" type="noConversion"/>
  </si>
  <si>
    <t>社会公众满意度</t>
    <phoneticPr fontId="16" type="noConversion"/>
  </si>
  <si>
    <t>单位人员满意度</t>
    <phoneticPr fontId="16" type="noConversion"/>
  </si>
  <si>
    <t>≥</t>
    <phoneticPr fontId="16" type="noConversion"/>
  </si>
  <si>
    <t>%</t>
    <phoneticPr fontId="16" type="noConversion"/>
  </si>
  <si>
    <t>反应部门（单位）人员对工资福利发放的满意程度。</t>
    <phoneticPr fontId="16" type="noConversion"/>
  </si>
  <si>
    <t>反应社会公众对部门（单位）履职情况的满意程度。</t>
    <phoneticPr fontId="16" type="noConversion"/>
  </si>
  <si>
    <t>公用经费保障人数</t>
    <phoneticPr fontId="16" type="noConversion"/>
  </si>
  <si>
    <t>反应公用经费保障部门（单位）正常运转的在职人数情况</t>
    <phoneticPr fontId="16" type="noConversion"/>
  </si>
  <si>
    <t>反应部门（单位）正常运转情况。</t>
    <phoneticPr fontId="16" type="noConversion"/>
  </si>
  <si>
    <t>反应部门（单位）人员对公用经费保障的满意程度。</t>
    <phoneticPr fontId="16" type="noConversion"/>
  </si>
  <si>
    <t>95</t>
    <phoneticPr fontId="16" type="noConversion"/>
  </si>
  <si>
    <t>36</t>
    <phoneticPr fontId="16" type="noConversion"/>
  </si>
  <si>
    <t>注：昆明市五华区华山中学2025年无“三公”经费，故此表无数据。</t>
    <phoneticPr fontId="16" type="noConversion"/>
  </si>
  <si>
    <t xml:space="preserve">     注：昆明市五华区华山中学2025年无政府性基金预算支出，故此表无数据。</t>
    <phoneticPr fontId="16" type="noConversion"/>
  </si>
  <si>
    <t xml:space="preserve">      注：昆明市五华区华山中学2025年无部门政府采购预算，故此表无数据。</t>
    <phoneticPr fontId="16" type="noConversion"/>
  </si>
  <si>
    <t xml:space="preserve">     注：昆明市五华区华山中学2025年无政府购买服务预算，故此表无数据。</t>
    <phoneticPr fontId="16" type="noConversion"/>
  </si>
  <si>
    <t xml:space="preserve">   注：昆明市五华区华山中学2025年无区对下转移支付预算，故此表无数据。</t>
    <phoneticPr fontId="16" type="noConversion"/>
  </si>
  <si>
    <t>合计</t>
    <phoneticPr fontId="16" type="noConversion"/>
  </si>
  <si>
    <t xml:space="preserve">    注：昆明市五华区华山中学2025年无新增资产配置，故此表无数据。</t>
    <phoneticPr fontId="16" type="noConversion"/>
  </si>
  <si>
    <t xml:space="preserve">    注：昆明市五华区华山中学2025年无上级转移支付补助项目支出预算，故此表无数据。</t>
    <phoneticPr fontId="16" type="noConversion"/>
  </si>
  <si>
    <t xml:space="preserve">   注：昆明市五华区华山中学2025年无区对下转移绩效目标，故此表无数据。</t>
    <phoneticPr fontId="16" type="noConversion"/>
  </si>
  <si>
    <t>是/否</t>
    <phoneticPr fontId="16" type="noConversion"/>
  </si>
  <si>
    <t>其他公用支出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</si>
</sst>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  <numFmt numFmtId="181" formatCode="#,##0.00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78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9" fontId="15" fillId="0" borderId="7">
      <alignment horizontal="right" vertical="center"/>
    </xf>
    <xf numFmtId="177" fontId="15" fillId="0" borderId="7">
      <alignment horizontal="right" vertical="center"/>
    </xf>
    <xf numFmtId="0" fontId="19" fillId="0" borderId="0"/>
    <xf numFmtId="180" fontId="26" fillId="0" borderId="7">
      <alignment horizontal="right" vertical="center"/>
    </xf>
    <xf numFmtId="49" fontId="26" fillId="0" borderId="7">
      <alignment horizontal="left" vertical="center" wrapText="1"/>
    </xf>
    <xf numFmtId="180" fontId="26" fillId="0" borderId="7">
      <alignment horizontal="right" vertical="center"/>
    </xf>
    <xf numFmtId="179" fontId="26" fillId="0" borderId="7">
      <alignment horizontal="right" vertical="center"/>
    </xf>
    <xf numFmtId="176" fontId="26" fillId="0" borderId="7">
      <alignment horizontal="right" vertical="center"/>
    </xf>
    <xf numFmtId="178" fontId="26" fillId="0" borderId="7">
      <alignment horizontal="right" vertical="center"/>
    </xf>
    <xf numFmtId="10" fontId="26" fillId="0" borderId="7">
      <alignment horizontal="right" vertical="center"/>
    </xf>
    <xf numFmtId="177" fontId="26" fillId="0" borderId="7">
      <alignment horizontal="right" vertical="center"/>
    </xf>
    <xf numFmtId="0" fontId="29" fillId="0" borderId="0"/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6" fillId="0" borderId="0">
      <alignment vertical="top"/>
      <protection locked="0"/>
    </xf>
  </cellStyleXfs>
  <cellXfs count="30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180" fontId="5" fillId="0" borderId="7" xfId="0" applyNumberFormat="1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177" fontId="5" fillId="0" borderId="7" xfId="8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3" fontId="5" fillId="0" borderId="7" xfId="0" applyNumberFormat="1" applyFont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 wrapText="1"/>
    </xf>
    <xf numFmtId="43" fontId="0" fillId="0" borderId="0" xfId="0" applyNumberFormat="1" applyFont="1" applyBorder="1"/>
    <xf numFmtId="43" fontId="22" fillId="0" borderId="0" xfId="0" applyNumberFormat="1" applyFont="1" applyBorder="1"/>
    <xf numFmtId="180" fontId="23" fillId="0" borderId="7" xfId="0" applyNumberFormat="1" applyFont="1" applyBorder="1" applyAlignment="1">
      <alignment horizontal="right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0" xfId="0" applyFont="1" applyBorder="1"/>
    <xf numFmtId="43" fontId="24" fillId="0" borderId="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43" fontId="25" fillId="0" borderId="7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180" fontId="18" fillId="0" borderId="7" xfId="0" applyNumberFormat="1" applyFont="1" applyBorder="1" applyAlignment="1">
      <alignment horizontal="right" vertical="center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180" fontId="25" fillId="0" borderId="7" xfId="0" applyNumberFormat="1" applyFont="1" applyBorder="1" applyAlignment="1">
      <alignment horizontal="center" vertical="center"/>
    </xf>
    <xf numFmtId="180" fontId="25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26" fillId="0" borderId="7" xfId="9" applyFont="1" applyBorder="1" applyAlignment="1" applyProtection="1">
      <alignment horizontal="left" vertical="center"/>
      <protection locked="0"/>
    </xf>
    <xf numFmtId="180" fontId="26" fillId="0" borderId="7" xfId="9" applyNumberFormat="1" applyFont="1" applyBorder="1" applyAlignment="1" applyProtection="1">
      <alignment horizontal="right" vertical="center"/>
      <protection locked="0"/>
    </xf>
    <xf numFmtId="0" fontId="24" fillId="4" borderId="7" xfId="2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43" fontId="24" fillId="0" borderId="7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180" fontId="26" fillId="0" borderId="7" xfId="0" applyNumberFormat="1" applyFont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0" fontId="26" fillId="3" borderId="7" xfId="9" applyFont="1" applyFill="1" applyBorder="1" applyAlignment="1" applyProtection="1">
      <alignment horizontal="left" vertical="center"/>
      <protection locked="0"/>
    </xf>
    <xf numFmtId="180" fontId="26" fillId="3" borderId="7" xfId="9" applyNumberFormat="1" applyFont="1" applyFill="1" applyBorder="1" applyAlignment="1" applyProtection="1">
      <alignment horizontal="right" vertical="center"/>
      <protection locked="0"/>
    </xf>
    <xf numFmtId="180" fontId="18" fillId="3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7" xfId="9" applyFont="1" applyBorder="1" applyAlignment="1" applyProtection="1">
      <alignment horizontal="left" vertical="center"/>
      <protection locked="0"/>
    </xf>
    <xf numFmtId="180" fontId="18" fillId="0" borderId="7" xfId="9" applyNumberFormat="1" applyFont="1" applyBorder="1" applyAlignment="1" applyProtection="1">
      <alignment horizontal="right" vertical="center"/>
      <protection locked="0"/>
    </xf>
    <xf numFmtId="49" fontId="18" fillId="0" borderId="7" xfId="0" applyNumberFormat="1" applyFont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7" xfId="6" applyNumberFormat="1" applyFont="1" applyBorder="1" applyAlignment="1">
      <alignment horizontal="right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1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181" fontId="0" fillId="0" borderId="0" xfId="0" applyNumberFormat="1" applyFont="1" applyBorder="1" applyAlignment="1">
      <alignment vertical="center"/>
    </xf>
    <xf numFmtId="0" fontId="24" fillId="2" borderId="7" xfId="0" applyFont="1" applyFill="1" applyBorder="1" applyAlignment="1">
      <alignment horizontal="center" vertical="center" wrapText="1"/>
    </xf>
    <xf numFmtId="43" fontId="24" fillId="2" borderId="7" xfId="0" applyNumberFormat="1" applyFont="1" applyFill="1" applyBorder="1" applyAlignment="1">
      <alignment horizontal="center" vertical="center" wrapText="1"/>
    </xf>
    <xf numFmtId="43" fontId="2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31">
    <cellStyle name="DateStyle" xfId="2"/>
    <cellStyle name="DateStyle 2" xfId="14"/>
    <cellStyle name="DateTimeStyle" xfId="1"/>
    <cellStyle name="DateTimeStyle 2" xfId="15"/>
    <cellStyle name="IntegralNumberStyle" xfId="8"/>
    <cellStyle name="IntegralNumberStyle 2" xfId="17"/>
    <cellStyle name="MoneyStyle" xfId="6"/>
    <cellStyle name="MoneyStyle 2" xfId="12"/>
    <cellStyle name="Normal" xfId="19"/>
    <cellStyle name="Normal 2" xfId="20"/>
    <cellStyle name="NumberStyle" xfId="4"/>
    <cellStyle name="NumberStyle 2" xfId="10"/>
    <cellStyle name="PercentStyle" xfId="3"/>
    <cellStyle name="PercentStyle 2" xfId="16"/>
    <cellStyle name="TextStyle" xfId="5"/>
    <cellStyle name="TextStyle 2" xfId="11"/>
    <cellStyle name="TimeStyle" xfId="7"/>
    <cellStyle name="TimeStyle 2" xfId="13"/>
    <cellStyle name="常规" xfId="0" builtinId="0"/>
    <cellStyle name="常规 11" xfId="18"/>
    <cellStyle name="常规 2" xfId="9"/>
    <cellStyle name="常规 2 11" xfId="23"/>
    <cellStyle name="常规 2 2" xfId="24"/>
    <cellStyle name="常规 2 3" xfId="22"/>
    <cellStyle name="常规 3" xfId="25"/>
    <cellStyle name="常规 3 2" xfId="26"/>
    <cellStyle name="常规 3 3" xfId="27"/>
    <cellStyle name="常规 4" xfId="28"/>
    <cellStyle name="常规 5" xfId="29"/>
    <cellStyle name="常规 6" xfId="30"/>
    <cellStyle name="常规 7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H13" sqref="H13"/>
    </sheetView>
  </sheetViews>
  <sheetFormatPr defaultColWidth="8.625" defaultRowHeight="12.75" customHeight="1"/>
  <cols>
    <col min="1" max="1" width="30.625" customWidth="1"/>
    <col min="2" max="2" width="20.625" customWidth="1"/>
    <col min="3" max="3" width="30.625" customWidth="1"/>
    <col min="4" max="4" width="20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3"/>
      <c r="B2" s="13"/>
      <c r="C2" s="13"/>
      <c r="D2" s="22" t="s">
        <v>0</v>
      </c>
    </row>
    <row r="3" spans="1:4" ht="41.25" customHeight="1">
      <c r="A3" s="155" t="str">
        <f>"2025"&amp;"年部门财务收支预算总表"</f>
        <v>2025年部门财务收支预算总表</v>
      </c>
      <c r="B3" s="156"/>
      <c r="C3" s="156"/>
      <c r="D3" s="156"/>
    </row>
    <row r="4" spans="1:4" ht="17.25" customHeight="1">
      <c r="A4" s="157" t="s">
        <v>218</v>
      </c>
      <c r="B4" s="158"/>
      <c r="D4" s="45" t="s">
        <v>1</v>
      </c>
    </row>
    <row r="5" spans="1:4" ht="23.25" customHeight="1">
      <c r="A5" s="159" t="s">
        <v>2</v>
      </c>
      <c r="B5" s="160"/>
      <c r="C5" s="159" t="s">
        <v>3</v>
      </c>
      <c r="D5" s="160"/>
    </row>
    <row r="6" spans="1:4" ht="24" customHeight="1">
      <c r="A6" s="49" t="s">
        <v>4</v>
      </c>
      <c r="B6" s="49" t="s">
        <v>5</v>
      </c>
      <c r="C6" s="49" t="s">
        <v>6</v>
      </c>
      <c r="D6" s="49" t="s">
        <v>5</v>
      </c>
    </row>
    <row r="7" spans="1:4" ht="17.25" customHeight="1">
      <c r="A7" s="50" t="s">
        <v>7</v>
      </c>
      <c r="B7" s="31">
        <v>16782763</v>
      </c>
      <c r="C7" s="50" t="s">
        <v>8</v>
      </c>
      <c r="D7" s="31"/>
    </row>
    <row r="8" spans="1:4" ht="17.25" customHeight="1">
      <c r="A8" s="50" t="s">
        <v>9</v>
      </c>
      <c r="B8" s="31"/>
      <c r="C8" s="50" t="s">
        <v>10</v>
      </c>
      <c r="D8" s="31"/>
    </row>
    <row r="9" spans="1:4" ht="17.25" customHeight="1">
      <c r="A9" s="50" t="s">
        <v>11</v>
      </c>
      <c r="B9" s="31"/>
      <c r="C9" s="56" t="s">
        <v>12</v>
      </c>
      <c r="D9" s="31"/>
    </row>
    <row r="10" spans="1:4" ht="17.25" customHeight="1">
      <c r="A10" s="50" t="s">
        <v>13</v>
      </c>
      <c r="B10" s="31"/>
      <c r="C10" s="56" t="s">
        <v>14</v>
      </c>
      <c r="D10" s="31"/>
    </row>
    <row r="11" spans="1:4" ht="17.25" customHeight="1">
      <c r="A11" s="50" t="s">
        <v>15</v>
      </c>
      <c r="B11" s="31"/>
      <c r="C11" s="56" t="s">
        <v>16</v>
      </c>
      <c r="D11" s="31">
        <v>15870763</v>
      </c>
    </row>
    <row r="12" spans="1:4" ht="17.25" customHeight="1">
      <c r="A12" s="50" t="s">
        <v>17</v>
      </c>
      <c r="B12" s="31"/>
      <c r="C12" s="56" t="s">
        <v>18</v>
      </c>
      <c r="D12" s="31"/>
    </row>
    <row r="13" spans="1:4" ht="17.25" customHeight="1">
      <c r="A13" s="50" t="s">
        <v>19</v>
      </c>
      <c r="B13" s="31"/>
      <c r="C13" s="10" t="s">
        <v>20</v>
      </c>
      <c r="D13" s="31"/>
    </row>
    <row r="14" spans="1:4" ht="17.25" customHeight="1">
      <c r="A14" s="50" t="s">
        <v>21</v>
      </c>
      <c r="B14" s="31"/>
      <c r="C14" s="10" t="s">
        <v>22</v>
      </c>
      <c r="D14" s="31">
        <v>338000</v>
      </c>
    </row>
    <row r="15" spans="1:4" ht="17.25" customHeight="1">
      <c r="A15" s="50" t="s">
        <v>23</v>
      </c>
      <c r="B15" s="31"/>
      <c r="C15" s="10" t="s">
        <v>24</v>
      </c>
      <c r="D15" s="31">
        <v>319000</v>
      </c>
    </row>
    <row r="16" spans="1:4" ht="17.25" customHeight="1">
      <c r="A16" s="50" t="s">
        <v>25</v>
      </c>
      <c r="B16" s="31"/>
      <c r="C16" s="10" t="s">
        <v>26</v>
      </c>
      <c r="D16" s="31"/>
    </row>
    <row r="17" spans="1:4" ht="17.25" customHeight="1">
      <c r="A17" s="46"/>
      <c r="B17" s="31"/>
      <c r="C17" s="10" t="s">
        <v>27</v>
      </c>
      <c r="D17" s="31"/>
    </row>
    <row r="18" spans="1:4" ht="17.25" customHeight="1">
      <c r="A18" s="51"/>
      <c r="B18" s="31"/>
      <c r="C18" s="10" t="s">
        <v>28</v>
      </c>
      <c r="D18" s="31"/>
    </row>
    <row r="19" spans="1:4" ht="17.25" customHeight="1">
      <c r="A19" s="51"/>
      <c r="B19" s="31"/>
      <c r="C19" s="10" t="s">
        <v>29</v>
      </c>
      <c r="D19" s="31"/>
    </row>
    <row r="20" spans="1:4" ht="17.25" customHeight="1">
      <c r="A20" s="51"/>
      <c r="B20" s="31"/>
      <c r="C20" s="10" t="s">
        <v>30</v>
      </c>
      <c r="D20" s="31"/>
    </row>
    <row r="21" spans="1:4" ht="17.25" customHeight="1">
      <c r="A21" s="51"/>
      <c r="B21" s="31"/>
      <c r="C21" s="10" t="s">
        <v>31</v>
      </c>
      <c r="D21" s="31"/>
    </row>
    <row r="22" spans="1:4" ht="17.25" customHeight="1">
      <c r="A22" s="51"/>
      <c r="B22" s="31"/>
      <c r="C22" s="10" t="s">
        <v>32</v>
      </c>
      <c r="D22" s="31"/>
    </row>
    <row r="23" spans="1:4" ht="17.25" customHeight="1">
      <c r="A23" s="51"/>
      <c r="B23" s="31"/>
      <c r="C23" s="10" t="s">
        <v>33</v>
      </c>
      <c r="D23" s="31"/>
    </row>
    <row r="24" spans="1:4" ht="17.25" customHeight="1">
      <c r="A24" s="51"/>
      <c r="B24" s="31"/>
      <c r="C24" s="10" t="s">
        <v>34</v>
      </c>
      <c r="D24" s="31"/>
    </row>
    <row r="25" spans="1:4" ht="17.25" customHeight="1">
      <c r="A25" s="51"/>
      <c r="B25" s="31"/>
      <c r="C25" s="10" t="s">
        <v>35</v>
      </c>
      <c r="D25" s="31">
        <v>255000</v>
      </c>
    </row>
    <row r="26" spans="1:4" ht="17.25" customHeight="1">
      <c r="A26" s="51"/>
      <c r="B26" s="31"/>
      <c r="C26" s="10" t="s">
        <v>36</v>
      </c>
      <c r="D26" s="31"/>
    </row>
    <row r="27" spans="1:4" ht="17.25" customHeight="1">
      <c r="A27" s="51"/>
      <c r="B27" s="31"/>
      <c r="C27" s="46" t="s">
        <v>37</v>
      </c>
      <c r="D27" s="31"/>
    </row>
    <row r="28" spans="1:4" ht="17.25" customHeight="1">
      <c r="A28" s="51"/>
      <c r="B28" s="31"/>
      <c r="C28" s="10" t="s">
        <v>38</v>
      </c>
      <c r="D28" s="31"/>
    </row>
    <row r="29" spans="1:4" ht="16.5" customHeight="1">
      <c r="A29" s="51"/>
      <c r="B29" s="31"/>
      <c r="C29" s="10" t="s">
        <v>39</v>
      </c>
      <c r="D29" s="31"/>
    </row>
    <row r="30" spans="1:4" ht="16.5" customHeight="1">
      <c r="A30" s="51"/>
      <c r="B30" s="31"/>
      <c r="C30" s="46" t="s">
        <v>40</v>
      </c>
      <c r="D30" s="31"/>
    </row>
    <row r="31" spans="1:4" ht="17.25" customHeight="1">
      <c r="A31" s="51"/>
      <c r="B31" s="31"/>
      <c r="C31" s="46" t="s">
        <v>41</v>
      </c>
      <c r="D31" s="31"/>
    </row>
    <row r="32" spans="1:4" ht="17.25" customHeight="1">
      <c r="A32" s="51"/>
      <c r="B32" s="31"/>
      <c r="C32" s="10" t="s">
        <v>42</v>
      </c>
      <c r="D32" s="31"/>
    </row>
    <row r="33" spans="1:4" ht="16.5" customHeight="1">
      <c r="A33" s="51" t="s">
        <v>43</v>
      </c>
      <c r="B33" s="31">
        <v>16782763</v>
      </c>
      <c r="C33" s="51" t="s">
        <v>44</v>
      </c>
      <c r="D33" s="31">
        <v>16782763</v>
      </c>
    </row>
    <row r="34" spans="1:4" ht="16.5" customHeight="1">
      <c r="A34" s="46" t="s">
        <v>45</v>
      </c>
      <c r="B34" s="31"/>
      <c r="C34" s="46" t="s">
        <v>46</v>
      </c>
      <c r="D34" s="31"/>
    </row>
    <row r="35" spans="1:4" ht="16.5" customHeight="1">
      <c r="A35" s="10" t="s">
        <v>47</v>
      </c>
      <c r="B35" s="31"/>
      <c r="C35" s="10" t="s">
        <v>47</v>
      </c>
      <c r="D35" s="31"/>
    </row>
    <row r="36" spans="1:4" ht="16.5" customHeight="1">
      <c r="A36" s="10" t="s">
        <v>48</v>
      </c>
      <c r="B36" s="31"/>
      <c r="C36" s="10" t="s">
        <v>49</v>
      </c>
      <c r="D36" s="31"/>
    </row>
    <row r="37" spans="1:4" ht="16.5" customHeight="1">
      <c r="A37" s="52" t="s">
        <v>50</v>
      </c>
      <c r="B37" s="31">
        <v>16782763</v>
      </c>
      <c r="C37" s="52" t="s">
        <v>51</v>
      </c>
      <c r="D37" s="31">
        <v>16782763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 activeCell="D11" sqref="D11"/>
    </sheetView>
  </sheetViews>
  <sheetFormatPr defaultColWidth="8.625" defaultRowHeight="12.75" customHeight="1"/>
  <cols>
    <col min="1" max="1" width="15.875" style="117" customWidth="1"/>
    <col min="2" max="2" width="16.625" style="117" customWidth="1"/>
    <col min="3" max="5" width="14.625" style="117" customWidth="1"/>
    <col min="6" max="15" width="15.625" style="117" customWidth="1"/>
    <col min="16" max="17" width="12.625" style="117" customWidth="1"/>
    <col min="18" max="18" width="14.625" style="117" customWidth="1"/>
    <col min="19" max="19" width="15.625" style="117" customWidth="1"/>
    <col min="20" max="16384" width="8.625" style="117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74" t="s">
        <v>52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41.25" customHeight="1">
      <c r="A3" s="155" t="str">
        <f>"2025"&amp;"年部门收入预算表"</f>
        <v>2025年部门收入预算表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7.25" customHeight="1">
      <c r="A4" s="157" t="s">
        <v>218</v>
      </c>
      <c r="B4" s="175"/>
      <c r="S4" s="60" t="s">
        <v>1</v>
      </c>
    </row>
    <row r="5" spans="1:19" ht="21.75" customHeight="1">
      <c r="A5" s="169" t="s">
        <v>53</v>
      </c>
      <c r="B5" s="172" t="s">
        <v>54</v>
      </c>
      <c r="C5" s="172" t="s">
        <v>55</v>
      </c>
      <c r="D5" s="176" t="s">
        <v>56</v>
      </c>
      <c r="E5" s="176"/>
      <c r="F5" s="176"/>
      <c r="G5" s="176"/>
      <c r="H5" s="176"/>
      <c r="I5" s="177"/>
      <c r="J5" s="176"/>
      <c r="K5" s="176"/>
      <c r="L5" s="176"/>
      <c r="M5" s="176"/>
      <c r="N5" s="178"/>
      <c r="O5" s="176" t="s">
        <v>45</v>
      </c>
      <c r="P5" s="176"/>
      <c r="Q5" s="176"/>
      <c r="R5" s="176"/>
      <c r="S5" s="178"/>
    </row>
    <row r="6" spans="1:19" ht="27" customHeight="1">
      <c r="A6" s="170"/>
      <c r="B6" s="161"/>
      <c r="C6" s="161"/>
      <c r="D6" s="161" t="s">
        <v>57</v>
      </c>
      <c r="E6" s="161" t="s">
        <v>58</v>
      </c>
      <c r="F6" s="161" t="s">
        <v>59</v>
      </c>
      <c r="G6" s="161" t="s">
        <v>60</v>
      </c>
      <c r="H6" s="161" t="s">
        <v>61</v>
      </c>
      <c r="I6" s="164" t="s">
        <v>62</v>
      </c>
      <c r="J6" s="165"/>
      <c r="K6" s="165"/>
      <c r="L6" s="165"/>
      <c r="M6" s="165"/>
      <c r="N6" s="166"/>
      <c r="O6" s="161" t="s">
        <v>57</v>
      </c>
      <c r="P6" s="161" t="s">
        <v>58</v>
      </c>
      <c r="Q6" s="161" t="s">
        <v>59</v>
      </c>
      <c r="R6" s="161" t="s">
        <v>60</v>
      </c>
      <c r="S6" s="161" t="s">
        <v>63</v>
      </c>
    </row>
    <row r="7" spans="1:19" ht="30" customHeight="1">
      <c r="A7" s="171"/>
      <c r="B7" s="173"/>
      <c r="C7" s="163"/>
      <c r="D7" s="163"/>
      <c r="E7" s="163"/>
      <c r="F7" s="163"/>
      <c r="G7" s="163"/>
      <c r="H7" s="163"/>
      <c r="I7" s="27" t="s">
        <v>57</v>
      </c>
      <c r="J7" s="59" t="s">
        <v>64</v>
      </c>
      <c r="K7" s="59" t="s">
        <v>65</v>
      </c>
      <c r="L7" s="59" t="s">
        <v>66</v>
      </c>
      <c r="M7" s="59" t="s">
        <v>67</v>
      </c>
      <c r="N7" s="59" t="s">
        <v>68</v>
      </c>
      <c r="O7" s="162"/>
      <c r="P7" s="162"/>
      <c r="Q7" s="162"/>
      <c r="R7" s="162"/>
      <c r="S7" s="163"/>
    </row>
    <row r="8" spans="1:19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27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spans="1:19" ht="18" customHeight="1">
      <c r="A9" s="6">
        <v>105</v>
      </c>
      <c r="B9" s="6" t="s">
        <v>217</v>
      </c>
      <c r="C9" s="31">
        <v>16782763</v>
      </c>
      <c r="D9" s="31">
        <v>16782763</v>
      </c>
      <c r="E9" s="31">
        <v>16782763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18" customHeight="1">
      <c r="A10" s="6">
        <v>105073</v>
      </c>
      <c r="B10" s="6" t="s">
        <v>217</v>
      </c>
      <c r="C10" s="31">
        <v>16782763</v>
      </c>
      <c r="D10" s="31">
        <v>16782763</v>
      </c>
      <c r="E10" s="31">
        <v>16782763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18" customHeight="1">
      <c r="A11" s="167" t="s">
        <v>55</v>
      </c>
      <c r="B11" s="168"/>
      <c r="C11" s="31">
        <v>16782763</v>
      </c>
      <c r="D11" s="31">
        <v>16782763</v>
      </c>
      <c r="E11" s="31">
        <v>16782763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 pane="bottomLeft" activeCell="I18" sqref="I18"/>
    </sheetView>
  </sheetViews>
  <sheetFormatPr defaultColWidth="8.625" defaultRowHeight="12.75" customHeight="1"/>
  <cols>
    <col min="1" max="1" width="10.625" customWidth="1"/>
    <col min="2" max="2" width="35.625" customWidth="1"/>
    <col min="3" max="5" width="14.625" customWidth="1"/>
    <col min="6" max="7" width="12.625" customWidth="1"/>
    <col min="8" max="8" width="14.625" customWidth="1"/>
    <col min="9" max="9" width="15.625" customWidth="1"/>
    <col min="10" max="11" width="12.625" customWidth="1"/>
    <col min="12" max="12" width="13.625" customWidth="1"/>
    <col min="13" max="13" width="12.625" customWidth="1"/>
    <col min="14" max="14" width="13.625" customWidth="1"/>
    <col min="15" max="15" width="12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85" t="s">
        <v>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41.25" customHeight="1">
      <c r="A3" s="155" t="str">
        <f>"2025"&amp;"年部门支出预算表"</f>
        <v>2025年部门支出预算表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ht="17.25" customHeight="1">
      <c r="A4" s="157" t="s">
        <v>219</v>
      </c>
      <c r="B4" s="156"/>
      <c r="O4" s="13" t="s">
        <v>1</v>
      </c>
    </row>
    <row r="5" spans="1:15" ht="27" customHeight="1">
      <c r="A5" s="181" t="s">
        <v>70</v>
      </c>
      <c r="B5" s="181" t="s">
        <v>71</v>
      </c>
      <c r="C5" s="181" t="s">
        <v>55</v>
      </c>
      <c r="D5" s="186" t="s">
        <v>58</v>
      </c>
      <c r="E5" s="187"/>
      <c r="F5" s="188"/>
      <c r="G5" s="184" t="s">
        <v>59</v>
      </c>
      <c r="H5" s="184" t="s">
        <v>60</v>
      </c>
      <c r="I5" s="184" t="s">
        <v>72</v>
      </c>
      <c r="J5" s="186" t="s">
        <v>62</v>
      </c>
      <c r="K5" s="187"/>
      <c r="L5" s="187"/>
      <c r="M5" s="187"/>
      <c r="N5" s="189"/>
      <c r="O5" s="190"/>
    </row>
    <row r="6" spans="1:15" ht="42" customHeight="1">
      <c r="A6" s="182"/>
      <c r="B6" s="182"/>
      <c r="C6" s="183"/>
      <c r="D6" s="54" t="s">
        <v>57</v>
      </c>
      <c r="E6" s="54" t="s">
        <v>73</v>
      </c>
      <c r="F6" s="54" t="s">
        <v>74</v>
      </c>
      <c r="G6" s="183"/>
      <c r="H6" s="183"/>
      <c r="I6" s="191"/>
      <c r="J6" s="54" t="s">
        <v>57</v>
      </c>
      <c r="K6" s="49" t="s">
        <v>75</v>
      </c>
      <c r="L6" s="49" t="s">
        <v>76</v>
      </c>
      <c r="M6" s="49" t="s">
        <v>77</v>
      </c>
      <c r="N6" s="49" t="s">
        <v>78</v>
      </c>
      <c r="O6" s="49" t="s">
        <v>79</v>
      </c>
    </row>
    <row r="7" spans="1:15" s="79" customFormat="1" ht="18" customHeight="1">
      <c r="A7" s="149" t="s">
        <v>80</v>
      </c>
      <c r="B7" s="149" t="s">
        <v>81</v>
      </c>
      <c r="C7" s="149" t="s">
        <v>82</v>
      </c>
      <c r="D7" s="87" t="s">
        <v>83</v>
      </c>
      <c r="E7" s="87" t="s">
        <v>84</v>
      </c>
      <c r="F7" s="87" t="s">
        <v>85</v>
      </c>
      <c r="G7" s="87" t="s">
        <v>86</v>
      </c>
      <c r="H7" s="87" t="s">
        <v>87</v>
      </c>
      <c r="I7" s="87" t="s">
        <v>88</v>
      </c>
      <c r="J7" s="87" t="s">
        <v>89</v>
      </c>
      <c r="K7" s="87" t="s">
        <v>90</v>
      </c>
      <c r="L7" s="87" t="s">
        <v>91</v>
      </c>
      <c r="M7" s="87" t="s">
        <v>92</v>
      </c>
      <c r="N7" s="149" t="s">
        <v>93</v>
      </c>
      <c r="O7" s="87" t="s">
        <v>94</v>
      </c>
    </row>
    <row r="8" spans="1:15" s="79" customFormat="1" ht="18" customHeight="1">
      <c r="A8" s="149"/>
      <c r="B8" s="149"/>
      <c r="C8" s="150">
        <v>16782763</v>
      </c>
      <c r="D8" s="151">
        <v>16782763</v>
      </c>
      <c r="E8" s="151">
        <v>16643943</v>
      </c>
      <c r="F8" s="151">
        <v>138820</v>
      </c>
      <c r="G8" s="151"/>
      <c r="H8" s="151"/>
      <c r="I8" s="151"/>
      <c r="J8" s="151"/>
      <c r="K8" s="151"/>
      <c r="L8" s="151"/>
      <c r="M8" s="151"/>
      <c r="N8" s="150"/>
      <c r="O8" s="151"/>
    </row>
    <row r="9" spans="1:15" s="79" customFormat="1" ht="18" customHeight="1">
      <c r="A9" s="152">
        <v>205</v>
      </c>
      <c r="B9" s="152" t="s">
        <v>220</v>
      </c>
      <c r="C9" s="150">
        <v>15870763</v>
      </c>
      <c r="D9" s="151">
        <v>15870763</v>
      </c>
      <c r="E9" s="151">
        <v>15731943</v>
      </c>
      <c r="F9" s="151">
        <v>138820</v>
      </c>
      <c r="G9" s="151"/>
      <c r="H9" s="151"/>
      <c r="I9" s="151"/>
      <c r="J9" s="151"/>
      <c r="K9" s="151"/>
      <c r="L9" s="151"/>
      <c r="M9" s="151"/>
      <c r="N9" s="150"/>
      <c r="O9" s="151"/>
    </row>
    <row r="10" spans="1:15" s="79" customFormat="1" ht="18" customHeight="1">
      <c r="A10" s="152">
        <v>20502</v>
      </c>
      <c r="B10" s="152" t="s">
        <v>230</v>
      </c>
      <c r="C10" s="150">
        <v>15870763</v>
      </c>
      <c r="D10" s="151">
        <v>15870763</v>
      </c>
      <c r="E10" s="151">
        <v>15731943</v>
      </c>
      <c r="F10" s="151">
        <v>138820</v>
      </c>
      <c r="G10" s="151"/>
      <c r="H10" s="151"/>
      <c r="I10" s="151"/>
      <c r="J10" s="151"/>
      <c r="K10" s="151"/>
      <c r="L10" s="151"/>
      <c r="M10" s="151"/>
      <c r="N10" s="150"/>
      <c r="O10" s="151"/>
    </row>
    <row r="11" spans="1:15" s="79" customFormat="1" ht="18" customHeight="1">
      <c r="A11" s="152">
        <v>2050203</v>
      </c>
      <c r="B11" s="152" t="s">
        <v>231</v>
      </c>
      <c r="C11" s="150">
        <v>15870763</v>
      </c>
      <c r="D11" s="151">
        <v>15870763</v>
      </c>
      <c r="E11" s="151">
        <v>15731943</v>
      </c>
      <c r="F11" s="151">
        <v>138820</v>
      </c>
      <c r="G11" s="151"/>
      <c r="H11" s="151"/>
      <c r="I11" s="151"/>
      <c r="J11" s="151"/>
      <c r="K11" s="151"/>
      <c r="L11" s="151"/>
      <c r="M11" s="151"/>
      <c r="N11" s="150"/>
      <c r="O11" s="151"/>
    </row>
    <row r="12" spans="1:15" s="79" customFormat="1" ht="18" customHeight="1">
      <c r="A12" s="152">
        <v>208</v>
      </c>
      <c r="B12" s="152" t="s">
        <v>223</v>
      </c>
      <c r="C12" s="150">
        <v>338000</v>
      </c>
      <c r="D12" s="150">
        <v>338000</v>
      </c>
      <c r="E12" s="150">
        <v>338000</v>
      </c>
      <c r="F12" s="151"/>
      <c r="G12" s="151"/>
      <c r="H12" s="151"/>
      <c r="I12" s="151"/>
      <c r="J12" s="151"/>
      <c r="K12" s="151"/>
      <c r="L12" s="151"/>
      <c r="M12" s="151"/>
      <c r="N12" s="150"/>
      <c r="O12" s="151"/>
    </row>
    <row r="13" spans="1:15" s="79" customFormat="1" ht="18" customHeight="1">
      <c r="A13" s="152">
        <v>20805</v>
      </c>
      <c r="B13" s="152" t="s">
        <v>232</v>
      </c>
      <c r="C13" s="150">
        <v>338000</v>
      </c>
      <c r="D13" s="150">
        <v>338000</v>
      </c>
      <c r="E13" s="150">
        <v>338000</v>
      </c>
      <c r="F13" s="151"/>
      <c r="G13" s="151"/>
      <c r="H13" s="151"/>
      <c r="I13" s="151"/>
      <c r="J13" s="151"/>
      <c r="K13" s="151"/>
      <c r="L13" s="151"/>
      <c r="M13" s="151"/>
      <c r="N13" s="150"/>
      <c r="O13" s="151"/>
    </row>
    <row r="14" spans="1:15" s="79" customFormat="1" ht="18" customHeight="1">
      <c r="A14" s="152">
        <v>2080505</v>
      </c>
      <c r="B14" s="152" t="s">
        <v>233</v>
      </c>
      <c r="C14" s="150">
        <v>338000</v>
      </c>
      <c r="D14" s="151">
        <v>338000</v>
      </c>
      <c r="E14" s="151">
        <v>338000</v>
      </c>
      <c r="F14" s="151"/>
      <c r="G14" s="151"/>
      <c r="H14" s="151"/>
      <c r="I14" s="151"/>
      <c r="J14" s="151"/>
      <c r="K14" s="151"/>
      <c r="L14" s="151"/>
      <c r="M14" s="151"/>
      <c r="N14" s="150"/>
      <c r="O14" s="151"/>
    </row>
    <row r="15" spans="1:15" s="79" customFormat="1" ht="18" customHeight="1">
      <c r="A15" s="152">
        <v>210</v>
      </c>
      <c r="B15" s="152" t="s">
        <v>225</v>
      </c>
      <c r="C15" s="150">
        <v>319000</v>
      </c>
      <c r="D15" s="150">
        <v>319000</v>
      </c>
      <c r="E15" s="150">
        <v>319000</v>
      </c>
      <c r="F15" s="151"/>
      <c r="G15" s="151"/>
      <c r="H15" s="151"/>
      <c r="I15" s="151"/>
      <c r="J15" s="151"/>
      <c r="K15" s="151"/>
      <c r="L15" s="151"/>
      <c r="M15" s="151"/>
      <c r="N15" s="150"/>
      <c r="O15" s="151"/>
    </row>
    <row r="16" spans="1:15" s="79" customFormat="1" ht="18" customHeight="1">
      <c r="A16" s="152">
        <v>21011</v>
      </c>
      <c r="B16" s="152" t="s">
        <v>234</v>
      </c>
      <c r="C16" s="150">
        <v>319000</v>
      </c>
      <c r="D16" s="150">
        <v>319000</v>
      </c>
      <c r="E16" s="150">
        <v>319000</v>
      </c>
      <c r="F16" s="151"/>
      <c r="G16" s="151"/>
      <c r="H16" s="151"/>
      <c r="I16" s="151"/>
      <c r="J16" s="151"/>
      <c r="K16" s="151"/>
      <c r="L16" s="151"/>
      <c r="M16" s="151"/>
      <c r="N16" s="150"/>
      <c r="O16" s="151"/>
    </row>
    <row r="17" spans="1:15" s="79" customFormat="1" ht="18" customHeight="1">
      <c r="A17" s="152">
        <v>2101102</v>
      </c>
      <c r="B17" s="152" t="s">
        <v>235</v>
      </c>
      <c r="C17" s="150">
        <v>310000</v>
      </c>
      <c r="D17" s="150">
        <v>310000</v>
      </c>
      <c r="E17" s="150">
        <v>310000</v>
      </c>
      <c r="F17" s="151"/>
      <c r="G17" s="151"/>
      <c r="H17" s="151"/>
      <c r="I17" s="151"/>
      <c r="J17" s="151"/>
      <c r="K17" s="151"/>
      <c r="L17" s="151"/>
      <c r="M17" s="151"/>
      <c r="N17" s="150"/>
      <c r="O17" s="151"/>
    </row>
    <row r="18" spans="1:15" s="79" customFormat="1" ht="18" customHeight="1">
      <c r="A18" s="152">
        <v>2101199</v>
      </c>
      <c r="B18" s="152" t="s">
        <v>236</v>
      </c>
      <c r="C18" s="150">
        <v>9000</v>
      </c>
      <c r="D18" s="150">
        <v>9000</v>
      </c>
      <c r="E18" s="150">
        <v>9000</v>
      </c>
      <c r="F18" s="151"/>
      <c r="G18" s="151"/>
      <c r="H18" s="151"/>
      <c r="I18" s="151"/>
      <c r="J18" s="151"/>
      <c r="K18" s="151"/>
      <c r="L18" s="151"/>
      <c r="M18" s="151"/>
      <c r="N18" s="150"/>
      <c r="O18" s="151"/>
    </row>
    <row r="19" spans="1:15" s="79" customFormat="1" ht="21" customHeight="1">
      <c r="A19" s="153">
        <v>221</v>
      </c>
      <c r="B19" s="153" t="s">
        <v>228</v>
      </c>
      <c r="C19" s="83">
        <v>255000</v>
      </c>
      <c r="D19" s="83">
        <v>255000</v>
      </c>
      <c r="E19" s="83">
        <v>255000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s="79" customFormat="1" ht="21" customHeight="1">
      <c r="A20" s="154">
        <v>22102</v>
      </c>
      <c r="B20" s="154" t="s">
        <v>237</v>
      </c>
      <c r="C20" s="83">
        <v>255000</v>
      </c>
      <c r="D20" s="83">
        <v>255000</v>
      </c>
      <c r="E20" s="83">
        <v>255000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s="79" customFormat="1" ht="21" customHeight="1">
      <c r="A21" s="154">
        <v>2210201</v>
      </c>
      <c r="B21" s="154" t="s">
        <v>238</v>
      </c>
      <c r="C21" s="83">
        <v>255000</v>
      </c>
      <c r="D21" s="83">
        <v>255000</v>
      </c>
      <c r="E21" s="83">
        <v>255000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9" customFormat="1" ht="21" customHeight="1">
      <c r="A22" s="179" t="s">
        <v>55</v>
      </c>
      <c r="B22" s="180"/>
      <c r="C22" s="83">
        <f>C19+C15+C12+C9</f>
        <v>16782763</v>
      </c>
      <c r="D22" s="83">
        <f>D19+D15+D12+D9</f>
        <v>16782763</v>
      </c>
      <c r="E22" s="83">
        <v>16643943</v>
      </c>
      <c r="F22" s="83">
        <v>138820</v>
      </c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27" customHeight="1">
      <c r="C23" s="73"/>
      <c r="E23" s="74"/>
    </row>
    <row r="24" spans="1:15" ht="31.5" customHeight="1">
      <c r="E24" s="73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2:B22"/>
    <mergeCell ref="A5:A6"/>
    <mergeCell ref="B5:B6"/>
    <mergeCell ref="C5:C6"/>
    <mergeCell ref="G5:G6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19" sqref="B19"/>
    </sheetView>
  </sheetViews>
  <sheetFormatPr defaultColWidth="8.625" defaultRowHeight="12.75" customHeight="1"/>
  <cols>
    <col min="1" max="4" width="35.625" style="117" customWidth="1"/>
    <col min="5" max="16384" width="8.625" style="117"/>
  </cols>
  <sheetData>
    <row r="1" spans="1:4" ht="12.75" customHeight="1">
      <c r="A1" s="1"/>
      <c r="B1" s="1"/>
      <c r="C1" s="1"/>
      <c r="D1" s="1"/>
    </row>
    <row r="2" spans="1:4" ht="15" customHeight="1">
      <c r="A2" s="147"/>
      <c r="B2" s="60"/>
      <c r="C2" s="60"/>
      <c r="D2" s="60" t="s">
        <v>95</v>
      </c>
    </row>
    <row r="3" spans="1:4" ht="41.25" customHeight="1">
      <c r="A3" s="155" t="str">
        <f>"2025"&amp;"年部门财政拨款收支预算总表"</f>
        <v>2025年部门财政拨款收支预算总表</v>
      </c>
      <c r="B3" s="175"/>
      <c r="C3" s="175"/>
      <c r="D3" s="175"/>
    </row>
    <row r="4" spans="1:4" ht="17.25" customHeight="1">
      <c r="A4" s="192" t="s">
        <v>218</v>
      </c>
      <c r="B4" s="158"/>
      <c r="D4" s="60" t="s">
        <v>1</v>
      </c>
    </row>
    <row r="5" spans="1:4" ht="17.25" customHeight="1">
      <c r="A5" s="159" t="s">
        <v>2</v>
      </c>
      <c r="B5" s="193"/>
      <c r="C5" s="159" t="s">
        <v>3</v>
      </c>
      <c r="D5" s="193"/>
    </row>
    <row r="6" spans="1:4" ht="18.75" customHeight="1">
      <c r="A6" s="57" t="s">
        <v>4</v>
      </c>
      <c r="B6" s="57" t="s">
        <v>5</v>
      </c>
      <c r="C6" s="57" t="s">
        <v>6</v>
      </c>
      <c r="D6" s="57" t="s">
        <v>5</v>
      </c>
    </row>
    <row r="7" spans="1:4" ht="16.5" customHeight="1">
      <c r="A7" s="50" t="s">
        <v>96</v>
      </c>
      <c r="B7" s="31">
        <v>16782763</v>
      </c>
      <c r="C7" s="50" t="s">
        <v>97</v>
      </c>
      <c r="D7" s="31">
        <v>16782763</v>
      </c>
    </row>
    <row r="8" spans="1:4" ht="16.5" customHeight="1">
      <c r="A8" s="50" t="s">
        <v>98</v>
      </c>
      <c r="B8" s="31">
        <v>16782763</v>
      </c>
      <c r="C8" s="50" t="s">
        <v>99</v>
      </c>
      <c r="D8" s="31"/>
    </row>
    <row r="9" spans="1:4" ht="16.5" customHeight="1">
      <c r="A9" s="50" t="s">
        <v>100</v>
      </c>
      <c r="B9" s="31"/>
      <c r="C9" s="50" t="s">
        <v>101</v>
      </c>
      <c r="D9" s="31"/>
    </row>
    <row r="10" spans="1:4" ht="16.5" customHeight="1">
      <c r="A10" s="50" t="s">
        <v>102</v>
      </c>
      <c r="B10" s="31"/>
      <c r="C10" s="50" t="s">
        <v>103</v>
      </c>
      <c r="D10" s="31"/>
    </row>
    <row r="11" spans="1:4" ht="16.5" customHeight="1">
      <c r="A11" s="50" t="s">
        <v>104</v>
      </c>
      <c r="B11" s="31"/>
      <c r="C11" s="50" t="s">
        <v>105</v>
      </c>
      <c r="D11" s="31"/>
    </row>
    <row r="12" spans="1:4" ht="16.5" customHeight="1">
      <c r="A12" s="50" t="s">
        <v>98</v>
      </c>
      <c r="B12" s="31"/>
      <c r="C12" s="50" t="s">
        <v>106</v>
      </c>
      <c r="D12" s="31">
        <v>15870763</v>
      </c>
    </row>
    <row r="13" spans="1:4" ht="16.5" customHeight="1">
      <c r="A13" s="46" t="s">
        <v>100</v>
      </c>
      <c r="B13" s="31"/>
      <c r="C13" s="25" t="s">
        <v>107</v>
      </c>
      <c r="D13" s="31"/>
    </row>
    <row r="14" spans="1:4" ht="16.5" customHeight="1">
      <c r="A14" s="46" t="s">
        <v>102</v>
      </c>
      <c r="B14" s="31"/>
      <c r="C14" s="25" t="s">
        <v>108</v>
      </c>
      <c r="D14" s="31"/>
    </row>
    <row r="15" spans="1:4" ht="16.5" customHeight="1">
      <c r="A15" s="51"/>
      <c r="B15" s="31"/>
      <c r="C15" s="25" t="s">
        <v>109</v>
      </c>
      <c r="D15" s="31">
        <v>338000</v>
      </c>
    </row>
    <row r="16" spans="1:4" ht="16.5" customHeight="1">
      <c r="A16" s="51"/>
      <c r="B16" s="31"/>
      <c r="C16" s="25" t="s">
        <v>110</v>
      </c>
      <c r="D16" s="31">
        <v>319000</v>
      </c>
    </row>
    <row r="17" spans="1:4" ht="16.5" customHeight="1">
      <c r="A17" s="51"/>
      <c r="B17" s="31"/>
      <c r="C17" s="25" t="s">
        <v>111</v>
      </c>
      <c r="D17" s="31"/>
    </row>
    <row r="18" spans="1:4" ht="16.5" customHeight="1">
      <c r="A18" s="51"/>
      <c r="B18" s="31"/>
      <c r="C18" s="25" t="s">
        <v>112</v>
      </c>
      <c r="D18" s="31"/>
    </row>
    <row r="19" spans="1:4" ht="16.5" customHeight="1">
      <c r="A19" s="51"/>
      <c r="B19" s="31"/>
      <c r="C19" s="25" t="s">
        <v>113</v>
      </c>
      <c r="D19" s="31"/>
    </row>
    <row r="20" spans="1:4" ht="16.5" customHeight="1">
      <c r="A20" s="51"/>
      <c r="B20" s="31"/>
      <c r="C20" s="25" t="s">
        <v>114</v>
      </c>
      <c r="D20" s="31"/>
    </row>
    <row r="21" spans="1:4" ht="16.5" customHeight="1">
      <c r="A21" s="51"/>
      <c r="B21" s="31"/>
      <c r="C21" s="25" t="s">
        <v>115</v>
      </c>
      <c r="D21" s="31"/>
    </row>
    <row r="22" spans="1:4" ht="16.5" customHeight="1">
      <c r="A22" s="51"/>
      <c r="B22" s="31"/>
      <c r="C22" s="25" t="s">
        <v>116</v>
      </c>
      <c r="D22" s="31"/>
    </row>
    <row r="23" spans="1:4" ht="16.5" customHeight="1">
      <c r="A23" s="51"/>
      <c r="B23" s="31"/>
      <c r="C23" s="25" t="s">
        <v>117</v>
      </c>
      <c r="D23" s="31"/>
    </row>
    <row r="24" spans="1:4" ht="16.5" customHeight="1">
      <c r="A24" s="51"/>
      <c r="B24" s="31"/>
      <c r="C24" s="25" t="s">
        <v>118</v>
      </c>
      <c r="D24" s="31"/>
    </row>
    <row r="25" spans="1:4" ht="16.5" customHeight="1">
      <c r="A25" s="51"/>
      <c r="B25" s="31"/>
      <c r="C25" s="25" t="s">
        <v>119</v>
      </c>
      <c r="D25" s="31"/>
    </row>
    <row r="26" spans="1:4" ht="16.5" customHeight="1">
      <c r="A26" s="51"/>
      <c r="B26" s="31"/>
      <c r="C26" s="25" t="s">
        <v>120</v>
      </c>
      <c r="D26" s="31">
        <v>255000</v>
      </c>
    </row>
    <row r="27" spans="1:4" ht="16.5" customHeight="1">
      <c r="A27" s="51"/>
      <c r="B27" s="31"/>
      <c r="C27" s="25" t="s">
        <v>121</v>
      </c>
      <c r="D27" s="31"/>
    </row>
    <row r="28" spans="1:4" ht="16.5" customHeight="1">
      <c r="A28" s="51"/>
      <c r="B28" s="31"/>
      <c r="C28" s="25" t="s">
        <v>122</v>
      </c>
      <c r="D28" s="31"/>
    </row>
    <row r="29" spans="1:4" ht="16.5" customHeight="1">
      <c r="A29" s="51"/>
      <c r="B29" s="31"/>
      <c r="C29" s="25" t="s">
        <v>123</v>
      </c>
      <c r="D29" s="31"/>
    </row>
    <row r="30" spans="1:4" ht="16.5" customHeight="1">
      <c r="A30" s="51"/>
      <c r="B30" s="31"/>
      <c r="C30" s="25" t="s">
        <v>124</v>
      </c>
      <c r="D30" s="31"/>
    </row>
    <row r="31" spans="1:4" ht="16.5" customHeight="1">
      <c r="A31" s="51"/>
      <c r="B31" s="31"/>
      <c r="C31" s="25" t="s">
        <v>125</v>
      </c>
      <c r="D31" s="31"/>
    </row>
    <row r="32" spans="1:4" ht="16.5" customHeight="1">
      <c r="A32" s="51"/>
      <c r="B32" s="31"/>
      <c r="C32" s="46" t="s">
        <v>126</v>
      </c>
      <c r="D32" s="31"/>
    </row>
    <row r="33" spans="1:4" ht="16.5" customHeight="1">
      <c r="A33" s="51"/>
      <c r="B33" s="31"/>
      <c r="C33" s="46" t="s">
        <v>127</v>
      </c>
      <c r="D33" s="31"/>
    </row>
    <row r="34" spans="1:4" ht="16.5" customHeight="1">
      <c r="A34" s="51"/>
      <c r="B34" s="31"/>
      <c r="C34" s="8" t="s">
        <v>128</v>
      </c>
      <c r="D34" s="31"/>
    </row>
    <row r="35" spans="1:4" ht="15" customHeight="1">
      <c r="A35" s="52" t="s">
        <v>50</v>
      </c>
      <c r="B35" s="75">
        <v>16782763</v>
      </c>
      <c r="C35" s="52" t="s">
        <v>51</v>
      </c>
      <c r="D35" s="53">
        <v>16782763</v>
      </c>
    </row>
    <row r="37" spans="1:4" ht="12.75" customHeight="1">
      <c r="D37" s="148"/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 pane="bottomLeft" activeCell="B23" sqref="B23"/>
    </sheetView>
  </sheetViews>
  <sheetFormatPr defaultColWidth="9.125" defaultRowHeight="14.25" customHeight="1"/>
  <cols>
    <col min="1" max="1" width="20.125" customWidth="1"/>
    <col min="2" max="2" width="35.625" customWidth="1"/>
    <col min="3" max="7" width="15.6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44"/>
      <c r="F2" s="28"/>
      <c r="G2" s="45" t="s">
        <v>129</v>
      </c>
    </row>
    <row r="3" spans="1:7" ht="41.25" customHeight="1">
      <c r="A3" s="194" t="str">
        <f>"2025"&amp;"年一般公共预算支出预算表（按功能科目分类）"</f>
        <v>2025年一般公共预算支出预算表（按功能科目分类）</v>
      </c>
      <c r="B3" s="194"/>
      <c r="C3" s="194"/>
      <c r="D3" s="194"/>
      <c r="E3" s="194"/>
      <c r="F3" s="194"/>
      <c r="G3" s="194"/>
    </row>
    <row r="4" spans="1:7" ht="18" customHeight="1">
      <c r="A4" s="76" t="s">
        <v>219</v>
      </c>
      <c r="F4" s="41"/>
      <c r="G4" s="45" t="s">
        <v>1</v>
      </c>
    </row>
    <row r="5" spans="1:7" ht="20.25" customHeight="1">
      <c r="A5" s="195" t="s">
        <v>130</v>
      </c>
      <c r="B5" s="196"/>
      <c r="C5" s="202" t="s">
        <v>55</v>
      </c>
      <c r="D5" s="197" t="s">
        <v>73</v>
      </c>
      <c r="E5" s="198"/>
      <c r="F5" s="199"/>
      <c r="G5" s="204" t="s">
        <v>74</v>
      </c>
    </row>
    <row r="6" spans="1:7" ht="20.25" customHeight="1">
      <c r="A6" s="48" t="s">
        <v>70</v>
      </c>
      <c r="B6" s="48" t="s">
        <v>71</v>
      </c>
      <c r="C6" s="203"/>
      <c r="D6" s="43" t="s">
        <v>57</v>
      </c>
      <c r="E6" s="43" t="s">
        <v>131</v>
      </c>
      <c r="F6" s="43" t="s">
        <v>132</v>
      </c>
      <c r="G6" s="205"/>
    </row>
    <row r="7" spans="1:7" s="79" customFormat="1" ht="15" customHeight="1">
      <c r="A7" s="77" t="s">
        <v>80</v>
      </c>
      <c r="B7" s="78" t="s">
        <v>81</v>
      </c>
      <c r="C7" s="78" t="s">
        <v>82</v>
      </c>
      <c r="D7" s="78" t="s">
        <v>83</v>
      </c>
      <c r="E7" s="78" t="s">
        <v>84</v>
      </c>
      <c r="F7" s="78" t="s">
        <v>85</v>
      </c>
      <c r="G7" s="78" t="s">
        <v>86</v>
      </c>
    </row>
    <row r="8" spans="1:7" s="79" customFormat="1" ht="15" customHeight="1">
      <c r="A8" s="84"/>
      <c r="B8" s="85"/>
      <c r="C8" s="80">
        <v>16782763</v>
      </c>
      <c r="D8" s="80">
        <v>16643943</v>
      </c>
      <c r="E8" s="80">
        <v>15757318</v>
      </c>
      <c r="F8" s="80">
        <v>886625</v>
      </c>
      <c r="G8" s="80">
        <v>138820</v>
      </c>
    </row>
    <row r="9" spans="1:7" s="79" customFormat="1" ht="15" customHeight="1">
      <c r="A9" s="84">
        <v>205</v>
      </c>
      <c r="B9" s="85" t="s">
        <v>220</v>
      </c>
      <c r="C9" s="80">
        <v>15870763</v>
      </c>
      <c r="D9" s="80">
        <v>15731943</v>
      </c>
      <c r="E9" s="80">
        <v>14845318</v>
      </c>
      <c r="F9" s="80">
        <v>886625</v>
      </c>
      <c r="G9" s="80">
        <v>138820</v>
      </c>
    </row>
    <row r="10" spans="1:7" s="79" customFormat="1" ht="15" customHeight="1">
      <c r="A10" s="84">
        <v>20502</v>
      </c>
      <c r="B10" s="85" t="s">
        <v>239</v>
      </c>
      <c r="C10" s="80">
        <v>15870763</v>
      </c>
      <c r="D10" s="80">
        <v>15731943</v>
      </c>
      <c r="E10" s="80">
        <v>14845318</v>
      </c>
      <c r="F10" s="80">
        <v>886625</v>
      </c>
      <c r="G10" s="80">
        <v>138820</v>
      </c>
    </row>
    <row r="11" spans="1:7" s="79" customFormat="1" ht="15" customHeight="1">
      <c r="A11" s="84">
        <v>2050203</v>
      </c>
      <c r="B11" s="85" t="s">
        <v>231</v>
      </c>
      <c r="C11" s="80">
        <v>15870763</v>
      </c>
      <c r="D11" s="80">
        <v>15731943</v>
      </c>
      <c r="E11" s="80">
        <v>14845318</v>
      </c>
      <c r="F11" s="80">
        <v>886625</v>
      </c>
      <c r="G11" s="80">
        <v>138820</v>
      </c>
    </row>
    <row r="12" spans="1:7" s="79" customFormat="1" ht="15" customHeight="1">
      <c r="A12" s="84">
        <v>208</v>
      </c>
      <c r="B12" s="85" t="s">
        <v>223</v>
      </c>
      <c r="C12" s="80">
        <v>338000</v>
      </c>
      <c r="D12" s="80">
        <v>338000</v>
      </c>
      <c r="E12" s="80">
        <v>338000</v>
      </c>
      <c r="F12" s="80"/>
      <c r="G12" s="80"/>
    </row>
    <row r="13" spans="1:7" s="79" customFormat="1" ht="15" customHeight="1">
      <c r="A13" s="84">
        <v>20805</v>
      </c>
      <c r="B13" s="85" t="s">
        <v>232</v>
      </c>
      <c r="C13" s="80">
        <v>338000</v>
      </c>
      <c r="D13" s="80">
        <v>338000</v>
      </c>
      <c r="E13" s="80">
        <v>338000</v>
      </c>
      <c r="F13" s="80"/>
      <c r="G13" s="80"/>
    </row>
    <row r="14" spans="1:7" s="79" customFormat="1" ht="15" customHeight="1">
      <c r="A14" s="84">
        <v>2080505</v>
      </c>
      <c r="B14" s="85" t="s">
        <v>233</v>
      </c>
      <c r="C14" s="80">
        <v>338000</v>
      </c>
      <c r="D14" s="80">
        <v>338000</v>
      </c>
      <c r="E14" s="80">
        <v>338000</v>
      </c>
      <c r="F14" s="80"/>
      <c r="G14" s="80"/>
    </row>
    <row r="15" spans="1:7" s="79" customFormat="1" ht="15" customHeight="1">
      <c r="A15" s="84">
        <v>210</v>
      </c>
      <c r="B15" s="85" t="s">
        <v>225</v>
      </c>
      <c r="C15" s="80">
        <v>319000</v>
      </c>
      <c r="D15" s="80">
        <v>319000</v>
      </c>
      <c r="E15" s="80">
        <v>319000</v>
      </c>
      <c r="F15" s="80"/>
      <c r="G15" s="80"/>
    </row>
    <row r="16" spans="1:7" s="79" customFormat="1" ht="15" customHeight="1">
      <c r="A16" s="84">
        <v>21011</v>
      </c>
      <c r="B16" s="85" t="s">
        <v>234</v>
      </c>
      <c r="C16" s="80">
        <v>319000</v>
      </c>
      <c r="D16" s="80">
        <v>319000</v>
      </c>
      <c r="E16" s="80">
        <v>319000</v>
      </c>
      <c r="F16" s="80"/>
      <c r="G16" s="80"/>
    </row>
    <row r="17" spans="1:7" s="79" customFormat="1" ht="18" customHeight="1">
      <c r="A17" s="81">
        <v>2101102</v>
      </c>
      <c r="B17" s="82" t="s">
        <v>235</v>
      </c>
      <c r="C17" s="83">
        <v>310000</v>
      </c>
      <c r="D17" s="83">
        <v>310000</v>
      </c>
      <c r="E17" s="83">
        <v>310000</v>
      </c>
      <c r="F17" s="83"/>
      <c r="G17" s="83"/>
    </row>
    <row r="18" spans="1:7" s="79" customFormat="1" ht="18" customHeight="1">
      <c r="A18" s="81">
        <v>2101199</v>
      </c>
      <c r="B18" s="82" t="s">
        <v>236</v>
      </c>
      <c r="C18" s="83">
        <v>9000</v>
      </c>
      <c r="D18" s="83">
        <v>9000</v>
      </c>
      <c r="E18" s="83">
        <v>9000</v>
      </c>
      <c r="F18" s="83"/>
      <c r="G18" s="83"/>
    </row>
    <row r="19" spans="1:7" s="79" customFormat="1" ht="18" customHeight="1">
      <c r="A19" s="81">
        <v>221</v>
      </c>
      <c r="B19" s="82" t="s">
        <v>228</v>
      </c>
      <c r="C19" s="83">
        <v>255000</v>
      </c>
      <c r="D19" s="83">
        <v>255000</v>
      </c>
      <c r="E19" s="83">
        <v>255000</v>
      </c>
      <c r="F19" s="83"/>
      <c r="G19" s="83"/>
    </row>
    <row r="20" spans="1:7" s="79" customFormat="1" ht="18" customHeight="1">
      <c r="A20" s="81">
        <v>22102</v>
      </c>
      <c r="B20" s="82" t="s">
        <v>237</v>
      </c>
      <c r="C20" s="83">
        <v>255000</v>
      </c>
      <c r="D20" s="83">
        <v>255000</v>
      </c>
      <c r="E20" s="83">
        <v>255000</v>
      </c>
      <c r="F20" s="83"/>
      <c r="G20" s="83"/>
    </row>
    <row r="21" spans="1:7" s="79" customFormat="1" ht="18" customHeight="1">
      <c r="A21" s="81">
        <v>2210201</v>
      </c>
      <c r="B21" s="82" t="s">
        <v>238</v>
      </c>
      <c r="C21" s="83">
        <v>255000</v>
      </c>
      <c r="D21" s="83">
        <v>255000</v>
      </c>
      <c r="E21" s="83">
        <v>255000</v>
      </c>
      <c r="F21" s="83"/>
      <c r="G21" s="83"/>
    </row>
    <row r="22" spans="1:7" s="79" customFormat="1" ht="18" customHeight="1">
      <c r="A22" s="200" t="s">
        <v>133</v>
      </c>
      <c r="B22" s="201" t="s">
        <v>133</v>
      </c>
      <c r="C22" s="83">
        <v>16782763</v>
      </c>
      <c r="D22" s="83">
        <v>16643943</v>
      </c>
      <c r="E22" s="83">
        <v>15757318</v>
      </c>
      <c r="F22" s="83">
        <v>886625</v>
      </c>
      <c r="G22" s="83">
        <v>138820</v>
      </c>
    </row>
  </sheetData>
  <mergeCells count="6">
    <mergeCell ref="A3:G3"/>
    <mergeCell ref="A5:B5"/>
    <mergeCell ref="D5:F5"/>
    <mergeCell ref="A22:B22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E19" sqref="E19"/>
    </sheetView>
  </sheetViews>
  <sheetFormatPr defaultColWidth="10.375" defaultRowHeight="14.25" customHeight="1"/>
  <cols>
    <col min="1" max="6" width="20.625" style="117" customWidth="1"/>
    <col min="7" max="16384" width="10.375" style="117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146"/>
      <c r="B2" s="146"/>
      <c r="C2" s="146"/>
      <c r="D2" s="146"/>
      <c r="E2" s="147"/>
      <c r="F2" s="47" t="s">
        <v>134</v>
      </c>
    </row>
    <row r="3" spans="1:6" ht="41.25" customHeight="1">
      <c r="A3" s="208" t="str">
        <f>"2025"&amp;"年一般公共预算“三公”经费支出预算表"</f>
        <v>2025年一般公共预算“三公”经费支出预算表</v>
      </c>
      <c r="B3" s="209"/>
      <c r="C3" s="209"/>
      <c r="D3" s="209"/>
      <c r="E3" s="210"/>
      <c r="F3" s="209"/>
    </row>
    <row r="4" spans="1:6" ht="14.25" customHeight="1">
      <c r="A4" s="211" t="s">
        <v>218</v>
      </c>
      <c r="B4" s="212"/>
      <c r="D4" s="146"/>
      <c r="E4" s="147"/>
      <c r="F4" s="58" t="s">
        <v>1</v>
      </c>
    </row>
    <row r="5" spans="1:6" ht="27" customHeight="1">
      <c r="A5" s="213" t="s">
        <v>135</v>
      </c>
      <c r="B5" s="213" t="s">
        <v>136</v>
      </c>
      <c r="C5" s="167" t="s">
        <v>137</v>
      </c>
      <c r="D5" s="213"/>
      <c r="E5" s="214"/>
      <c r="F5" s="213" t="s">
        <v>138</v>
      </c>
    </row>
    <row r="6" spans="1:6" ht="28.5" customHeight="1">
      <c r="A6" s="215"/>
      <c r="B6" s="216"/>
      <c r="C6" s="63" t="s">
        <v>57</v>
      </c>
      <c r="D6" s="63" t="s">
        <v>139</v>
      </c>
      <c r="E6" s="63" t="s">
        <v>140</v>
      </c>
      <c r="F6" s="217"/>
    </row>
    <row r="7" spans="1:6" s="140" customFormat="1" ht="17.25" customHeight="1">
      <c r="A7" s="87" t="s">
        <v>80</v>
      </c>
      <c r="B7" s="87" t="s">
        <v>81</v>
      </c>
      <c r="C7" s="87" t="s">
        <v>82</v>
      </c>
      <c r="D7" s="87" t="s">
        <v>83</v>
      </c>
      <c r="E7" s="87" t="s">
        <v>84</v>
      </c>
      <c r="F7" s="87" t="s">
        <v>85</v>
      </c>
    </row>
    <row r="8" spans="1:6" s="140" customFormat="1" ht="17.25" customHeight="1">
      <c r="A8" s="88" t="s">
        <v>241</v>
      </c>
      <c r="B8" s="88"/>
      <c r="C8" s="89"/>
      <c r="D8" s="89"/>
      <c r="E8" s="89"/>
      <c r="F8" s="89"/>
    </row>
    <row r="9" spans="1:6" ht="35.25" customHeight="1">
      <c r="A9" s="206" t="s">
        <v>342</v>
      </c>
      <c r="B9" s="207"/>
      <c r="C9" s="207"/>
      <c r="D9" s="207"/>
      <c r="E9" s="207"/>
      <c r="F9" s="207"/>
    </row>
  </sheetData>
  <mergeCells count="7">
    <mergeCell ref="A9:F9"/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5"/>
  <sheetViews>
    <sheetView showZeros="0" zoomScaleNormal="100" workbookViewId="0">
      <pane ySplit="1" topLeftCell="A17" activePane="bottomLeft" state="frozen"/>
      <selection pane="bottomLeft" activeCell="B21" sqref="B21"/>
    </sheetView>
  </sheetViews>
  <sheetFormatPr defaultRowHeight="14.25" customHeight="1"/>
  <cols>
    <col min="1" max="2" width="18.625" style="117" customWidth="1"/>
    <col min="3" max="3" width="20.75" style="117" customWidth="1"/>
    <col min="4" max="4" width="13.875" style="117" bestFit="1" customWidth="1"/>
    <col min="5" max="5" width="8.625" style="117" customWidth="1"/>
    <col min="6" max="6" width="25.75" style="117" customWidth="1"/>
    <col min="7" max="7" width="8.625" style="117" customWidth="1"/>
    <col min="8" max="8" width="23" style="117" customWidth="1"/>
    <col min="9" max="10" width="15.625" style="117" customWidth="1"/>
    <col min="11" max="24" width="18.75" style="117" customWidth="1"/>
    <col min="25" max="16384" width="9" style="117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139"/>
      <c r="C2" s="124"/>
      <c r="E2" s="141"/>
      <c r="F2" s="141"/>
      <c r="G2" s="141"/>
      <c r="H2" s="141"/>
      <c r="I2" s="124"/>
      <c r="J2" s="124"/>
      <c r="K2" s="124"/>
      <c r="L2" s="124"/>
      <c r="M2" s="124"/>
      <c r="N2" s="124"/>
      <c r="R2" s="124"/>
      <c r="V2" s="124"/>
      <c r="X2" s="2" t="s">
        <v>141</v>
      </c>
    </row>
    <row r="3" spans="1:24" ht="45.75" customHeight="1">
      <c r="A3" s="228" t="str">
        <f>"2025"&amp;"年部门基本支出预算表"</f>
        <v>2025年部门基本支出预算表</v>
      </c>
      <c r="B3" s="229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  <c r="P3" s="229"/>
      <c r="Q3" s="229"/>
      <c r="R3" s="228"/>
      <c r="S3" s="228"/>
      <c r="T3" s="228"/>
      <c r="U3" s="228"/>
      <c r="V3" s="228"/>
      <c r="W3" s="228"/>
      <c r="X3" s="228"/>
    </row>
    <row r="4" spans="1:24" ht="18.75" customHeight="1">
      <c r="A4" s="230" t="s">
        <v>242</v>
      </c>
      <c r="B4" s="231"/>
      <c r="C4" s="232"/>
      <c r="D4" s="232"/>
      <c r="E4" s="232"/>
      <c r="F4" s="232"/>
      <c r="G4" s="232"/>
      <c r="H4" s="232"/>
      <c r="I4" s="142"/>
      <c r="J4" s="142"/>
      <c r="K4" s="142"/>
      <c r="L4" s="142"/>
      <c r="M4" s="142"/>
      <c r="N4" s="142"/>
      <c r="O4" s="119"/>
      <c r="P4" s="119"/>
      <c r="Q4" s="119"/>
      <c r="R4" s="142"/>
      <c r="V4" s="124"/>
      <c r="X4" s="2" t="s">
        <v>1</v>
      </c>
    </row>
    <row r="5" spans="1:24" ht="18" customHeight="1">
      <c r="A5" s="218" t="s">
        <v>142</v>
      </c>
      <c r="B5" s="218" t="s">
        <v>143</v>
      </c>
      <c r="C5" s="218" t="s">
        <v>144</v>
      </c>
      <c r="D5" s="218" t="s">
        <v>145</v>
      </c>
      <c r="E5" s="218" t="s">
        <v>146</v>
      </c>
      <c r="F5" s="218" t="s">
        <v>147</v>
      </c>
      <c r="G5" s="218" t="s">
        <v>148</v>
      </c>
      <c r="H5" s="218" t="s">
        <v>149</v>
      </c>
      <c r="I5" s="197" t="s">
        <v>150</v>
      </c>
      <c r="J5" s="233" t="s">
        <v>150</v>
      </c>
      <c r="K5" s="233"/>
      <c r="L5" s="233"/>
      <c r="M5" s="233"/>
      <c r="N5" s="233"/>
      <c r="O5" s="198"/>
      <c r="P5" s="198"/>
      <c r="Q5" s="198"/>
      <c r="R5" s="234" t="s">
        <v>61</v>
      </c>
      <c r="S5" s="233" t="s">
        <v>62</v>
      </c>
      <c r="T5" s="233"/>
      <c r="U5" s="233"/>
      <c r="V5" s="233"/>
      <c r="W5" s="233"/>
      <c r="X5" s="235"/>
    </row>
    <row r="6" spans="1:24" ht="18" customHeight="1">
      <c r="A6" s="224"/>
      <c r="B6" s="225"/>
      <c r="C6" s="227"/>
      <c r="D6" s="224"/>
      <c r="E6" s="224"/>
      <c r="F6" s="224"/>
      <c r="G6" s="224"/>
      <c r="H6" s="224"/>
      <c r="I6" s="202" t="s">
        <v>151</v>
      </c>
      <c r="J6" s="197" t="s">
        <v>58</v>
      </c>
      <c r="K6" s="233"/>
      <c r="L6" s="233"/>
      <c r="M6" s="233"/>
      <c r="N6" s="235"/>
      <c r="O6" s="236" t="s">
        <v>152</v>
      </c>
      <c r="P6" s="198"/>
      <c r="Q6" s="199"/>
      <c r="R6" s="218" t="s">
        <v>61</v>
      </c>
      <c r="S6" s="197" t="s">
        <v>62</v>
      </c>
      <c r="T6" s="234" t="s">
        <v>64</v>
      </c>
      <c r="U6" s="233" t="s">
        <v>62</v>
      </c>
      <c r="V6" s="234" t="s">
        <v>66</v>
      </c>
      <c r="W6" s="234" t="s">
        <v>67</v>
      </c>
      <c r="X6" s="237" t="s">
        <v>68</v>
      </c>
    </row>
    <row r="7" spans="1:24" ht="19.5" customHeight="1">
      <c r="A7" s="225"/>
      <c r="B7" s="225"/>
      <c r="C7" s="225"/>
      <c r="D7" s="225"/>
      <c r="E7" s="225"/>
      <c r="F7" s="225"/>
      <c r="G7" s="225"/>
      <c r="H7" s="225"/>
      <c r="I7" s="225"/>
      <c r="J7" s="238" t="s">
        <v>153</v>
      </c>
      <c r="K7" s="218" t="s">
        <v>154</v>
      </c>
      <c r="L7" s="218" t="s">
        <v>155</v>
      </c>
      <c r="M7" s="218" t="s">
        <v>156</v>
      </c>
      <c r="N7" s="218" t="s">
        <v>157</v>
      </c>
      <c r="O7" s="218" t="s">
        <v>58</v>
      </c>
      <c r="P7" s="218" t="s">
        <v>59</v>
      </c>
      <c r="Q7" s="218" t="s">
        <v>60</v>
      </c>
      <c r="R7" s="225"/>
      <c r="S7" s="218" t="s">
        <v>57</v>
      </c>
      <c r="T7" s="218" t="s">
        <v>64</v>
      </c>
      <c r="U7" s="218" t="s">
        <v>158</v>
      </c>
      <c r="V7" s="218" t="s">
        <v>66</v>
      </c>
      <c r="W7" s="218" t="s">
        <v>67</v>
      </c>
      <c r="X7" s="218" t="s">
        <v>68</v>
      </c>
    </row>
    <row r="8" spans="1:24" ht="37.5" customHeight="1">
      <c r="A8" s="226"/>
      <c r="B8" s="203"/>
      <c r="C8" s="226"/>
      <c r="D8" s="226"/>
      <c r="E8" s="226"/>
      <c r="F8" s="226"/>
      <c r="G8" s="226"/>
      <c r="H8" s="226"/>
      <c r="I8" s="226"/>
      <c r="J8" s="239" t="s">
        <v>57</v>
      </c>
      <c r="K8" s="219" t="s">
        <v>159</v>
      </c>
      <c r="L8" s="219" t="s">
        <v>155</v>
      </c>
      <c r="M8" s="219" t="s">
        <v>156</v>
      </c>
      <c r="N8" s="219" t="s">
        <v>157</v>
      </c>
      <c r="O8" s="219" t="s">
        <v>155</v>
      </c>
      <c r="P8" s="219" t="s">
        <v>156</v>
      </c>
      <c r="Q8" s="219" t="s">
        <v>157</v>
      </c>
      <c r="R8" s="219" t="s">
        <v>61</v>
      </c>
      <c r="S8" s="219" t="s">
        <v>57</v>
      </c>
      <c r="T8" s="219" t="s">
        <v>64</v>
      </c>
      <c r="U8" s="219" t="s">
        <v>158</v>
      </c>
      <c r="V8" s="219" t="s">
        <v>66</v>
      </c>
      <c r="W8" s="219" t="s">
        <v>67</v>
      </c>
      <c r="X8" s="219" t="s">
        <v>68</v>
      </c>
    </row>
    <row r="9" spans="1:24" ht="14.25" customHeight="1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70">
        <v>21</v>
      </c>
      <c r="V9" s="70">
        <v>22</v>
      </c>
      <c r="W9" s="70">
        <v>23</v>
      </c>
      <c r="X9" s="70">
        <v>24</v>
      </c>
    </row>
    <row r="10" spans="1:24" s="143" customFormat="1" ht="20.25" customHeight="1">
      <c r="A10" s="107" t="s">
        <v>243</v>
      </c>
      <c r="B10" s="107" t="s">
        <v>217</v>
      </c>
      <c r="C10" s="111" t="s">
        <v>300</v>
      </c>
      <c r="D10" s="109" t="s">
        <v>244</v>
      </c>
      <c r="E10" s="109" t="s">
        <v>251</v>
      </c>
      <c r="F10" s="109" t="s">
        <v>221</v>
      </c>
      <c r="G10" s="109" t="s">
        <v>256</v>
      </c>
      <c r="H10" s="109" t="s">
        <v>274</v>
      </c>
      <c r="I10" s="110">
        <v>1006248</v>
      </c>
      <c r="J10" s="110">
        <v>1006248</v>
      </c>
      <c r="K10" s="86"/>
      <c r="L10" s="86"/>
      <c r="M10" s="110">
        <v>1006248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4" s="143" customFormat="1" ht="20.25" customHeight="1">
      <c r="A11" s="107" t="s">
        <v>243</v>
      </c>
      <c r="B11" s="107" t="s">
        <v>217</v>
      </c>
      <c r="C11" s="111" t="s">
        <v>300</v>
      </c>
      <c r="D11" s="109" t="s">
        <v>244</v>
      </c>
      <c r="E11" s="109" t="s">
        <v>251</v>
      </c>
      <c r="F11" s="109" t="s">
        <v>221</v>
      </c>
      <c r="G11" s="109" t="s">
        <v>257</v>
      </c>
      <c r="H11" s="109" t="s">
        <v>275</v>
      </c>
      <c r="I11" s="110">
        <v>566796</v>
      </c>
      <c r="J11" s="110">
        <v>566796</v>
      </c>
      <c r="K11" s="86"/>
      <c r="L11" s="86"/>
      <c r="M11" s="110">
        <v>566796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24" s="143" customFormat="1" ht="20.25" customHeight="1">
      <c r="A12" s="107" t="s">
        <v>243</v>
      </c>
      <c r="B12" s="107" t="s">
        <v>217</v>
      </c>
      <c r="C12" s="111" t="s">
        <v>300</v>
      </c>
      <c r="D12" s="109" t="s">
        <v>244</v>
      </c>
      <c r="E12" s="109" t="s">
        <v>251</v>
      </c>
      <c r="F12" s="109" t="s">
        <v>221</v>
      </c>
      <c r="G12" s="109" t="s">
        <v>258</v>
      </c>
      <c r="H12" s="109" t="s">
        <v>276</v>
      </c>
      <c r="I12" s="110">
        <v>83854</v>
      </c>
      <c r="J12" s="110">
        <v>83854</v>
      </c>
      <c r="K12" s="86"/>
      <c r="L12" s="86"/>
      <c r="M12" s="110">
        <v>83854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spans="1:24" s="143" customFormat="1" ht="20.25" customHeight="1">
      <c r="A13" s="107" t="s">
        <v>243</v>
      </c>
      <c r="B13" s="107" t="s">
        <v>217</v>
      </c>
      <c r="C13" s="111" t="s">
        <v>300</v>
      </c>
      <c r="D13" s="109" t="s">
        <v>244</v>
      </c>
      <c r="E13" s="109" t="s">
        <v>251</v>
      </c>
      <c r="F13" s="109" t="s">
        <v>221</v>
      </c>
      <c r="G13" s="109" t="s">
        <v>259</v>
      </c>
      <c r="H13" s="109" t="s">
        <v>277</v>
      </c>
      <c r="I13" s="110">
        <v>529020</v>
      </c>
      <c r="J13" s="110">
        <v>529020</v>
      </c>
      <c r="K13" s="86"/>
      <c r="L13" s="86"/>
      <c r="M13" s="110">
        <v>529020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spans="1:24" s="143" customFormat="1" ht="20.25" customHeight="1">
      <c r="A14" s="107" t="s">
        <v>243</v>
      </c>
      <c r="B14" s="107" t="s">
        <v>217</v>
      </c>
      <c r="C14" s="111" t="s">
        <v>300</v>
      </c>
      <c r="D14" s="109" t="s">
        <v>244</v>
      </c>
      <c r="E14" s="109" t="s">
        <v>251</v>
      </c>
      <c r="F14" s="109" t="s">
        <v>221</v>
      </c>
      <c r="G14" s="109" t="s">
        <v>259</v>
      </c>
      <c r="H14" s="109" t="s">
        <v>277</v>
      </c>
      <c r="I14" s="110">
        <v>298800</v>
      </c>
      <c r="J14" s="110">
        <v>298800</v>
      </c>
      <c r="K14" s="86"/>
      <c r="L14" s="86"/>
      <c r="M14" s="110">
        <v>298800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4" s="143" customFormat="1" ht="20.25" customHeight="1">
      <c r="A15" s="90" t="s">
        <v>243</v>
      </c>
      <c r="B15" s="90" t="s">
        <v>217</v>
      </c>
      <c r="C15" s="98" t="s">
        <v>301</v>
      </c>
      <c r="D15" s="91" t="s">
        <v>245</v>
      </c>
      <c r="E15" s="91" t="s">
        <v>251</v>
      </c>
      <c r="F15" s="91" t="s">
        <v>221</v>
      </c>
      <c r="G15" s="91" t="s">
        <v>258</v>
      </c>
      <c r="H15" s="91" t="s">
        <v>276</v>
      </c>
      <c r="I15" s="92">
        <v>1032000</v>
      </c>
      <c r="J15" s="92">
        <v>1032000</v>
      </c>
      <c r="K15" s="86"/>
      <c r="L15" s="86"/>
      <c r="M15" s="92">
        <v>1032000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spans="1:24" s="143" customFormat="1" ht="20.25" customHeight="1">
      <c r="A16" s="90" t="s">
        <v>243</v>
      </c>
      <c r="B16" s="90" t="s">
        <v>217</v>
      </c>
      <c r="C16" s="98" t="s">
        <v>301</v>
      </c>
      <c r="D16" s="91" t="s">
        <v>245</v>
      </c>
      <c r="E16" s="91" t="s">
        <v>251</v>
      </c>
      <c r="F16" s="91" t="s">
        <v>221</v>
      </c>
      <c r="G16" s="91" t="s">
        <v>259</v>
      </c>
      <c r="H16" s="91" t="s">
        <v>277</v>
      </c>
      <c r="I16" s="92">
        <v>288000</v>
      </c>
      <c r="J16" s="92">
        <v>288000</v>
      </c>
      <c r="K16" s="86"/>
      <c r="L16" s="86"/>
      <c r="M16" s="92">
        <v>288000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s="143" customFormat="1" ht="20.25" customHeight="1">
      <c r="A17" s="90" t="s">
        <v>243</v>
      </c>
      <c r="B17" s="90" t="s">
        <v>217</v>
      </c>
      <c r="C17" s="98" t="s">
        <v>301</v>
      </c>
      <c r="D17" s="91" t="s">
        <v>245</v>
      </c>
      <c r="E17" s="91" t="s">
        <v>251</v>
      </c>
      <c r="F17" s="91" t="s">
        <v>221</v>
      </c>
      <c r="G17" s="91" t="s">
        <v>259</v>
      </c>
      <c r="H17" s="91" t="s">
        <v>277</v>
      </c>
      <c r="I17" s="92">
        <v>252000</v>
      </c>
      <c r="J17" s="92">
        <v>252000</v>
      </c>
      <c r="K17" s="86"/>
      <c r="L17" s="86"/>
      <c r="M17" s="92">
        <v>252000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 s="144" customFormat="1" ht="20.25" customHeight="1">
      <c r="A18" s="102" t="s">
        <v>243</v>
      </c>
      <c r="B18" s="102" t="s">
        <v>217</v>
      </c>
      <c r="C18" s="103" t="s">
        <v>296</v>
      </c>
      <c r="D18" s="104" t="s">
        <v>246</v>
      </c>
      <c r="E18" s="104" t="s">
        <v>251</v>
      </c>
      <c r="F18" s="104" t="s">
        <v>221</v>
      </c>
      <c r="G18" s="104" t="s">
        <v>260</v>
      </c>
      <c r="H18" s="104" t="s">
        <v>278</v>
      </c>
      <c r="I18" s="105">
        <v>108000</v>
      </c>
      <c r="J18" s="105">
        <v>108000</v>
      </c>
      <c r="K18" s="106"/>
      <c r="L18" s="106"/>
      <c r="M18" s="105">
        <v>108000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s="144" customFormat="1" ht="20.25" customHeight="1">
      <c r="A19" s="102" t="s">
        <v>243</v>
      </c>
      <c r="B19" s="102" t="s">
        <v>217</v>
      </c>
      <c r="C19" s="103" t="s">
        <v>296</v>
      </c>
      <c r="D19" s="104" t="s">
        <v>246</v>
      </c>
      <c r="E19" s="104" t="s">
        <v>251</v>
      </c>
      <c r="F19" s="104" t="s">
        <v>221</v>
      </c>
      <c r="G19" s="104" t="s">
        <v>261</v>
      </c>
      <c r="H19" s="104" t="s">
        <v>279</v>
      </c>
      <c r="I19" s="105">
        <v>11185</v>
      </c>
      <c r="J19" s="105">
        <v>11185</v>
      </c>
      <c r="K19" s="106"/>
      <c r="L19" s="106"/>
      <c r="M19" s="105">
        <v>11185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s="143" customFormat="1" ht="20.25" customHeight="1">
      <c r="A20" s="107" t="s">
        <v>243</v>
      </c>
      <c r="B20" s="107" t="s">
        <v>217</v>
      </c>
      <c r="C20" s="108" t="s">
        <v>299</v>
      </c>
      <c r="D20" s="109" t="s">
        <v>247</v>
      </c>
      <c r="E20" s="109" t="s">
        <v>251</v>
      </c>
      <c r="F20" s="109" t="s">
        <v>221</v>
      </c>
      <c r="G20" s="109" t="s">
        <v>262</v>
      </c>
      <c r="H20" s="109" t="s">
        <v>280</v>
      </c>
      <c r="I20" s="110">
        <v>8937000</v>
      </c>
      <c r="J20" s="110">
        <v>8937000</v>
      </c>
      <c r="K20" s="86"/>
      <c r="L20" s="86"/>
      <c r="M20" s="110">
        <v>8937000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s="143" customFormat="1" ht="20.25" customHeight="1">
      <c r="A21" s="107" t="s">
        <v>243</v>
      </c>
      <c r="B21" s="107" t="s">
        <v>217</v>
      </c>
      <c r="C21" s="108" t="s">
        <v>299</v>
      </c>
      <c r="D21" s="109" t="s">
        <v>247</v>
      </c>
      <c r="E21" s="109" t="s">
        <v>251</v>
      </c>
      <c r="F21" s="109" t="s">
        <v>221</v>
      </c>
      <c r="G21" s="109" t="s">
        <v>262</v>
      </c>
      <c r="H21" s="109" t="s">
        <v>280</v>
      </c>
      <c r="I21" s="110">
        <v>1836000</v>
      </c>
      <c r="J21" s="110">
        <v>1836000</v>
      </c>
      <c r="K21" s="86"/>
      <c r="L21" s="86"/>
      <c r="M21" s="110">
        <v>1836000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4" s="143" customFormat="1" ht="20.25" customHeight="1">
      <c r="A22" s="90" t="s">
        <v>243</v>
      </c>
      <c r="B22" s="90" t="s">
        <v>217</v>
      </c>
      <c r="C22" s="98" t="s">
        <v>303</v>
      </c>
      <c r="D22" s="91" t="s">
        <v>229</v>
      </c>
      <c r="E22" s="91" t="s">
        <v>252</v>
      </c>
      <c r="F22" s="91" t="s">
        <v>229</v>
      </c>
      <c r="G22" s="91" t="s">
        <v>263</v>
      </c>
      <c r="H22" s="91" t="s">
        <v>229</v>
      </c>
      <c r="I22" s="92">
        <v>255000</v>
      </c>
      <c r="J22" s="92">
        <v>255000</v>
      </c>
      <c r="K22" s="86"/>
      <c r="L22" s="86"/>
      <c r="M22" s="92">
        <v>255000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4" s="143" customFormat="1" ht="20.25" customHeight="1">
      <c r="A23" s="90" t="s">
        <v>243</v>
      </c>
      <c r="B23" s="90" t="s">
        <v>217</v>
      </c>
      <c r="C23" s="98" t="s">
        <v>302</v>
      </c>
      <c r="D23" s="91" t="s">
        <v>248</v>
      </c>
      <c r="E23" s="91" t="s">
        <v>253</v>
      </c>
      <c r="F23" s="91" t="s">
        <v>224</v>
      </c>
      <c r="G23" s="91" t="s">
        <v>264</v>
      </c>
      <c r="H23" s="91" t="s">
        <v>281</v>
      </c>
      <c r="I23" s="92">
        <v>338000</v>
      </c>
      <c r="J23" s="92">
        <v>338000</v>
      </c>
      <c r="K23" s="86"/>
      <c r="L23" s="86"/>
      <c r="M23" s="92">
        <v>338000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s="143" customFormat="1" ht="20.25" customHeight="1">
      <c r="A24" s="90" t="s">
        <v>243</v>
      </c>
      <c r="B24" s="90" t="s">
        <v>217</v>
      </c>
      <c r="C24" s="98" t="s">
        <v>302</v>
      </c>
      <c r="D24" s="91" t="s">
        <v>248</v>
      </c>
      <c r="E24" s="91" t="s">
        <v>254</v>
      </c>
      <c r="F24" s="91" t="s">
        <v>226</v>
      </c>
      <c r="G24" s="91" t="s">
        <v>265</v>
      </c>
      <c r="H24" s="91" t="s">
        <v>282</v>
      </c>
      <c r="I24" s="92">
        <v>310000</v>
      </c>
      <c r="J24" s="92">
        <v>310000</v>
      </c>
      <c r="K24" s="86"/>
      <c r="L24" s="86"/>
      <c r="M24" s="92">
        <v>310000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s="143" customFormat="1" ht="20.25" customHeight="1">
      <c r="A25" s="90" t="s">
        <v>243</v>
      </c>
      <c r="B25" s="90" t="s">
        <v>217</v>
      </c>
      <c r="C25" s="98" t="s">
        <v>302</v>
      </c>
      <c r="D25" s="91" t="s">
        <v>248</v>
      </c>
      <c r="E25" s="91" t="s">
        <v>251</v>
      </c>
      <c r="F25" s="91" t="s">
        <v>221</v>
      </c>
      <c r="G25" s="91" t="s">
        <v>266</v>
      </c>
      <c r="H25" s="91" t="s">
        <v>283</v>
      </c>
      <c r="I25" s="92">
        <v>15600</v>
      </c>
      <c r="J25" s="92">
        <v>15600</v>
      </c>
      <c r="K25" s="86"/>
      <c r="L25" s="86"/>
      <c r="M25" s="92">
        <v>15600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 s="143" customFormat="1" ht="20.25" customHeight="1">
      <c r="A26" s="90" t="s">
        <v>243</v>
      </c>
      <c r="B26" s="90" t="s">
        <v>217</v>
      </c>
      <c r="C26" s="98" t="s">
        <v>302</v>
      </c>
      <c r="D26" s="91" t="s">
        <v>248</v>
      </c>
      <c r="E26" s="91" t="s">
        <v>255</v>
      </c>
      <c r="F26" s="91" t="s">
        <v>227</v>
      </c>
      <c r="G26" s="91" t="s">
        <v>266</v>
      </c>
      <c r="H26" s="91" t="s">
        <v>283</v>
      </c>
      <c r="I26" s="92">
        <v>9000</v>
      </c>
      <c r="J26" s="92">
        <v>9000</v>
      </c>
      <c r="K26" s="86"/>
      <c r="L26" s="86"/>
      <c r="M26" s="92">
        <v>9000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s="145" customFormat="1" ht="20.25" customHeight="1">
      <c r="A27" s="99" t="s">
        <v>243</v>
      </c>
      <c r="B27" s="99" t="s">
        <v>217</v>
      </c>
      <c r="C27" s="100" t="s">
        <v>297</v>
      </c>
      <c r="D27" s="91" t="s">
        <v>249</v>
      </c>
      <c r="E27" s="91" t="s">
        <v>251</v>
      </c>
      <c r="F27" s="91" t="s">
        <v>221</v>
      </c>
      <c r="G27" s="91" t="s">
        <v>267</v>
      </c>
      <c r="H27" s="91" t="s">
        <v>284</v>
      </c>
      <c r="I27" s="92">
        <v>84040</v>
      </c>
      <c r="J27" s="92">
        <v>84040</v>
      </c>
      <c r="K27" s="101"/>
      <c r="L27" s="101"/>
      <c r="M27" s="92">
        <v>84040</v>
      </c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4" s="145" customFormat="1" ht="20.25" customHeight="1">
      <c r="A28" s="99" t="s">
        <v>243</v>
      </c>
      <c r="B28" s="99" t="s">
        <v>217</v>
      </c>
      <c r="C28" s="100" t="s">
        <v>297</v>
      </c>
      <c r="D28" s="91" t="s">
        <v>249</v>
      </c>
      <c r="E28" s="91" t="s">
        <v>251</v>
      </c>
      <c r="F28" s="91" t="s">
        <v>221</v>
      </c>
      <c r="G28" s="91" t="s">
        <v>268</v>
      </c>
      <c r="H28" s="91" t="s">
        <v>285</v>
      </c>
      <c r="I28" s="92">
        <v>30000</v>
      </c>
      <c r="J28" s="92">
        <v>30000</v>
      </c>
      <c r="K28" s="101"/>
      <c r="L28" s="101"/>
      <c r="M28" s="92">
        <v>30000</v>
      </c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s="145" customFormat="1" ht="20.25" customHeight="1">
      <c r="A29" s="99" t="s">
        <v>243</v>
      </c>
      <c r="B29" s="99" t="s">
        <v>217</v>
      </c>
      <c r="C29" s="100" t="s">
        <v>297</v>
      </c>
      <c r="D29" s="91" t="s">
        <v>249</v>
      </c>
      <c r="E29" s="91" t="s">
        <v>251</v>
      </c>
      <c r="F29" s="91" t="s">
        <v>221</v>
      </c>
      <c r="G29" s="91" t="s">
        <v>269</v>
      </c>
      <c r="H29" s="91" t="s">
        <v>286</v>
      </c>
      <c r="I29" s="92">
        <v>430000</v>
      </c>
      <c r="J29" s="92">
        <v>430000</v>
      </c>
      <c r="K29" s="101"/>
      <c r="L29" s="101"/>
      <c r="M29" s="92">
        <v>430000</v>
      </c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s="145" customFormat="1" ht="20.25" customHeight="1">
      <c r="A30" s="99" t="s">
        <v>243</v>
      </c>
      <c r="B30" s="99" t="s">
        <v>217</v>
      </c>
      <c r="C30" s="100" t="s">
        <v>297</v>
      </c>
      <c r="D30" s="91" t="s">
        <v>249</v>
      </c>
      <c r="E30" s="91" t="s">
        <v>251</v>
      </c>
      <c r="F30" s="91" t="s">
        <v>221</v>
      </c>
      <c r="G30" s="91" t="s">
        <v>261</v>
      </c>
      <c r="H30" s="91" t="s">
        <v>279</v>
      </c>
      <c r="I30" s="92">
        <v>40000</v>
      </c>
      <c r="J30" s="92">
        <v>40000</v>
      </c>
      <c r="K30" s="101"/>
      <c r="L30" s="101"/>
      <c r="M30" s="92">
        <v>40000</v>
      </c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s="145" customFormat="1" ht="20.25" customHeight="1">
      <c r="A31" s="99" t="s">
        <v>243</v>
      </c>
      <c r="B31" s="99" t="s">
        <v>217</v>
      </c>
      <c r="C31" s="100" t="s">
        <v>297</v>
      </c>
      <c r="D31" s="91" t="s">
        <v>249</v>
      </c>
      <c r="E31" s="91" t="s">
        <v>251</v>
      </c>
      <c r="F31" s="91" t="s">
        <v>221</v>
      </c>
      <c r="G31" s="91" t="s">
        <v>270</v>
      </c>
      <c r="H31" s="91" t="s">
        <v>287</v>
      </c>
      <c r="I31" s="92">
        <v>20000</v>
      </c>
      <c r="J31" s="92">
        <v>20000</v>
      </c>
      <c r="K31" s="101"/>
      <c r="L31" s="101"/>
      <c r="M31" s="92">
        <v>20000</v>
      </c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s="145" customFormat="1" ht="20.25" customHeight="1">
      <c r="A32" s="99" t="s">
        <v>243</v>
      </c>
      <c r="B32" s="99" t="s">
        <v>217</v>
      </c>
      <c r="C32" s="100" t="s">
        <v>297</v>
      </c>
      <c r="D32" s="91" t="s">
        <v>249</v>
      </c>
      <c r="E32" s="91" t="s">
        <v>251</v>
      </c>
      <c r="F32" s="91" t="s">
        <v>221</v>
      </c>
      <c r="G32" s="91" t="s">
        <v>271</v>
      </c>
      <c r="H32" s="91" t="s">
        <v>288</v>
      </c>
      <c r="I32" s="92">
        <v>50000</v>
      </c>
      <c r="J32" s="92">
        <v>50000</v>
      </c>
      <c r="K32" s="101"/>
      <c r="L32" s="101"/>
      <c r="M32" s="92">
        <v>50000</v>
      </c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s="145" customFormat="1" ht="20.25" customHeight="1">
      <c r="A33" s="99" t="s">
        <v>243</v>
      </c>
      <c r="B33" s="99" t="s">
        <v>217</v>
      </c>
      <c r="C33" s="100" t="s">
        <v>297</v>
      </c>
      <c r="D33" s="91" t="s">
        <v>249</v>
      </c>
      <c r="E33" s="91" t="s">
        <v>251</v>
      </c>
      <c r="F33" s="91" t="s">
        <v>221</v>
      </c>
      <c r="G33" s="91" t="s">
        <v>272</v>
      </c>
      <c r="H33" s="91" t="s">
        <v>289</v>
      </c>
      <c r="I33" s="92">
        <v>90000</v>
      </c>
      <c r="J33" s="92">
        <v>90000</v>
      </c>
      <c r="K33" s="101"/>
      <c r="L33" s="101"/>
      <c r="M33" s="92">
        <v>90000</v>
      </c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s="143" customFormat="1" ht="20.25" customHeight="1">
      <c r="A34" s="90" t="s">
        <v>243</v>
      </c>
      <c r="B34" s="90" t="s">
        <v>217</v>
      </c>
      <c r="C34" s="98" t="s">
        <v>298</v>
      </c>
      <c r="D34" s="91" t="s">
        <v>250</v>
      </c>
      <c r="E34" s="91" t="s">
        <v>251</v>
      </c>
      <c r="F34" s="91" t="s">
        <v>221</v>
      </c>
      <c r="G34" s="91" t="s">
        <v>273</v>
      </c>
      <c r="H34" s="91" t="s">
        <v>250</v>
      </c>
      <c r="I34" s="92">
        <v>23400</v>
      </c>
      <c r="J34" s="92">
        <v>23400</v>
      </c>
      <c r="K34" s="86"/>
      <c r="L34" s="86"/>
      <c r="M34" s="92">
        <v>23400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s="143" customFormat="1" ht="17.25" customHeight="1">
      <c r="A35" s="220" t="s">
        <v>133</v>
      </c>
      <c r="B35" s="221"/>
      <c r="C35" s="222"/>
      <c r="D35" s="222"/>
      <c r="E35" s="222"/>
      <c r="F35" s="222"/>
      <c r="G35" s="222"/>
      <c r="H35" s="223"/>
      <c r="I35" s="86">
        <v>16643943</v>
      </c>
      <c r="J35" s="86">
        <v>16643943</v>
      </c>
      <c r="K35" s="86"/>
      <c r="L35" s="86"/>
      <c r="M35" s="86">
        <v>16643943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tabSelected="1" zoomScaleNormal="100" workbookViewId="0">
      <pane ySplit="1" topLeftCell="A2" activePane="bottomLeft" state="frozen"/>
      <selection pane="bottomLeft" activeCell="H21" sqref="H21"/>
    </sheetView>
  </sheetViews>
  <sheetFormatPr defaultRowHeight="14.25" customHeight="1"/>
  <cols>
    <col min="1" max="1" width="13" style="117" customWidth="1"/>
    <col min="2" max="2" width="22.25" style="117" customWidth="1"/>
    <col min="3" max="3" width="21.625" style="117" customWidth="1"/>
    <col min="4" max="4" width="19.625" style="117" customWidth="1"/>
    <col min="5" max="5" width="12.625" style="117" customWidth="1"/>
    <col min="6" max="6" width="15.625" style="117" customWidth="1"/>
    <col min="7" max="7" width="12.75" style="117" customWidth="1"/>
    <col min="8" max="8" width="17.75" style="117" customWidth="1"/>
    <col min="9" max="9" width="15.625" style="117" customWidth="1"/>
    <col min="10" max="11" width="16.625" style="117" customWidth="1"/>
    <col min="12" max="13" width="20" style="117" customWidth="1"/>
    <col min="14" max="14" width="12.25" style="117" customWidth="1"/>
    <col min="15" max="15" width="12.75" style="117" customWidth="1"/>
    <col min="16" max="16" width="11.125" style="117" customWidth="1"/>
    <col min="17" max="21" width="19.875" style="117" customWidth="1"/>
    <col min="22" max="22" width="20" style="117" customWidth="1"/>
    <col min="23" max="23" width="19.875" style="117" customWidth="1"/>
    <col min="24" max="16384" width="9" style="117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139"/>
      <c r="E2" s="118"/>
      <c r="F2" s="118"/>
      <c r="G2" s="118"/>
      <c r="H2" s="118"/>
      <c r="U2" s="139"/>
      <c r="W2" s="45" t="s">
        <v>160</v>
      </c>
    </row>
    <row r="3" spans="1:23" ht="46.5" customHeight="1">
      <c r="A3" s="229" t="str">
        <f>"2025"&amp;"年部门项目支出预算表"</f>
        <v>2025年部门项目支出预算表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23" ht="13.5" customHeight="1">
      <c r="A4" s="230" t="s">
        <v>242</v>
      </c>
      <c r="B4" s="231"/>
      <c r="C4" s="231"/>
      <c r="D4" s="231"/>
      <c r="E4" s="231"/>
      <c r="F4" s="231"/>
      <c r="G4" s="231"/>
      <c r="H4" s="231"/>
      <c r="I4" s="119"/>
      <c r="J4" s="119"/>
      <c r="K4" s="119"/>
      <c r="L4" s="119"/>
      <c r="M4" s="119"/>
      <c r="N4" s="119"/>
      <c r="O4" s="119"/>
      <c r="P4" s="119"/>
      <c r="Q4" s="119"/>
      <c r="U4" s="139"/>
      <c r="W4" s="45" t="s">
        <v>1</v>
      </c>
    </row>
    <row r="5" spans="1:23" ht="21.75" customHeight="1">
      <c r="A5" s="218" t="s">
        <v>161</v>
      </c>
      <c r="B5" s="240" t="s">
        <v>144</v>
      </c>
      <c r="C5" s="218" t="s">
        <v>145</v>
      </c>
      <c r="D5" s="218" t="s">
        <v>162</v>
      </c>
      <c r="E5" s="240" t="s">
        <v>146</v>
      </c>
      <c r="F5" s="240" t="s">
        <v>147</v>
      </c>
      <c r="G5" s="240" t="s">
        <v>163</v>
      </c>
      <c r="H5" s="240" t="s">
        <v>164</v>
      </c>
      <c r="I5" s="248" t="s">
        <v>55</v>
      </c>
      <c r="J5" s="236" t="s">
        <v>165</v>
      </c>
      <c r="K5" s="198"/>
      <c r="L5" s="198"/>
      <c r="M5" s="199"/>
      <c r="N5" s="236" t="s">
        <v>152</v>
      </c>
      <c r="O5" s="198"/>
      <c r="P5" s="199"/>
      <c r="Q5" s="240" t="s">
        <v>61</v>
      </c>
      <c r="R5" s="236" t="s">
        <v>62</v>
      </c>
      <c r="S5" s="198"/>
      <c r="T5" s="198"/>
      <c r="U5" s="198"/>
      <c r="V5" s="198"/>
      <c r="W5" s="199"/>
    </row>
    <row r="6" spans="1:23" ht="21.75" customHeight="1">
      <c r="A6" s="224"/>
      <c r="B6" s="225"/>
      <c r="C6" s="224"/>
      <c r="D6" s="224"/>
      <c r="E6" s="247"/>
      <c r="F6" s="247"/>
      <c r="G6" s="247"/>
      <c r="H6" s="247"/>
      <c r="I6" s="225"/>
      <c r="J6" s="242" t="s">
        <v>58</v>
      </c>
      <c r="K6" s="204"/>
      <c r="L6" s="240" t="s">
        <v>59</v>
      </c>
      <c r="M6" s="240" t="s">
        <v>60</v>
      </c>
      <c r="N6" s="240" t="s">
        <v>58</v>
      </c>
      <c r="O6" s="240" t="s">
        <v>59</v>
      </c>
      <c r="P6" s="240" t="s">
        <v>60</v>
      </c>
      <c r="Q6" s="247"/>
      <c r="R6" s="240" t="s">
        <v>57</v>
      </c>
      <c r="S6" s="240" t="s">
        <v>64</v>
      </c>
      <c r="T6" s="240" t="s">
        <v>158</v>
      </c>
      <c r="U6" s="240" t="s">
        <v>66</v>
      </c>
      <c r="V6" s="240" t="s">
        <v>67</v>
      </c>
      <c r="W6" s="240" t="s">
        <v>68</v>
      </c>
    </row>
    <row r="7" spans="1:23" ht="21" customHeight="1">
      <c r="A7" s="225"/>
      <c r="B7" s="225"/>
      <c r="C7" s="225"/>
      <c r="D7" s="225"/>
      <c r="E7" s="225"/>
      <c r="F7" s="225"/>
      <c r="G7" s="225"/>
      <c r="H7" s="225"/>
      <c r="I7" s="225"/>
      <c r="J7" s="243" t="s">
        <v>57</v>
      </c>
      <c r="K7" s="20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</row>
    <row r="8" spans="1:23" ht="39.75" customHeight="1">
      <c r="A8" s="219"/>
      <c r="B8" s="203"/>
      <c r="C8" s="219"/>
      <c r="D8" s="219"/>
      <c r="E8" s="241"/>
      <c r="F8" s="241"/>
      <c r="G8" s="241"/>
      <c r="H8" s="241"/>
      <c r="I8" s="203"/>
      <c r="J8" s="23" t="s">
        <v>57</v>
      </c>
      <c r="K8" s="23" t="s">
        <v>166</v>
      </c>
      <c r="L8" s="241"/>
      <c r="M8" s="241"/>
      <c r="N8" s="241"/>
      <c r="O8" s="241"/>
      <c r="P8" s="241"/>
      <c r="Q8" s="241"/>
      <c r="R8" s="241"/>
      <c r="S8" s="241"/>
      <c r="T8" s="241"/>
      <c r="U8" s="203"/>
      <c r="V8" s="241"/>
      <c r="W8" s="241"/>
    </row>
    <row r="9" spans="1:23" ht="15" customHeigh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5">
        <v>21</v>
      </c>
      <c r="V9" s="70">
        <v>22</v>
      </c>
      <c r="W9" s="5">
        <v>23</v>
      </c>
    </row>
    <row r="10" spans="1:23" s="140" customFormat="1" ht="24.95" customHeight="1">
      <c r="A10" s="94" t="s">
        <v>304</v>
      </c>
      <c r="B10" s="97" t="s">
        <v>294</v>
      </c>
      <c r="C10" s="93" t="s">
        <v>290</v>
      </c>
      <c r="D10" s="78" t="s">
        <v>217</v>
      </c>
      <c r="E10" s="78">
        <v>2050203</v>
      </c>
      <c r="F10" s="78" t="s">
        <v>222</v>
      </c>
      <c r="G10" s="78">
        <v>30299</v>
      </c>
      <c r="H10" s="78" t="s">
        <v>291</v>
      </c>
      <c r="I10" s="80">
        <v>131620</v>
      </c>
      <c r="J10" s="80">
        <v>131620</v>
      </c>
      <c r="K10" s="80">
        <v>131620</v>
      </c>
      <c r="L10" s="96"/>
      <c r="M10" s="96"/>
      <c r="N10" s="96"/>
      <c r="O10" s="96"/>
      <c r="P10" s="96"/>
      <c r="Q10" s="96"/>
      <c r="R10" s="96"/>
      <c r="S10" s="96"/>
      <c r="T10" s="96"/>
      <c r="U10" s="80"/>
      <c r="V10" s="96"/>
      <c r="W10" s="80"/>
    </row>
    <row r="11" spans="1:23" s="140" customFormat="1" ht="24.95" customHeight="1">
      <c r="A11" s="94" t="s">
        <v>304</v>
      </c>
      <c r="B11" s="97" t="s">
        <v>295</v>
      </c>
      <c r="C11" s="94" t="s">
        <v>293</v>
      </c>
      <c r="D11" s="78" t="s">
        <v>217</v>
      </c>
      <c r="E11" s="78">
        <v>2050203</v>
      </c>
      <c r="F11" s="78" t="s">
        <v>222</v>
      </c>
      <c r="G11" s="95">
        <v>30201</v>
      </c>
      <c r="H11" s="95" t="s">
        <v>292</v>
      </c>
      <c r="I11" s="83">
        <v>7200</v>
      </c>
      <c r="J11" s="83">
        <v>7200</v>
      </c>
      <c r="K11" s="83">
        <v>7200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1:23" ht="24.95" customHeight="1">
      <c r="A12" s="244" t="s">
        <v>133</v>
      </c>
      <c r="B12" s="245"/>
      <c r="C12" s="245"/>
      <c r="D12" s="245"/>
      <c r="E12" s="245"/>
      <c r="F12" s="245"/>
      <c r="G12" s="245"/>
      <c r="H12" s="24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2:H12"/>
    <mergeCell ref="A5:A8"/>
    <mergeCell ref="B5:B8"/>
    <mergeCell ref="C5:C8"/>
    <mergeCell ref="D5:D8"/>
    <mergeCell ref="E5:E8"/>
    <mergeCell ref="F5:F8"/>
    <mergeCell ref="G5:G8"/>
    <mergeCell ref="H5:H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33"/>
  <sheetViews>
    <sheetView showZeros="0" workbookViewId="0">
      <pane ySplit="1" topLeftCell="A2" activePane="bottomLeft" state="frozen"/>
      <selection pane="bottomLeft" activeCell="L13" sqref="L13"/>
    </sheetView>
  </sheetViews>
  <sheetFormatPr defaultColWidth="9.125" defaultRowHeight="12" customHeight="1"/>
  <cols>
    <col min="1" max="1" width="21.375" style="117" customWidth="1"/>
    <col min="2" max="2" width="16.625" style="117" customWidth="1"/>
    <col min="3" max="3" width="12.625" style="117" customWidth="1"/>
    <col min="4" max="4" width="15.25" style="117" customWidth="1"/>
    <col min="5" max="5" width="20.375" style="117" customWidth="1"/>
    <col min="6" max="9" width="11.625" style="117" customWidth="1"/>
    <col min="10" max="10" width="25.125" style="117" customWidth="1"/>
    <col min="11" max="16384" width="9.125" style="117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2" t="s">
        <v>167</v>
      </c>
    </row>
    <row r="3" spans="1:10" ht="39.75" customHeight="1">
      <c r="A3" s="251" t="str">
        <f>"2025"&amp;"年部门项目支出绩效目标表"</f>
        <v>2025年部门项目支出绩效目标表</v>
      </c>
      <c r="B3" s="229"/>
      <c r="C3" s="229"/>
      <c r="D3" s="229"/>
      <c r="E3" s="229"/>
      <c r="F3" s="228"/>
      <c r="G3" s="229"/>
      <c r="H3" s="228"/>
      <c r="I3" s="228"/>
      <c r="J3" s="229"/>
    </row>
    <row r="4" spans="1:10" ht="17.25" customHeight="1">
      <c r="A4" s="230" t="s">
        <v>242</v>
      </c>
      <c r="B4" s="175"/>
      <c r="C4" s="175"/>
      <c r="D4" s="175"/>
      <c r="E4" s="175"/>
      <c r="F4" s="175"/>
      <c r="G4" s="175"/>
      <c r="H4" s="175"/>
    </row>
    <row r="5" spans="1:10" ht="44.25" customHeight="1">
      <c r="A5" s="128" t="s">
        <v>145</v>
      </c>
      <c r="B5" s="128" t="s">
        <v>168</v>
      </c>
      <c r="C5" s="128" t="s">
        <v>169</v>
      </c>
      <c r="D5" s="128" t="s">
        <v>170</v>
      </c>
      <c r="E5" s="128" t="s">
        <v>171</v>
      </c>
      <c r="F5" s="129" t="s">
        <v>172</v>
      </c>
      <c r="G5" s="128" t="s">
        <v>173</v>
      </c>
      <c r="H5" s="129" t="s">
        <v>174</v>
      </c>
      <c r="I5" s="129" t="s">
        <v>175</v>
      </c>
      <c r="J5" s="128" t="s">
        <v>176</v>
      </c>
    </row>
    <row r="6" spans="1:10" ht="18.75" customHeight="1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131">
        <v>6</v>
      </c>
      <c r="G6" s="130">
        <v>7</v>
      </c>
      <c r="H6" s="131">
        <v>8</v>
      </c>
      <c r="I6" s="131">
        <v>9</v>
      </c>
      <c r="J6" s="130">
        <v>10</v>
      </c>
    </row>
    <row r="7" spans="1:10" s="1" customFormat="1" ht="50.1" customHeight="1">
      <c r="A7" s="252" t="s">
        <v>290</v>
      </c>
      <c r="B7" s="252" t="s">
        <v>311</v>
      </c>
      <c r="C7" s="252" t="s">
        <v>305</v>
      </c>
      <c r="D7" s="252" t="s">
        <v>312</v>
      </c>
      <c r="E7" s="81" t="s">
        <v>313</v>
      </c>
      <c r="F7" s="132" t="s">
        <v>314</v>
      </c>
      <c r="G7" s="133" t="s">
        <v>317</v>
      </c>
      <c r="H7" s="132" t="s">
        <v>315</v>
      </c>
      <c r="I7" s="132" t="s">
        <v>316</v>
      </c>
      <c r="J7" s="81" t="s">
        <v>318</v>
      </c>
    </row>
    <row r="8" spans="1:10" ht="50.1" customHeight="1">
      <c r="A8" s="253"/>
      <c r="B8" s="253"/>
      <c r="C8" s="253"/>
      <c r="D8" s="253"/>
      <c r="E8" s="81" t="s">
        <v>319</v>
      </c>
      <c r="F8" s="132" t="s">
        <v>314</v>
      </c>
      <c r="G8" s="133" t="s">
        <v>317</v>
      </c>
      <c r="H8" s="132" t="s">
        <v>315</v>
      </c>
      <c r="I8" s="132" t="s">
        <v>316</v>
      </c>
      <c r="J8" s="81" t="s">
        <v>318</v>
      </c>
    </row>
    <row r="9" spans="1:10" ht="30" customHeight="1">
      <c r="A9" s="253"/>
      <c r="B9" s="253"/>
      <c r="C9" s="254"/>
      <c r="D9" s="254"/>
      <c r="E9" s="134" t="s">
        <v>320</v>
      </c>
      <c r="F9" s="132" t="s">
        <v>314</v>
      </c>
      <c r="G9" s="133" t="s">
        <v>317</v>
      </c>
      <c r="H9" s="132" t="s">
        <v>315</v>
      </c>
      <c r="I9" s="132" t="s">
        <v>316</v>
      </c>
      <c r="J9" s="135" t="s">
        <v>321</v>
      </c>
    </row>
    <row r="10" spans="1:10" ht="30" customHeight="1">
      <c r="A10" s="253"/>
      <c r="B10" s="253"/>
      <c r="C10" s="136" t="s">
        <v>322</v>
      </c>
      <c r="D10" s="136" t="s">
        <v>323</v>
      </c>
      <c r="E10" s="134" t="s">
        <v>324</v>
      </c>
      <c r="F10" s="132" t="s">
        <v>314</v>
      </c>
      <c r="G10" s="133" t="s">
        <v>317</v>
      </c>
      <c r="H10" s="136" t="s">
        <v>325</v>
      </c>
      <c r="I10" s="136" t="s">
        <v>326</v>
      </c>
      <c r="J10" s="135" t="s">
        <v>327</v>
      </c>
    </row>
    <row r="11" spans="1:10" ht="30" customHeight="1">
      <c r="A11" s="253"/>
      <c r="B11" s="253"/>
      <c r="C11" s="255" t="s">
        <v>328</v>
      </c>
      <c r="D11" s="255" t="s">
        <v>329</v>
      </c>
      <c r="E11" s="134" t="s">
        <v>331</v>
      </c>
      <c r="F11" s="137" t="s">
        <v>332</v>
      </c>
      <c r="G11" s="138" t="s">
        <v>340</v>
      </c>
      <c r="H11" s="136" t="s">
        <v>333</v>
      </c>
      <c r="I11" s="132" t="s">
        <v>316</v>
      </c>
      <c r="J11" s="135" t="s">
        <v>334</v>
      </c>
    </row>
    <row r="12" spans="1:10" ht="30" customHeight="1">
      <c r="A12" s="254"/>
      <c r="B12" s="254"/>
      <c r="C12" s="256"/>
      <c r="D12" s="256"/>
      <c r="E12" s="134" t="s">
        <v>330</v>
      </c>
      <c r="F12" s="137" t="s">
        <v>332</v>
      </c>
      <c r="G12" s="138" t="s">
        <v>340</v>
      </c>
      <c r="H12" s="136" t="s">
        <v>333</v>
      </c>
      <c r="I12" s="132" t="s">
        <v>316</v>
      </c>
      <c r="J12" s="135" t="s">
        <v>335</v>
      </c>
    </row>
    <row r="13" spans="1:10" ht="30" customHeight="1">
      <c r="A13" s="249" t="s">
        <v>293</v>
      </c>
      <c r="B13" s="250" t="s">
        <v>311</v>
      </c>
      <c r="C13" s="136" t="s">
        <v>305</v>
      </c>
      <c r="D13" s="136" t="s">
        <v>312</v>
      </c>
      <c r="E13" s="134" t="s">
        <v>336</v>
      </c>
      <c r="F13" s="132" t="s">
        <v>314</v>
      </c>
      <c r="G13" s="138" t="s">
        <v>341</v>
      </c>
      <c r="H13" s="136" t="s">
        <v>315</v>
      </c>
      <c r="I13" s="136" t="s">
        <v>316</v>
      </c>
      <c r="J13" s="135" t="s">
        <v>337</v>
      </c>
    </row>
    <row r="14" spans="1:10" ht="30" customHeight="1">
      <c r="A14" s="249"/>
      <c r="B14" s="250"/>
      <c r="C14" s="136" t="s">
        <v>322</v>
      </c>
      <c r="D14" s="136" t="s">
        <v>323</v>
      </c>
      <c r="E14" s="134" t="s">
        <v>324</v>
      </c>
      <c r="F14" s="136" t="s">
        <v>314</v>
      </c>
      <c r="G14" s="138" t="s">
        <v>325</v>
      </c>
      <c r="H14" s="136" t="s">
        <v>351</v>
      </c>
      <c r="I14" s="136" t="s">
        <v>326</v>
      </c>
      <c r="J14" s="135" t="s">
        <v>338</v>
      </c>
    </row>
    <row r="15" spans="1:10" ht="30" customHeight="1">
      <c r="A15" s="249"/>
      <c r="B15" s="250"/>
      <c r="C15" s="250" t="s">
        <v>328</v>
      </c>
      <c r="D15" s="249" t="s">
        <v>329</v>
      </c>
      <c r="E15" s="134" t="s">
        <v>331</v>
      </c>
      <c r="F15" s="137" t="s">
        <v>332</v>
      </c>
      <c r="G15" s="138" t="s">
        <v>340</v>
      </c>
      <c r="H15" s="136" t="s">
        <v>333</v>
      </c>
      <c r="I15" s="132" t="s">
        <v>316</v>
      </c>
      <c r="J15" s="135" t="s">
        <v>339</v>
      </c>
    </row>
    <row r="16" spans="1:10" ht="30" customHeight="1">
      <c r="A16" s="249"/>
      <c r="B16" s="250"/>
      <c r="C16" s="250"/>
      <c r="D16" s="249"/>
      <c r="E16" s="134" t="s">
        <v>330</v>
      </c>
      <c r="F16" s="137" t="s">
        <v>332</v>
      </c>
      <c r="G16" s="138" t="s">
        <v>340</v>
      </c>
      <c r="H16" s="136" t="s">
        <v>333</v>
      </c>
      <c r="I16" s="132" t="s">
        <v>316</v>
      </c>
      <c r="J16" s="135" t="s">
        <v>335</v>
      </c>
    </row>
    <row r="17" spans="7:7" ht="12" customHeight="1">
      <c r="G17" s="127"/>
    </row>
    <row r="18" spans="7:7" ht="12" customHeight="1">
      <c r="G18" s="127"/>
    </row>
    <row r="19" spans="7:7" ht="12" customHeight="1">
      <c r="G19" s="127"/>
    </row>
    <row r="20" spans="7:7" ht="12" customHeight="1">
      <c r="G20" s="127"/>
    </row>
    <row r="21" spans="7:7" ht="12" customHeight="1">
      <c r="G21" s="127"/>
    </row>
    <row r="22" spans="7:7" ht="12" customHeight="1">
      <c r="G22" s="127"/>
    </row>
    <row r="23" spans="7:7" ht="12" customHeight="1">
      <c r="G23" s="127"/>
    </row>
    <row r="24" spans="7:7" ht="12" customHeight="1">
      <c r="G24" s="127"/>
    </row>
    <row r="25" spans="7:7" ht="12" customHeight="1">
      <c r="G25" s="127"/>
    </row>
    <row r="26" spans="7:7" ht="12" customHeight="1">
      <c r="G26" s="127"/>
    </row>
    <row r="27" spans="7:7" ht="12" customHeight="1">
      <c r="G27" s="127"/>
    </row>
    <row r="28" spans="7:7" ht="12" customHeight="1">
      <c r="G28" s="127"/>
    </row>
    <row r="29" spans="7:7" ht="12" customHeight="1">
      <c r="G29" s="127"/>
    </row>
    <row r="30" spans="7:7" ht="12" customHeight="1">
      <c r="G30" s="127"/>
    </row>
    <row r="31" spans="7:7" ht="12" customHeight="1">
      <c r="G31" s="127"/>
    </row>
    <row r="32" spans="7:7" ht="12" customHeight="1">
      <c r="G32" s="127"/>
    </row>
    <row r="33" spans="7:7" ht="12" customHeight="1">
      <c r="G33" s="127"/>
    </row>
  </sheetData>
  <mergeCells count="12">
    <mergeCell ref="A13:A16"/>
    <mergeCell ref="B13:B16"/>
    <mergeCell ref="C15:C16"/>
    <mergeCell ref="D15:D16"/>
    <mergeCell ref="A3:J3"/>
    <mergeCell ref="A4:H4"/>
    <mergeCell ref="A7:A12"/>
    <mergeCell ref="B7:B12"/>
    <mergeCell ref="C7:C9"/>
    <mergeCell ref="D7:D9"/>
    <mergeCell ref="C11:C12"/>
    <mergeCell ref="D11:D1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D17" sqref="D17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39">
        <v>1</v>
      </c>
      <c r="B2" s="40">
        <v>0</v>
      </c>
      <c r="C2" s="39">
        <v>1</v>
      </c>
      <c r="D2" s="41"/>
      <c r="E2" s="41"/>
      <c r="F2" s="38" t="s">
        <v>177</v>
      </c>
    </row>
    <row r="3" spans="1:6" ht="42" customHeight="1">
      <c r="A3" s="257" t="str">
        <f>"2025"&amp;"年部门政府性基金预算支出预算表"</f>
        <v>2025年部门政府性基金预算支出预算表</v>
      </c>
      <c r="B3" s="257" t="s">
        <v>178</v>
      </c>
      <c r="C3" s="258"/>
      <c r="D3" s="194"/>
      <c r="E3" s="194"/>
      <c r="F3" s="194"/>
    </row>
    <row r="4" spans="1:6" ht="13.5" customHeight="1">
      <c r="A4" s="230" t="s">
        <v>219</v>
      </c>
      <c r="B4" s="259" t="s">
        <v>179</v>
      </c>
      <c r="C4" s="260"/>
      <c r="D4" s="41"/>
      <c r="E4" s="41"/>
      <c r="F4" s="38" t="s">
        <v>1</v>
      </c>
    </row>
    <row r="5" spans="1:6" ht="19.5" customHeight="1">
      <c r="A5" s="202" t="s">
        <v>143</v>
      </c>
      <c r="B5" s="262" t="s">
        <v>70</v>
      </c>
      <c r="C5" s="202" t="s">
        <v>71</v>
      </c>
      <c r="D5" s="236" t="s">
        <v>180</v>
      </c>
      <c r="E5" s="198"/>
      <c r="F5" s="199"/>
    </row>
    <row r="6" spans="1:6" ht="18.75" customHeight="1">
      <c r="A6" s="227"/>
      <c r="B6" s="263"/>
      <c r="C6" s="227"/>
      <c r="D6" s="4" t="s">
        <v>55</v>
      </c>
      <c r="E6" s="3" t="s">
        <v>73</v>
      </c>
      <c r="F6" s="4" t="s">
        <v>74</v>
      </c>
    </row>
    <row r="7" spans="1:6" ht="18.75" customHeight="1">
      <c r="A7" s="24">
        <v>1</v>
      </c>
      <c r="B7" s="42" t="s">
        <v>81</v>
      </c>
      <c r="C7" s="24">
        <v>3</v>
      </c>
      <c r="D7" s="43">
        <v>4</v>
      </c>
      <c r="E7" s="43">
        <v>5</v>
      </c>
      <c r="F7" s="43">
        <v>6</v>
      </c>
    </row>
    <row r="8" spans="1:6" ht="21" customHeight="1">
      <c r="A8" s="113"/>
      <c r="B8" s="6"/>
      <c r="C8" s="113" t="s">
        <v>241</v>
      </c>
      <c r="D8" s="31"/>
      <c r="E8" s="31"/>
      <c r="F8" s="31"/>
    </row>
    <row r="9" spans="1:6" ht="18.75" customHeight="1">
      <c r="A9" s="177" t="s">
        <v>133</v>
      </c>
      <c r="B9" s="177" t="s">
        <v>133</v>
      </c>
      <c r="C9" s="261" t="s">
        <v>133</v>
      </c>
      <c r="D9" s="31"/>
      <c r="E9" s="31"/>
      <c r="F9" s="31"/>
    </row>
    <row r="10" spans="1:6" ht="34.5" customHeight="1">
      <c r="A10" s="206" t="s">
        <v>343</v>
      </c>
      <c r="B10" s="207"/>
      <c r="C10" s="207"/>
      <c r="D10" s="207"/>
      <c r="E10" s="207"/>
      <c r="F10" s="207"/>
    </row>
  </sheetData>
  <mergeCells count="8">
    <mergeCell ref="A10:F10"/>
    <mergeCell ref="A3:F3"/>
    <mergeCell ref="A4:C4"/>
    <mergeCell ref="D5:F5"/>
    <mergeCell ref="A9:C9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G20" sqref="G20"/>
    </sheetView>
  </sheetViews>
  <sheetFormatPr defaultColWidth="9.125" defaultRowHeight="14.25" customHeight="1"/>
  <cols>
    <col min="1" max="5" width="16.625" style="117" customWidth="1"/>
    <col min="6" max="6" width="7.75" style="117" customWidth="1"/>
    <col min="7" max="7" width="11.125" style="117" customWidth="1"/>
    <col min="8" max="8" width="13.25" style="117" customWidth="1"/>
    <col min="9" max="18" width="20" style="117" customWidth="1"/>
    <col min="19" max="19" width="19.875" style="117" customWidth="1"/>
    <col min="20" max="16384" width="9.125" style="117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124"/>
      <c r="C2" s="124"/>
      <c r="R2" s="2"/>
      <c r="S2" s="2" t="s">
        <v>181</v>
      </c>
    </row>
    <row r="3" spans="1:19" ht="41.25" customHeight="1">
      <c r="A3" s="270" t="str">
        <f>"2025"&amp;"年部门政府采购预算表"</f>
        <v>2025年部门政府采购预算表</v>
      </c>
      <c r="B3" s="228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8"/>
      <c r="N3" s="229"/>
      <c r="O3" s="229"/>
      <c r="P3" s="228"/>
      <c r="Q3" s="229"/>
      <c r="R3" s="228"/>
      <c r="S3" s="228"/>
    </row>
    <row r="4" spans="1:19" ht="18.75" customHeight="1">
      <c r="A4" s="211" t="s">
        <v>306</v>
      </c>
      <c r="B4" s="271"/>
      <c r="C4" s="271"/>
      <c r="D4" s="272"/>
      <c r="E4" s="272"/>
      <c r="F4" s="272"/>
      <c r="G4" s="272"/>
      <c r="H4" s="272"/>
      <c r="I4" s="119"/>
      <c r="J4" s="119"/>
      <c r="K4" s="119"/>
      <c r="L4" s="119"/>
      <c r="R4" s="2"/>
      <c r="S4" s="45" t="s">
        <v>1</v>
      </c>
    </row>
    <row r="5" spans="1:19" ht="15.75" customHeight="1">
      <c r="A5" s="240" t="s">
        <v>142</v>
      </c>
      <c r="B5" s="284" t="s">
        <v>143</v>
      </c>
      <c r="C5" s="284" t="s">
        <v>182</v>
      </c>
      <c r="D5" s="286" t="s">
        <v>183</v>
      </c>
      <c r="E5" s="286" t="s">
        <v>184</v>
      </c>
      <c r="F5" s="286" t="s">
        <v>185</v>
      </c>
      <c r="G5" s="286" t="s">
        <v>186</v>
      </c>
      <c r="H5" s="286" t="s">
        <v>187</v>
      </c>
      <c r="I5" s="273" t="s">
        <v>150</v>
      </c>
      <c r="J5" s="273"/>
      <c r="K5" s="273"/>
      <c r="L5" s="273"/>
      <c r="M5" s="234"/>
      <c r="N5" s="273"/>
      <c r="O5" s="273"/>
      <c r="P5" s="233"/>
      <c r="Q5" s="273"/>
      <c r="R5" s="234"/>
      <c r="S5" s="235"/>
    </row>
    <row r="6" spans="1:19" ht="17.25" customHeight="1">
      <c r="A6" s="247"/>
      <c r="B6" s="285"/>
      <c r="C6" s="285"/>
      <c r="D6" s="264"/>
      <c r="E6" s="264"/>
      <c r="F6" s="264"/>
      <c r="G6" s="264"/>
      <c r="H6" s="264"/>
      <c r="I6" s="264" t="s">
        <v>55</v>
      </c>
      <c r="J6" s="264" t="s">
        <v>58</v>
      </c>
      <c r="K6" s="264" t="s">
        <v>188</v>
      </c>
      <c r="L6" s="264" t="s">
        <v>189</v>
      </c>
      <c r="M6" s="266" t="s">
        <v>190</v>
      </c>
      <c r="N6" s="274" t="s">
        <v>191</v>
      </c>
      <c r="O6" s="274"/>
      <c r="P6" s="275"/>
      <c r="Q6" s="274"/>
      <c r="R6" s="276"/>
      <c r="S6" s="277"/>
    </row>
    <row r="7" spans="1:19" ht="54" customHeight="1">
      <c r="A7" s="241"/>
      <c r="B7" s="277"/>
      <c r="C7" s="277"/>
      <c r="D7" s="265"/>
      <c r="E7" s="265"/>
      <c r="F7" s="265"/>
      <c r="G7" s="265"/>
      <c r="H7" s="265"/>
      <c r="I7" s="265"/>
      <c r="J7" s="265" t="s">
        <v>57</v>
      </c>
      <c r="K7" s="265"/>
      <c r="L7" s="265"/>
      <c r="M7" s="267"/>
      <c r="N7" s="68" t="s">
        <v>57</v>
      </c>
      <c r="O7" s="68" t="s">
        <v>64</v>
      </c>
      <c r="P7" s="67" t="s">
        <v>65</v>
      </c>
      <c r="Q7" s="68" t="s">
        <v>66</v>
      </c>
      <c r="R7" s="69" t="s">
        <v>67</v>
      </c>
      <c r="S7" s="67" t="s">
        <v>68</v>
      </c>
    </row>
    <row r="8" spans="1:19" ht="18" customHeight="1">
      <c r="A8" s="35">
        <v>1</v>
      </c>
      <c r="B8" s="35" t="s">
        <v>81</v>
      </c>
      <c r="C8" s="36">
        <v>3</v>
      </c>
      <c r="D8" s="36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spans="1:19" ht="21" customHeight="1">
      <c r="A9" s="114"/>
      <c r="B9" s="32"/>
      <c r="C9" s="114" t="s">
        <v>241</v>
      </c>
      <c r="D9" s="33"/>
      <c r="E9" s="33"/>
      <c r="F9" s="33"/>
      <c r="G9" s="37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21" customHeight="1">
      <c r="A10" s="278" t="s">
        <v>133</v>
      </c>
      <c r="B10" s="279"/>
      <c r="C10" s="279"/>
      <c r="D10" s="280"/>
      <c r="E10" s="280"/>
      <c r="F10" s="280"/>
      <c r="G10" s="16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21" customHeight="1">
      <c r="A11" s="281" t="s">
        <v>192</v>
      </c>
      <c r="B11" s="259"/>
      <c r="C11" s="259"/>
      <c r="D11" s="281"/>
      <c r="E11" s="281"/>
      <c r="F11" s="281"/>
      <c r="G11" s="282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</row>
    <row r="12" spans="1:19" ht="24" customHeight="1">
      <c r="A12" s="268" t="s">
        <v>344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</row>
  </sheetData>
  <mergeCells count="20">
    <mergeCell ref="A3:S3"/>
    <mergeCell ref="A4:H4"/>
    <mergeCell ref="I5:S5"/>
    <mergeCell ref="N6:S6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12:S12"/>
    <mergeCell ref="A11:S11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zoomScaleNormal="100" workbookViewId="0">
      <pane ySplit="1" topLeftCell="A2" activePane="bottomLeft" state="frozen"/>
      <selection pane="bottomLeft" activeCell="F5" sqref="F5:F7"/>
    </sheetView>
  </sheetViews>
  <sheetFormatPr defaultColWidth="9.125" defaultRowHeight="14.25" customHeight="1"/>
  <cols>
    <col min="1" max="20" width="15.625" style="117" customWidth="1"/>
    <col min="21" max="16384" width="9.125" style="117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123"/>
      <c r="B2" s="124"/>
      <c r="C2" s="124"/>
      <c r="D2" s="124"/>
      <c r="E2" s="124"/>
      <c r="F2" s="124"/>
      <c r="G2" s="124"/>
      <c r="H2" s="123"/>
      <c r="I2" s="123"/>
      <c r="J2" s="123"/>
      <c r="K2" s="123"/>
      <c r="L2" s="123"/>
      <c r="M2" s="123"/>
      <c r="N2" s="125"/>
      <c r="O2" s="123"/>
      <c r="P2" s="123"/>
      <c r="Q2" s="124"/>
      <c r="R2" s="123"/>
      <c r="S2" s="34"/>
      <c r="T2" s="34" t="s">
        <v>193</v>
      </c>
    </row>
    <row r="3" spans="1:20" ht="41.25" customHeight="1">
      <c r="A3" s="270" t="str">
        <f>"2025"&amp;"年部门政府购买服务预算表"</f>
        <v>2025年部门政府购买服务预算表</v>
      </c>
      <c r="B3" s="228"/>
      <c r="C3" s="228"/>
      <c r="D3" s="228"/>
      <c r="E3" s="228"/>
      <c r="F3" s="228"/>
      <c r="G3" s="228"/>
      <c r="H3" s="287"/>
      <c r="I3" s="287"/>
      <c r="J3" s="287"/>
      <c r="K3" s="287"/>
      <c r="L3" s="287"/>
      <c r="M3" s="287"/>
      <c r="N3" s="288"/>
      <c r="O3" s="287"/>
      <c r="P3" s="287"/>
      <c r="Q3" s="228"/>
      <c r="R3" s="287"/>
      <c r="S3" s="288"/>
      <c r="T3" s="228"/>
    </row>
    <row r="4" spans="1:20" ht="22.5" customHeight="1">
      <c r="A4" s="289" t="s">
        <v>306</v>
      </c>
      <c r="B4" s="271"/>
      <c r="C4" s="271"/>
      <c r="D4" s="271"/>
      <c r="E4" s="271"/>
      <c r="F4" s="271"/>
      <c r="G4" s="271"/>
      <c r="H4" s="290"/>
      <c r="I4" s="290"/>
      <c r="J4" s="126"/>
      <c r="K4" s="126"/>
      <c r="L4" s="126"/>
      <c r="M4" s="126"/>
      <c r="N4" s="125"/>
      <c r="O4" s="123"/>
      <c r="P4" s="123"/>
      <c r="Q4" s="124"/>
      <c r="R4" s="123"/>
      <c r="S4" s="34"/>
      <c r="T4" s="34" t="s">
        <v>1</v>
      </c>
    </row>
    <row r="5" spans="1:20" ht="24" customHeight="1">
      <c r="A5" s="240" t="s">
        <v>142</v>
      </c>
      <c r="B5" s="307" t="s">
        <v>143</v>
      </c>
      <c r="C5" s="307" t="s">
        <v>182</v>
      </c>
      <c r="D5" s="307" t="s">
        <v>194</v>
      </c>
      <c r="E5" s="307" t="s">
        <v>195</v>
      </c>
      <c r="F5" s="307" t="s">
        <v>196</v>
      </c>
      <c r="G5" s="307" t="s">
        <v>197</v>
      </c>
      <c r="H5" s="286" t="s">
        <v>198</v>
      </c>
      <c r="I5" s="286" t="s">
        <v>199</v>
      </c>
      <c r="J5" s="273" t="s">
        <v>150</v>
      </c>
      <c r="K5" s="273"/>
      <c r="L5" s="273"/>
      <c r="M5" s="273"/>
      <c r="N5" s="234"/>
      <c r="O5" s="273"/>
      <c r="P5" s="273"/>
      <c r="Q5" s="233"/>
      <c r="R5" s="273"/>
      <c r="S5" s="234"/>
      <c r="T5" s="235"/>
    </row>
    <row r="6" spans="1:20" ht="24" customHeight="1">
      <c r="A6" s="247"/>
      <c r="B6" s="266"/>
      <c r="C6" s="266"/>
      <c r="D6" s="266"/>
      <c r="E6" s="266"/>
      <c r="F6" s="266"/>
      <c r="G6" s="266"/>
      <c r="H6" s="264"/>
      <c r="I6" s="264"/>
      <c r="J6" s="264" t="s">
        <v>55</v>
      </c>
      <c r="K6" s="264" t="s">
        <v>58</v>
      </c>
      <c r="L6" s="264" t="s">
        <v>188</v>
      </c>
      <c r="M6" s="264" t="s">
        <v>189</v>
      </c>
      <c r="N6" s="266" t="s">
        <v>190</v>
      </c>
      <c r="O6" s="274" t="s">
        <v>191</v>
      </c>
      <c r="P6" s="274"/>
      <c r="Q6" s="275"/>
      <c r="R6" s="274"/>
      <c r="S6" s="276"/>
      <c r="T6" s="277"/>
    </row>
    <row r="7" spans="1:20" ht="54" customHeight="1">
      <c r="A7" s="241"/>
      <c r="B7" s="267"/>
      <c r="C7" s="267"/>
      <c r="D7" s="267"/>
      <c r="E7" s="267"/>
      <c r="F7" s="267"/>
      <c r="G7" s="267"/>
      <c r="H7" s="265"/>
      <c r="I7" s="265"/>
      <c r="J7" s="265"/>
      <c r="K7" s="265" t="s">
        <v>57</v>
      </c>
      <c r="L7" s="265"/>
      <c r="M7" s="265"/>
      <c r="N7" s="267"/>
      <c r="O7" s="68" t="s">
        <v>57</v>
      </c>
      <c r="P7" s="68" t="s">
        <v>64</v>
      </c>
      <c r="Q7" s="67" t="s">
        <v>65</v>
      </c>
      <c r="R7" s="68" t="s">
        <v>66</v>
      </c>
      <c r="S7" s="69" t="s">
        <v>67</v>
      </c>
      <c r="T7" s="67" t="s">
        <v>68</v>
      </c>
    </row>
    <row r="8" spans="1:20" ht="17.25" customHeight="1">
      <c r="A8" s="62">
        <v>1</v>
      </c>
      <c r="B8" s="67">
        <v>2</v>
      </c>
      <c r="C8" s="62">
        <v>3</v>
      </c>
      <c r="D8" s="62">
        <v>4</v>
      </c>
      <c r="E8" s="67">
        <v>5</v>
      </c>
      <c r="F8" s="62">
        <v>6</v>
      </c>
      <c r="G8" s="62">
        <v>7</v>
      </c>
      <c r="H8" s="67">
        <v>8</v>
      </c>
      <c r="I8" s="62">
        <v>9</v>
      </c>
      <c r="J8" s="62">
        <v>10</v>
      </c>
      <c r="K8" s="67">
        <v>11</v>
      </c>
      <c r="L8" s="62">
        <v>12</v>
      </c>
      <c r="M8" s="62">
        <v>13</v>
      </c>
      <c r="N8" s="67">
        <v>14</v>
      </c>
      <c r="O8" s="62">
        <v>15</v>
      </c>
      <c r="P8" s="62">
        <v>16</v>
      </c>
      <c r="Q8" s="67">
        <v>17</v>
      </c>
      <c r="R8" s="62">
        <v>18</v>
      </c>
      <c r="S8" s="62">
        <v>19</v>
      </c>
      <c r="T8" s="62">
        <v>20</v>
      </c>
    </row>
    <row r="9" spans="1:20" ht="21" customHeight="1">
      <c r="A9" s="114"/>
      <c r="B9" s="32"/>
      <c r="C9" s="114" t="s">
        <v>241</v>
      </c>
      <c r="D9" s="32"/>
      <c r="E9" s="32"/>
      <c r="F9" s="32"/>
      <c r="G9" s="32"/>
      <c r="H9" s="33"/>
      <c r="I9" s="3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>
      <c r="A10" s="278" t="s">
        <v>133</v>
      </c>
      <c r="B10" s="279"/>
      <c r="C10" s="279"/>
      <c r="D10" s="279"/>
      <c r="E10" s="279"/>
      <c r="F10" s="279"/>
      <c r="G10" s="279"/>
      <c r="H10" s="280"/>
      <c r="I10" s="17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34.5" customHeight="1">
      <c r="A11" s="206" t="s">
        <v>345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</row>
  </sheetData>
  <mergeCells count="20">
    <mergeCell ref="A11:T11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E29" sqref="E29"/>
    </sheetView>
  </sheetViews>
  <sheetFormatPr defaultColWidth="9.125" defaultRowHeight="14.25" customHeight="1"/>
  <cols>
    <col min="1" max="1" width="37.75" style="117" customWidth="1"/>
    <col min="2" max="5" width="20" style="117" customWidth="1"/>
    <col min="6" max="16384" width="9.125" style="117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28"/>
      <c r="E2" s="2" t="s">
        <v>200</v>
      </c>
    </row>
    <row r="3" spans="1:5" ht="41.25" customHeight="1">
      <c r="A3" s="270" t="str">
        <f>"2025"&amp;"年区对下转移支付预算表"</f>
        <v>2025年区对下转移支付预算表</v>
      </c>
      <c r="B3" s="229"/>
      <c r="C3" s="229"/>
      <c r="D3" s="229"/>
      <c r="E3" s="228"/>
    </row>
    <row r="4" spans="1:5" ht="18" customHeight="1">
      <c r="A4" s="289" t="s">
        <v>306</v>
      </c>
      <c r="B4" s="290"/>
      <c r="C4" s="290"/>
      <c r="D4" s="291"/>
      <c r="E4" s="2" t="s">
        <v>1</v>
      </c>
    </row>
    <row r="5" spans="1:5" ht="19.5" customHeight="1">
      <c r="A5" s="248" t="s">
        <v>201</v>
      </c>
      <c r="B5" s="236" t="s">
        <v>150</v>
      </c>
      <c r="C5" s="198"/>
      <c r="D5" s="198"/>
      <c r="E5" s="64"/>
    </row>
    <row r="6" spans="1:5" ht="40.5" customHeight="1">
      <c r="A6" s="203"/>
      <c r="B6" s="65" t="s">
        <v>55</v>
      </c>
      <c r="C6" s="66" t="s">
        <v>58</v>
      </c>
      <c r="D6" s="29" t="s">
        <v>188</v>
      </c>
      <c r="E6" s="30" t="s">
        <v>202</v>
      </c>
    </row>
    <row r="7" spans="1:5" ht="19.5" customHeight="1">
      <c r="A7" s="5">
        <v>1</v>
      </c>
      <c r="B7" s="5">
        <v>2</v>
      </c>
      <c r="C7" s="5">
        <v>3</v>
      </c>
      <c r="D7" s="61">
        <v>4</v>
      </c>
      <c r="E7" s="70">
        <v>5</v>
      </c>
    </row>
    <row r="8" spans="1:5" ht="19.5" customHeight="1">
      <c r="A8" s="115"/>
      <c r="B8" s="115" t="s">
        <v>241</v>
      </c>
      <c r="C8" s="31"/>
      <c r="D8" s="31"/>
      <c r="E8" s="31"/>
    </row>
    <row r="9" spans="1:5" ht="19.5" customHeight="1">
      <c r="A9" s="26" t="s">
        <v>347</v>
      </c>
      <c r="B9" s="31"/>
      <c r="C9" s="31"/>
      <c r="D9" s="31"/>
      <c r="E9" s="31"/>
    </row>
    <row r="10" spans="1:5" ht="32.25" customHeight="1">
      <c r="A10" s="206" t="s">
        <v>346</v>
      </c>
      <c r="B10" s="207"/>
      <c r="C10" s="207"/>
      <c r="D10" s="207"/>
      <c r="E10" s="207"/>
    </row>
  </sheetData>
  <mergeCells count="5">
    <mergeCell ref="A3:E3"/>
    <mergeCell ref="A4:D4"/>
    <mergeCell ref="B5:D5"/>
    <mergeCell ref="A5:A6"/>
    <mergeCell ref="A10:E10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 pane="bottomLeft" activeCell="D13" sqref="D13"/>
    </sheetView>
  </sheetViews>
  <sheetFormatPr defaultColWidth="9.125" defaultRowHeight="12" customHeight="1"/>
  <cols>
    <col min="1" max="1" width="34.25" style="117" customWidth="1"/>
    <col min="2" max="2" width="29" style="117" customWidth="1"/>
    <col min="3" max="5" width="23.625" style="117" customWidth="1"/>
    <col min="6" max="6" width="11.25" style="117" customWidth="1"/>
    <col min="7" max="7" width="25.125" style="117" customWidth="1"/>
    <col min="8" max="8" width="15.625" style="117" customWidth="1"/>
    <col min="9" max="9" width="13.375" style="117" customWidth="1"/>
    <col min="10" max="10" width="18.875" style="117" customWidth="1"/>
    <col min="11" max="16384" width="9.125" style="117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2" t="s">
        <v>203</v>
      </c>
    </row>
    <row r="3" spans="1:10" ht="41.25" customHeight="1">
      <c r="A3" s="251" t="str">
        <f>"2025"&amp;"年区对下转移支付绩效目标表"</f>
        <v>2025年区对下转移支付绩效目标表</v>
      </c>
      <c r="B3" s="229"/>
      <c r="C3" s="229"/>
      <c r="D3" s="229"/>
      <c r="E3" s="229"/>
      <c r="F3" s="228"/>
      <c r="G3" s="229"/>
      <c r="H3" s="228"/>
      <c r="I3" s="228"/>
      <c r="J3" s="229"/>
    </row>
    <row r="4" spans="1:10" ht="30" customHeight="1">
      <c r="A4" s="230" t="s">
        <v>219</v>
      </c>
      <c r="B4" s="175"/>
      <c r="C4" s="175"/>
      <c r="D4" s="175"/>
      <c r="E4" s="175"/>
      <c r="F4" s="175"/>
      <c r="G4" s="175"/>
      <c r="H4" s="175"/>
    </row>
    <row r="5" spans="1:10" ht="30" customHeight="1">
      <c r="A5" s="23" t="s">
        <v>201</v>
      </c>
      <c r="B5" s="23" t="s">
        <v>168</v>
      </c>
      <c r="C5" s="23" t="s">
        <v>169</v>
      </c>
      <c r="D5" s="23" t="s">
        <v>170</v>
      </c>
      <c r="E5" s="23" t="s">
        <v>171</v>
      </c>
      <c r="F5" s="24" t="s">
        <v>172</v>
      </c>
      <c r="G5" s="23" t="s">
        <v>173</v>
      </c>
      <c r="H5" s="24" t="s">
        <v>174</v>
      </c>
      <c r="I5" s="24" t="s">
        <v>175</v>
      </c>
      <c r="J5" s="23" t="s">
        <v>176</v>
      </c>
    </row>
    <row r="6" spans="1:10" ht="30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4">
        <v>6</v>
      </c>
      <c r="G6" s="23">
        <v>7</v>
      </c>
      <c r="H6" s="24">
        <v>8</v>
      </c>
      <c r="I6" s="24">
        <v>9</v>
      </c>
      <c r="J6" s="23">
        <v>10</v>
      </c>
    </row>
    <row r="7" spans="1:10" ht="30" customHeight="1">
      <c r="A7" s="115"/>
      <c r="B7" s="115" t="s">
        <v>241</v>
      </c>
      <c r="C7" s="25"/>
      <c r="D7" s="25"/>
      <c r="E7" s="26"/>
      <c r="F7" s="27"/>
      <c r="G7" s="26"/>
      <c r="H7" s="27"/>
      <c r="I7" s="27"/>
      <c r="J7" s="26"/>
    </row>
    <row r="8" spans="1:10" ht="45" customHeight="1">
      <c r="A8" s="206" t="s">
        <v>350</v>
      </c>
      <c r="B8" s="206"/>
      <c r="C8" s="206"/>
      <c r="D8" s="206"/>
      <c r="E8" s="206"/>
      <c r="F8" s="206"/>
      <c r="G8" s="206"/>
      <c r="H8" s="206"/>
      <c r="I8" s="206"/>
      <c r="J8" s="206"/>
    </row>
  </sheetData>
  <mergeCells count="3">
    <mergeCell ref="A3:J3"/>
    <mergeCell ref="A4:H4"/>
    <mergeCell ref="A8:J8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E20" sqref="E20"/>
    </sheetView>
  </sheetViews>
  <sheetFormatPr defaultColWidth="10.375" defaultRowHeight="14.25" customHeight="1"/>
  <cols>
    <col min="1" max="9" width="16.6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92" t="s">
        <v>204</v>
      </c>
      <c r="B2" s="293"/>
      <c r="C2" s="293"/>
      <c r="D2" s="294"/>
      <c r="E2" s="294"/>
      <c r="F2" s="294"/>
      <c r="G2" s="293"/>
      <c r="H2" s="293"/>
      <c r="I2" s="294"/>
    </row>
    <row r="3" spans="1:9" ht="41.25" customHeight="1">
      <c r="A3" s="155" t="str">
        <f>"2025"&amp;"年新增资产配置预算表"</f>
        <v>2025年新增资产配置预算表</v>
      </c>
      <c r="B3" s="295"/>
      <c r="C3" s="295"/>
      <c r="D3" s="296"/>
      <c r="E3" s="296"/>
      <c r="F3" s="296"/>
      <c r="G3" s="295"/>
      <c r="H3" s="295"/>
      <c r="I3" s="296"/>
    </row>
    <row r="4" spans="1:9" ht="14.25" customHeight="1">
      <c r="A4" s="192" t="s">
        <v>242</v>
      </c>
      <c r="B4" s="297"/>
      <c r="C4" s="297"/>
      <c r="D4" s="13"/>
      <c r="F4" s="12"/>
      <c r="G4" s="11"/>
      <c r="H4" s="11"/>
      <c r="I4" s="22" t="s">
        <v>1</v>
      </c>
    </row>
    <row r="5" spans="1:9" ht="28.5" customHeight="1">
      <c r="A5" s="213" t="s">
        <v>142</v>
      </c>
      <c r="B5" s="214" t="s">
        <v>143</v>
      </c>
      <c r="C5" s="167" t="s">
        <v>205</v>
      </c>
      <c r="D5" s="213" t="s">
        <v>206</v>
      </c>
      <c r="E5" s="213" t="s">
        <v>207</v>
      </c>
      <c r="F5" s="213" t="s">
        <v>208</v>
      </c>
      <c r="G5" s="214" t="s">
        <v>209</v>
      </c>
      <c r="H5" s="298"/>
      <c r="I5" s="213"/>
    </row>
    <row r="6" spans="1:9" ht="21" customHeight="1">
      <c r="A6" s="167"/>
      <c r="B6" s="217"/>
      <c r="C6" s="217"/>
      <c r="D6" s="216"/>
      <c r="E6" s="217"/>
      <c r="F6" s="217"/>
      <c r="G6" s="14" t="s">
        <v>186</v>
      </c>
      <c r="H6" s="14" t="s">
        <v>210</v>
      </c>
      <c r="I6" s="14" t="s">
        <v>211</v>
      </c>
    </row>
    <row r="7" spans="1:9" ht="17.25" customHeight="1">
      <c r="A7" s="15" t="s">
        <v>80</v>
      </c>
      <c r="B7" s="16"/>
      <c r="C7" s="17" t="s">
        <v>81</v>
      </c>
      <c r="D7" s="15" t="s">
        <v>82</v>
      </c>
      <c r="E7" s="18" t="s">
        <v>83</v>
      </c>
      <c r="F7" s="15" t="s">
        <v>84</v>
      </c>
      <c r="G7" s="17" t="s">
        <v>85</v>
      </c>
      <c r="H7" s="19" t="s">
        <v>86</v>
      </c>
      <c r="I7" s="18" t="s">
        <v>87</v>
      </c>
    </row>
    <row r="8" spans="1:9" ht="19.5" customHeight="1">
      <c r="A8" s="72"/>
      <c r="B8" s="10"/>
      <c r="C8" s="116" t="s">
        <v>240</v>
      </c>
      <c r="D8" s="8"/>
      <c r="E8" s="6"/>
      <c r="F8" s="19"/>
      <c r="G8" s="20"/>
      <c r="H8" s="21"/>
      <c r="I8" s="21"/>
    </row>
    <row r="9" spans="1:9" ht="19.5" customHeight="1">
      <c r="A9" s="299" t="s">
        <v>55</v>
      </c>
      <c r="B9" s="300"/>
      <c r="C9" s="300"/>
      <c r="D9" s="301"/>
      <c r="E9" s="302"/>
      <c r="F9" s="302"/>
      <c r="G9" s="20"/>
      <c r="H9" s="21"/>
      <c r="I9" s="21"/>
    </row>
    <row r="10" spans="1:9" ht="28.5" customHeight="1">
      <c r="A10" s="206" t="s">
        <v>348</v>
      </c>
      <c r="B10" s="206"/>
      <c r="C10" s="206"/>
      <c r="D10" s="206"/>
      <c r="E10" s="206"/>
      <c r="F10" s="206"/>
      <c r="G10" s="206"/>
      <c r="H10" s="206"/>
      <c r="I10" s="206"/>
    </row>
  </sheetData>
  <mergeCells count="12">
    <mergeCell ref="A10:I10"/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 activeCell="F19" sqref="F19"/>
    </sheetView>
  </sheetViews>
  <sheetFormatPr defaultColWidth="9.125" defaultRowHeight="14.25" customHeight="1"/>
  <cols>
    <col min="1" max="10" width="15.625" style="117" customWidth="1"/>
    <col min="11" max="11" width="16.625" style="117" customWidth="1"/>
    <col min="12" max="16384" width="9.125" style="117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118"/>
      <c r="E2" s="118"/>
      <c r="F2" s="118"/>
      <c r="G2" s="118"/>
      <c r="K2" s="2" t="s">
        <v>212</v>
      </c>
    </row>
    <row r="3" spans="1:11" ht="41.25" customHeight="1">
      <c r="A3" s="229" t="str">
        <f>"2025"&amp;"年上级转移支付补助项目支出预算表"</f>
        <v>2025年上级转移支付补助项目支出预算表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13.5" customHeight="1">
      <c r="A4" s="230" t="s">
        <v>219</v>
      </c>
      <c r="B4" s="231"/>
      <c r="C4" s="231"/>
      <c r="D4" s="231"/>
      <c r="E4" s="231"/>
      <c r="F4" s="231"/>
      <c r="G4" s="231"/>
      <c r="H4" s="119"/>
      <c r="I4" s="119"/>
      <c r="J4" s="119"/>
      <c r="K4" s="2" t="s">
        <v>1</v>
      </c>
    </row>
    <row r="5" spans="1:11" ht="21.75" customHeight="1">
      <c r="A5" s="218" t="s">
        <v>161</v>
      </c>
      <c r="B5" s="218" t="s">
        <v>145</v>
      </c>
      <c r="C5" s="218" t="s">
        <v>162</v>
      </c>
      <c r="D5" s="240" t="s">
        <v>146</v>
      </c>
      <c r="E5" s="240" t="s">
        <v>147</v>
      </c>
      <c r="F5" s="240" t="s">
        <v>163</v>
      </c>
      <c r="G5" s="240" t="s">
        <v>164</v>
      </c>
      <c r="H5" s="248" t="s">
        <v>55</v>
      </c>
      <c r="I5" s="236" t="s">
        <v>213</v>
      </c>
      <c r="J5" s="198"/>
      <c r="K5" s="199"/>
    </row>
    <row r="6" spans="1:11" ht="21.75" customHeight="1">
      <c r="A6" s="224"/>
      <c r="B6" s="224"/>
      <c r="C6" s="224"/>
      <c r="D6" s="247"/>
      <c r="E6" s="247"/>
      <c r="F6" s="247"/>
      <c r="G6" s="247"/>
      <c r="H6" s="225"/>
      <c r="I6" s="240" t="s">
        <v>58</v>
      </c>
      <c r="J6" s="240" t="s">
        <v>59</v>
      </c>
      <c r="K6" s="240" t="s">
        <v>60</v>
      </c>
    </row>
    <row r="7" spans="1:11" ht="40.5" customHeight="1">
      <c r="A7" s="219"/>
      <c r="B7" s="219"/>
      <c r="C7" s="219"/>
      <c r="D7" s="241"/>
      <c r="E7" s="241"/>
      <c r="F7" s="241"/>
      <c r="G7" s="241"/>
      <c r="H7" s="203"/>
      <c r="I7" s="241" t="s">
        <v>57</v>
      </c>
      <c r="J7" s="241"/>
      <c r="K7" s="241"/>
    </row>
    <row r="8" spans="1:11" ht="1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0">
        <v>10</v>
      </c>
      <c r="K8" s="70">
        <v>11</v>
      </c>
    </row>
    <row r="9" spans="1:11" ht="18.75" customHeight="1">
      <c r="A9" s="115"/>
      <c r="B9" s="115" t="s">
        <v>241</v>
      </c>
      <c r="C9" s="8"/>
      <c r="D9" s="8"/>
      <c r="E9" s="8"/>
      <c r="F9" s="8"/>
      <c r="G9" s="8"/>
      <c r="H9" s="9"/>
      <c r="I9" s="120"/>
      <c r="J9" s="120"/>
      <c r="K9" s="9"/>
    </row>
    <row r="10" spans="1:11" ht="18.75" customHeight="1">
      <c r="A10" s="244" t="s">
        <v>133</v>
      </c>
      <c r="B10" s="245"/>
      <c r="C10" s="245"/>
      <c r="D10" s="245"/>
      <c r="E10" s="245"/>
      <c r="F10" s="245"/>
      <c r="G10" s="246"/>
      <c r="H10" s="7"/>
      <c r="I10" s="7"/>
      <c r="J10" s="7"/>
      <c r="K10" s="9"/>
    </row>
    <row r="11" spans="1:11" ht="23.25" customHeight="1">
      <c r="A11" s="206" t="s">
        <v>349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</row>
  </sheetData>
  <mergeCells count="16">
    <mergeCell ref="A11:K11"/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E22" sqref="E22"/>
    </sheetView>
  </sheetViews>
  <sheetFormatPr defaultColWidth="9.125" defaultRowHeight="14.25" customHeight="1"/>
  <cols>
    <col min="1" max="1" width="18.875" style="117" customWidth="1"/>
    <col min="2" max="2" width="15" style="117" customWidth="1"/>
    <col min="3" max="3" width="23.625" style="117" customWidth="1"/>
    <col min="4" max="7" width="20.625" style="117" customWidth="1"/>
    <col min="8" max="16384" width="9.125" style="117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118"/>
      <c r="G2" s="2" t="s">
        <v>214</v>
      </c>
    </row>
    <row r="3" spans="1:7" ht="41.25" customHeight="1">
      <c r="A3" s="229" t="str">
        <f>"2025"&amp;"年部门项目中期规划预算表"</f>
        <v>2025年部门项目中期规划预算表</v>
      </c>
      <c r="B3" s="229"/>
      <c r="C3" s="229"/>
      <c r="D3" s="229"/>
      <c r="E3" s="229"/>
      <c r="F3" s="229"/>
      <c r="G3" s="229"/>
    </row>
    <row r="4" spans="1:7" ht="24.95" customHeight="1">
      <c r="A4" s="230" t="s">
        <v>242</v>
      </c>
      <c r="B4" s="231"/>
      <c r="C4" s="231"/>
      <c r="D4" s="231"/>
      <c r="E4" s="119"/>
      <c r="F4" s="119"/>
      <c r="G4" s="2" t="s">
        <v>1</v>
      </c>
    </row>
    <row r="5" spans="1:7" ht="21.75" customHeight="1">
      <c r="A5" s="218" t="s">
        <v>162</v>
      </c>
      <c r="B5" s="218" t="s">
        <v>161</v>
      </c>
      <c r="C5" s="218" t="s">
        <v>145</v>
      </c>
      <c r="D5" s="240" t="s">
        <v>215</v>
      </c>
      <c r="E5" s="236" t="s">
        <v>58</v>
      </c>
      <c r="F5" s="198"/>
      <c r="G5" s="199"/>
    </row>
    <row r="6" spans="1:7" ht="21.75" customHeight="1">
      <c r="A6" s="224"/>
      <c r="B6" s="224"/>
      <c r="C6" s="224"/>
      <c r="D6" s="247"/>
      <c r="E6" s="306" t="str">
        <f>"2025"&amp;"年"</f>
        <v>2025年</v>
      </c>
      <c r="F6" s="240" t="str">
        <f>("2025"+1)&amp;"年"</f>
        <v>2026年</v>
      </c>
      <c r="G6" s="240" t="str">
        <f>("2025"+2)&amp;"年"</f>
        <v>2027年</v>
      </c>
    </row>
    <row r="7" spans="1:7" ht="40.5" customHeight="1">
      <c r="A7" s="219"/>
      <c r="B7" s="219"/>
      <c r="C7" s="219"/>
      <c r="D7" s="241"/>
      <c r="E7" s="203"/>
      <c r="F7" s="241" t="s">
        <v>57</v>
      </c>
      <c r="G7" s="241"/>
    </row>
    <row r="8" spans="1:7" ht="1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17.25" customHeight="1">
      <c r="A9" s="113" t="s">
        <v>307</v>
      </c>
      <c r="B9" s="122" t="s">
        <v>352</v>
      </c>
      <c r="C9" s="121" t="s">
        <v>308</v>
      </c>
      <c r="D9" s="113" t="s">
        <v>310</v>
      </c>
      <c r="E9" s="7">
        <v>131620</v>
      </c>
      <c r="F9" s="7">
        <v>131620</v>
      </c>
      <c r="G9" s="7">
        <v>131620</v>
      </c>
    </row>
    <row r="10" spans="1:7" ht="18.75" customHeight="1">
      <c r="A10" s="113" t="s">
        <v>307</v>
      </c>
      <c r="B10" s="122" t="s">
        <v>352</v>
      </c>
      <c r="C10" s="112" t="s">
        <v>309</v>
      </c>
      <c r="D10" s="113" t="s">
        <v>310</v>
      </c>
      <c r="E10" s="7">
        <v>7200</v>
      </c>
      <c r="F10" s="7">
        <v>7200</v>
      </c>
      <c r="G10" s="7">
        <v>7200</v>
      </c>
    </row>
    <row r="11" spans="1:7" ht="18.75" customHeight="1">
      <c r="A11" s="303" t="s">
        <v>55</v>
      </c>
      <c r="B11" s="304" t="s">
        <v>216</v>
      </c>
      <c r="C11" s="304"/>
      <c r="D11" s="305"/>
      <c r="E11" s="7">
        <v>138820</v>
      </c>
      <c r="F11" s="7">
        <v>138820</v>
      </c>
      <c r="G11" s="7">
        <v>138820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2025-02-06T07:09:00Z</dcterms:created>
  <dcterms:modified xsi:type="dcterms:W3CDTF">2025-03-24T06:32:25Z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