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64527\Desktop\2025年预算公开检查\五华区2025年预算公开附件\昆明市五华区军队离休退休干部服务中心2025年预算公开报告及附表\"/>
    </mc:Choice>
  </mc:AlternateContent>
  <xr:revisionPtr revIDLastSave="0" documentId="13_ncr:1_{9A22AFBD-EEF6-419E-B39E-ADB3BDEB27FB}" xr6:coauthVersionLast="47" xr6:coauthVersionMax="47" xr10:uidLastSave="{00000000-0000-0000-0000-000000000000}"/>
  <bookViews>
    <workbookView xWindow="-108" yWindow="-108" windowWidth="23256" windowHeight="12456" tabRatio="894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G6" i="17"/>
  <c r="F6" i="17"/>
  <c r="E6" i="17"/>
  <c r="A3" i="17"/>
  <c r="A3" i="16"/>
  <c r="A3" i="15"/>
  <c r="A3" i="14"/>
  <c r="A3" i="13"/>
  <c r="A3" i="12"/>
  <c r="A3" i="11"/>
  <c r="A3" i="10"/>
  <c r="A3" i="9"/>
  <c r="A3" i="8"/>
  <c r="A3" i="7"/>
  <c r="A4" i="6"/>
  <c r="A4" i="5"/>
  <c r="A3" i="5"/>
  <c r="A4" i="4"/>
  <c r="A3" i="4"/>
  <c r="A4" i="3"/>
  <c r="A3" i="3"/>
  <c r="A3" i="2"/>
  <c r="A3" i="1"/>
</calcChain>
</file>

<file path=xl/sharedStrings.xml><?xml version="1.0" encoding="utf-8"?>
<sst xmlns="http://schemas.openxmlformats.org/spreadsheetml/2006/main" count="846" uniqueCount="376">
  <si>
    <t>预算01-1表</t>
  </si>
  <si>
    <t>单位名称：昆明市五华区军队离休退休干部服务中心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</si>
  <si>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</si>
  <si>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</si>
  <si>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</si>
  <si>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</si>
  <si>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</si>
  <si>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</si>
  <si>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</si>
  <si>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</si>
  <si>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</si>
  <si>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</si>
  <si>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</si>
  <si>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</si>
  <si>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</si>
  <si>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</si>
  <si>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</si>
  <si>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</si>
  <si>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</si>
  <si>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</si>
  <si>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</si>
  <si>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</si>
  <si>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</si>
  <si>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</si>
  <si>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</si>
  <si>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</si>
  <si>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</si>
  <si>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</si>
  <si>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</si>
  <si>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</si>
  <si>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</si>
  <si>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</si>
  <si>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</si>
  <si>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</si>
  <si>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</si>
  <si>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</si>
  <si>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</si>
  <si>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</si>
  <si>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</si>
  <si>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</si>
  <si>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</si>
  <si>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</si>
  <si>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</si>
  <si>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</si>
  <si>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</si>
  <si>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</si>
  <si>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</si>
  <si>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</si>
  <si>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</si>
  <si>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</si>
  <si>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</si>
  <si>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</si>
  <si>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</si>
  <si>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</si>
  <si>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</si>
  <si>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</si>
  <si>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</si>
  <si>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</si>
  <si>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</si>
  <si>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</si>
  <si>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</si>
  <si>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</si>
  <si>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</si>
  <si>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</si>
  <si>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</si>
  <si>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</si>
  <si>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</si>
  <si>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</si>
  <si>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</si>
  <si>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</si>
  <si>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351004</t>
  </si>
  <si>
    <t>昆明市五华区军队离休退休干部服务中心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</si>
  <si>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</si>
  <si>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</si>
  <si>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</si>
  <si>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</si>
  <si>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</si>
  <si>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</si>
  <si>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</si>
  <si>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</si>
  <si>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</si>
  <si>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</si>
  <si>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</si>
  <si>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</si>
  <si>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</si>
  <si>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</si>
  <si>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</si>
  <si>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</si>
  <si>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</si>
  <si>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</si>
  <si>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</si>
  <si>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</si>
  <si>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</si>
  <si>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</si>
  <si>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</si>
  <si>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</si>
  <si>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</si>
  <si>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</si>
  <si>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</si>
  <si>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</si>
  <si>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</si>
  <si>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</si>
  <si>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</si>
  <si>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</si>
  <si>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</si>
  <si>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</si>
  <si>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</si>
  <si>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</si>
  <si>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</si>
  <si>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</si>
  <si>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</si>
  <si>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</si>
  <si>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20809</t>
  </si>
  <si>
    <t>退役安置</t>
  </si>
  <si>
    <t>2080902</t>
  </si>
  <si>
    <t>军队移交政府的离退休人员安置</t>
  </si>
  <si>
    <t>20828</t>
  </si>
  <si>
    <t>退役军人管理事务</t>
  </si>
  <si>
    <t>2082850</t>
  </si>
  <si>
    <t>事业运行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</si>
  <si>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</si>
  <si>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</si>
  <si>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</si>
  <si>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</si>
  <si>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</si>
  <si>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</si>
  <si>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</si>
  <si>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</si>
  <si>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</si>
  <si>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</si>
  <si>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</si>
  <si>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</si>
  <si>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</si>
  <si>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</si>
  <si>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</si>
  <si>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</si>
  <si>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</si>
  <si>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</si>
  <si>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</si>
  <si>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</si>
  <si>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</si>
  <si>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</si>
  <si>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</si>
  <si>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</si>
  <si>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</si>
  <si>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</si>
  <si>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</si>
  <si>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</si>
  <si>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</si>
  <si>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</si>
  <si>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</si>
  <si>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</si>
  <si>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</si>
  <si>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</si>
  <si>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</si>
  <si>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</si>
  <si>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</si>
  <si>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</si>
  <si>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</si>
  <si>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</si>
  <si>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</si>
  <si>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</si>
  <si>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</si>
  <si>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</si>
  <si>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</si>
  <si>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</si>
  <si>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</si>
  <si>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</si>
  <si>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</si>
  <si>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</si>
  <si>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</si>
  <si>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</si>
  <si>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</si>
  <si>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</si>
  <si>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</si>
  <si>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</si>
  <si>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</si>
  <si>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</si>
  <si>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</si>
  <si>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</si>
  <si>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</si>
  <si>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</si>
  <si>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</si>
  <si>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</si>
  <si>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</si>
  <si>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</si>
  <si>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</si>
  <si>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</si>
  <si>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</si>
  <si>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</si>
  <si>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</si>
  <si>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</si>
  <si>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</si>
  <si>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</si>
  <si>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</si>
  <si>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</si>
  <si>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</si>
  <si>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</si>
  <si>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</si>
  <si>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</si>
  <si>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</si>
  <si>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昆明市五华区退役军人事务局</t>
  </si>
  <si>
    <t>530102231100001235358</t>
  </si>
  <si>
    <t>离退休人员支出</t>
  </si>
  <si>
    <t>30305</t>
  </si>
  <si>
    <t>生活补助</t>
  </si>
  <si>
    <t>530102231100001235369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</si>
  <si>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</si>
  <si>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</si>
  <si>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</si>
  <si>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</si>
  <si>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</si>
  <si>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</si>
  <si>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</si>
  <si>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</si>
  <si>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</si>
  <si>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530102231100001235372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</si>
  <si>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</si>
  <si>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</si>
  <si>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</si>
  <si>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</si>
  <si>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</si>
  <si>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</si>
  <si>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</si>
  <si>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</si>
  <si>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</si>
  <si>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</si>
  <si>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</si>
  <si>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530102231100001235373</t>
  </si>
  <si>
    <t>30113</t>
  </si>
  <si>
    <t>530102231100001569764</t>
  </si>
  <si>
    <t>事业人员绩效奖励</t>
  </si>
  <si>
    <t>530102251100003645722</t>
  </si>
  <si>
    <t>其他生活补助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</si>
  <si>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</si>
  <si>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</si>
  <si>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</si>
  <si>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</si>
  <si>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</si>
  <si>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</si>
  <si>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</si>
  <si>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</si>
  <si>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530102251100003868810</t>
  </si>
  <si>
    <t>党建经费</t>
  </si>
  <si>
    <t>30201</t>
  </si>
  <si>
    <t>办公费</t>
  </si>
  <si>
    <t>民生类</t>
  </si>
  <si>
    <t>530102231100001209115</t>
  </si>
  <si>
    <t>军队移交政府离退休干部人员安置经费</t>
  </si>
  <si>
    <t>30302</t>
  </si>
  <si>
    <t>退休费</t>
  </si>
  <si>
    <t>530102241100003109337</t>
  </si>
  <si>
    <t>移交政府安置的军休干部定期增资经费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</si>
  <si>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</si>
  <si>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</si>
  <si>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</si>
  <si>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</si>
  <si>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</si>
  <si>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</si>
  <si>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</si>
  <si>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</si>
  <si>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</si>
  <si>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</si>
  <si>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年度内按照实有在册人数完成军休干部离增长的退休费发放，增强军休干部的幸福感和获得感，提升军休干部满意度。</t>
  </si>
  <si>
    <t>产出指标</t>
  </si>
  <si>
    <t>数量指标</t>
  </si>
  <si>
    <t>发放军休干部人数</t>
  </si>
  <si>
    <t>&lt;=</t>
  </si>
  <si>
    <t>实有在册人数</t>
  </si>
  <si>
    <t>人</t>
  </si>
  <si>
    <t>定量指标</t>
  </si>
  <si>
    <t>反映发放人数</t>
  </si>
  <si>
    <t>质量指标</t>
  </si>
  <si>
    <t>发放标准准确率</t>
  </si>
  <si>
    <t>=</t>
  </si>
  <si>
    <t>100</t>
  </si>
  <si>
    <t>%</t>
  </si>
  <si>
    <t>反映离退休费发放准确率。</t>
  </si>
  <si>
    <t>时效指标</t>
  </si>
  <si>
    <t>发放及时率</t>
  </si>
  <si>
    <t>及时</t>
  </si>
  <si>
    <t>是否</t>
  </si>
  <si>
    <t>定性指标</t>
  </si>
  <si>
    <t>反映资金发放及时性。</t>
  </si>
  <si>
    <t>成本指标</t>
  </si>
  <si>
    <t>经济成本指标</t>
  </si>
  <si>
    <t>预算下达数</t>
  </si>
  <si>
    <t>元</t>
  </si>
  <si>
    <t>反映项目资金使用情况</t>
  </si>
  <si>
    <t>效益指标</t>
  </si>
  <si>
    <t>社会效益</t>
  </si>
  <si>
    <t>增强军休干部的幸福感和获得感</t>
  </si>
  <si>
    <t>有所增强</t>
  </si>
  <si>
    <t>反映军休干部的幸福感和获得感。</t>
  </si>
  <si>
    <t>满意度指标</t>
  </si>
  <si>
    <t>服务对象满意度</t>
  </si>
  <si>
    <t>军休干部满意度</t>
  </si>
  <si>
    <t>&gt;=</t>
  </si>
  <si>
    <t>90</t>
  </si>
  <si>
    <t>反映满意度</t>
  </si>
  <si>
    <t>开展2025年的军休移交政府安置工作，确保及时准确发放离退休人员的离退休费。同时，加强对军休政策的宣传，提升军休干部知晓率，增强军休干部的幸福感和获得感。</t>
  </si>
  <si>
    <t>在册实有人员</t>
  </si>
  <si>
    <t xml:space="preserve">人 </t>
  </si>
  <si>
    <t>兑现军休干部离退休费标准执行合规率</t>
  </si>
  <si>
    <t>反映军休干部工资按标准执行的情况。
标准执行合规率=按照标准核定发放的资金额/发放资金总额*100%</t>
  </si>
  <si>
    <t>军休干部离退休费兑现率</t>
  </si>
  <si>
    <t>反映军休干部工资兑现率。</t>
  </si>
  <si>
    <t>离退休费按月及时发放</t>
  </si>
  <si>
    <t>是/否</t>
  </si>
  <si>
    <t>反映离退休费按月及时发放及时性</t>
  </si>
  <si>
    <t>军休政策知晓率</t>
  </si>
  <si>
    <t>反映军休政策的宣传效果情况。</t>
  </si>
  <si>
    <t>有效增强</t>
  </si>
  <si>
    <t>反映项目实施后是否维护军人军属合法权益</t>
  </si>
  <si>
    <t>反映工作人员满意度</t>
  </si>
  <si>
    <t>做好本部门党建工作，支持部门正常履职。</t>
  </si>
  <si>
    <t>党建工作专题会议次数</t>
  </si>
  <si>
    <t>次</t>
  </si>
  <si>
    <t>反映党建工作专题会议次数</t>
  </si>
  <si>
    <t>党建工作专题会议完成率</t>
  </si>
  <si>
    <t>基层党建引领、带头作用</t>
  </si>
  <si>
    <t>有所提高</t>
  </si>
  <si>
    <t>基层党建引领、带头作用。</t>
  </si>
  <si>
    <t>单位人员满意度</t>
  </si>
  <si>
    <t>反映部门（单位）人员对公用经费保障的满意程度。</t>
  </si>
  <si>
    <t>预算06表</t>
  </si>
  <si>
    <t>政府性基金预算支出预算表</t>
  </si>
  <si>
    <t>政府性基金预算支出</t>
  </si>
  <si>
    <t>无</t>
  </si>
  <si>
    <t>备注:昆明市五华区军队离休退休干部服务中心2025年无政府性基金支出预算。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</si>
  <si>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</si>
  <si>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</si>
  <si>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</si>
  <si>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</si>
  <si>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</si>
  <si>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</si>
  <si>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</si>
  <si>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</si>
  <si>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</si>
  <si>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</si>
  <si>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</si>
  <si>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</si>
  <si>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昆明市五华区军队离休退休干部服务中心2025年无部门政府采购支出预算。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</si>
  <si>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</si>
  <si>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</si>
  <si>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</si>
  <si>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</si>
  <si>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</si>
  <si>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</si>
  <si>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</si>
  <si>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备注:昆明市五华区军队离休退休干部服务中心2025年无政府购买服务支出预算。</t>
  </si>
  <si>
    <t>预算09-1表</t>
  </si>
  <si>
    <t>单位名称（项目）</t>
  </si>
  <si>
    <t>地区</t>
  </si>
  <si>
    <t>备注:昆明市五华区军队离休退休干部服务中心2025年无区对下转移支付预算。</t>
  </si>
  <si>
    <t>预算09-2表</t>
  </si>
  <si>
    <t>备注:昆明市五华区军队离休退休干部服务中心2025年无区对下转移支付绩效。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</si>
  <si>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</si>
  <si>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</si>
  <si>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</si>
  <si>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</si>
  <si>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</si>
  <si>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</si>
  <si>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</si>
  <si>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</si>
  <si>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备注：昆明市五华区军队离休退休干部服务中心2025年无新增资产配置预算。</t>
  </si>
  <si>
    <t>预算11表</t>
  </si>
  <si>
    <t>上级补助</t>
  </si>
  <si>
    <t>备注：昆明市五华区军队离休退休干部服务中心2025年无上级补助项目支出预算。</t>
  </si>
  <si>
    <t>预算12表</t>
  </si>
  <si>
    <t>项目级次</t>
  </si>
  <si>
    <t>216 其他公用支出</t>
  </si>
  <si>
    <t>本级</t>
  </si>
  <si>
    <t>312 民生类</t>
  </si>
  <si>
    <t>备注：我单位2025年无一般公共预算“三公”经费支出预算，故此表为空。</t>
    <phoneticPr fontId="19" type="noConversion"/>
  </si>
  <si>
    <t>单位名称：昆明市五华区军队离休退休干部服务中心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</si>
</sst>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8" formatCode="yyyy\-mm\-dd"/>
    <numFmt numFmtId="179" formatCode="#,##0.00;\-#,##0.00;;@"/>
    <numFmt numFmtId="180" formatCode="yyyy\-mm\-dd\ hh:mm:ss"/>
    <numFmt numFmtId="181" formatCode="#,##0;\-#,##0;;@"/>
    <numFmt numFmtId="182" formatCode="hh:mm:ss"/>
  </numFmts>
  <fonts count="2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180" fontId="18" fillId="0" borderId="7">
      <alignment horizontal="right" vertical="center"/>
    </xf>
    <xf numFmtId="43" fontId="17" fillId="0" borderId="0" applyFont="0" applyFill="0" applyBorder="0" applyAlignment="0" applyProtection="0">
      <alignment vertical="center"/>
    </xf>
    <xf numFmtId="178" fontId="18" fillId="0" borderId="7">
      <alignment horizontal="right" vertical="center"/>
    </xf>
    <xf numFmtId="10" fontId="18" fillId="0" borderId="7">
      <alignment horizontal="right" vertical="center"/>
    </xf>
    <xf numFmtId="179" fontId="18" fillId="0" borderId="7">
      <alignment horizontal="right" vertical="center"/>
    </xf>
    <xf numFmtId="49" fontId="18" fillId="0" borderId="7">
      <alignment horizontal="left" vertical="center" wrapText="1"/>
    </xf>
    <xf numFmtId="179" fontId="18" fillId="0" borderId="7">
      <alignment horizontal="right" vertical="center"/>
    </xf>
    <xf numFmtId="182" fontId="18" fillId="0" borderId="7">
      <alignment horizontal="right" vertical="center"/>
    </xf>
    <xf numFmtId="181" fontId="18" fillId="0" borderId="7">
      <alignment horizontal="right" vertical="center"/>
    </xf>
    <xf numFmtId="0" fontId="18" fillId="0" borderId="0">
      <alignment vertical="top"/>
      <protection locked="0"/>
    </xf>
    <xf numFmtId="0" fontId="6" fillId="0" borderId="0"/>
  </cellStyleXfs>
  <cellXfs count="229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6" applyFo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6" fillId="0" borderId="0" xfId="10" applyFont="1" applyAlignment="1" applyProtection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7" applyNumberFormat="1" applyFont="1">
      <alignment horizontal="right" vertical="center"/>
    </xf>
    <xf numFmtId="0" fontId="7" fillId="0" borderId="0" xfId="0" applyFont="1" applyProtection="1">
      <protection locked="0"/>
    </xf>
    <xf numFmtId="0" fontId="7" fillId="0" borderId="0" xfId="0" applyFont="1"/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6" fillId="0" borderId="0" xfId="10" applyFont="1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81" fontId="5" fillId="0" borderId="7" xfId="9" applyFont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1" fillId="0" borderId="0" xfId="0" applyFont="1" applyAlignment="1" applyProtection="1">
      <alignment horizontal="right"/>
      <protection locked="0"/>
    </xf>
    <xf numFmtId="49" fontId="1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1" xfId="10" applyFont="1" applyBorder="1" applyAlignment="1" applyProtection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43" fontId="2" fillId="0" borderId="7" xfId="0" applyNumberFormat="1" applyFont="1" applyBorder="1" applyAlignment="1">
      <alignment horizontal="center" vertical="center"/>
    </xf>
    <xf numFmtId="43" fontId="5" fillId="0" borderId="7" xfId="0" applyNumberFormat="1" applyFont="1" applyBorder="1" applyAlignment="1">
      <alignment horizontal="righ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9" fontId="16" fillId="0" borderId="7" xfId="0" applyNumberFormat="1" applyFont="1" applyBorder="1" applyAlignment="1">
      <alignment horizontal="right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43" fontId="2" fillId="2" borderId="7" xfId="0" applyNumberFormat="1" applyFont="1" applyFill="1" applyBorder="1" applyAlignment="1">
      <alignment horizontal="center" vertical="center" wrapText="1"/>
    </xf>
    <xf numFmtId="4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Protection="1"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6" fillId="0" borderId="0" xfId="10" applyNumberFormat="1" applyFont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9" fontId="5" fillId="0" borderId="0" xfId="0" applyNumberFormat="1" applyFont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wrapText="1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43" fontId="2" fillId="2" borderId="7" xfId="2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21" fillId="0" borderId="0" xfId="0" applyFont="1" applyAlignment="1" applyProtection="1">
      <alignment horizontal="left" vertical="center"/>
      <protection locked="0"/>
    </xf>
  </cellXfs>
  <cellStyles count="12">
    <cellStyle name="DateStyle" xfId="3" xr:uid="{00000000-0005-0000-0000-00000D000000}"/>
    <cellStyle name="DateTimeStyle" xfId="1" xr:uid="{00000000-0005-0000-0000-000006000000}"/>
    <cellStyle name="IntegralNumberStyle" xfId="9" xr:uid="{00000000-0005-0000-0000-000038000000}"/>
    <cellStyle name="MoneyStyle" xfId="7" xr:uid="{00000000-0005-0000-0000-000036000000}"/>
    <cellStyle name="Normal" xfId="10" xr:uid="{00000000-0005-0000-0000-000039000000}"/>
    <cellStyle name="NumberStyle" xfId="5" xr:uid="{00000000-0005-0000-0000-000034000000}"/>
    <cellStyle name="PercentStyle" xfId="4" xr:uid="{00000000-0005-0000-0000-000023000000}"/>
    <cellStyle name="TextStyle" xfId="6" xr:uid="{00000000-0005-0000-0000-000035000000}"/>
    <cellStyle name="TimeStyle" xfId="8" xr:uid="{00000000-0005-0000-0000-000037000000}"/>
    <cellStyle name="常规" xfId="0" builtinId="0"/>
    <cellStyle name="常规 5" xfId="11" xr:uid="{00000000-0005-0000-0000-00003A000000}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 pane="bottomLeft" activeCell="I6" sqref="I6"/>
    </sheetView>
  </sheetViews>
  <sheetFormatPr defaultColWidth="8.554687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4"/>
      <c r="B2" s="24"/>
      <c r="C2" s="24"/>
      <c r="D2" s="36" t="s">
        <v>0</v>
      </c>
    </row>
    <row r="3" spans="1:4" ht="41.25" customHeight="1">
      <c r="A3" s="93" t="str">
        <f>"2025"&amp;"年部门财务收支预算总表"</f>
        <v>2025年部门财务收支预算总表</v>
      </c>
      <c r="B3" s="94"/>
      <c r="C3" s="94"/>
      <c r="D3" s="94"/>
    </row>
    <row r="4" spans="1:4" ht="17.25" customHeight="1">
      <c r="A4" s="95" t="s">
        <v>1</v>
      </c>
      <c r="B4" s="96"/>
      <c r="D4" s="74" t="s">
        <v>2</v>
      </c>
    </row>
    <row r="5" spans="1:4" ht="23.25" customHeight="1">
      <c r="A5" s="97" t="s">
        <v>3</v>
      </c>
      <c r="B5" s="98"/>
      <c r="C5" s="97" t="s">
        <v>4</v>
      </c>
      <c r="D5" s="98"/>
    </row>
    <row r="6" spans="1:4" ht="24" customHeight="1">
      <c r="A6" s="82" t="s">
        <v>5</v>
      </c>
      <c r="B6" s="82" t="s">
        <v>6</v>
      </c>
      <c r="C6" s="82" t="s">
        <v>7</v>
      </c>
      <c r="D6" s="82" t="s">
        <v>6</v>
      </c>
    </row>
    <row r="7" spans="1:4" ht="17.25" customHeight="1">
      <c r="A7" s="83" t="s">
        <v>8</v>
      </c>
      <c r="B7" s="49">
        <v>9514397.75</v>
      </c>
      <c r="C7" s="83" t="s">
        <v>9</v>
      </c>
      <c r="D7" s="49"/>
    </row>
    <row r="8" spans="1:4" ht="17.25" customHeight="1">
      <c r="A8" s="83" t="s">
        <v>10</v>
      </c>
      <c r="B8" s="49"/>
      <c r="C8" s="83" t="s">
        <v>11</v>
      </c>
      <c r="D8" s="49"/>
    </row>
    <row r="9" spans="1:4" ht="17.25" customHeight="1">
      <c r="A9" s="83" t="s">
        <v>12</v>
      </c>
      <c r="B9" s="49"/>
      <c r="C9" s="92" t="s">
        <v>13</v>
      </c>
      <c r="D9" s="49"/>
    </row>
    <row r="10" spans="1:4" ht="17.25" customHeight="1">
      <c r="A10" s="83" t="s">
        <v>14</v>
      </c>
      <c r="B10" s="49"/>
      <c r="C10" s="92" t="s">
        <v>15</v>
      </c>
      <c r="D10" s="49"/>
    </row>
    <row r="11" spans="1:4" ht="17.25" customHeight="1">
      <c r="A11" s="83" t="s">
        <v>16</v>
      </c>
      <c r="B11" s="49">
        <v>30162240</v>
      </c>
      <c r="C11" s="92" t="s">
        <v>17</v>
      </c>
      <c r="D11" s="49"/>
    </row>
    <row r="12" spans="1:4" ht="17.25" customHeight="1">
      <c r="A12" s="83" t="s">
        <v>18</v>
      </c>
      <c r="B12" s="49"/>
      <c r="C12" s="92" t="s">
        <v>19</v>
      </c>
      <c r="D12" s="49"/>
    </row>
    <row r="13" spans="1:4" ht="17.25" customHeight="1">
      <c r="A13" s="83" t="s">
        <v>20</v>
      </c>
      <c r="B13" s="49"/>
      <c r="C13" s="18" t="s">
        <v>21</v>
      </c>
      <c r="D13" s="49"/>
    </row>
    <row r="14" spans="1:4" ht="17.25" customHeight="1">
      <c r="A14" s="83" t="s">
        <v>22</v>
      </c>
      <c r="B14" s="49"/>
      <c r="C14" s="18" t="s">
        <v>23</v>
      </c>
      <c r="D14" s="49">
        <v>38514965.479999997</v>
      </c>
    </row>
    <row r="15" spans="1:4" ht="17.25" customHeight="1">
      <c r="A15" s="83" t="s">
        <v>24</v>
      </c>
      <c r="B15" s="49"/>
      <c r="C15" s="18" t="s">
        <v>25</v>
      </c>
      <c r="D15" s="49">
        <v>626640.44999999995</v>
      </c>
    </row>
    <row r="16" spans="1:4" ht="17.25" customHeight="1">
      <c r="A16" s="83" t="s">
        <v>26</v>
      </c>
      <c r="B16" s="49">
        <v>30162240</v>
      </c>
      <c r="C16" s="18" t="s">
        <v>27</v>
      </c>
      <c r="D16" s="49"/>
    </row>
    <row r="17" spans="1:4" ht="17.25" customHeight="1">
      <c r="A17" s="77"/>
      <c r="B17" s="49"/>
      <c r="C17" s="18" t="s">
        <v>28</v>
      </c>
      <c r="D17" s="49"/>
    </row>
    <row r="18" spans="1:4" ht="17.25" customHeight="1">
      <c r="A18" s="84"/>
      <c r="B18" s="49"/>
      <c r="C18" s="18" t="s">
        <v>29</v>
      </c>
      <c r="D18" s="49"/>
    </row>
    <row r="19" spans="1:4" ht="17.25" customHeight="1">
      <c r="A19" s="84"/>
      <c r="B19" s="49"/>
      <c r="C19" s="18" t="s">
        <v>30</v>
      </c>
      <c r="D19" s="49"/>
    </row>
    <row r="20" spans="1:4" ht="17.25" customHeight="1">
      <c r="A20" s="84"/>
      <c r="B20" s="49"/>
      <c r="C20" s="18" t="s">
        <v>31</v>
      </c>
      <c r="D20" s="49"/>
    </row>
    <row r="21" spans="1:4" ht="17.25" customHeight="1">
      <c r="A21" s="84"/>
      <c r="B21" s="49"/>
      <c r="C21" s="18" t="s">
        <v>32</v>
      </c>
      <c r="D21" s="49"/>
    </row>
    <row r="22" spans="1:4" ht="17.25" customHeight="1">
      <c r="A22" s="84"/>
      <c r="B22" s="49"/>
      <c r="C22" s="18" t="s">
        <v>33</v>
      </c>
      <c r="D22" s="49"/>
    </row>
    <row r="23" spans="1:4" ht="17.25" customHeight="1">
      <c r="A23" s="84"/>
      <c r="B23" s="49"/>
      <c r="C23" s="18" t="s">
        <v>34</v>
      </c>
      <c r="D23" s="49"/>
    </row>
    <row r="24" spans="1:4" ht="17.25" customHeight="1">
      <c r="A24" s="84"/>
      <c r="B24" s="49"/>
      <c r="C24" s="18" t="s">
        <v>35</v>
      </c>
      <c r="D24" s="49"/>
    </row>
    <row r="25" spans="1:4" ht="17.25" customHeight="1">
      <c r="A25" s="84"/>
      <c r="B25" s="49"/>
      <c r="C25" s="18" t="s">
        <v>36</v>
      </c>
      <c r="D25" s="49">
        <v>535031.81999999995</v>
      </c>
    </row>
    <row r="26" spans="1:4" ht="17.25" customHeight="1">
      <c r="A26" s="84"/>
      <c r="B26" s="49"/>
      <c r="C26" s="18" t="s">
        <v>37</v>
      </c>
      <c r="D26" s="49"/>
    </row>
    <row r="27" spans="1:4" ht="17.25" customHeight="1">
      <c r="A27" s="84"/>
      <c r="B27" s="49"/>
      <c r="C27" s="77" t="s">
        <v>38</v>
      </c>
      <c r="D27" s="49"/>
    </row>
    <row r="28" spans="1:4" ht="17.25" customHeight="1">
      <c r="A28" s="84"/>
      <c r="B28" s="49"/>
      <c r="C28" s="18" t="s">
        <v>39</v>
      </c>
      <c r="D28" s="49"/>
    </row>
    <row r="29" spans="1:4" ht="16.5" customHeight="1">
      <c r="A29" s="84"/>
      <c r="B29" s="49"/>
      <c r="C29" s="18" t="s">
        <v>40</v>
      </c>
      <c r="D29" s="49"/>
    </row>
    <row r="30" spans="1:4" ht="16.5" customHeight="1">
      <c r="A30" s="84"/>
      <c r="B30" s="49"/>
      <c r="C30" s="77" t="s">
        <v>41</v>
      </c>
      <c r="D30" s="49"/>
    </row>
    <row r="31" spans="1:4" ht="17.25" customHeight="1">
      <c r="A31" s="84"/>
      <c r="B31" s="49"/>
      <c r="C31" s="77" t="s">
        <v>42</v>
      </c>
      <c r="D31" s="49"/>
    </row>
    <row r="32" spans="1:4" ht="17.25" customHeight="1">
      <c r="A32" s="84"/>
      <c r="B32" s="49"/>
      <c r="C32" s="18" t="s">
        <v>43</v>
      </c>
      <c r="D32" s="49"/>
    </row>
    <row r="33" spans="1:4" ht="16.5" customHeight="1">
      <c r="A33" s="84" t="s">
        <v>44</v>
      </c>
      <c r="B33" s="49">
        <v>39676637.75</v>
      </c>
      <c r="C33" s="84" t="s">
        <v>45</v>
      </c>
      <c r="D33" s="49">
        <v>39676637.75</v>
      </c>
    </row>
    <row r="34" spans="1:4" ht="16.5" customHeight="1">
      <c r="A34" s="77" t="s">
        <v>46</v>
      </c>
      <c r="B34" s="49"/>
      <c r="C34" s="77" t="s">
        <v>47</v>
      </c>
      <c r="D34" s="49"/>
    </row>
    <row r="35" spans="1:4" ht="16.5" customHeight="1">
      <c r="A35" s="18" t="s">
        <v>48</v>
      </c>
      <c r="B35" s="49"/>
      <c r="C35" s="18" t="s">
        <v>48</v>
      </c>
      <c r="D35" s="49"/>
    </row>
    <row r="36" spans="1:4" ht="16.5" customHeight="1">
      <c r="A36" s="18" t="s">
        <v>49</v>
      </c>
      <c r="B36" s="49"/>
      <c r="C36" s="18" t="s">
        <v>50</v>
      </c>
      <c r="D36" s="49"/>
    </row>
    <row r="37" spans="1:4" ht="16.5" customHeight="1">
      <c r="A37" s="85" t="s">
        <v>51</v>
      </c>
      <c r="B37" s="49">
        <v>39676637.75</v>
      </c>
      <c r="C37" s="85" t="s">
        <v>52</v>
      </c>
      <c r="D37" s="49">
        <v>39676637.75</v>
      </c>
    </row>
  </sheetData>
  <mergeCells count="4">
    <mergeCell ref="A3:D3"/>
    <mergeCell ref="A4:B4"/>
    <mergeCell ref="A5:B5"/>
    <mergeCell ref="C5:D5"/>
  </mergeCells>
  <phoneticPr fontId="19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 pane="bottomLeft" activeCell="E20" sqref="E20"/>
    </sheetView>
  </sheetViews>
  <sheetFormatPr defaultColWidth="9.109375" defaultRowHeight="14.25" customHeight="1"/>
  <cols>
    <col min="1" max="1" width="32.109375" customWidth="1"/>
    <col min="2" max="2" width="20.6640625" customWidth="1"/>
    <col min="3" max="3" width="32.109375" customWidth="1"/>
    <col min="4" max="4" width="27.6640625" customWidth="1"/>
    <col min="5" max="6" width="36.66406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6">
        <v>1</v>
      </c>
      <c r="B2" s="67">
        <v>0</v>
      </c>
      <c r="C2" s="66">
        <v>1</v>
      </c>
      <c r="D2" s="68"/>
      <c r="E2" s="68"/>
      <c r="F2" s="65" t="s">
        <v>325</v>
      </c>
    </row>
    <row r="3" spans="1:6" ht="42" customHeight="1">
      <c r="A3" s="180" t="str">
        <f>"2025"&amp;"年部门政府性基金预算支出预算表"</f>
        <v>2025年部门政府性基金预算支出预算表</v>
      </c>
      <c r="B3" s="180" t="s">
        <v>326</v>
      </c>
      <c r="C3" s="181"/>
      <c r="D3" s="129"/>
      <c r="E3" s="129"/>
      <c r="F3" s="129"/>
    </row>
    <row r="4" spans="1:6" ht="13.5" customHeight="1">
      <c r="A4" s="151" t="s">
        <v>1</v>
      </c>
      <c r="B4" s="151"/>
      <c r="C4" s="182"/>
      <c r="D4" s="68"/>
      <c r="E4" s="68"/>
      <c r="F4" s="65" t="s">
        <v>2</v>
      </c>
    </row>
    <row r="5" spans="1:6" ht="19.5" customHeight="1">
      <c r="A5" s="137" t="s">
        <v>184</v>
      </c>
      <c r="B5" s="185" t="s">
        <v>73</v>
      </c>
      <c r="C5" s="137" t="s">
        <v>74</v>
      </c>
      <c r="D5" s="157" t="s">
        <v>327</v>
      </c>
      <c r="E5" s="133"/>
      <c r="F5" s="134"/>
    </row>
    <row r="6" spans="1:6" ht="18.75" customHeight="1">
      <c r="A6" s="167"/>
      <c r="B6" s="186"/>
      <c r="C6" s="167"/>
      <c r="D6" s="8" t="s">
        <v>56</v>
      </c>
      <c r="E6" s="7" t="s">
        <v>76</v>
      </c>
      <c r="F6" s="8" t="s">
        <v>77</v>
      </c>
    </row>
    <row r="7" spans="1:6" ht="18.75" customHeight="1">
      <c r="A7" s="38">
        <v>1</v>
      </c>
      <c r="B7" s="69" t="s">
        <v>84</v>
      </c>
      <c r="C7" s="38">
        <v>3</v>
      </c>
      <c r="D7" s="70">
        <v>4</v>
      </c>
      <c r="E7" s="70">
        <v>5</v>
      </c>
      <c r="F7" s="70">
        <v>6</v>
      </c>
    </row>
    <row r="8" spans="1:6" ht="21" customHeight="1">
      <c r="A8" s="71" t="s">
        <v>328</v>
      </c>
      <c r="B8" s="11"/>
      <c r="C8" s="11"/>
      <c r="D8" s="49"/>
      <c r="E8" s="49"/>
      <c r="F8" s="49"/>
    </row>
    <row r="9" spans="1:6" ht="18.75" customHeight="1">
      <c r="A9" s="101" t="s">
        <v>174</v>
      </c>
      <c r="B9" s="101" t="s">
        <v>174</v>
      </c>
      <c r="C9" s="183" t="s">
        <v>174</v>
      </c>
      <c r="D9" s="49"/>
      <c r="E9" s="49"/>
      <c r="F9" s="49"/>
    </row>
    <row r="10" spans="1:6" ht="14.25" customHeight="1">
      <c r="A10" s="184" t="s">
        <v>329</v>
      </c>
      <c r="B10" s="184"/>
      <c r="C10" s="184"/>
      <c r="D10" s="184"/>
    </row>
  </sheetData>
  <mergeCells count="8">
    <mergeCell ref="A3:F3"/>
    <mergeCell ref="A4:C4"/>
    <mergeCell ref="D5:F5"/>
    <mergeCell ref="A9:C9"/>
    <mergeCell ref="A10:D10"/>
    <mergeCell ref="A5:A6"/>
    <mergeCell ref="B5:B6"/>
    <mergeCell ref="C5:C6"/>
  </mergeCells>
  <phoneticPr fontId="19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pane="bottomLeft" activeCell="E16" sqref="E16"/>
    </sheetView>
  </sheetViews>
  <sheetFormatPr defaultColWidth="9.109375" defaultRowHeight="14.25" customHeight="1"/>
  <cols>
    <col min="1" max="2" width="32.5546875" customWidth="1"/>
    <col min="3" max="3" width="41.109375" customWidth="1"/>
    <col min="4" max="4" width="21.6640625" customWidth="1"/>
    <col min="5" max="5" width="35.33203125" customWidth="1"/>
    <col min="6" max="6" width="7.6640625" customWidth="1"/>
    <col min="7" max="7" width="11.109375" customWidth="1"/>
    <col min="8" max="8" width="13.33203125" customWidth="1"/>
    <col min="9" max="18" width="20" customWidth="1"/>
    <col min="19" max="19" width="19.88671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51"/>
      <c r="C2" s="51"/>
      <c r="R2" s="3"/>
      <c r="S2" s="3" t="s">
        <v>330</v>
      </c>
    </row>
    <row r="3" spans="1:19" ht="41.25" customHeight="1">
      <c r="A3" s="187" t="str">
        <f>"2025"&amp;"年部门政府采购预算表"</f>
        <v>2025年部门政府采购预算表</v>
      </c>
      <c r="B3" s="149"/>
      <c r="C3" s="149"/>
      <c r="D3" s="150"/>
      <c r="E3" s="150"/>
      <c r="F3" s="150"/>
      <c r="G3" s="150"/>
      <c r="H3" s="150"/>
      <c r="I3" s="150"/>
      <c r="J3" s="150"/>
      <c r="K3" s="150"/>
      <c r="L3" s="150"/>
      <c r="M3" s="149"/>
      <c r="N3" s="150"/>
      <c r="O3" s="150"/>
      <c r="P3" s="149"/>
      <c r="Q3" s="150"/>
      <c r="R3" s="149"/>
      <c r="S3" s="149"/>
    </row>
    <row r="4" spans="1:19" ht="18.75" customHeight="1">
      <c r="A4" s="151" t="s">
        <v>1</v>
      </c>
      <c r="B4" s="152"/>
      <c r="C4" s="153"/>
      <c r="D4" s="153"/>
      <c r="E4" s="153"/>
      <c r="F4" s="153"/>
      <c r="G4" s="153"/>
      <c r="H4" s="153"/>
      <c r="I4" s="4"/>
      <c r="J4" s="4"/>
      <c r="K4" s="4"/>
      <c r="L4" s="4"/>
      <c r="R4" s="5"/>
      <c r="S4" s="65" t="s">
        <v>2</v>
      </c>
    </row>
    <row r="5" spans="1:19" ht="15.75" customHeight="1">
      <c r="A5" s="171" t="s">
        <v>183</v>
      </c>
      <c r="B5" s="199" t="s">
        <v>184</v>
      </c>
      <c r="C5" s="199" t="s">
        <v>331</v>
      </c>
      <c r="D5" s="201" t="s">
        <v>332</v>
      </c>
      <c r="E5" s="201" t="s">
        <v>333</v>
      </c>
      <c r="F5" s="201" t="s">
        <v>334</v>
      </c>
      <c r="G5" s="201" t="s">
        <v>335</v>
      </c>
      <c r="H5" s="201" t="s">
        <v>336</v>
      </c>
      <c r="I5" s="188" t="s">
        <v>191</v>
      </c>
      <c r="J5" s="188"/>
      <c r="K5" s="188"/>
      <c r="L5" s="188"/>
      <c r="M5" s="155"/>
      <c r="N5" s="188"/>
      <c r="O5" s="188"/>
      <c r="P5" s="154"/>
      <c r="Q5" s="188"/>
      <c r="R5" s="155"/>
      <c r="S5" s="156"/>
    </row>
    <row r="6" spans="1:19" ht="17.25" customHeight="1">
      <c r="A6" s="172"/>
      <c r="B6" s="200"/>
      <c r="C6" s="200"/>
      <c r="D6" s="202"/>
      <c r="E6" s="202"/>
      <c r="F6" s="202"/>
      <c r="G6" s="202"/>
      <c r="H6" s="202"/>
      <c r="I6" s="202" t="s">
        <v>56</v>
      </c>
      <c r="J6" s="202" t="s">
        <v>59</v>
      </c>
      <c r="K6" s="202" t="s">
        <v>337</v>
      </c>
      <c r="L6" s="202" t="s">
        <v>338</v>
      </c>
      <c r="M6" s="204" t="s">
        <v>339</v>
      </c>
      <c r="N6" s="189" t="s">
        <v>340</v>
      </c>
      <c r="O6" s="189"/>
      <c r="P6" s="190"/>
      <c r="Q6" s="189"/>
      <c r="R6" s="191"/>
      <c r="S6" s="192"/>
    </row>
    <row r="7" spans="1:19" ht="54" customHeight="1">
      <c r="A7" s="173"/>
      <c r="B7" s="192"/>
      <c r="C7" s="192"/>
      <c r="D7" s="203"/>
      <c r="E7" s="203"/>
      <c r="F7" s="203"/>
      <c r="G7" s="203"/>
      <c r="H7" s="203"/>
      <c r="I7" s="203"/>
      <c r="J7" s="203" t="s">
        <v>58</v>
      </c>
      <c r="K7" s="203"/>
      <c r="L7" s="203"/>
      <c r="M7" s="205"/>
      <c r="N7" s="54" t="s">
        <v>58</v>
      </c>
      <c r="O7" s="54" t="s">
        <v>65</v>
      </c>
      <c r="P7" s="53" t="s">
        <v>66</v>
      </c>
      <c r="Q7" s="54" t="s">
        <v>67</v>
      </c>
      <c r="R7" s="59" t="s">
        <v>68</v>
      </c>
      <c r="S7" s="53" t="s">
        <v>69</v>
      </c>
    </row>
    <row r="8" spans="1:19" ht="18" customHeight="1">
      <c r="A8" s="62">
        <v>1</v>
      </c>
      <c r="B8" s="62" t="s">
        <v>84</v>
      </c>
      <c r="C8" s="63">
        <v>3</v>
      </c>
      <c r="D8" s="63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  <c r="J8" s="62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</row>
    <row r="9" spans="1:19" ht="21" customHeight="1">
      <c r="A9" s="55" t="s">
        <v>328</v>
      </c>
      <c r="B9" s="56"/>
      <c r="C9" s="56"/>
      <c r="D9" s="57"/>
      <c r="E9" s="57"/>
      <c r="F9" s="57"/>
      <c r="G9" s="64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1" customHeight="1">
      <c r="A10" s="193" t="s">
        <v>174</v>
      </c>
      <c r="B10" s="194"/>
      <c r="C10" s="194"/>
      <c r="D10" s="195"/>
      <c r="E10" s="195"/>
      <c r="F10" s="195"/>
      <c r="G10" s="114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 ht="21" customHeight="1">
      <c r="A11" s="196" t="s">
        <v>341</v>
      </c>
      <c r="B11" s="151"/>
      <c r="C11" s="151"/>
      <c r="D11" s="196"/>
      <c r="E11" s="196"/>
      <c r="F11" s="196"/>
      <c r="G11" s="197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</row>
    <row r="12" spans="1:19" ht="14.25" customHeight="1">
      <c r="A12" s="196" t="s">
        <v>342</v>
      </c>
      <c r="B12" s="151"/>
      <c r="C12" s="151"/>
      <c r="D12" s="196"/>
      <c r="E12" s="196"/>
      <c r="F12" s="196"/>
      <c r="G12" s="197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</sheetData>
  <mergeCells count="20">
    <mergeCell ref="A11:S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0:G10"/>
  </mergeCells>
  <phoneticPr fontId="19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D17" sqref="D17"/>
    </sheetView>
  </sheetViews>
  <sheetFormatPr defaultColWidth="9.109375" defaultRowHeight="14.25" customHeight="1"/>
  <cols>
    <col min="1" max="5" width="39.109375" customWidth="1"/>
    <col min="6" max="6" width="27.5546875" customWidth="1"/>
    <col min="7" max="7" width="28.5546875" customWidth="1"/>
    <col min="8" max="8" width="28.109375" customWidth="1"/>
    <col min="9" max="9" width="39.109375" customWidth="1"/>
    <col min="10" max="18" width="20.44140625" customWidth="1"/>
    <col min="19" max="20" width="20.332031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50"/>
      <c r="B2" s="51"/>
      <c r="C2" s="51"/>
      <c r="D2" s="51"/>
      <c r="E2" s="51"/>
      <c r="F2" s="51"/>
      <c r="G2" s="51"/>
      <c r="H2" s="50"/>
      <c r="I2" s="50"/>
      <c r="J2" s="50"/>
      <c r="K2" s="50"/>
      <c r="L2" s="50"/>
      <c r="M2" s="50"/>
      <c r="N2" s="58"/>
      <c r="O2" s="50"/>
      <c r="P2" s="50"/>
      <c r="Q2" s="51"/>
      <c r="R2" s="50"/>
      <c r="S2" s="60"/>
      <c r="T2" s="60" t="s">
        <v>343</v>
      </c>
    </row>
    <row r="3" spans="1:20" ht="41.25" customHeight="1">
      <c r="A3" s="187" t="str">
        <f>"2025"&amp;"年部门政府购买服务预算表"</f>
        <v>2025年部门政府购买服务预算表</v>
      </c>
      <c r="B3" s="149"/>
      <c r="C3" s="149"/>
      <c r="D3" s="149"/>
      <c r="E3" s="149"/>
      <c r="F3" s="149"/>
      <c r="G3" s="149"/>
      <c r="H3" s="206"/>
      <c r="I3" s="206"/>
      <c r="J3" s="206"/>
      <c r="K3" s="206"/>
      <c r="L3" s="206"/>
      <c r="M3" s="206"/>
      <c r="N3" s="207"/>
      <c r="O3" s="206"/>
      <c r="P3" s="206"/>
      <c r="Q3" s="149"/>
      <c r="R3" s="206"/>
      <c r="S3" s="207"/>
      <c r="T3" s="149"/>
    </row>
    <row r="4" spans="1:20" ht="22.5" customHeight="1">
      <c r="A4" s="208" t="s">
        <v>1</v>
      </c>
      <c r="B4" s="209"/>
      <c r="C4" s="209"/>
      <c r="D4" s="209"/>
      <c r="E4" s="209"/>
      <c r="F4" s="209"/>
      <c r="G4" s="209"/>
      <c r="H4" s="210"/>
      <c r="I4" s="210"/>
      <c r="J4" s="44"/>
      <c r="K4" s="44"/>
      <c r="L4" s="44"/>
      <c r="M4" s="44"/>
      <c r="N4" s="58"/>
      <c r="O4" s="50"/>
      <c r="P4" s="50"/>
      <c r="Q4" s="51"/>
      <c r="R4" s="50"/>
      <c r="S4" s="61"/>
      <c r="T4" s="60" t="s">
        <v>2</v>
      </c>
    </row>
    <row r="5" spans="1:20" ht="24" customHeight="1">
      <c r="A5" s="171" t="s">
        <v>183</v>
      </c>
      <c r="B5" s="199" t="s">
        <v>184</v>
      </c>
      <c r="C5" s="199" t="s">
        <v>331</v>
      </c>
      <c r="D5" s="199" t="s">
        <v>344</v>
      </c>
      <c r="E5" s="199" t="s">
        <v>345</v>
      </c>
      <c r="F5" s="199" t="s">
        <v>346</v>
      </c>
      <c r="G5" s="199" t="s">
        <v>347</v>
      </c>
      <c r="H5" s="201" t="s">
        <v>348</v>
      </c>
      <c r="I5" s="201" t="s">
        <v>349</v>
      </c>
      <c r="J5" s="188" t="s">
        <v>191</v>
      </c>
      <c r="K5" s="188"/>
      <c r="L5" s="188"/>
      <c r="M5" s="188"/>
      <c r="N5" s="155"/>
      <c r="O5" s="188"/>
      <c r="P5" s="188"/>
      <c r="Q5" s="154"/>
      <c r="R5" s="188"/>
      <c r="S5" s="155"/>
      <c r="T5" s="156"/>
    </row>
    <row r="6" spans="1:20" ht="24" customHeight="1">
      <c r="A6" s="172"/>
      <c r="B6" s="200"/>
      <c r="C6" s="200"/>
      <c r="D6" s="200"/>
      <c r="E6" s="200"/>
      <c r="F6" s="200"/>
      <c r="G6" s="200"/>
      <c r="H6" s="202"/>
      <c r="I6" s="202"/>
      <c r="J6" s="202" t="s">
        <v>56</v>
      </c>
      <c r="K6" s="202" t="s">
        <v>59</v>
      </c>
      <c r="L6" s="202" t="s">
        <v>337</v>
      </c>
      <c r="M6" s="202" t="s">
        <v>338</v>
      </c>
      <c r="N6" s="204" t="s">
        <v>339</v>
      </c>
      <c r="O6" s="189" t="s">
        <v>340</v>
      </c>
      <c r="P6" s="189"/>
      <c r="Q6" s="190"/>
      <c r="R6" s="189"/>
      <c r="S6" s="191"/>
      <c r="T6" s="192"/>
    </row>
    <row r="7" spans="1:20" ht="54" customHeight="1">
      <c r="A7" s="173"/>
      <c r="B7" s="192"/>
      <c r="C7" s="192"/>
      <c r="D7" s="192"/>
      <c r="E7" s="192"/>
      <c r="F7" s="192"/>
      <c r="G7" s="192"/>
      <c r="H7" s="203"/>
      <c r="I7" s="203"/>
      <c r="J7" s="203"/>
      <c r="K7" s="203" t="s">
        <v>58</v>
      </c>
      <c r="L7" s="203"/>
      <c r="M7" s="203"/>
      <c r="N7" s="205"/>
      <c r="O7" s="54" t="s">
        <v>58</v>
      </c>
      <c r="P7" s="54" t="s">
        <v>65</v>
      </c>
      <c r="Q7" s="53" t="s">
        <v>66</v>
      </c>
      <c r="R7" s="54" t="s">
        <v>67</v>
      </c>
      <c r="S7" s="59" t="s">
        <v>68</v>
      </c>
      <c r="T7" s="53" t="s">
        <v>69</v>
      </c>
    </row>
    <row r="8" spans="1:20" ht="17.25" customHeight="1">
      <c r="A8" s="9">
        <v>1</v>
      </c>
      <c r="B8" s="53">
        <v>2</v>
      </c>
      <c r="C8" s="9">
        <v>3</v>
      </c>
      <c r="D8" s="9">
        <v>4</v>
      </c>
      <c r="E8" s="53">
        <v>5</v>
      </c>
      <c r="F8" s="9">
        <v>6</v>
      </c>
      <c r="G8" s="9">
        <v>7</v>
      </c>
      <c r="H8" s="53">
        <v>8</v>
      </c>
      <c r="I8" s="9">
        <v>9</v>
      </c>
      <c r="J8" s="9">
        <v>10</v>
      </c>
      <c r="K8" s="53">
        <v>11</v>
      </c>
      <c r="L8" s="9">
        <v>12</v>
      </c>
      <c r="M8" s="9">
        <v>13</v>
      </c>
      <c r="N8" s="53">
        <v>14</v>
      </c>
      <c r="O8" s="9">
        <v>15</v>
      </c>
      <c r="P8" s="9">
        <v>16</v>
      </c>
      <c r="Q8" s="53">
        <v>17</v>
      </c>
      <c r="R8" s="9">
        <v>18</v>
      </c>
      <c r="S8" s="9">
        <v>19</v>
      </c>
      <c r="T8" s="9">
        <v>20</v>
      </c>
    </row>
    <row r="9" spans="1:20" ht="21" customHeight="1">
      <c r="A9" s="55" t="s">
        <v>328</v>
      </c>
      <c r="B9" s="56"/>
      <c r="C9" s="56"/>
      <c r="D9" s="56"/>
      <c r="E9" s="56"/>
      <c r="F9" s="56"/>
      <c r="G9" s="56"/>
      <c r="H9" s="57"/>
      <c r="I9" s="57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21" customHeight="1">
      <c r="A10" s="193" t="s">
        <v>174</v>
      </c>
      <c r="B10" s="194"/>
      <c r="C10" s="194"/>
      <c r="D10" s="194"/>
      <c r="E10" s="194"/>
      <c r="F10" s="194"/>
      <c r="G10" s="194"/>
      <c r="H10" s="195"/>
      <c r="I10" s="113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0" ht="14.25" customHeight="1">
      <c r="A11" s="211" t="s">
        <v>350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</row>
  </sheetData>
  <mergeCells count="20">
    <mergeCell ref="A11:L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A3:T3"/>
    <mergeCell ref="A4:I4"/>
    <mergeCell ref="J5:T5"/>
    <mergeCell ref="O6:T6"/>
    <mergeCell ref="A10:I10"/>
    <mergeCell ref="M6:M7"/>
    <mergeCell ref="N6:N7"/>
  </mergeCells>
  <phoneticPr fontId="19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 pane="bottomLeft" activeCell="I20" sqref="I20"/>
    </sheetView>
  </sheetViews>
  <sheetFormatPr defaultColWidth="9.109375" defaultRowHeight="14.25" customHeight="1"/>
  <cols>
    <col min="1" max="1" width="37.6640625" customWidth="1"/>
    <col min="2" max="5" width="20" customWidth="1"/>
  </cols>
  <sheetData>
    <row r="1" spans="1:5" ht="14.25" customHeight="1">
      <c r="A1" s="1"/>
      <c r="B1" s="1"/>
      <c r="C1" s="1"/>
      <c r="D1" s="1"/>
      <c r="E1" s="1"/>
    </row>
    <row r="2" spans="1:5" ht="17.25" customHeight="1">
      <c r="D2" s="43"/>
      <c r="E2" s="3" t="s">
        <v>351</v>
      </c>
    </row>
    <row r="3" spans="1:5" ht="41.25" customHeight="1">
      <c r="A3" s="187" t="str">
        <f>"2025"&amp;"年区对下转移支付预算表"</f>
        <v>2025年区对下转移支付预算表</v>
      </c>
      <c r="B3" s="150"/>
      <c r="C3" s="150"/>
      <c r="D3" s="150"/>
      <c r="E3" s="149"/>
    </row>
    <row r="4" spans="1:5" ht="18" customHeight="1">
      <c r="A4" s="208" t="s">
        <v>1</v>
      </c>
      <c r="B4" s="210"/>
      <c r="C4" s="210"/>
      <c r="D4" s="212"/>
      <c r="E4" s="5" t="s">
        <v>2</v>
      </c>
    </row>
    <row r="5" spans="1:5" ht="19.5" customHeight="1">
      <c r="A5" s="174" t="s">
        <v>352</v>
      </c>
      <c r="B5" s="157" t="s">
        <v>191</v>
      </c>
      <c r="C5" s="133"/>
      <c r="D5" s="133"/>
      <c r="E5" s="45"/>
    </row>
    <row r="6" spans="1:5" ht="40.5" customHeight="1">
      <c r="A6" s="138"/>
      <c r="B6" s="15" t="s">
        <v>56</v>
      </c>
      <c r="C6" s="6" t="s">
        <v>59</v>
      </c>
      <c r="D6" s="46" t="s">
        <v>337</v>
      </c>
      <c r="E6" s="47" t="s">
        <v>353</v>
      </c>
    </row>
    <row r="7" spans="1:5" ht="19.5" customHeight="1">
      <c r="A7" s="10">
        <v>1</v>
      </c>
      <c r="B7" s="10">
        <v>2</v>
      </c>
      <c r="C7" s="10">
        <v>3</v>
      </c>
      <c r="D7" s="48">
        <v>4</v>
      </c>
      <c r="E7" s="20">
        <v>5</v>
      </c>
    </row>
    <row r="8" spans="1:5" ht="19.5" customHeight="1">
      <c r="A8" s="16" t="s">
        <v>328</v>
      </c>
      <c r="B8" s="49"/>
      <c r="C8" s="49"/>
      <c r="D8" s="49"/>
      <c r="E8" s="49"/>
    </row>
    <row r="9" spans="1:5" ht="19.5" customHeight="1">
      <c r="A9" s="39"/>
      <c r="B9" s="49"/>
      <c r="C9" s="49"/>
      <c r="D9" s="49"/>
      <c r="E9" s="49"/>
    </row>
    <row r="10" spans="1:5" ht="14.25" customHeight="1">
      <c r="A10" s="19" t="s">
        <v>354</v>
      </c>
    </row>
  </sheetData>
  <mergeCells count="4">
    <mergeCell ref="A3:E3"/>
    <mergeCell ref="A4:D4"/>
    <mergeCell ref="B5:D5"/>
    <mergeCell ref="A5:A6"/>
  </mergeCells>
  <phoneticPr fontId="19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G21" sqref="G21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355</v>
      </c>
    </row>
    <row r="3" spans="1:10" ht="41.25" customHeight="1">
      <c r="A3" s="177" t="str">
        <f>"2025"&amp;"年市对下转移支付绩效目标表"</f>
        <v>2025年市对下转移支付绩效目标表</v>
      </c>
      <c r="B3" s="150"/>
      <c r="C3" s="150"/>
      <c r="D3" s="150"/>
      <c r="E3" s="150"/>
      <c r="F3" s="149"/>
      <c r="G3" s="150"/>
      <c r="H3" s="149"/>
      <c r="I3" s="149"/>
      <c r="J3" s="150"/>
    </row>
    <row r="4" spans="1:10" ht="17.25" customHeight="1">
      <c r="A4" s="151" t="s">
        <v>1</v>
      </c>
      <c r="B4" s="152"/>
      <c r="C4" s="153"/>
      <c r="D4" s="153"/>
      <c r="E4" s="153"/>
      <c r="F4" s="153"/>
      <c r="G4" s="153"/>
      <c r="H4" s="153"/>
    </row>
    <row r="5" spans="1:10" ht="44.25" customHeight="1">
      <c r="A5" s="37" t="s">
        <v>352</v>
      </c>
      <c r="B5" s="37" t="s">
        <v>254</v>
      </c>
      <c r="C5" s="37" t="s">
        <v>255</v>
      </c>
      <c r="D5" s="37" t="s">
        <v>256</v>
      </c>
      <c r="E5" s="37" t="s">
        <v>257</v>
      </c>
      <c r="F5" s="38" t="s">
        <v>258</v>
      </c>
      <c r="G5" s="37" t="s">
        <v>259</v>
      </c>
      <c r="H5" s="38" t="s">
        <v>260</v>
      </c>
      <c r="I5" s="38" t="s">
        <v>261</v>
      </c>
      <c r="J5" s="37" t="s">
        <v>262</v>
      </c>
    </row>
    <row r="6" spans="1:10" ht="14.25" customHeight="1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8">
        <v>6</v>
      </c>
      <c r="G6" s="37">
        <v>7</v>
      </c>
      <c r="H6" s="38">
        <v>8</v>
      </c>
      <c r="I6" s="38">
        <v>9</v>
      </c>
      <c r="J6" s="37">
        <v>10</v>
      </c>
    </row>
    <row r="7" spans="1:10" ht="42" customHeight="1">
      <c r="A7" s="16" t="s">
        <v>328</v>
      </c>
      <c r="B7" s="39"/>
      <c r="C7" s="39"/>
      <c r="D7" s="39"/>
      <c r="E7" s="40"/>
      <c r="F7" s="41"/>
      <c r="G7" s="40"/>
      <c r="H7" s="41"/>
      <c r="I7" s="41"/>
      <c r="J7" s="40"/>
    </row>
    <row r="8" spans="1:10" ht="42" customHeight="1">
      <c r="A8" s="16"/>
      <c r="B8" s="11"/>
      <c r="C8" s="11"/>
      <c r="D8" s="11"/>
      <c r="E8" s="16"/>
      <c r="F8" s="11"/>
      <c r="G8" s="16"/>
      <c r="H8" s="11"/>
      <c r="I8" s="11"/>
      <c r="J8" s="16"/>
    </row>
    <row r="9" spans="1:10" ht="12" customHeight="1">
      <c r="A9" s="42" t="s">
        <v>356</v>
      </c>
    </row>
  </sheetData>
  <mergeCells count="2">
    <mergeCell ref="A3:J3"/>
    <mergeCell ref="A4:H4"/>
  </mergeCells>
  <phoneticPr fontId="19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E20" sqref="E20"/>
    </sheetView>
  </sheetViews>
  <sheetFormatPr defaultColWidth="10.44140625" defaultRowHeight="14.25" customHeight="1"/>
  <cols>
    <col min="1" max="3" width="33.6640625" customWidth="1"/>
    <col min="4" max="4" width="45.5546875" customWidth="1"/>
    <col min="5" max="5" width="27.5546875" customWidth="1"/>
    <col min="6" max="6" width="21.6640625" customWidth="1"/>
    <col min="7" max="9" width="26.332031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13" t="s">
        <v>357</v>
      </c>
      <c r="B2" s="214"/>
      <c r="C2" s="214"/>
      <c r="D2" s="215"/>
      <c r="E2" s="215"/>
      <c r="F2" s="215"/>
      <c r="G2" s="214"/>
      <c r="H2" s="214"/>
      <c r="I2" s="215"/>
    </row>
    <row r="3" spans="1:9" ht="41.25" customHeight="1">
      <c r="A3" s="93" t="str">
        <f>"2025"&amp;"年新增资产配置预算表"</f>
        <v>2025年新增资产配置预算表</v>
      </c>
      <c r="B3" s="143"/>
      <c r="C3" s="143"/>
      <c r="D3" s="142"/>
      <c r="E3" s="142"/>
      <c r="F3" s="142"/>
      <c r="G3" s="143"/>
      <c r="H3" s="143"/>
      <c r="I3" s="142"/>
    </row>
    <row r="4" spans="1:9" ht="14.25" customHeight="1">
      <c r="A4" s="95" t="s">
        <v>1</v>
      </c>
      <c r="B4" s="216"/>
      <c r="C4" s="216"/>
      <c r="D4" s="24"/>
      <c r="F4" s="23"/>
      <c r="G4" s="22"/>
      <c r="H4" s="22"/>
      <c r="I4" s="36" t="s">
        <v>2</v>
      </c>
    </row>
    <row r="5" spans="1:9" ht="28.5" customHeight="1">
      <c r="A5" s="144" t="s">
        <v>183</v>
      </c>
      <c r="B5" s="145" t="s">
        <v>184</v>
      </c>
      <c r="C5" s="106" t="s">
        <v>358</v>
      </c>
      <c r="D5" s="144" t="s">
        <v>359</v>
      </c>
      <c r="E5" s="144" t="s">
        <v>360</v>
      </c>
      <c r="F5" s="144" t="s">
        <v>361</v>
      </c>
      <c r="G5" s="145" t="s">
        <v>362</v>
      </c>
      <c r="H5" s="217"/>
      <c r="I5" s="144"/>
    </row>
    <row r="6" spans="1:9" ht="21" customHeight="1">
      <c r="A6" s="106"/>
      <c r="B6" s="148"/>
      <c r="C6" s="148"/>
      <c r="D6" s="147"/>
      <c r="E6" s="148"/>
      <c r="F6" s="148"/>
      <c r="G6" s="25" t="s">
        <v>335</v>
      </c>
      <c r="H6" s="25" t="s">
        <v>363</v>
      </c>
      <c r="I6" s="25" t="s">
        <v>364</v>
      </c>
    </row>
    <row r="7" spans="1:9" ht="17.25" customHeight="1">
      <c r="A7" s="26" t="s">
        <v>83</v>
      </c>
      <c r="B7" s="27"/>
      <c r="C7" s="28" t="s">
        <v>84</v>
      </c>
      <c r="D7" s="26" t="s">
        <v>85</v>
      </c>
      <c r="E7" s="29" t="s">
        <v>86</v>
      </c>
      <c r="F7" s="26" t="s">
        <v>87</v>
      </c>
      <c r="G7" s="28" t="s">
        <v>88</v>
      </c>
      <c r="H7" s="30" t="s">
        <v>89</v>
      </c>
      <c r="I7" s="29" t="s">
        <v>90</v>
      </c>
    </row>
    <row r="8" spans="1:9" ht="19.5" customHeight="1">
      <c r="A8" s="31" t="s">
        <v>328</v>
      </c>
      <c r="B8" s="18"/>
      <c r="C8" s="18"/>
      <c r="D8" s="16"/>
      <c r="E8" s="11"/>
      <c r="F8" s="30"/>
      <c r="G8" s="32"/>
      <c r="H8" s="33"/>
      <c r="I8" s="33"/>
    </row>
    <row r="9" spans="1:9" ht="19.5" customHeight="1">
      <c r="A9" s="218" t="s">
        <v>56</v>
      </c>
      <c r="B9" s="219"/>
      <c r="C9" s="219"/>
      <c r="D9" s="220"/>
      <c r="E9" s="221"/>
      <c r="F9" s="221"/>
      <c r="G9" s="32"/>
      <c r="H9" s="33"/>
      <c r="I9" s="33"/>
    </row>
    <row r="10" spans="1:9" ht="14.25" customHeight="1">
      <c r="A10" s="35" t="s">
        <v>365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9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I21" sqref="I21"/>
    </sheetView>
  </sheetViews>
  <sheetFormatPr defaultColWidth="9.109375" defaultRowHeight="14.25" customHeight="1"/>
  <cols>
    <col min="1" max="1" width="19.33203125" customWidth="1"/>
    <col min="2" max="2" width="33.88671875" customWidth="1"/>
    <col min="3" max="3" width="23.88671875" customWidth="1"/>
    <col min="4" max="4" width="11.109375" customWidth="1"/>
    <col min="5" max="5" width="17.6640625" customWidth="1"/>
    <col min="6" max="6" width="9.88671875" customWidth="1"/>
    <col min="7" max="7" width="17.6640625" customWidth="1"/>
    <col min="8" max="11" width="23.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366</v>
      </c>
    </row>
    <row r="3" spans="1:11" ht="41.25" customHeight="1">
      <c r="A3" s="150" t="str">
        <f>"2025"&amp;"年上级转移支付补助项目支出预算表"</f>
        <v>2025年上级转移支付补助项目支出预算表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3.5" customHeight="1">
      <c r="A4" s="151" t="s">
        <v>1</v>
      </c>
      <c r="B4" s="152"/>
      <c r="C4" s="152"/>
      <c r="D4" s="152"/>
      <c r="E4" s="152"/>
      <c r="F4" s="152"/>
      <c r="G4" s="152"/>
      <c r="H4" s="4"/>
      <c r="I4" s="4"/>
      <c r="J4" s="4"/>
      <c r="K4" s="5" t="s">
        <v>2</v>
      </c>
    </row>
    <row r="5" spans="1:11" ht="21.75" customHeight="1">
      <c r="A5" s="163" t="s">
        <v>235</v>
      </c>
      <c r="B5" s="163" t="s">
        <v>186</v>
      </c>
      <c r="C5" s="163" t="s">
        <v>236</v>
      </c>
      <c r="D5" s="171" t="s">
        <v>187</v>
      </c>
      <c r="E5" s="171" t="s">
        <v>188</v>
      </c>
      <c r="F5" s="171" t="s">
        <v>237</v>
      </c>
      <c r="G5" s="171" t="s">
        <v>238</v>
      </c>
      <c r="H5" s="174" t="s">
        <v>56</v>
      </c>
      <c r="I5" s="157" t="s">
        <v>367</v>
      </c>
      <c r="J5" s="133"/>
      <c r="K5" s="134"/>
    </row>
    <row r="6" spans="1:11" ht="21.75" customHeight="1">
      <c r="A6" s="164"/>
      <c r="B6" s="164"/>
      <c r="C6" s="164"/>
      <c r="D6" s="172"/>
      <c r="E6" s="172"/>
      <c r="F6" s="172"/>
      <c r="G6" s="172"/>
      <c r="H6" s="165"/>
      <c r="I6" s="171" t="s">
        <v>59</v>
      </c>
      <c r="J6" s="171" t="s">
        <v>60</v>
      </c>
      <c r="K6" s="171" t="s">
        <v>61</v>
      </c>
    </row>
    <row r="7" spans="1:11" ht="40.5" customHeight="1">
      <c r="A7" s="170"/>
      <c r="B7" s="170"/>
      <c r="C7" s="170"/>
      <c r="D7" s="173"/>
      <c r="E7" s="173"/>
      <c r="F7" s="173"/>
      <c r="G7" s="173"/>
      <c r="H7" s="138"/>
      <c r="I7" s="173" t="s">
        <v>58</v>
      </c>
      <c r="J7" s="173"/>
      <c r="K7" s="173"/>
    </row>
    <row r="8" spans="1:11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20">
        <v>10</v>
      </c>
      <c r="K8" s="20">
        <v>11</v>
      </c>
    </row>
    <row r="9" spans="1:11" ht="18.75" customHeight="1">
      <c r="A9" s="16" t="s">
        <v>328</v>
      </c>
      <c r="B9" s="11"/>
      <c r="C9" s="16"/>
      <c r="D9" s="16"/>
      <c r="E9" s="16"/>
      <c r="F9" s="16"/>
      <c r="G9" s="16"/>
      <c r="H9" s="17"/>
      <c r="I9" s="21"/>
      <c r="J9" s="21"/>
      <c r="K9" s="17"/>
    </row>
    <row r="10" spans="1:11" ht="18.75" customHeight="1">
      <c r="A10" s="18"/>
      <c r="B10" s="11"/>
      <c r="C10" s="11"/>
      <c r="D10" s="11"/>
      <c r="E10" s="11"/>
      <c r="F10" s="11"/>
      <c r="G10" s="11"/>
      <c r="H10" s="13"/>
      <c r="I10" s="13"/>
      <c r="J10" s="13"/>
      <c r="K10" s="17"/>
    </row>
    <row r="11" spans="1:11" ht="18.75" customHeight="1">
      <c r="A11" s="159" t="s">
        <v>174</v>
      </c>
      <c r="B11" s="160"/>
      <c r="C11" s="160"/>
      <c r="D11" s="160"/>
      <c r="E11" s="160"/>
      <c r="F11" s="160"/>
      <c r="G11" s="123"/>
      <c r="H11" s="13"/>
      <c r="I11" s="13"/>
      <c r="J11" s="13"/>
      <c r="K11" s="17"/>
    </row>
    <row r="12" spans="1:11" ht="14.25" customHeight="1">
      <c r="A12" s="19" t="s">
        <v>368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9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 pane="bottomLeft" activeCell="D14" sqref="D14"/>
    </sheetView>
  </sheetViews>
  <sheetFormatPr defaultColWidth="9.109375" defaultRowHeight="14.25" customHeight="1"/>
  <cols>
    <col min="1" max="1" width="35.33203125" customWidth="1"/>
    <col min="2" max="2" width="28" customWidth="1"/>
    <col min="3" max="3" width="31.6640625" customWidth="1"/>
    <col min="4" max="4" width="28" customWidth="1"/>
    <col min="5" max="7" width="23.88671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369</v>
      </c>
    </row>
    <row r="3" spans="1:7" ht="41.25" customHeight="1">
      <c r="A3" s="150" t="str">
        <f>"2025"&amp;"年部门项目中期规划预算表"</f>
        <v>2025年部门项目中期规划预算表</v>
      </c>
      <c r="B3" s="150"/>
      <c r="C3" s="150"/>
      <c r="D3" s="150"/>
      <c r="E3" s="150"/>
      <c r="F3" s="150"/>
      <c r="G3" s="150"/>
    </row>
    <row r="4" spans="1:7" ht="13.5" customHeight="1">
      <c r="A4" s="228" t="s">
        <v>375</v>
      </c>
      <c r="B4" s="152"/>
      <c r="C4" s="152"/>
      <c r="D4" s="152"/>
      <c r="E4" s="4"/>
      <c r="F4" s="4"/>
      <c r="G4" s="5" t="s">
        <v>2</v>
      </c>
    </row>
    <row r="5" spans="1:7" ht="21.75" customHeight="1">
      <c r="A5" s="163" t="s">
        <v>236</v>
      </c>
      <c r="B5" s="163" t="s">
        <v>235</v>
      </c>
      <c r="C5" s="163" t="s">
        <v>186</v>
      </c>
      <c r="D5" s="171" t="s">
        <v>370</v>
      </c>
      <c r="E5" s="157" t="s">
        <v>59</v>
      </c>
      <c r="F5" s="133"/>
      <c r="G5" s="134"/>
    </row>
    <row r="6" spans="1:7" ht="21.75" customHeight="1">
      <c r="A6" s="164"/>
      <c r="B6" s="164"/>
      <c r="C6" s="164"/>
      <c r="D6" s="172"/>
      <c r="E6" s="225" t="str">
        <f>"2025"&amp;"年"</f>
        <v>2025年</v>
      </c>
      <c r="F6" s="171" t="str">
        <f>("2025"+1)&amp;"年"</f>
        <v>2026年</v>
      </c>
      <c r="G6" s="171" t="str">
        <f>("2025"+2)&amp;"年"</f>
        <v>2027年</v>
      </c>
    </row>
    <row r="7" spans="1:7" ht="40.5" customHeight="1">
      <c r="A7" s="170"/>
      <c r="B7" s="170"/>
      <c r="C7" s="170"/>
      <c r="D7" s="173"/>
      <c r="E7" s="138"/>
      <c r="F7" s="173" t="s">
        <v>58</v>
      </c>
      <c r="G7" s="173"/>
    </row>
    <row r="8" spans="1:7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ht="17.25" customHeight="1">
      <c r="A9" s="11" t="s">
        <v>71</v>
      </c>
      <c r="B9" s="12"/>
      <c r="C9" s="12"/>
      <c r="D9" s="11"/>
      <c r="E9" s="13">
        <v>2077672</v>
      </c>
      <c r="F9" s="13"/>
      <c r="G9" s="13"/>
    </row>
    <row r="10" spans="1:7" ht="18.75" customHeight="1">
      <c r="A10" s="11"/>
      <c r="B10" s="11" t="s">
        <v>371</v>
      </c>
      <c r="C10" s="11" t="s">
        <v>243</v>
      </c>
      <c r="D10" s="11" t="s">
        <v>372</v>
      </c>
      <c r="E10" s="13">
        <v>20000</v>
      </c>
      <c r="F10" s="13"/>
      <c r="G10" s="13"/>
    </row>
    <row r="11" spans="1:7" ht="18.75" customHeight="1">
      <c r="A11" s="14"/>
      <c r="B11" s="11" t="s">
        <v>373</v>
      </c>
      <c r="C11" s="11" t="s">
        <v>248</v>
      </c>
      <c r="D11" s="11" t="s">
        <v>372</v>
      </c>
      <c r="E11" s="13">
        <v>2057672</v>
      </c>
      <c r="F11" s="13"/>
      <c r="G11" s="13"/>
    </row>
    <row r="12" spans="1:7" ht="18.75" customHeight="1">
      <c r="A12" s="222" t="s">
        <v>56</v>
      </c>
      <c r="B12" s="223"/>
      <c r="C12" s="223"/>
      <c r="D12" s="224"/>
      <c r="E12" s="13">
        <v>2077672</v>
      </c>
      <c r="F12" s="13"/>
      <c r="G12" s="13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honeticPr fontId="19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 activeCell="H20" sqref="H20"/>
    </sheetView>
  </sheetViews>
  <sheetFormatPr defaultColWidth="8.5546875" defaultRowHeight="12.75" customHeight="1"/>
  <cols>
    <col min="1" max="1" width="15.88671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9" t="s">
        <v>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41.25" customHeight="1">
      <c r="A3" s="93" t="str">
        <f>"2025"&amp;"年部门收入预算表"</f>
        <v>2025年部门收入预算表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17.25" customHeight="1">
      <c r="A4" s="95" t="s">
        <v>1</v>
      </c>
      <c r="B4" s="96"/>
      <c r="S4" s="24" t="s">
        <v>2</v>
      </c>
    </row>
    <row r="5" spans="1:19" ht="21.75" customHeight="1">
      <c r="A5" s="108" t="s">
        <v>54</v>
      </c>
      <c r="B5" s="111" t="s">
        <v>55</v>
      </c>
      <c r="C5" s="111" t="s">
        <v>56</v>
      </c>
      <c r="D5" s="100" t="s">
        <v>57</v>
      </c>
      <c r="E5" s="100"/>
      <c r="F5" s="100"/>
      <c r="G5" s="100"/>
      <c r="H5" s="100"/>
      <c r="I5" s="101"/>
      <c r="J5" s="100"/>
      <c r="K5" s="100"/>
      <c r="L5" s="100"/>
      <c r="M5" s="100"/>
      <c r="N5" s="102"/>
      <c r="O5" s="100" t="s">
        <v>46</v>
      </c>
      <c r="P5" s="100"/>
      <c r="Q5" s="100"/>
      <c r="R5" s="100"/>
      <c r="S5" s="102"/>
    </row>
    <row r="6" spans="1:19" ht="27" customHeight="1">
      <c r="A6" s="109"/>
      <c r="B6" s="112"/>
      <c r="C6" s="112"/>
      <c r="D6" s="112" t="s">
        <v>58</v>
      </c>
      <c r="E6" s="112" t="s">
        <v>59</v>
      </c>
      <c r="F6" s="112" t="s">
        <v>60</v>
      </c>
      <c r="G6" s="112" t="s">
        <v>61</v>
      </c>
      <c r="H6" s="112" t="s">
        <v>62</v>
      </c>
      <c r="I6" s="103" t="s">
        <v>63</v>
      </c>
      <c r="J6" s="104"/>
      <c r="K6" s="104"/>
      <c r="L6" s="104"/>
      <c r="M6" s="104"/>
      <c r="N6" s="105"/>
      <c r="O6" s="112" t="s">
        <v>58</v>
      </c>
      <c r="P6" s="112" t="s">
        <v>59</v>
      </c>
      <c r="Q6" s="112" t="s">
        <v>60</v>
      </c>
      <c r="R6" s="112" t="s">
        <v>61</v>
      </c>
      <c r="S6" s="112" t="s">
        <v>64</v>
      </c>
    </row>
    <row r="7" spans="1:19" ht="30" customHeight="1">
      <c r="A7" s="110"/>
      <c r="B7" s="113"/>
      <c r="C7" s="114"/>
      <c r="D7" s="114"/>
      <c r="E7" s="114"/>
      <c r="F7" s="114"/>
      <c r="G7" s="114"/>
      <c r="H7" s="114"/>
      <c r="I7" s="41" t="s">
        <v>58</v>
      </c>
      <c r="J7" s="91" t="s">
        <v>65</v>
      </c>
      <c r="K7" s="91" t="s">
        <v>66</v>
      </c>
      <c r="L7" s="91" t="s">
        <v>67</v>
      </c>
      <c r="M7" s="91" t="s">
        <v>68</v>
      </c>
      <c r="N7" s="91" t="s">
        <v>69</v>
      </c>
      <c r="O7" s="115"/>
      <c r="P7" s="115"/>
      <c r="Q7" s="115"/>
      <c r="R7" s="115"/>
      <c r="S7" s="114"/>
    </row>
    <row r="8" spans="1:19" ht="15" customHeight="1">
      <c r="A8" s="90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90">
        <v>7</v>
      </c>
      <c r="H8" s="90">
        <v>8</v>
      </c>
      <c r="I8" s="41">
        <v>9</v>
      </c>
      <c r="J8" s="90">
        <v>10</v>
      </c>
      <c r="K8" s="90">
        <v>11</v>
      </c>
      <c r="L8" s="90">
        <v>12</v>
      </c>
      <c r="M8" s="90">
        <v>13</v>
      </c>
      <c r="N8" s="90">
        <v>14</v>
      </c>
      <c r="O8" s="90">
        <v>15</v>
      </c>
      <c r="P8" s="90">
        <v>16</v>
      </c>
      <c r="Q8" s="90">
        <v>17</v>
      </c>
      <c r="R8" s="90">
        <v>18</v>
      </c>
      <c r="S8" s="90">
        <v>19</v>
      </c>
    </row>
    <row r="9" spans="1:19" ht="18" customHeight="1">
      <c r="A9" s="11" t="s">
        <v>70</v>
      </c>
      <c r="B9" s="11" t="s">
        <v>71</v>
      </c>
      <c r="C9" s="49">
        <v>39676637.75</v>
      </c>
      <c r="D9" s="49">
        <v>39676637.75</v>
      </c>
      <c r="E9" s="49">
        <v>9514397.75</v>
      </c>
      <c r="F9" s="49"/>
      <c r="G9" s="49"/>
      <c r="H9" s="49"/>
      <c r="I9" s="49">
        <v>30162240</v>
      </c>
      <c r="J9" s="49"/>
      <c r="K9" s="49"/>
      <c r="L9" s="49"/>
      <c r="M9" s="49"/>
      <c r="N9" s="49">
        <v>30162240</v>
      </c>
      <c r="O9" s="49"/>
      <c r="P9" s="49"/>
      <c r="Q9" s="49"/>
      <c r="R9" s="49"/>
      <c r="S9" s="49"/>
    </row>
    <row r="10" spans="1:19" ht="18" customHeight="1">
      <c r="A10" s="106" t="s">
        <v>56</v>
      </c>
      <c r="B10" s="107"/>
      <c r="C10" s="49">
        <v>39676637.75</v>
      </c>
      <c r="D10" s="49">
        <v>39676637.75</v>
      </c>
      <c r="E10" s="49">
        <v>9514397.75</v>
      </c>
      <c r="F10" s="49"/>
      <c r="G10" s="49"/>
      <c r="H10" s="49"/>
      <c r="I10" s="49">
        <v>30162240</v>
      </c>
      <c r="J10" s="49"/>
      <c r="K10" s="49"/>
      <c r="L10" s="49"/>
      <c r="M10" s="49"/>
      <c r="N10" s="49">
        <v>30162240</v>
      </c>
      <c r="O10" s="49"/>
      <c r="P10" s="49"/>
      <c r="Q10" s="49"/>
      <c r="R10" s="49"/>
      <c r="S10" s="49"/>
    </row>
  </sheetData>
  <mergeCells count="20">
    <mergeCell ref="O6:O7"/>
    <mergeCell ref="P6:P7"/>
    <mergeCell ref="Q6:Q7"/>
    <mergeCell ref="R6:R7"/>
    <mergeCell ref="S6:S7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19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O27"/>
  <sheetViews>
    <sheetView showGridLines="0" showZeros="0" workbookViewId="0">
      <pane ySplit="1" topLeftCell="A2" activePane="bottomLeft" state="frozen"/>
      <selection pane="bottomLeft" activeCell="F36" sqref="F36"/>
    </sheetView>
  </sheetViews>
  <sheetFormatPr defaultColWidth="8.5546875" defaultRowHeight="12.75" customHeight="1"/>
  <cols>
    <col min="1" max="1" width="14.33203125" customWidth="1"/>
    <col min="2" max="2" width="37.5546875" customWidth="1"/>
    <col min="3" max="8" width="24.5546875" customWidth="1"/>
    <col min="9" max="9" width="26.6640625" customWidth="1"/>
    <col min="10" max="11" width="24.44140625" customWidth="1"/>
    <col min="12" max="15" width="24.554687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6" t="s">
        <v>72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ht="41.25" customHeight="1">
      <c r="A3" s="93" t="str">
        <f>"2025"&amp;"年部门支出预算表"</f>
        <v>2025年部门支出预算表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7.25" customHeight="1">
      <c r="A4" s="95" t="str">
        <f>"单位名称："&amp;"昆明市五华区军队离休退休干部服务中心"</f>
        <v>单位名称：昆明市五华区军队离休退休干部服务中心</v>
      </c>
      <c r="B4" s="94"/>
      <c r="O4" s="24" t="s">
        <v>2</v>
      </c>
    </row>
    <row r="5" spans="1:15" ht="27" customHeight="1">
      <c r="A5" s="124" t="s">
        <v>73</v>
      </c>
      <c r="B5" s="124" t="s">
        <v>74</v>
      </c>
      <c r="C5" s="124" t="s">
        <v>56</v>
      </c>
      <c r="D5" s="117" t="s">
        <v>59</v>
      </c>
      <c r="E5" s="118"/>
      <c r="F5" s="119"/>
      <c r="G5" s="127" t="s">
        <v>60</v>
      </c>
      <c r="H5" s="127" t="s">
        <v>61</v>
      </c>
      <c r="I5" s="127" t="s">
        <v>75</v>
      </c>
      <c r="J5" s="117" t="s">
        <v>63</v>
      </c>
      <c r="K5" s="118"/>
      <c r="L5" s="118"/>
      <c r="M5" s="118"/>
      <c r="N5" s="120"/>
      <c r="O5" s="121"/>
    </row>
    <row r="6" spans="1:15" ht="42" customHeight="1">
      <c r="A6" s="125"/>
      <c r="B6" s="125"/>
      <c r="C6" s="126"/>
      <c r="D6" s="87" t="s">
        <v>58</v>
      </c>
      <c r="E6" s="87" t="s">
        <v>76</v>
      </c>
      <c r="F6" s="87" t="s">
        <v>77</v>
      </c>
      <c r="G6" s="126"/>
      <c r="H6" s="126"/>
      <c r="I6" s="128"/>
      <c r="J6" s="87" t="s">
        <v>58</v>
      </c>
      <c r="K6" s="82" t="s">
        <v>78</v>
      </c>
      <c r="L6" s="82" t="s">
        <v>79</v>
      </c>
      <c r="M6" s="82" t="s">
        <v>80</v>
      </c>
      <c r="N6" s="82" t="s">
        <v>81</v>
      </c>
      <c r="O6" s="82" t="s">
        <v>82</v>
      </c>
    </row>
    <row r="7" spans="1:15" ht="18" customHeight="1">
      <c r="A7" s="26" t="s">
        <v>83</v>
      </c>
      <c r="B7" s="26" t="s">
        <v>84</v>
      </c>
      <c r="C7" s="26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26" t="s">
        <v>96</v>
      </c>
      <c r="O7" s="30" t="s">
        <v>97</v>
      </c>
    </row>
    <row r="8" spans="1:15" ht="18" customHeight="1">
      <c r="A8" s="31" t="s">
        <v>98</v>
      </c>
      <c r="B8" s="31" t="s">
        <v>99</v>
      </c>
      <c r="C8" s="88">
        <v>38514965.479999997</v>
      </c>
      <c r="D8" s="89">
        <v>8352725.4800000004</v>
      </c>
      <c r="E8" s="89">
        <v>6275053.4800000004</v>
      </c>
      <c r="F8" s="89">
        <v>2077672</v>
      </c>
      <c r="G8" s="30"/>
      <c r="H8" s="30"/>
      <c r="I8" s="30"/>
      <c r="J8" s="226">
        <v>30162240</v>
      </c>
      <c r="K8" s="30"/>
      <c r="L8" s="30"/>
      <c r="M8" s="30"/>
      <c r="N8" s="26"/>
      <c r="O8" s="226">
        <v>30162240</v>
      </c>
    </row>
    <row r="9" spans="1:15" ht="18" customHeight="1">
      <c r="A9" s="31" t="s">
        <v>100</v>
      </c>
      <c r="B9" s="31" t="s">
        <v>101</v>
      </c>
      <c r="C9" s="88">
        <v>1674783.78</v>
      </c>
      <c r="D9" s="89">
        <v>1674783.78</v>
      </c>
      <c r="E9" s="89">
        <v>1674783.78</v>
      </c>
      <c r="F9" s="89"/>
      <c r="G9" s="30"/>
      <c r="H9" s="30"/>
      <c r="I9" s="30"/>
      <c r="J9" s="226"/>
      <c r="K9" s="30"/>
      <c r="L9" s="30"/>
      <c r="M9" s="30"/>
      <c r="N9" s="26"/>
      <c r="O9" s="226"/>
    </row>
    <row r="10" spans="1:15" ht="18" customHeight="1">
      <c r="A10" s="31" t="s">
        <v>102</v>
      </c>
      <c r="B10" s="31" t="s">
        <v>103</v>
      </c>
      <c r="C10" s="88">
        <v>1122000</v>
      </c>
      <c r="D10" s="89">
        <v>1122000</v>
      </c>
      <c r="E10" s="89">
        <v>1122000</v>
      </c>
      <c r="F10" s="89"/>
      <c r="G10" s="30"/>
      <c r="H10" s="30"/>
      <c r="I10" s="30"/>
      <c r="J10" s="226"/>
      <c r="K10" s="30"/>
      <c r="L10" s="30"/>
      <c r="M10" s="30"/>
      <c r="N10" s="26"/>
      <c r="O10" s="226"/>
    </row>
    <row r="11" spans="1:15" ht="18" customHeight="1">
      <c r="A11" s="31" t="s">
        <v>104</v>
      </c>
      <c r="B11" s="31" t="s">
        <v>105</v>
      </c>
      <c r="C11" s="88">
        <v>452783.78</v>
      </c>
      <c r="D11" s="89">
        <v>452783.78</v>
      </c>
      <c r="E11" s="89">
        <v>452783.78</v>
      </c>
      <c r="F11" s="89"/>
      <c r="G11" s="30"/>
      <c r="H11" s="30"/>
      <c r="I11" s="30"/>
      <c r="J11" s="226"/>
      <c r="K11" s="30"/>
      <c r="L11" s="30"/>
      <c r="M11" s="30"/>
      <c r="N11" s="26"/>
      <c r="O11" s="226"/>
    </row>
    <row r="12" spans="1:15" ht="18" customHeight="1">
      <c r="A12" s="31" t="s">
        <v>106</v>
      </c>
      <c r="B12" s="31" t="s">
        <v>107</v>
      </c>
      <c r="C12" s="88">
        <v>100000</v>
      </c>
      <c r="D12" s="89">
        <v>100000</v>
      </c>
      <c r="E12" s="89">
        <v>100000</v>
      </c>
      <c r="F12" s="89"/>
      <c r="G12" s="30"/>
      <c r="H12" s="30"/>
      <c r="I12" s="30"/>
      <c r="J12" s="226"/>
      <c r="K12" s="30"/>
      <c r="L12" s="30"/>
      <c r="M12" s="30"/>
      <c r="N12" s="26"/>
      <c r="O12" s="226"/>
    </row>
    <row r="13" spans="1:15" ht="18" customHeight="1">
      <c r="A13" s="31" t="s">
        <v>108</v>
      </c>
      <c r="B13" s="31" t="s">
        <v>109</v>
      </c>
      <c r="C13" s="88">
        <v>8364</v>
      </c>
      <c r="D13" s="89">
        <v>8364</v>
      </c>
      <c r="E13" s="89">
        <v>8364</v>
      </c>
      <c r="F13" s="89"/>
      <c r="G13" s="30"/>
      <c r="H13" s="30"/>
      <c r="I13" s="30"/>
      <c r="J13" s="226"/>
      <c r="K13" s="30"/>
      <c r="L13" s="30"/>
      <c r="M13" s="30"/>
      <c r="N13" s="26"/>
      <c r="O13" s="226"/>
    </row>
    <row r="14" spans="1:15" ht="18" customHeight="1">
      <c r="A14" s="31" t="s">
        <v>110</v>
      </c>
      <c r="B14" s="31" t="s">
        <v>111</v>
      </c>
      <c r="C14" s="88">
        <v>8364</v>
      </c>
      <c r="D14" s="89">
        <v>8364</v>
      </c>
      <c r="E14" s="89">
        <v>8364</v>
      </c>
      <c r="F14" s="89"/>
      <c r="G14" s="30"/>
      <c r="H14" s="30"/>
      <c r="I14" s="30"/>
      <c r="J14" s="226"/>
      <c r="K14" s="30"/>
      <c r="L14" s="30"/>
      <c r="M14" s="30"/>
      <c r="N14" s="26"/>
      <c r="O14" s="226"/>
    </row>
    <row r="15" spans="1:15" ht="18" customHeight="1">
      <c r="A15" s="31" t="s">
        <v>112</v>
      </c>
      <c r="B15" s="31" t="s">
        <v>113</v>
      </c>
      <c r="C15" s="88">
        <v>32219912</v>
      </c>
      <c r="D15" s="89">
        <v>2057672</v>
      </c>
      <c r="E15" s="89"/>
      <c r="F15" s="89">
        <v>2057672</v>
      </c>
      <c r="G15" s="30"/>
      <c r="H15" s="30"/>
      <c r="I15" s="30"/>
      <c r="J15" s="226">
        <v>30162240</v>
      </c>
      <c r="K15" s="30"/>
      <c r="L15" s="30"/>
      <c r="M15" s="30"/>
      <c r="N15" s="26"/>
      <c r="O15" s="226">
        <v>30162240</v>
      </c>
    </row>
    <row r="16" spans="1:15" ht="18" customHeight="1">
      <c r="A16" s="31" t="s">
        <v>114</v>
      </c>
      <c r="B16" s="31" t="s">
        <v>115</v>
      </c>
      <c r="C16" s="88">
        <v>32219912</v>
      </c>
      <c r="D16" s="89">
        <v>2057672</v>
      </c>
      <c r="E16" s="89"/>
      <c r="F16" s="89">
        <v>2057672</v>
      </c>
      <c r="G16" s="30"/>
      <c r="H16" s="30"/>
      <c r="I16" s="30"/>
      <c r="J16" s="226">
        <v>30162240</v>
      </c>
      <c r="K16" s="30"/>
      <c r="L16" s="30"/>
      <c r="M16" s="30"/>
      <c r="N16" s="26"/>
      <c r="O16" s="226">
        <v>30162240</v>
      </c>
    </row>
    <row r="17" spans="1:15" ht="18" customHeight="1">
      <c r="A17" s="31" t="s">
        <v>116</v>
      </c>
      <c r="B17" s="31" t="s">
        <v>117</v>
      </c>
      <c r="C17" s="88">
        <v>4611905.7</v>
      </c>
      <c r="D17" s="89">
        <v>4611905.7</v>
      </c>
      <c r="E17" s="89">
        <v>4591905.7</v>
      </c>
      <c r="F17" s="89">
        <v>20000</v>
      </c>
      <c r="G17" s="30"/>
      <c r="H17" s="30"/>
      <c r="I17" s="30"/>
      <c r="J17" s="30"/>
      <c r="K17" s="30"/>
      <c r="L17" s="30"/>
      <c r="M17" s="30"/>
      <c r="N17" s="26"/>
      <c r="O17" s="226"/>
    </row>
    <row r="18" spans="1:15" ht="18" customHeight="1">
      <c r="A18" s="31" t="s">
        <v>118</v>
      </c>
      <c r="B18" s="31" t="s">
        <v>119</v>
      </c>
      <c r="C18" s="88">
        <v>4611905.7</v>
      </c>
      <c r="D18" s="89">
        <v>4611905.7</v>
      </c>
      <c r="E18" s="89">
        <v>4591905.7</v>
      </c>
      <c r="F18" s="89">
        <v>20000</v>
      </c>
      <c r="G18" s="30"/>
      <c r="H18" s="30"/>
      <c r="I18" s="30"/>
      <c r="J18" s="30"/>
      <c r="K18" s="30"/>
      <c r="L18" s="30"/>
      <c r="M18" s="30"/>
      <c r="N18" s="26"/>
      <c r="O18" s="30"/>
    </row>
    <row r="19" spans="1:15" ht="18" customHeight="1">
      <c r="A19" s="31" t="s">
        <v>120</v>
      </c>
      <c r="B19" s="31" t="s">
        <v>121</v>
      </c>
      <c r="C19" s="88">
        <v>626640.44999999995</v>
      </c>
      <c r="D19" s="89">
        <v>626640.44999999995</v>
      </c>
      <c r="E19" s="89">
        <v>626640.44999999995</v>
      </c>
      <c r="F19" s="89"/>
      <c r="G19" s="30"/>
      <c r="H19" s="30"/>
      <c r="I19" s="30"/>
      <c r="J19" s="30"/>
      <c r="K19" s="30"/>
      <c r="L19" s="30"/>
      <c r="M19" s="30"/>
      <c r="N19" s="26"/>
      <c r="O19" s="30"/>
    </row>
    <row r="20" spans="1:15" ht="18" customHeight="1">
      <c r="A20" s="31" t="s">
        <v>122</v>
      </c>
      <c r="B20" s="31" t="s">
        <v>123</v>
      </c>
      <c r="C20" s="88">
        <v>626640.44999999995</v>
      </c>
      <c r="D20" s="89">
        <v>626640.44999999995</v>
      </c>
      <c r="E20" s="89">
        <v>626640.44999999995</v>
      </c>
      <c r="F20" s="89"/>
      <c r="G20" s="30"/>
      <c r="H20" s="30"/>
      <c r="I20" s="30"/>
      <c r="J20" s="30"/>
      <c r="K20" s="30"/>
      <c r="L20" s="30"/>
      <c r="M20" s="30"/>
      <c r="N20" s="26"/>
      <c r="O20" s="30"/>
    </row>
    <row r="21" spans="1:15" ht="18" customHeight="1">
      <c r="A21" s="31" t="s">
        <v>124</v>
      </c>
      <c r="B21" s="31" t="s">
        <v>125</v>
      </c>
      <c r="C21" s="88">
        <v>226404.98</v>
      </c>
      <c r="D21" s="89">
        <v>226404.98</v>
      </c>
      <c r="E21" s="89">
        <v>226404.98</v>
      </c>
      <c r="F21" s="89"/>
      <c r="G21" s="30"/>
      <c r="H21" s="30"/>
      <c r="I21" s="30"/>
      <c r="J21" s="30"/>
      <c r="K21" s="30"/>
      <c r="L21" s="30"/>
      <c r="M21" s="30"/>
      <c r="N21" s="26"/>
      <c r="O21" s="30"/>
    </row>
    <row r="22" spans="1:15" ht="18" customHeight="1">
      <c r="A22" s="31" t="s">
        <v>126</v>
      </c>
      <c r="B22" s="31" t="s">
        <v>127</v>
      </c>
      <c r="C22" s="88">
        <v>347594.58</v>
      </c>
      <c r="D22" s="89">
        <v>347594.58</v>
      </c>
      <c r="E22" s="89">
        <v>347594.58</v>
      </c>
      <c r="F22" s="89"/>
      <c r="G22" s="30"/>
      <c r="H22" s="30"/>
      <c r="I22" s="30"/>
      <c r="J22" s="30"/>
      <c r="K22" s="30"/>
      <c r="L22" s="30"/>
      <c r="M22" s="30"/>
      <c r="N22" s="26"/>
      <c r="O22" s="30"/>
    </row>
    <row r="23" spans="1:15" ht="18" customHeight="1">
      <c r="A23" s="31" t="s">
        <v>128</v>
      </c>
      <c r="B23" s="31" t="s">
        <v>129</v>
      </c>
      <c r="C23" s="88">
        <v>52640.89</v>
      </c>
      <c r="D23" s="89">
        <v>52640.89</v>
      </c>
      <c r="E23" s="89">
        <v>52640.89</v>
      </c>
      <c r="F23" s="89"/>
      <c r="G23" s="30"/>
      <c r="H23" s="30"/>
      <c r="I23" s="30"/>
      <c r="J23" s="30"/>
      <c r="K23" s="30"/>
      <c r="L23" s="30"/>
      <c r="M23" s="30"/>
      <c r="N23" s="26"/>
      <c r="O23" s="30"/>
    </row>
    <row r="24" spans="1:15" ht="18" customHeight="1">
      <c r="A24" s="31" t="s">
        <v>130</v>
      </c>
      <c r="B24" s="31" t="s">
        <v>131</v>
      </c>
      <c r="C24" s="88">
        <v>535031.81999999995</v>
      </c>
      <c r="D24" s="89">
        <v>535031.81999999995</v>
      </c>
      <c r="E24" s="89">
        <v>535031.81999999995</v>
      </c>
      <c r="F24" s="89"/>
      <c r="G24" s="30"/>
      <c r="H24" s="30"/>
      <c r="I24" s="30"/>
      <c r="J24" s="30"/>
      <c r="K24" s="30"/>
      <c r="L24" s="30"/>
      <c r="M24" s="30"/>
      <c r="N24" s="26"/>
      <c r="O24" s="30"/>
    </row>
    <row r="25" spans="1:15" ht="18" customHeight="1">
      <c r="A25" s="31" t="s">
        <v>132</v>
      </c>
      <c r="B25" s="31" t="s">
        <v>133</v>
      </c>
      <c r="C25" s="88">
        <v>535031.81999999995</v>
      </c>
      <c r="D25" s="89">
        <v>535031.81999999995</v>
      </c>
      <c r="E25" s="89">
        <v>535031.81999999995</v>
      </c>
      <c r="F25" s="89"/>
      <c r="G25" s="30"/>
      <c r="H25" s="30"/>
      <c r="I25" s="30"/>
      <c r="J25" s="30"/>
      <c r="K25" s="30"/>
      <c r="L25" s="30"/>
      <c r="M25" s="30"/>
      <c r="N25" s="26"/>
      <c r="O25" s="30"/>
    </row>
    <row r="26" spans="1:15" ht="18" customHeight="1">
      <c r="A26" s="31" t="s">
        <v>134</v>
      </c>
      <c r="B26" s="31" t="s">
        <v>135</v>
      </c>
      <c r="C26" s="88">
        <v>535031.81999999995</v>
      </c>
      <c r="D26" s="89">
        <v>535031.81999999995</v>
      </c>
      <c r="E26" s="89">
        <v>535031.81999999995</v>
      </c>
      <c r="F26" s="89"/>
      <c r="G26" s="30"/>
      <c r="H26" s="30"/>
      <c r="I26" s="30"/>
      <c r="J26" s="30"/>
      <c r="K26" s="30"/>
      <c r="L26" s="30"/>
      <c r="M26" s="30"/>
      <c r="N26" s="26"/>
      <c r="O26" s="30"/>
    </row>
    <row r="27" spans="1:15" ht="21" customHeight="1">
      <c r="A27" s="122" t="s">
        <v>56</v>
      </c>
      <c r="B27" s="123"/>
      <c r="C27" s="81">
        <v>39676637.75</v>
      </c>
      <c r="D27" s="81">
        <v>9514397.75</v>
      </c>
      <c r="E27" s="81">
        <v>7436725.75</v>
      </c>
      <c r="F27" s="81">
        <v>2077672</v>
      </c>
      <c r="G27" s="49"/>
      <c r="H27" s="49"/>
      <c r="I27" s="49"/>
      <c r="J27" s="49">
        <v>30162240</v>
      </c>
      <c r="K27" s="49"/>
      <c r="L27" s="49"/>
      <c r="M27" s="49"/>
      <c r="N27" s="49"/>
      <c r="O27" s="49">
        <v>30162240</v>
      </c>
    </row>
  </sheetData>
  <mergeCells count="12">
    <mergeCell ref="A27:B27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19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D35"/>
  <sheetViews>
    <sheetView showGridLines="0" showZeros="0" workbookViewId="0">
      <pane ySplit="1" topLeftCell="A11" activePane="bottomLeft" state="frozen"/>
      <selection pane="bottomLeft" activeCell="D47" sqref="D47"/>
    </sheetView>
  </sheetViews>
  <sheetFormatPr defaultColWidth="8.5546875" defaultRowHeight="12.75" customHeight="1"/>
  <cols>
    <col min="1" max="4" width="35.554687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2"/>
      <c r="B2" s="24"/>
      <c r="C2" s="24"/>
      <c r="D2" s="24" t="s">
        <v>136</v>
      </c>
    </row>
    <row r="3" spans="1:4" ht="41.25" customHeight="1">
      <c r="A3" s="93" t="str">
        <f>"2025"&amp;"年部门财政拨款收支预算总表"</f>
        <v>2025年部门财政拨款收支预算总表</v>
      </c>
      <c r="B3" s="94"/>
      <c r="C3" s="94"/>
      <c r="D3" s="94"/>
    </row>
    <row r="4" spans="1:4" ht="17.25" customHeight="1">
      <c r="A4" s="95" t="str">
        <f>"单位名称："&amp;"昆明市五华区军队离休退休干部服务中心"</f>
        <v>单位名称：昆明市五华区军队离休退休干部服务中心</v>
      </c>
      <c r="B4" s="94"/>
      <c r="D4" s="24" t="s">
        <v>2</v>
      </c>
    </row>
    <row r="5" spans="1:4" ht="17.25" customHeight="1">
      <c r="A5" s="97" t="s">
        <v>3</v>
      </c>
      <c r="B5" s="98"/>
      <c r="C5" s="97" t="s">
        <v>4</v>
      </c>
      <c r="D5" s="98"/>
    </row>
    <row r="6" spans="1:4" ht="18.75" customHeight="1">
      <c r="A6" s="82" t="s">
        <v>5</v>
      </c>
      <c r="B6" s="82" t="s">
        <v>6</v>
      </c>
      <c r="C6" s="82" t="s">
        <v>7</v>
      </c>
      <c r="D6" s="82" t="s">
        <v>6</v>
      </c>
    </row>
    <row r="7" spans="1:4" ht="16.5" customHeight="1">
      <c r="A7" s="83" t="s">
        <v>137</v>
      </c>
      <c r="B7" s="49">
        <v>9514397.75</v>
      </c>
      <c r="C7" s="83" t="s">
        <v>138</v>
      </c>
      <c r="D7" s="49">
        <v>9514397.75</v>
      </c>
    </row>
    <row r="8" spans="1:4" ht="16.5" customHeight="1">
      <c r="A8" s="83" t="s">
        <v>139</v>
      </c>
      <c r="B8" s="49">
        <v>9514397.75</v>
      </c>
      <c r="C8" s="83" t="s">
        <v>140</v>
      </c>
      <c r="D8" s="49"/>
    </row>
    <row r="9" spans="1:4" ht="16.5" customHeight="1">
      <c r="A9" s="83" t="s">
        <v>141</v>
      </c>
      <c r="B9" s="49"/>
      <c r="C9" s="83" t="s">
        <v>142</v>
      </c>
      <c r="D9" s="49"/>
    </row>
    <row r="10" spans="1:4" ht="16.5" customHeight="1">
      <c r="A10" s="83" t="s">
        <v>143</v>
      </c>
      <c r="B10" s="49"/>
      <c r="C10" s="83" t="s">
        <v>144</v>
      </c>
      <c r="D10" s="49"/>
    </row>
    <row r="11" spans="1:4" ht="16.5" customHeight="1">
      <c r="A11" s="83" t="s">
        <v>145</v>
      </c>
      <c r="B11" s="49"/>
      <c r="C11" s="83" t="s">
        <v>146</v>
      </c>
      <c r="D11" s="49"/>
    </row>
    <row r="12" spans="1:4" ht="16.5" customHeight="1">
      <c r="A12" s="83" t="s">
        <v>139</v>
      </c>
      <c r="B12" s="49"/>
      <c r="C12" s="83" t="s">
        <v>147</v>
      </c>
      <c r="D12" s="49"/>
    </row>
    <row r="13" spans="1:4" ht="16.5" customHeight="1">
      <c r="A13" s="77" t="s">
        <v>141</v>
      </c>
      <c r="B13" s="49"/>
      <c r="C13" s="39" t="s">
        <v>148</v>
      </c>
      <c r="D13" s="49"/>
    </row>
    <row r="14" spans="1:4" ht="16.5" customHeight="1">
      <c r="A14" s="77" t="s">
        <v>143</v>
      </c>
      <c r="B14" s="49"/>
      <c r="C14" s="39" t="s">
        <v>149</v>
      </c>
      <c r="D14" s="49"/>
    </row>
    <row r="15" spans="1:4" ht="16.5" customHeight="1">
      <c r="A15" s="84"/>
      <c r="B15" s="49"/>
      <c r="C15" s="39" t="s">
        <v>150</v>
      </c>
      <c r="D15" s="49">
        <v>8352725.4800000004</v>
      </c>
    </row>
    <row r="16" spans="1:4" ht="16.5" customHeight="1">
      <c r="A16" s="84"/>
      <c r="B16" s="49"/>
      <c r="C16" s="39" t="s">
        <v>151</v>
      </c>
      <c r="D16" s="49">
        <v>626640.44999999995</v>
      </c>
    </row>
    <row r="17" spans="1:4" ht="16.5" customHeight="1">
      <c r="A17" s="84"/>
      <c r="B17" s="49"/>
      <c r="C17" s="39" t="s">
        <v>152</v>
      </c>
      <c r="D17" s="49"/>
    </row>
    <row r="18" spans="1:4" ht="16.5" customHeight="1">
      <c r="A18" s="84"/>
      <c r="B18" s="49"/>
      <c r="C18" s="39" t="s">
        <v>153</v>
      </c>
      <c r="D18" s="49"/>
    </row>
    <row r="19" spans="1:4" ht="16.5" customHeight="1">
      <c r="A19" s="84"/>
      <c r="B19" s="49"/>
      <c r="C19" s="39" t="s">
        <v>154</v>
      </c>
      <c r="D19" s="49"/>
    </row>
    <row r="20" spans="1:4" ht="16.5" customHeight="1">
      <c r="A20" s="84"/>
      <c r="B20" s="49"/>
      <c r="C20" s="39" t="s">
        <v>155</v>
      </c>
      <c r="D20" s="49"/>
    </row>
    <row r="21" spans="1:4" ht="16.5" customHeight="1">
      <c r="A21" s="84"/>
      <c r="B21" s="49"/>
      <c r="C21" s="39" t="s">
        <v>156</v>
      </c>
      <c r="D21" s="49"/>
    </row>
    <row r="22" spans="1:4" ht="16.5" customHeight="1">
      <c r="A22" s="84"/>
      <c r="B22" s="49"/>
      <c r="C22" s="39" t="s">
        <v>157</v>
      </c>
      <c r="D22" s="49"/>
    </row>
    <row r="23" spans="1:4" ht="16.5" customHeight="1">
      <c r="A23" s="84"/>
      <c r="B23" s="49"/>
      <c r="C23" s="39" t="s">
        <v>158</v>
      </c>
      <c r="D23" s="49"/>
    </row>
    <row r="24" spans="1:4" ht="16.5" customHeight="1">
      <c r="A24" s="84"/>
      <c r="B24" s="49"/>
      <c r="C24" s="39" t="s">
        <v>159</v>
      </c>
      <c r="D24" s="49"/>
    </row>
    <row r="25" spans="1:4" ht="16.5" customHeight="1">
      <c r="A25" s="84"/>
      <c r="B25" s="49"/>
      <c r="C25" s="39" t="s">
        <v>160</v>
      </c>
      <c r="D25" s="49"/>
    </row>
    <row r="26" spans="1:4" ht="16.5" customHeight="1">
      <c r="A26" s="84"/>
      <c r="B26" s="49"/>
      <c r="C26" s="39" t="s">
        <v>161</v>
      </c>
      <c r="D26" s="49">
        <v>535031.81999999995</v>
      </c>
    </row>
    <row r="27" spans="1:4" ht="16.5" customHeight="1">
      <c r="A27" s="84"/>
      <c r="B27" s="49"/>
      <c r="C27" s="39" t="s">
        <v>162</v>
      </c>
      <c r="D27" s="49"/>
    </row>
    <row r="28" spans="1:4" ht="16.5" customHeight="1">
      <c r="A28" s="84"/>
      <c r="B28" s="49"/>
      <c r="C28" s="39" t="s">
        <v>163</v>
      </c>
      <c r="D28" s="49"/>
    </row>
    <row r="29" spans="1:4" ht="16.5" customHeight="1">
      <c r="A29" s="84"/>
      <c r="B29" s="49"/>
      <c r="C29" s="39" t="s">
        <v>164</v>
      </c>
      <c r="D29" s="49"/>
    </row>
    <row r="30" spans="1:4" ht="16.5" customHeight="1">
      <c r="A30" s="84"/>
      <c r="B30" s="49"/>
      <c r="C30" s="39" t="s">
        <v>165</v>
      </c>
      <c r="D30" s="49"/>
    </row>
    <row r="31" spans="1:4" ht="16.5" customHeight="1">
      <c r="A31" s="84"/>
      <c r="B31" s="49"/>
      <c r="C31" s="39" t="s">
        <v>166</v>
      </c>
      <c r="D31" s="49"/>
    </row>
    <row r="32" spans="1:4" ht="16.5" customHeight="1">
      <c r="A32" s="84"/>
      <c r="B32" s="49"/>
      <c r="C32" s="77" t="s">
        <v>167</v>
      </c>
      <c r="D32" s="49"/>
    </row>
    <row r="33" spans="1:4" ht="16.5" customHeight="1">
      <c r="A33" s="84"/>
      <c r="B33" s="49"/>
      <c r="C33" s="77" t="s">
        <v>168</v>
      </c>
      <c r="D33" s="49"/>
    </row>
    <row r="34" spans="1:4" ht="16.5" customHeight="1">
      <c r="A34" s="84"/>
      <c r="B34" s="49"/>
      <c r="C34" s="16" t="s">
        <v>169</v>
      </c>
      <c r="D34" s="49"/>
    </row>
    <row r="35" spans="1:4" ht="15" customHeight="1">
      <c r="A35" s="85" t="s">
        <v>51</v>
      </c>
      <c r="B35" s="86">
        <v>9514397.75</v>
      </c>
      <c r="C35" s="85" t="s">
        <v>52</v>
      </c>
      <c r="D35" s="86">
        <v>9514397.75</v>
      </c>
    </row>
  </sheetData>
  <mergeCells count="4">
    <mergeCell ref="A3:D3"/>
    <mergeCell ref="A4:B4"/>
    <mergeCell ref="A5:B5"/>
    <mergeCell ref="C5:D5"/>
  </mergeCells>
  <phoneticPr fontId="19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27"/>
  <sheetViews>
    <sheetView showZeros="0" workbookViewId="0">
      <pane ySplit="1" topLeftCell="A14" activePane="bottomLeft" state="frozen"/>
      <selection pane="bottomLeft" activeCell="F29" sqref="F29"/>
    </sheetView>
  </sheetViews>
  <sheetFormatPr defaultColWidth="9.109375" defaultRowHeight="14.25" customHeight="1"/>
  <cols>
    <col min="1" max="1" width="20.109375" customWidth="1"/>
    <col min="2" max="2" width="44" customWidth="1"/>
    <col min="3" max="7" width="24.109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73"/>
      <c r="F2" s="43"/>
      <c r="G2" s="74" t="s">
        <v>170</v>
      </c>
    </row>
    <row r="3" spans="1:7" ht="41.25" customHeight="1">
      <c r="A3" s="129" t="str">
        <f>"2025"&amp;"年一般公共预算支出预算表（按功能科目分类）"</f>
        <v>2025年一般公共预算支出预算表（按功能科目分类）</v>
      </c>
      <c r="B3" s="129"/>
      <c r="C3" s="129"/>
      <c r="D3" s="129"/>
      <c r="E3" s="129"/>
      <c r="F3" s="129"/>
      <c r="G3" s="129"/>
    </row>
    <row r="4" spans="1:7" ht="18" customHeight="1">
      <c r="A4" s="95" t="str">
        <f>"单位名称："&amp;"昆明市五华区军队离休退休干部服务中心"</f>
        <v>单位名称：昆明市五华区军队离休退休干部服务中心</v>
      </c>
      <c r="B4" s="94"/>
      <c r="F4" s="68"/>
      <c r="G4" s="74" t="s">
        <v>2</v>
      </c>
    </row>
    <row r="5" spans="1:7" ht="20.25" customHeight="1">
      <c r="A5" s="130" t="s">
        <v>171</v>
      </c>
      <c r="B5" s="131"/>
      <c r="C5" s="137" t="s">
        <v>56</v>
      </c>
      <c r="D5" s="132" t="s">
        <v>76</v>
      </c>
      <c r="E5" s="133"/>
      <c r="F5" s="134"/>
      <c r="G5" s="139" t="s">
        <v>77</v>
      </c>
    </row>
    <row r="6" spans="1:7" ht="20.25" customHeight="1">
      <c r="A6" s="79" t="s">
        <v>73</v>
      </c>
      <c r="B6" s="79" t="s">
        <v>74</v>
      </c>
      <c r="C6" s="138"/>
      <c r="D6" s="70" t="s">
        <v>58</v>
      </c>
      <c r="E6" s="70" t="s">
        <v>172</v>
      </c>
      <c r="F6" s="70" t="s">
        <v>173</v>
      </c>
      <c r="G6" s="140"/>
    </row>
    <row r="7" spans="1:7" ht="15" customHeight="1">
      <c r="A7" s="34" t="s">
        <v>83</v>
      </c>
      <c r="B7" s="34" t="s">
        <v>84</v>
      </c>
      <c r="C7" s="34" t="s">
        <v>85</v>
      </c>
      <c r="D7" s="34" t="s">
        <v>86</v>
      </c>
      <c r="E7" s="34" t="s">
        <v>87</v>
      </c>
      <c r="F7" s="34" t="s">
        <v>88</v>
      </c>
      <c r="G7" s="34" t="s">
        <v>89</v>
      </c>
    </row>
    <row r="8" spans="1:7" ht="15" customHeight="1">
      <c r="A8" s="39" t="s">
        <v>98</v>
      </c>
      <c r="B8" s="39" t="s">
        <v>99</v>
      </c>
      <c r="C8" s="80">
        <v>8352725.4800000004</v>
      </c>
      <c r="D8" s="80">
        <v>6275053.4800000004</v>
      </c>
      <c r="E8" s="80">
        <v>6275053.4800000004</v>
      </c>
      <c r="F8" s="80"/>
      <c r="G8" s="80">
        <v>2077672</v>
      </c>
    </row>
    <row r="9" spans="1:7" ht="15" customHeight="1">
      <c r="A9" s="39" t="s">
        <v>100</v>
      </c>
      <c r="B9" s="39" t="s">
        <v>101</v>
      </c>
      <c r="C9" s="80">
        <v>1674783.78</v>
      </c>
      <c r="D9" s="80">
        <v>1674783.78</v>
      </c>
      <c r="E9" s="80">
        <v>1674783.78</v>
      </c>
      <c r="F9" s="80"/>
      <c r="G9" s="80"/>
    </row>
    <row r="10" spans="1:7" ht="15" customHeight="1">
      <c r="A10" s="39" t="s">
        <v>102</v>
      </c>
      <c r="B10" s="39" t="s">
        <v>103</v>
      </c>
      <c r="C10" s="80">
        <v>1122000</v>
      </c>
      <c r="D10" s="80">
        <v>1122000</v>
      </c>
      <c r="E10" s="80">
        <v>1122000</v>
      </c>
      <c r="F10" s="80"/>
      <c r="G10" s="80"/>
    </row>
    <row r="11" spans="1:7" ht="15" customHeight="1">
      <c r="A11" s="39" t="s">
        <v>104</v>
      </c>
      <c r="B11" s="39" t="s">
        <v>105</v>
      </c>
      <c r="C11" s="80">
        <v>452783.78</v>
      </c>
      <c r="D11" s="80">
        <v>452783.78</v>
      </c>
      <c r="E11" s="80">
        <v>452783.78</v>
      </c>
      <c r="F11" s="80"/>
      <c r="G11" s="80"/>
    </row>
    <row r="12" spans="1:7" ht="15" customHeight="1">
      <c r="A12" s="39" t="s">
        <v>106</v>
      </c>
      <c r="B12" s="39" t="s">
        <v>107</v>
      </c>
      <c r="C12" s="80">
        <v>100000</v>
      </c>
      <c r="D12" s="80">
        <v>100000</v>
      </c>
      <c r="E12" s="80">
        <v>100000</v>
      </c>
      <c r="F12" s="80"/>
      <c r="G12" s="80"/>
    </row>
    <row r="13" spans="1:7" ht="15" customHeight="1">
      <c r="A13" s="39" t="s">
        <v>108</v>
      </c>
      <c r="B13" s="39" t="s">
        <v>109</v>
      </c>
      <c r="C13" s="80">
        <v>8364</v>
      </c>
      <c r="D13" s="80">
        <v>8364</v>
      </c>
      <c r="E13" s="80">
        <v>8364</v>
      </c>
      <c r="F13" s="80"/>
      <c r="G13" s="80"/>
    </row>
    <row r="14" spans="1:7" ht="15" customHeight="1">
      <c r="A14" s="39" t="s">
        <v>110</v>
      </c>
      <c r="B14" s="39" t="s">
        <v>111</v>
      </c>
      <c r="C14" s="80">
        <v>8364</v>
      </c>
      <c r="D14" s="80">
        <v>8364</v>
      </c>
      <c r="E14" s="80">
        <v>8364</v>
      </c>
      <c r="F14" s="80"/>
      <c r="G14" s="80"/>
    </row>
    <row r="15" spans="1:7" ht="15" customHeight="1">
      <c r="A15" s="39" t="s">
        <v>112</v>
      </c>
      <c r="B15" s="39" t="s">
        <v>113</v>
      </c>
      <c r="C15" s="80">
        <v>2057672</v>
      </c>
      <c r="D15" s="80"/>
      <c r="E15" s="80"/>
      <c r="F15" s="80"/>
      <c r="G15" s="80">
        <v>2057672</v>
      </c>
    </row>
    <row r="16" spans="1:7" ht="15" customHeight="1">
      <c r="A16" s="39" t="s">
        <v>114</v>
      </c>
      <c r="B16" s="39" t="s">
        <v>115</v>
      </c>
      <c r="C16" s="80">
        <v>2057672</v>
      </c>
      <c r="D16" s="80"/>
      <c r="E16" s="80"/>
      <c r="F16" s="80"/>
      <c r="G16" s="80">
        <v>2057672</v>
      </c>
    </row>
    <row r="17" spans="1:7" ht="15" customHeight="1">
      <c r="A17" s="39" t="s">
        <v>116</v>
      </c>
      <c r="B17" s="39" t="s">
        <v>117</v>
      </c>
      <c r="C17" s="80">
        <v>4611905.7</v>
      </c>
      <c r="D17" s="80">
        <v>4591905.7</v>
      </c>
      <c r="E17" s="80">
        <v>4591905.7</v>
      </c>
      <c r="F17" s="80"/>
      <c r="G17" s="80">
        <v>20000</v>
      </c>
    </row>
    <row r="18" spans="1:7" ht="15" customHeight="1">
      <c r="A18" s="39" t="s">
        <v>118</v>
      </c>
      <c r="B18" s="39" t="s">
        <v>119</v>
      </c>
      <c r="C18" s="80">
        <v>4611905.7</v>
      </c>
      <c r="D18" s="80">
        <v>4591905.7</v>
      </c>
      <c r="E18" s="80">
        <v>4591905.7</v>
      </c>
      <c r="F18" s="80"/>
      <c r="G18" s="80">
        <v>20000</v>
      </c>
    </row>
    <row r="19" spans="1:7" ht="15" customHeight="1">
      <c r="A19" s="39" t="s">
        <v>120</v>
      </c>
      <c r="B19" s="39" t="s">
        <v>121</v>
      </c>
      <c r="C19" s="80">
        <v>626640.44999999995</v>
      </c>
      <c r="D19" s="80">
        <v>626640.44999999995</v>
      </c>
      <c r="E19" s="80">
        <v>626640.44999999995</v>
      </c>
      <c r="F19" s="80"/>
      <c r="G19" s="80"/>
    </row>
    <row r="20" spans="1:7" ht="15" customHeight="1">
      <c r="A20" s="39" t="s">
        <v>122</v>
      </c>
      <c r="B20" s="39" t="s">
        <v>123</v>
      </c>
      <c r="C20" s="80">
        <v>626640.44999999995</v>
      </c>
      <c r="D20" s="80">
        <v>626640.44999999995</v>
      </c>
      <c r="E20" s="80">
        <v>626640.44999999995</v>
      </c>
      <c r="F20" s="80"/>
      <c r="G20" s="80"/>
    </row>
    <row r="21" spans="1:7" ht="15" customHeight="1">
      <c r="A21" s="39" t="s">
        <v>124</v>
      </c>
      <c r="B21" s="39" t="s">
        <v>125</v>
      </c>
      <c r="C21" s="80">
        <v>226404.98</v>
      </c>
      <c r="D21" s="80">
        <v>226404.98</v>
      </c>
      <c r="E21" s="80">
        <v>226404.98</v>
      </c>
      <c r="F21" s="80"/>
      <c r="G21" s="80"/>
    </row>
    <row r="22" spans="1:7" ht="15" customHeight="1">
      <c r="A22" s="39" t="s">
        <v>126</v>
      </c>
      <c r="B22" s="39" t="s">
        <v>127</v>
      </c>
      <c r="C22" s="80">
        <v>347594.58</v>
      </c>
      <c r="D22" s="80">
        <v>347594.58</v>
      </c>
      <c r="E22" s="80">
        <v>347594.58</v>
      </c>
      <c r="F22" s="80"/>
      <c r="G22" s="80"/>
    </row>
    <row r="23" spans="1:7" ht="15" customHeight="1">
      <c r="A23" s="39" t="s">
        <v>128</v>
      </c>
      <c r="B23" s="39" t="s">
        <v>129</v>
      </c>
      <c r="C23" s="80">
        <v>52640.89</v>
      </c>
      <c r="D23" s="80">
        <v>52640.89</v>
      </c>
      <c r="E23" s="80">
        <v>52640.89</v>
      </c>
      <c r="F23" s="80"/>
      <c r="G23" s="80"/>
    </row>
    <row r="24" spans="1:7" ht="15" customHeight="1">
      <c r="A24" s="39" t="s">
        <v>130</v>
      </c>
      <c r="B24" s="39" t="s">
        <v>131</v>
      </c>
      <c r="C24" s="80">
        <v>535031.81999999995</v>
      </c>
      <c r="D24" s="80">
        <v>535031.81999999995</v>
      </c>
      <c r="E24" s="80">
        <v>535031.81999999995</v>
      </c>
      <c r="F24" s="80"/>
      <c r="G24" s="80"/>
    </row>
    <row r="25" spans="1:7" ht="15" customHeight="1">
      <c r="A25" s="39" t="s">
        <v>132</v>
      </c>
      <c r="B25" s="39" t="s">
        <v>133</v>
      </c>
      <c r="C25" s="80">
        <v>535031.81999999995</v>
      </c>
      <c r="D25" s="80">
        <v>535031.81999999995</v>
      </c>
      <c r="E25" s="80">
        <v>535031.81999999995</v>
      </c>
      <c r="F25" s="80"/>
      <c r="G25" s="80"/>
    </row>
    <row r="26" spans="1:7" ht="18" customHeight="1">
      <c r="A26" s="39" t="s">
        <v>134</v>
      </c>
      <c r="B26" s="39" t="s">
        <v>135</v>
      </c>
      <c r="C26" s="81">
        <v>535031.81999999995</v>
      </c>
      <c r="D26" s="81">
        <v>535031.81999999995</v>
      </c>
      <c r="E26" s="81">
        <v>535031.81999999995</v>
      </c>
      <c r="F26" s="81"/>
      <c r="G26" s="81"/>
    </row>
    <row r="27" spans="1:7" ht="18" customHeight="1">
      <c r="A27" s="135" t="s">
        <v>174</v>
      </c>
      <c r="B27" s="136"/>
      <c r="C27" s="81">
        <v>9514397.75</v>
      </c>
      <c r="D27" s="81">
        <v>7436725.75</v>
      </c>
      <c r="E27" s="81">
        <v>7436725.75</v>
      </c>
      <c r="F27" s="81"/>
      <c r="G27" s="81">
        <v>2077672</v>
      </c>
    </row>
  </sheetData>
  <mergeCells count="7">
    <mergeCell ref="A3:G3"/>
    <mergeCell ref="A4:B4"/>
    <mergeCell ref="A5:B5"/>
    <mergeCell ref="D5:F5"/>
    <mergeCell ref="A27:B27"/>
    <mergeCell ref="C5:C6"/>
    <mergeCell ref="G5:G6"/>
  </mergeCells>
  <phoneticPr fontId="19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C15" sqref="C15"/>
    </sheetView>
  </sheetViews>
  <sheetFormatPr defaultColWidth="10.44140625" defaultRowHeight="14.25" customHeight="1"/>
  <cols>
    <col min="1" max="6" width="28.109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3"/>
      <c r="B2" s="23"/>
      <c r="C2" s="23"/>
      <c r="D2" s="23"/>
      <c r="E2" s="22"/>
      <c r="F2" s="78" t="s">
        <v>175</v>
      </c>
    </row>
    <row r="3" spans="1:6" ht="41.25" customHeight="1">
      <c r="A3" s="141" t="str">
        <f>"2025"&amp;"年一般公共预算“三公”经费支出预算表"</f>
        <v>2025年一般公共预算“三公”经费支出预算表</v>
      </c>
      <c r="B3" s="142"/>
      <c r="C3" s="142"/>
      <c r="D3" s="142"/>
      <c r="E3" s="143"/>
      <c r="F3" s="142"/>
    </row>
    <row r="4" spans="1:6" ht="14.25" customHeight="1">
      <c r="A4" s="95" t="str">
        <f>"单位名称："&amp;"昆明市五华区军队离休退休干部服务中心"</f>
        <v>单位名称：昆明市五华区军队离休退休干部服务中心</v>
      </c>
      <c r="B4" s="94"/>
      <c r="D4" s="23"/>
      <c r="E4" s="22"/>
      <c r="F4" s="36" t="s">
        <v>2</v>
      </c>
    </row>
    <row r="5" spans="1:6" ht="27" customHeight="1">
      <c r="A5" s="144" t="s">
        <v>176</v>
      </c>
      <c r="B5" s="144" t="s">
        <v>177</v>
      </c>
      <c r="C5" s="106" t="s">
        <v>178</v>
      </c>
      <c r="D5" s="144"/>
      <c r="E5" s="145"/>
      <c r="F5" s="144" t="s">
        <v>179</v>
      </c>
    </row>
    <row r="6" spans="1:6" ht="28.5" customHeight="1">
      <c r="A6" s="146"/>
      <c r="B6" s="147"/>
      <c r="C6" s="25" t="s">
        <v>58</v>
      </c>
      <c r="D6" s="25" t="s">
        <v>180</v>
      </c>
      <c r="E6" s="25" t="s">
        <v>181</v>
      </c>
      <c r="F6" s="148"/>
    </row>
    <row r="7" spans="1:6" ht="17.25" customHeight="1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</row>
    <row r="8" spans="1:6" ht="17.25" customHeight="1">
      <c r="A8" s="49"/>
      <c r="B8" s="49"/>
      <c r="C8" s="49"/>
      <c r="D8" s="49"/>
      <c r="E8" s="49"/>
      <c r="F8" s="49"/>
    </row>
    <row r="9" spans="1:6" ht="14.25" customHeight="1">
      <c r="A9" s="227" t="s">
        <v>374</v>
      </c>
    </row>
  </sheetData>
  <mergeCells count="6">
    <mergeCell ref="A3:F3"/>
    <mergeCell ref="A4:B4"/>
    <mergeCell ref="C5:E5"/>
    <mergeCell ref="A5:A6"/>
    <mergeCell ref="B5:B6"/>
    <mergeCell ref="F5:F6"/>
  </mergeCells>
  <phoneticPr fontId="19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X28"/>
  <sheetViews>
    <sheetView showZeros="0" topLeftCell="G1" workbookViewId="0">
      <pane ySplit="1" topLeftCell="A2" activePane="bottomLeft" state="frozen"/>
      <selection pane="bottomLeft" activeCell="N32" sqref="N32"/>
    </sheetView>
  </sheetViews>
  <sheetFormatPr defaultColWidth="9.109375" defaultRowHeight="14.25" customHeight="1"/>
  <cols>
    <col min="1" max="2" width="32.88671875" customWidth="1"/>
    <col min="3" max="3" width="20.6640625" customWidth="1"/>
    <col min="4" max="4" width="31.33203125" customWidth="1"/>
    <col min="5" max="5" width="10.109375" customWidth="1"/>
    <col min="6" max="6" width="30.77734375" customWidth="1"/>
    <col min="7" max="7" width="10.33203125" customWidth="1"/>
    <col min="8" max="8" width="29.21875" customWidth="1"/>
    <col min="9" max="24" width="18.664062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73"/>
      <c r="C2" s="75"/>
      <c r="E2" s="76"/>
      <c r="F2" s="76"/>
      <c r="G2" s="76"/>
      <c r="H2" s="76"/>
      <c r="I2" s="51"/>
      <c r="J2" s="51"/>
      <c r="K2" s="51"/>
      <c r="L2" s="51"/>
      <c r="M2" s="51"/>
      <c r="N2" s="51"/>
      <c r="R2" s="51"/>
      <c r="V2" s="75"/>
      <c r="X2" s="3" t="s">
        <v>182</v>
      </c>
    </row>
    <row r="3" spans="1:24" ht="45.75" customHeight="1">
      <c r="A3" s="149" t="str">
        <f>"2025"&amp;"年部门基本支出预算表"</f>
        <v>2025年部门基本支出预算表</v>
      </c>
      <c r="B3" s="150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  <c r="P3" s="150"/>
      <c r="Q3" s="150"/>
      <c r="R3" s="149"/>
      <c r="S3" s="149"/>
      <c r="T3" s="149"/>
      <c r="U3" s="149"/>
      <c r="V3" s="149"/>
      <c r="W3" s="149"/>
      <c r="X3" s="149"/>
    </row>
    <row r="4" spans="1:24" ht="18.75" customHeight="1">
      <c r="A4" s="151" t="s">
        <v>1</v>
      </c>
      <c r="B4" s="152"/>
      <c r="C4" s="153"/>
      <c r="D4" s="153"/>
      <c r="E4" s="153"/>
      <c r="F4" s="153"/>
      <c r="G4" s="153"/>
      <c r="H4" s="153"/>
      <c r="I4" s="52"/>
      <c r="J4" s="52"/>
      <c r="K4" s="52"/>
      <c r="L4" s="52"/>
      <c r="M4" s="52"/>
      <c r="N4" s="52"/>
      <c r="O4" s="4"/>
      <c r="P4" s="4"/>
      <c r="Q4" s="4"/>
      <c r="R4" s="52"/>
      <c r="V4" s="75"/>
      <c r="X4" s="3" t="s">
        <v>2</v>
      </c>
    </row>
    <row r="5" spans="1:24" ht="18" customHeight="1">
      <c r="A5" s="163" t="s">
        <v>183</v>
      </c>
      <c r="B5" s="163" t="s">
        <v>184</v>
      </c>
      <c r="C5" s="163" t="s">
        <v>185</v>
      </c>
      <c r="D5" s="163" t="s">
        <v>186</v>
      </c>
      <c r="E5" s="163" t="s">
        <v>187</v>
      </c>
      <c r="F5" s="163" t="s">
        <v>188</v>
      </c>
      <c r="G5" s="163" t="s">
        <v>189</v>
      </c>
      <c r="H5" s="163" t="s">
        <v>190</v>
      </c>
      <c r="I5" s="132" t="s">
        <v>191</v>
      </c>
      <c r="J5" s="154" t="s">
        <v>191</v>
      </c>
      <c r="K5" s="154"/>
      <c r="L5" s="154"/>
      <c r="M5" s="154"/>
      <c r="N5" s="154"/>
      <c r="O5" s="133"/>
      <c r="P5" s="133"/>
      <c r="Q5" s="133"/>
      <c r="R5" s="155" t="s">
        <v>62</v>
      </c>
      <c r="S5" s="154" t="s">
        <v>63</v>
      </c>
      <c r="T5" s="154"/>
      <c r="U5" s="154"/>
      <c r="V5" s="154"/>
      <c r="W5" s="154"/>
      <c r="X5" s="156"/>
    </row>
    <row r="6" spans="1:24" ht="18" customHeight="1">
      <c r="A6" s="164"/>
      <c r="B6" s="165"/>
      <c r="C6" s="167"/>
      <c r="D6" s="164"/>
      <c r="E6" s="164"/>
      <c r="F6" s="164"/>
      <c r="G6" s="164"/>
      <c r="H6" s="164"/>
      <c r="I6" s="137" t="s">
        <v>192</v>
      </c>
      <c r="J6" s="132" t="s">
        <v>59</v>
      </c>
      <c r="K6" s="154"/>
      <c r="L6" s="154"/>
      <c r="M6" s="154"/>
      <c r="N6" s="156"/>
      <c r="O6" s="157" t="s">
        <v>193</v>
      </c>
      <c r="P6" s="133"/>
      <c r="Q6" s="134"/>
      <c r="R6" s="163" t="s">
        <v>62</v>
      </c>
      <c r="S6" s="132" t="s">
        <v>63</v>
      </c>
      <c r="T6" s="155" t="s">
        <v>65</v>
      </c>
      <c r="U6" s="154" t="s">
        <v>63</v>
      </c>
      <c r="V6" s="155" t="s">
        <v>67</v>
      </c>
      <c r="W6" s="155" t="s">
        <v>68</v>
      </c>
      <c r="X6" s="158" t="s">
        <v>69</v>
      </c>
    </row>
    <row r="7" spans="1:24" ht="19.5" customHeight="1">
      <c r="A7" s="165"/>
      <c r="B7" s="165"/>
      <c r="C7" s="165"/>
      <c r="D7" s="165"/>
      <c r="E7" s="165"/>
      <c r="F7" s="165"/>
      <c r="G7" s="165"/>
      <c r="H7" s="165"/>
      <c r="I7" s="165"/>
      <c r="J7" s="168" t="s">
        <v>194</v>
      </c>
      <c r="K7" s="163" t="s">
        <v>195</v>
      </c>
      <c r="L7" s="163" t="s">
        <v>196</v>
      </c>
      <c r="M7" s="163" t="s">
        <v>197</v>
      </c>
      <c r="N7" s="163" t="s">
        <v>198</v>
      </c>
      <c r="O7" s="163" t="s">
        <v>59</v>
      </c>
      <c r="P7" s="163" t="s">
        <v>60</v>
      </c>
      <c r="Q7" s="163" t="s">
        <v>61</v>
      </c>
      <c r="R7" s="165"/>
      <c r="S7" s="163" t="s">
        <v>58</v>
      </c>
      <c r="T7" s="163" t="s">
        <v>65</v>
      </c>
      <c r="U7" s="163" t="s">
        <v>199</v>
      </c>
      <c r="V7" s="163" t="s">
        <v>67</v>
      </c>
      <c r="W7" s="163" t="s">
        <v>68</v>
      </c>
      <c r="X7" s="163" t="s">
        <v>69</v>
      </c>
    </row>
    <row r="8" spans="1:24" ht="37.5" customHeight="1">
      <c r="A8" s="166"/>
      <c r="B8" s="138"/>
      <c r="C8" s="166"/>
      <c r="D8" s="166"/>
      <c r="E8" s="166"/>
      <c r="F8" s="166"/>
      <c r="G8" s="166"/>
      <c r="H8" s="166"/>
      <c r="I8" s="166"/>
      <c r="J8" s="169" t="s">
        <v>58</v>
      </c>
      <c r="K8" s="170" t="s">
        <v>200</v>
      </c>
      <c r="L8" s="170" t="s">
        <v>196</v>
      </c>
      <c r="M8" s="170" t="s">
        <v>197</v>
      </c>
      <c r="N8" s="170" t="s">
        <v>198</v>
      </c>
      <c r="O8" s="170" t="s">
        <v>196</v>
      </c>
      <c r="P8" s="170" t="s">
        <v>197</v>
      </c>
      <c r="Q8" s="170" t="s">
        <v>198</v>
      </c>
      <c r="R8" s="170" t="s">
        <v>62</v>
      </c>
      <c r="S8" s="170" t="s">
        <v>58</v>
      </c>
      <c r="T8" s="170" t="s">
        <v>65</v>
      </c>
      <c r="U8" s="170" t="s">
        <v>199</v>
      </c>
      <c r="V8" s="170" t="s">
        <v>67</v>
      </c>
      <c r="W8" s="170" t="s">
        <v>68</v>
      </c>
      <c r="X8" s="170" t="s">
        <v>69</v>
      </c>
    </row>
    <row r="9" spans="1:24" ht="14.25" customHeight="1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  <c r="R9" s="20">
        <v>18</v>
      </c>
      <c r="S9" s="20">
        <v>19</v>
      </c>
      <c r="T9" s="20">
        <v>20</v>
      </c>
      <c r="U9" s="20">
        <v>21</v>
      </c>
      <c r="V9" s="20">
        <v>22</v>
      </c>
      <c r="W9" s="20">
        <v>23</v>
      </c>
      <c r="X9" s="20">
        <v>24</v>
      </c>
    </row>
    <row r="10" spans="1:24" ht="14.25" customHeight="1">
      <c r="A10" s="77" t="s">
        <v>201</v>
      </c>
      <c r="B10" s="77" t="s">
        <v>71</v>
      </c>
      <c r="C10" s="77" t="s">
        <v>202</v>
      </c>
      <c r="D10" s="77" t="s">
        <v>203</v>
      </c>
      <c r="E10" s="77" t="s">
        <v>102</v>
      </c>
      <c r="F10" s="77" t="s">
        <v>103</v>
      </c>
      <c r="G10" s="77" t="s">
        <v>204</v>
      </c>
      <c r="H10" s="77" t="s">
        <v>205</v>
      </c>
      <c r="I10" s="49">
        <v>1122000</v>
      </c>
      <c r="J10" s="49">
        <v>1122000</v>
      </c>
      <c r="K10" s="20"/>
      <c r="L10" s="20"/>
      <c r="M10" s="49">
        <v>1122000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4.25" customHeight="1">
      <c r="A11" s="77" t="s">
        <v>201</v>
      </c>
      <c r="B11" s="77" t="s">
        <v>71</v>
      </c>
      <c r="C11" s="77" t="s">
        <v>206</v>
      </c>
      <c r="D11" s="77" t="s">
        <v>207</v>
      </c>
      <c r="E11" s="77" t="s">
        <v>118</v>
      </c>
      <c r="F11" s="77" t="s">
        <v>119</v>
      </c>
      <c r="G11" s="77" t="s">
        <v>208</v>
      </c>
      <c r="H11" s="77" t="s">
        <v>209</v>
      </c>
      <c r="I11" s="49">
        <v>1219692</v>
      </c>
      <c r="J11" s="49">
        <v>1219692</v>
      </c>
      <c r="K11" s="20"/>
      <c r="L11" s="20"/>
      <c r="M11" s="49">
        <v>1219692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4.25" customHeight="1">
      <c r="A12" s="77" t="s">
        <v>201</v>
      </c>
      <c r="B12" s="77" t="s">
        <v>71</v>
      </c>
      <c r="C12" s="77" t="s">
        <v>206</v>
      </c>
      <c r="D12" s="77" t="s">
        <v>207</v>
      </c>
      <c r="E12" s="77" t="s">
        <v>118</v>
      </c>
      <c r="F12" s="77" t="s">
        <v>119</v>
      </c>
      <c r="G12" s="77" t="s">
        <v>210</v>
      </c>
      <c r="H12" s="77" t="s">
        <v>211</v>
      </c>
      <c r="I12" s="49">
        <v>635712</v>
      </c>
      <c r="J12" s="49">
        <v>635712</v>
      </c>
      <c r="K12" s="20"/>
      <c r="L12" s="20"/>
      <c r="M12" s="49">
        <v>635712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4.25" customHeight="1">
      <c r="A13" s="77" t="s">
        <v>201</v>
      </c>
      <c r="B13" s="77" t="s">
        <v>71</v>
      </c>
      <c r="C13" s="77" t="s">
        <v>206</v>
      </c>
      <c r="D13" s="77" t="s">
        <v>207</v>
      </c>
      <c r="E13" s="77" t="s">
        <v>118</v>
      </c>
      <c r="F13" s="77" t="s">
        <v>119</v>
      </c>
      <c r="G13" s="77" t="s">
        <v>212</v>
      </c>
      <c r="H13" s="77" t="s">
        <v>213</v>
      </c>
      <c r="I13" s="49">
        <v>101641</v>
      </c>
      <c r="J13" s="49">
        <v>101641</v>
      </c>
      <c r="K13" s="20"/>
      <c r="L13" s="20"/>
      <c r="M13" s="49">
        <v>101641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4.25" customHeight="1">
      <c r="A14" s="77" t="s">
        <v>201</v>
      </c>
      <c r="B14" s="77" t="s">
        <v>71</v>
      </c>
      <c r="C14" s="77" t="s">
        <v>206</v>
      </c>
      <c r="D14" s="77" t="s">
        <v>207</v>
      </c>
      <c r="E14" s="77" t="s">
        <v>118</v>
      </c>
      <c r="F14" s="77" t="s">
        <v>119</v>
      </c>
      <c r="G14" s="77" t="s">
        <v>214</v>
      </c>
      <c r="H14" s="77" t="s">
        <v>215</v>
      </c>
      <c r="I14" s="49">
        <v>585324</v>
      </c>
      <c r="J14" s="49">
        <v>585324</v>
      </c>
      <c r="K14" s="20"/>
      <c r="L14" s="20"/>
      <c r="M14" s="49">
        <v>585324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14.25" customHeight="1">
      <c r="A15" s="77" t="s">
        <v>201</v>
      </c>
      <c r="B15" s="77" t="s">
        <v>71</v>
      </c>
      <c r="C15" s="77" t="s">
        <v>206</v>
      </c>
      <c r="D15" s="77" t="s">
        <v>207</v>
      </c>
      <c r="E15" s="77" t="s">
        <v>118</v>
      </c>
      <c r="F15" s="77" t="s">
        <v>119</v>
      </c>
      <c r="G15" s="77" t="s">
        <v>214</v>
      </c>
      <c r="H15" s="77" t="s">
        <v>215</v>
      </c>
      <c r="I15" s="49">
        <v>304236</v>
      </c>
      <c r="J15" s="49">
        <v>304236</v>
      </c>
      <c r="K15" s="20"/>
      <c r="L15" s="20"/>
      <c r="M15" s="49">
        <v>304236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4.25" customHeight="1">
      <c r="A16" s="77" t="s">
        <v>201</v>
      </c>
      <c r="B16" s="77" t="s">
        <v>71</v>
      </c>
      <c r="C16" s="77" t="s">
        <v>216</v>
      </c>
      <c r="D16" s="77" t="s">
        <v>217</v>
      </c>
      <c r="E16" s="77" t="s">
        <v>104</v>
      </c>
      <c r="F16" s="77" t="s">
        <v>105</v>
      </c>
      <c r="G16" s="77" t="s">
        <v>218</v>
      </c>
      <c r="H16" s="77" t="s">
        <v>219</v>
      </c>
      <c r="I16" s="49">
        <v>452783.78</v>
      </c>
      <c r="J16" s="49">
        <v>452783.78</v>
      </c>
      <c r="K16" s="20"/>
      <c r="L16" s="20"/>
      <c r="M16" s="49">
        <v>452783.78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4.25" customHeight="1">
      <c r="A17" s="77" t="s">
        <v>201</v>
      </c>
      <c r="B17" s="77" t="s">
        <v>71</v>
      </c>
      <c r="C17" s="77" t="s">
        <v>216</v>
      </c>
      <c r="D17" s="77" t="s">
        <v>217</v>
      </c>
      <c r="E17" s="77" t="s">
        <v>106</v>
      </c>
      <c r="F17" s="77" t="s">
        <v>107</v>
      </c>
      <c r="G17" s="77" t="s">
        <v>220</v>
      </c>
      <c r="H17" s="77" t="s">
        <v>221</v>
      </c>
      <c r="I17" s="49">
        <v>100000</v>
      </c>
      <c r="J17" s="49">
        <v>100000</v>
      </c>
      <c r="K17" s="20"/>
      <c r="L17" s="20"/>
      <c r="M17" s="49">
        <v>100000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4.25" customHeight="1">
      <c r="A18" s="77" t="s">
        <v>201</v>
      </c>
      <c r="B18" s="77" t="s">
        <v>71</v>
      </c>
      <c r="C18" s="77" t="s">
        <v>216</v>
      </c>
      <c r="D18" s="77" t="s">
        <v>217</v>
      </c>
      <c r="E18" s="77" t="s">
        <v>124</v>
      </c>
      <c r="F18" s="77" t="s">
        <v>125</v>
      </c>
      <c r="G18" s="77" t="s">
        <v>222</v>
      </c>
      <c r="H18" s="77" t="s">
        <v>223</v>
      </c>
      <c r="I18" s="49">
        <v>226404.98</v>
      </c>
      <c r="J18" s="49">
        <v>226404.98</v>
      </c>
      <c r="K18" s="20"/>
      <c r="L18" s="20"/>
      <c r="M18" s="49">
        <v>226404.98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4.25" customHeight="1">
      <c r="A19" s="77" t="s">
        <v>201</v>
      </c>
      <c r="B19" s="77" t="s">
        <v>71</v>
      </c>
      <c r="C19" s="77" t="s">
        <v>216</v>
      </c>
      <c r="D19" s="77" t="s">
        <v>217</v>
      </c>
      <c r="E19" s="77" t="s">
        <v>126</v>
      </c>
      <c r="F19" s="77" t="s">
        <v>127</v>
      </c>
      <c r="G19" s="77" t="s">
        <v>224</v>
      </c>
      <c r="H19" s="77" t="s">
        <v>225</v>
      </c>
      <c r="I19" s="49">
        <v>347594.58</v>
      </c>
      <c r="J19" s="49">
        <v>347594.58</v>
      </c>
      <c r="K19" s="20"/>
      <c r="L19" s="20"/>
      <c r="M19" s="49">
        <v>347594.58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4.25" customHeight="1">
      <c r="A20" s="77" t="s">
        <v>201</v>
      </c>
      <c r="B20" s="77" t="s">
        <v>71</v>
      </c>
      <c r="C20" s="77" t="s">
        <v>216</v>
      </c>
      <c r="D20" s="77" t="s">
        <v>217</v>
      </c>
      <c r="E20" s="77" t="s">
        <v>118</v>
      </c>
      <c r="F20" s="77" t="s">
        <v>119</v>
      </c>
      <c r="G20" s="77" t="s">
        <v>226</v>
      </c>
      <c r="H20" s="77" t="s">
        <v>227</v>
      </c>
      <c r="I20" s="49">
        <v>16100.7</v>
      </c>
      <c r="J20" s="49">
        <v>16100.7</v>
      </c>
      <c r="K20" s="20"/>
      <c r="L20" s="20"/>
      <c r="M20" s="49">
        <v>16100.7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4.25" customHeight="1">
      <c r="A21" s="77" t="s">
        <v>201</v>
      </c>
      <c r="B21" s="77" t="s">
        <v>71</v>
      </c>
      <c r="C21" s="77" t="s">
        <v>216</v>
      </c>
      <c r="D21" s="77" t="s">
        <v>217</v>
      </c>
      <c r="E21" s="77" t="s">
        <v>128</v>
      </c>
      <c r="F21" s="77" t="s">
        <v>129</v>
      </c>
      <c r="G21" s="77" t="s">
        <v>226</v>
      </c>
      <c r="H21" s="77" t="s">
        <v>227</v>
      </c>
      <c r="I21" s="49">
        <v>5658.28</v>
      </c>
      <c r="J21" s="49">
        <v>5658.28</v>
      </c>
      <c r="K21" s="20"/>
      <c r="L21" s="20"/>
      <c r="M21" s="49">
        <v>5658.28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21" customHeight="1">
      <c r="A22" s="77" t="s">
        <v>201</v>
      </c>
      <c r="B22" s="77" t="s">
        <v>71</v>
      </c>
      <c r="C22" s="77" t="s">
        <v>216</v>
      </c>
      <c r="D22" s="77" t="s">
        <v>217</v>
      </c>
      <c r="E22" s="77" t="s">
        <v>128</v>
      </c>
      <c r="F22" s="77" t="s">
        <v>129</v>
      </c>
      <c r="G22" s="77" t="s">
        <v>226</v>
      </c>
      <c r="H22" s="77" t="s">
        <v>227</v>
      </c>
      <c r="I22" s="49">
        <v>46982.61</v>
      </c>
      <c r="J22" s="49">
        <v>46982.61</v>
      </c>
      <c r="K22" s="20"/>
      <c r="L22" s="20"/>
      <c r="M22" s="49">
        <v>46982.61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21" customHeight="1">
      <c r="A23" s="77" t="s">
        <v>201</v>
      </c>
      <c r="B23" s="77" t="s">
        <v>71</v>
      </c>
      <c r="C23" s="77" t="s">
        <v>228</v>
      </c>
      <c r="D23" s="77" t="s">
        <v>135</v>
      </c>
      <c r="E23" s="77" t="s">
        <v>134</v>
      </c>
      <c r="F23" s="77" t="s">
        <v>135</v>
      </c>
      <c r="G23" s="77" t="s">
        <v>229</v>
      </c>
      <c r="H23" s="77" t="s">
        <v>135</v>
      </c>
      <c r="I23" s="49">
        <v>535031.81999999995</v>
      </c>
      <c r="J23" s="49">
        <v>535031.81999999995</v>
      </c>
      <c r="K23" s="20"/>
      <c r="L23" s="20"/>
      <c r="M23" s="49">
        <v>535031.81999999995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21" customHeight="1">
      <c r="A24" s="77" t="s">
        <v>201</v>
      </c>
      <c r="B24" s="77" t="s">
        <v>71</v>
      </c>
      <c r="C24" s="77" t="s">
        <v>230</v>
      </c>
      <c r="D24" s="77" t="s">
        <v>231</v>
      </c>
      <c r="E24" s="77" t="s">
        <v>118</v>
      </c>
      <c r="F24" s="77" t="s">
        <v>119</v>
      </c>
      <c r="G24" s="77" t="s">
        <v>212</v>
      </c>
      <c r="H24" s="77" t="s">
        <v>213</v>
      </c>
      <c r="I24" s="49">
        <v>1135200</v>
      </c>
      <c r="J24" s="49">
        <v>1135200</v>
      </c>
      <c r="K24" s="20"/>
      <c r="L24" s="20"/>
      <c r="M24" s="49">
        <v>1135200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21" customHeight="1">
      <c r="A25" s="77" t="s">
        <v>201</v>
      </c>
      <c r="B25" s="77" t="s">
        <v>71</v>
      </c>
      <c r="C25" s="77" t="s">
        <v>230</v>
      </c>
      <c r="D25" s="77" t="s">
        <v>231</v>
      </c>
      <c r="E25" s="77" t="s">
        <v>118</v>
      </c>
      <c r="F25" s="77" t="s">
        <v>119</v>
      </c>
      <c r="G25" s="77" t="s">
        <v>214</v>
      </c>
      <c r="H25" s="77" t="s">
        <v>215</v>
      </c>
      <c r="I25" s="49">
        <v>277200</v>
      </c>
      <c r="J25" s="49">
        <v>277200</v>
      </c>
      <c r="K25" s="20"/>
      <c r="L25" s="20"/>
      <c r="M25" s="49">
        <v>277200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9.05" customHeight="1">
      <c r="A26" s="77" t="s">
        <v>201</v>
      </c>
      <c r="B26" s="77" t="s">
        <v>71</v>
      </c>
      <c r="C26" s="77" t="s">
        <v>230</v>
      </c>
      <c r="D26" s="77" t="s">
        <v>231</v>
      </c>
      <c r="E26" s="77" t="s">
        <v>118</v>
      </c>
      <c r="F26" s="77" t="s">
        <v>119</v>
      </c>
      <c r="G26" s="77" t="s">
        <v>214</v>
      </c>
      <c r="H26" s="77" t="s">
        <v>215</v>
      </c>
      <c r="I26" s="49">
        <v>316800</v>
      </c>
      <c r="J26" s="49">
        <v>316800</v>
      </c>
      <c r="K26" s="20"/>
      <c r="L26" s="20"/>
      <c r="M26" s="49">
        <v>316800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20.25" customHeight="1">
      <c r="A27" s="77" t="s">
        <v>201</v>
      </c>
      <c r="B27" s="77" t="s">
        <v>71</v>
      </c>
      <c r="C27" s="77" t="s">
        <v>232</v>
      </c>
      <c r="D27" s="77" t="s">
        <v>233</v>
      </c>
      <c r="E27" s="77" t="s">
        <v>110</v>
      </c>
      <c r="F27" s="77" t="s">
        <v>111</v>
      </c>
      <c r="G27" s="77" t="s">
        <v>204</v>
      </c>
      <c r="H27" s="77" t="s">
        <v>205</v>
      </c>
      <c r="I27" s="49">
        <v>8364</v>
      </c>
      <c r="J27" s="49">
        <v>8364</v>
      </c>
      <c r="K27" s="49"/>
      <c r="L27" s="49"/>
      <c r="M27" s="49">
        <v>8364</v>
      </c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17.25" customHeight="1">
      <c r="A28" s="159" t="s">
        <v>174</v>
      </c>
      <c r="B28" s="160"/>
      <c r="C28" s="161"/>
      <c r="D28" s="161"/>
      <c r="E28" s="161"/>
      <c r="F28" s="161"/>
      <c r="G28" s="161"/>
      <c r="H28" s="162"/>
      <c r="I28" s="49">
        <v>7436725.75</v>
      </c>
      <c r="J28" s="49">
        <v>7436725.75</v>
      </c>
      <c r="K28" s="49"/>
      <c r="L28" s="49"/>
      <c r="M28" s="49">
        <v>7436725.75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</sheetData>
  <mergeCells count="31">
    <mergeCell ref="X7:X8"/>
    <mergeCell ref="S7:S8"/>
    <mergeCell ref="T7:T8"/>
    <mergeCell ref="U7:U8"/>
    <mergeCell ref="V7:V8"/>
    <mergeCell ref="W7:W8"/>
    <mergeCell ref="A28:H28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19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 pane="bottomLeft" activeCell="G19" sqref="G19"/>
    </sheetView>
  </sheetViews>
  <sheetFormatPr defaultColWidth="9.109375" defaultRowHeight="14.25" customHeight="1"/>
  <cols>
    <col min="1" max="1" width="18.21875" customWidth="1"/>
    <col min="2" max="2" width="31.109375" customWidth="1"/>
    <col min="3" max="3" width="32.88671875" customWidth="1"/>
    <col min="4" max="4" width="35" customWidth="1"/>
    <col min="5" max="5" width="11.109375" customWidth="1"/>
    <col min="6" max="6" width="17.6640625" customWidth="1"/>
    <col min="7" max="7" width="9.88671875" customWidth="1"/>
    <col min="8" max="8" width="17.6640625" customWidth="1"/>
    <col min="9" max="13" width="20" customWidth="1"/>
    <col min="14" max="14" width="12.33203125" customWidth="1"/>
    <col min="15" max="15" width="12.6640625" customWidth="1"/>
    <col min="16" max="16" width="11.109375" customWidth="1"/>
    <col min="17" max="21" width="19.88671875" customWidth="1"/>
    <col min="22" max="22" width="20" customWidth="1"/>
    <col min="23" max="23" width="19.88671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73"/>
      <c r="E2" s="2"/>
      <c r="F2" s="2"/>
      <c r="G2" s="2"/>
      <c r="H2" s="2"/>
      <c r="U2" s="73"/>
      <c r="W2" s="74" t="s">
        <v>234</v>
      </c>
    </row>
    <row r="3" spans="1:23" ht="46.5" customHeight="1">
      <c r="A3" s="150" t="str">
        <f>"2025"&amp;"年部门项目支出预算表"</f>
        <v>2025年部门项目支出预算表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spans="1:23" ht="13.5" customHeight="1">
      <c r="A4" s="151" t="s">
        <v>1</v>
      </c>
      <c r="B4" s="152"/>
      <c r="C4" s="153"/>
      <c r="D4" s="153"/>
      <c r="E4" s="153"/>
      <c r="F4" s="153"/>
      <c r="G4" s="153"/>
      <c r="H4" s="153"/>
      <c r="I4" s="4"/>
      <c r="J4" s="4"/>
      <c r="K4" s="4"/>
      <c r="L4" s="4"/>
      <c r="M4" s="4"/>
      <c r="N4" s="4"/>
      <c r="O4" s="4"/>
      <c r="P4" s="4"/>
      <c r="Q4" s="4"/>
      <c r="U4" s="73"/>
      <c r="W4" s="65" t="s">
        <v>2</v>
      </c>
    </row>
    <row r="5" spans="1:23" ht="21.75" customHeight="1">
      <c r="A5" s="163" t="s">
        <v>235</v>
      </c>
      <c r="B5" s="171" t="s">
        <v>185</v>
      </c>
      <c r="C5" s="163" t="s">
        <v>186</v>
      </c>
      <c r="D5" s="163" t="s">
        <v>236</v>
      </c>
      <c r="E5" s="171" t="s">
        <v>187</v>
      </c>
      <c r="F5" s="171" t="s">
        <v>188</v>
      </c>
      <c r="G5" s="171" t="s">
        <v>237</v>
      </c>
      <c r="H5" s="171" t="s">
        <v>238</v>
      </c>
      <c r="I5" s="174" t="s">
        <v>56</v>
      </c>
      <c r="J5" s="157" t="s">
        <v>239</v>
      </c>
      <c r="K5" s="133"/>
      <c r="L5" s="133"/>
      <c r="M5" s="134"/>
      <c r="N5" s="157" t="s">
        <v>193</v>
      </c>
      <c r="O5" s="133"/>
      <c r="P5" s="134"/>
      <c r="Q5" s="171" t="s">
        <v>62</v>
      </c>
      <c r="R5" s="157" t="s">
        <v>63</v>
      </c>
      <c r="S5" s="133"/>
      <c r="T5" s="133"/>
      <c r="U5" s="133"/>
      <c r="V5" s="133"/>
      <c r="W5" s="134"/>
    </row>
    <row r="6" spans="1:23" ht="21.75" customHeight="1">
      <c r="A6" s="164"/>
      <c r="B6" s="165"/>
      <c r="C6" s="164"/>
      <c r="D6" s="164"/>
      <c r="E6" s="172"/>
      <c r="F6" s="172"/>
      <c r="G6" s="172"/>
      <c r="H6" s="172"/>
      <c r="I6" s="165"/>
      <c r="J6" s="175" t="s">
        <v>59</v>
      </c>
      <c r="K6" s="139"/>
      <c r="L6" s="171" t="s">
        <v>60</v>
      </c>
      <c r="M6" s="171" t="s">
        <v>61</v>
      </c>
      <c r="N6" s="171" t="s">
        <v>59</v>
      </c>
      <c r="O6" s="171" t="s">
        <v>60</v>
      </c>
      <c r="P6" s="171" t="s">
        <v>61</v>
      </c>
      <c r="Q6" s="172"/>
      <c r="R6" s="171" t="s">
        <v>58</v>
      </c>
      <c r="S6" s="171" t="s">
        <v>65</v>
      </c>
      <c r="T6" s="171" t="s">
        <v>199</v>
      </c>
      <c r="U6" s="171" t="s">
        <v>67</v>
      </c>
      <c r="V6" s="171" t="s">
        <v>68</v>
      </c>
      <c r="W6" s="171" t="s">
        <v>69</v>
      </c>
    </row>
    <row r="7" spans="1:23" ht="21" customHeight="1">
      <c r="A7" s="165"/>
      <c r="B7" s="165"/>
      <c r="C7" s="165"/>
      <c r="D7" s="165"/>
      <c r="E7" s="165"/>
      <c r="F7" s="165"/>
      <c r="G7" s="165"/>
      <c r="H7" s="165"/>
      <c r="I7" s="165"/>
      <c r="J7" s="176" t="s">
        <v>58</v>
      </c>
      <c r="K7" s="140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</row>
    <row r="8" spans="1:23" ht="39.75" customHeight="1">
      <c r="A8" s="170"/>
      <c r="B8" s="138"/>
      <c r="C8" s="170"/>
      <c r="D8" s="170"/>
      <c r="E8" s="173"/>
      <c r="F8" s="173"/>
      <c r="G8" s="173"/>
      <c r="H8" s="173"/>
      <c r="I8" s="138"/>
      <c r="J8" s="37" t="s">
        <v>58</v>
      </c>
      <c r="K8" s="37" t="s">
        <v>240</v>
      </c>
      <c r="L8" s="173"/>
      <c r="M8" s="173"/>
      <c r="N8" s="173"/>
      <c r="O8" s="173"/>
      <c r="P8" s="173"/>
      <c r="Q8" s="173"/>
      <c r="R8" s="173"/>
      <c r="S8" s="173"/>
      <c r="T8" s="173"/>
      <c r="U8" s="138"/>
      <c r="V8" s="173"/>
      <c r="W8" s="173"/>
    </row>
    <row r="9" spans="1:23" ht="1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  <c r="R9" s="20">
        <v>18</v>
      </c>
      <c r="S9" s="20">
        <v>19</v>
      </c>
      <c r="T9" s="20">
        <v>20</v>
      </c>
      <c r="U9" s="10">
        <v>21</v>
      </c>
      <c r="V9" s="20">
        <v>22</v>
      </c>
      <c r="W9" s="10">
        <v>23</v>
      </c>
    </row>
    <row r="10" spans="1:23" ht="21.75" customHeight="1">
      <c r="A10" s="39" t="s">
        <v>241</v>
      </c>
      <c r="B10" s="39" t="s">
        <v>242</v>
      </c>
      <c r="C10" s="39" t="s">
        <v>243</v>
      </c>
      <c r="D10" s="39" t="s">
        <v>71</v>
      </c>
      <c r="E10" s="39" t="s">
        <v>118</v>
      </c>
      <c r="F10" s="39" t="s">
        <v>119</v>
      </c>
      <c r="G10" s="39" t="s">
        <v>244</v>
      </c>
      <c r="H10" s="39" t="s">
        <v>245</v>
      </c>
      <c r="I10" s="49">
        <v>20000</v>
      </c>
      <c r="J10" s="49">
        <v>20000</v>
      </c>
      <c r="K10" s="49">
        <v>20000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3" ht="21.75" customHeight="1">
      <c r="A11" s="39" t="s">
        <v>246</v>
      </c>
      <c r="B11" s="39" t="s">
        <v>247</v>
      </c>
      <c r="C11" s="39" t="s">
        <v>248</v>
      </c>
      <c r="D11" s="39" t="s">
        <v>71</v>
      </c>
      <c r="E11" s="39" t="s">
        <v>114</v>
      </c>
      <c r="F11" s="39" t="s">
        <v>115</v>
      </c>
      <c r="G11" s="39" t="s">
        <v>249</v>
      </c>
      <c r="H11" s="39" t="s">
        <v>250</v>
      </c>
      <c r="I11" s="49">
        <v>2057672</v>
      </c>
      <c r="J11" s="49">
        <v>2057672</v>
      </c>
      <c r="K11" s="49">
        <v>2057672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pans="1:23" ht="21.75" customHeight="1">
      <c r="A12" s="39" t="s">
        <v>246</v>
      </c>
      <c r="B12" s="39" t="s">
        <v>251</v>
      </c>
      <c r="C12" s="39" t="s">
        <v>252</v>
      </c>
      <c r="D12" s="39" t="s">
        <v>71</v>
      </c>
      <c r="E12" s="39" t="s">
        <v>114</v>
      </c>
      <c r="F12" s="39" t="s">
        <v>115</v>
      </c>
      <c r="G12" s="39" t="s">
        <v>249</v>
      </c>
      <c r="H12" s="39" t="s">
        <v>250</v>
      </c>
      <c r="I12" s="49">
        <v>30162240</v>
      </c>
      <c r="J12" s="49"/>
      <c r="K12" s="49"/>
      <c r="L12" s="49"/>
      <c r="M12" s="49"/>
      <c r="N12" s="49"/>
      <c r="O12" s="49"/>
      <c r="P12" s="49"/>
      <c r="Q12" s="49"/>
      <c r="R12" s="49">
        <v>30162240</v>
      </c>
      <c r="S12" s="49"/>
      <c r="T12" s="49"/>
      <c r="U12" s="49"/>
      <c r="V12" s="49"/>
      <c r="W12" s="49">
        <v>30162240</v>
      </c>
    </row>
    <row r="13" spans="1:23" ht="18.75" customHeight="1">
      <c r="A13" s="159" t="s">
        <v>174</v>
      </c>
      <c r="B13" s="160"/>
      <c r="C13" s="160"/>
      <c r="D13" s="160"/>
      <c r="E13" s="160"/>
      <c r="F13" s="160"/>
      <c r="G13" s="160"/>
      <c r="H13" s="123"/>
      <c r="I13" s="49">
        <v>32239912</v>
      </c>
      <c r="J13" s="49">
        <v>2077672</v>
      </c>
      <c r="K13" s="49">
        <v>2077672</v>
      </c>
      <c r="L13" s="49"/>
      <c r="M13" s="49"/>
      <c r="N13" s="49"/>
      <c r="O13" s="49"/>
      <c r="P13" s="49"/>
      <c r="Q13" s="49"/>
      <c r="R13" s="49">
        <v>30162240</v>
      </c>
      <c r="S13" s="49"/>
      <c r="T13" s="49"/>
      <c r="U13" s="49"/>
      <c r="V13" s="49"/>
      <c r="W13" s="49">
        <v>30162240</v>
      </c>
    </row>
  </sheetData>
  <mergeCells count="28">
    <mergeCell ref="V6:V8"/>
    <mergeCell ref="W6:W8"/>
    <mergeCell ref="J6:K7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9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J24"/>
  <sheetViews>
    <sheetView showZeros="0" topLeftCell="B1" workbookViewId="0">
      <pane ySplit="1" topLeftCell="A2" activePane="bottomLeft" state="frozen"/>
      <selection pane="bottomLeft" activeCell="G16" sqref="G16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253</v>
      </c>
    </row>
    <row r="3" spans="1:10" ht="39.75" customHeight="1">
      <c r="A3" s="177" t="str">
        <f>"2025"&amp;"年部门项目支出绩效目标表"</f>
        <v>2025年部门项目支出绩效目标表</v>
      </c>
      <c r="B3" s="150"/>
      <c r="C3" s="150"/>
      <c r="D3" s="150"/>
      <c r="E3" s="150"/>
      <c r="F3" s="149"/>
      <c r="G3" s="150"/>
      <c r="H3" s="149"/>
      <c r="I3" s="149"/>
      <c r="J3" s="150"/>
    </row>
    <row r="4" spans="1:10" ht="17.25" customHeight="1">
      <c r="A4" s="151" t="s">
        <v>1</v>
      </c>
      <c r="B4" s="152"/>
      <c r="C4" s="153"/>
      <c r="D4" s="153"/>
      <c r="E4" s="153"/>
      <c r="F4" s="153"/>
      <c r="G4" s="153"/>
      <c r="H4" s="153"/>
    </row>
    <row r="5" spans="1:10" ht="44.25" customHeight="1">
      <c r="A5" s="37" t="s">
        <v>186</v>
      </c>
      <c r="B5" s="37" t="s">
        <v>254</v>
      </c>
      <c r="C5" s="37" t="s">
        <v>255</v>
      </c>
      <c r="D5" s="37" t="s">
        <v>256</v>
      </c>
      <c r="E5" s="37" t="s">
        <v>257</v>
      </c>
      <c r="F5" s="38" t="s">
        <v>258</v>
      </c>
      <c r="G5" s="37" t="s">
        <v>259</v>
      </c>
      <c r="H5" s="38" t="s">
        <v>260</v>
      </c>
      <c r="I5" s="38" t="s">
        <v>261</v>
      </c>
      <c r="J5" s="37" t="s">
        <v>262</v>
      </c>
    </row>
    <row r="6" spans="1:10" ht="18.75" customHeight="1">
      <c r="A6" s="72">
        <v>1</v>
      </c>
      <c r="B6" s="72">
        <v>2</v>
      </c>
      <c r="C6" s="72">
        <v>3</v>
      </c>
      <c r="D6" s="72">
        <v>4</v>
      </c>
      <c r="E6" s="72">
        <v>5</v>
      </c>
      <c r="F6" s="20">
        <v>6</v>
      </c>
      <c r="G6" s="72">
        <v>7</v>
      </c>
      <c r="H6" s="20">
        <v>8</v>
      </c>
      <c r="I6" s="20">
        <v>9</v>
      </c>
      <c r="J6" s="72">
        <v>10</v>
      </c>
    </row>
    <row r="7" spans="1:10" ht="42" customHeight="1">
      <c r="A7" s="16" t="s">
        <v>71</v>
      </c>
      <c r="B7" s="39"/>
      <c r="C7" s="39"/>
      <c r="D7" s="39"/>
      <c r="E7" s="40"/>
      <c r="F7" s="41"/>
      <c r="G7" s="40"/>
      <c r="H7" s="41"/>
      <c r="I7" s="41"/>
      <c r="J7" s="40"/>
    </row>
    <row r="8" spans="1:10" ht="42" customHeight="1">
      <c r="A8" s="178" t="s">
        <v>252</v>
      </c>
      <c r="B8" s="179" t="s">
        <v>263</v>
      </c>
      <c r="C8" s="11" t="s">
        <v>264</v>
      </c>
      <c r="D8" s="11" t="s">
        <v>265</v>
      </c>
      <c r="E8" s="16" t="s">
        <v>266</v>
      </c>
      <c r="F8" s="11" t="s">
        <v>267</v>
      </c>
      <c r="G8" s="16" t="s">
        <v>268</v>
      </c>
      <c r="H8" s="11" t="s">
        <v>269</v>
      </c>
      <c r="I8" s="11" t="s">
        <v>270</v>
      </c>
      <c r="J8" s="16" t="s">
        <v>271</v>
      </c>
    </row>
    <row r="9" spans="1:10" ht="42" customHeight="1">
      <c r="A9" s="178"/>
      <c r="B9" s="179"/>
      <c r="C9" s="11" t="s">
        <v>264</v>
      </c>
      <c r="D9" s="11" t="s">
        <v>272</v>
      </c>
      <c r="E9" s="16" t="s">
        <v>273</v>
      </c>
      <c r="F9" s="11" t="s">
        <v>274</v>
      </c>
      <c r="G9" s="16" t="s">
        <v>275</v>
      </c>
      <c r="H9" s="11" t="s">
        <v>276</v>
      </c>
      <c r="I9" s="11" t="s">
        <v>270</v>
      </c>
      <c r="J9" s="16" t="s">
        <v>277</v>
      </c>
    </row>
    <row r="10" spans="1:10" ht="42" customHeight="1">
      <c r="A10" s="178"/>
      <c r="B10" s="179"/>
      <c r="C10" s="11" t="s">
        <v>264</v>
      </c>
      <c r="D10" s="11" t="s">
        <v>278</v>
      </c>
      <c r="E10" s="16" t="s">
        <v>279</v>
      </c>
      <c r="F10" s="11" t="s">
        <v>274</v>
      </c>
      <c r="G10" s="16" t="s">
        <v>280</v>
      </c>
      <c r="H10" s="11" t="s">
        <v>281</v>
      </c>
      <c r="I10" s="11" t="s">
        <v>282</v>
      </c>
      <c r="J10" s="16" t="s">
        <v>283</v>
      </c>
    </row>
    <row r="11" spans="1:10" ht="42" customHeight="1">
      <c r="A11" s="178"/>
      <c r="B11" s="179"/>
      <c r="C11" s="11" t="s">
        <v>264</v>
      </c>
      <c r="D11" s="11" t="s">
        <v>284</v>
      </c>
      <c r="E11" s="16" t="s">
        <v>285</v>
      </c>
      <c r="F11" s="11" t="s">
        <v>267</v>
      </c>
      <c r="G11" s="16" t="s">
        <v>286</v>
      </c>
      <c r="H11" s="11" t="s">
        <v>287</v>
      </c>
      <c r="I11" s="11" t="s">
        <v>270</v>
      </c>
      <c r="J11" s="16" t="s">
        <v>288</v>
      </c>
    </row>
    <row r="12" spans="1:10" ht="42" customHeight="1">
      <c r="A12" s="178"/>
      <c r="B12" s="179"/>
      <c r="C12" s="11" t="s">
        <v>289</v>
      </c>
      <c r="D12" s="11" t="s">
        <v>290</v>
      </c>
      <c r="E12" s="16" t="s">
        <v>291</v>
      </c>
      <c r="F12" s="11" t="s">
        <v>274</v>
      </c>
      <c r="G12" s="16" t="s">
        <v>292</v>
      </c>
      <c r="H12" s="11" t="s">
        <v>281</v>
      </c>
      <c r="I12" s="11" t="s">
        <v>282</v>
      </c>
      <c r="J12" s="16" t="s">
        <v>293</v>
      </c>
    </row>
    <row r="13" spans="1:10" ht="42" customHeight="1">
      <c r="A13" s="178"/>
      <c r="B13" s="179"/>
      <c r="C13" s="11" t="s">
        <v>294</v>
      </c>
      <c r="D13" s="11" t="s">
        <v>295</v>
      </c>
      <c r="E13" s="16" t="s">
        <v>296</v>
      </c>
      <c r="F13" s="11" t="s">
        <v>297</v>
      </c>
      <c r="G13" s="16" t="s">
        <v>298</v>
      </c>
      <c r="H13" s="11" t="s">
        <v>276</v>
      </c>
      <c r="I13" s="11" t="s">
        <v>270</v>
      </c>
      <c r="J13" s="16" t="s">
        <v>299</v>
      </c>
    </row>
    <row r="14" spans="1:10" ht="42" customHeight="1">
      <c r="A14" s="178" t="s">
        <v>248</v>
      </c>
      <c r="B14" s="179" t="s">
        <v>300</v>
      </c>
      <c r="C14" s="11" t="s">
        <v>264</v>
      </c>
      <c r="D14" s="11" t="s">
        <v>265</v>
      </c>
      <c r="E14" s="16" t="s">
        <v>266</v>
      </c>
      <c r="F14" s="11" t="s">
        <v>274</v>
      </c>
      <c r="G14" s="16" t="s">
        <v>301</v>
      </c>
      <c r="H14" s="11" t="s">
        <v>302</v>
      </c>
      <c r="I14" s="11" t="s">
        <v>282</v>
      </c>
      <c r="J14" s="16" t="s">
        <v>271</v>
      </c>
    </row>
    <row r="15" spans="1:10" ht="42" customHeight="1">
      <c r="A15" s="178"/>
      <c r="B15" s="179"/>
      <c r="C15" s="11" t="s">
        <v>264</v>
      </c>
      <c r="D15" s="11" t="s">
        <v>272</v>
      </c>
      <c r="E15" s="16" t="s">
        <v>303</v>
      </c>
      <c r="F15" s="11" t="s">
        <v>274</v>
      </c>
      <c r="G15" s="16" t="s">
        <v>275</v>
      </c>
      <c r="H15" s="11" t="s">
        <v>276</v>
      </c>
      <c r="I15" s="11" t="s">
        <v>270</v>
      </c>
      <c r="J15" s="16" t="s">
        <v>304</v>
      </c>
    </row>
    <row r="16" spans="1:10" ht="42" customHeight="1">
      <c r="A16" s="178"/>
      <c r="B16" s="179"/>
      <c r="C16" s="11" t="s">
        <v>264</v>
      </c>
      <c r="D16" s="11" t="s">
        <v>272</v>
      </c>
      <c r="E16" s="16" t="s">
        <v>305</v>
      </c>
      <c r="F16" s="11" t="s">
        <v>274</v>
      </c>
      <c r="G16" s="16" t="s">
        <v>275</v>
      </c>
      <c r="H16" s="11" t="s">
        <v>276</v>
      </c>
      <c r="I16" s="11" t="s">
        <v>270</v>
      </c>
      <c r="J16" s="16" t="s">
        <v>306</v>
      </c>
    </row>
    <row r="17" spans="1:10" ht="42" customHeight="1">
      <c r="A17" s="178"/>
      <c r="B17" s="179"/>
      <c r="C17" s="11" t="s">
        <v>264</v>
      </c>
      <c r="D17" s="11" t="s">
        <v>278</v>
      </c>
      <c r="E17" s="16" t="s">
        <v>307</v>
      </c>
      <c r="F17" s="11" t="s">
        <v>274</v>
      </c>
      <c r="G17" s="16" t="s">
        <v>280</v>
      </c>
      <c r="H17" s="11" t="s">
        <v>308</v>
      </c>
      <c r="I17" s="11" t="s">
        <v>270</v>
      </c>
      <c r="J17" s="16" t="s">
        <v>309</v>
      </c>
    </row>
    <row r="18" spans="1:10" ht="42" customHeight="1">
      <c r="A18" s="178"/>
      <c r="B18" s="179"/>
      <c r="C18" s="11" t="s">
        <v>289</v>
      </c>
      <c r="D18" s="11" t="s">
        <v>290</v>
      </c>
      <c r="E18" s="16" t="s">
        <v>310</v>
      </c>
      <c r="F18" s="11" t="s">
        <v>297</v>
      </c>
      <c r="G18" s="16" t="s">
        <v>298</v>
      </c>
      <c r="H18" s="11" t="s">
        <v>276</v>
      </c>
      <c r="I18" s="11" t="s">
        <v>270</v>
      </c>
      <c r="J18" s="16" t="s">
        <v>311</v>
      </c>
    </row>
    <row r="19" spans="1:10" ht="42" customHeight="1">
      <c r="A19" s="178"/>
      <c r="B19" s="179"/>
      <c r="C19" s="11" t="s">
        <v>289</v>
      </c>
      <c r="D19" s="11" t="s">
        <v>290</v>
      </c>
      <c r="E19" s="16" t="s">
        <v>291</v>
      </c>
      <c r="F19" s="11" t="s">
        <v>274</v>
      </c>
      <c r="G19" s="16" t="s">
        <v>312</v>
      </c>
      <c r="H19" s="11" t="s">
        <v>308</v>
      </c>
      <c r="I19" s="11" t="s">
        <v>282</v>
      </c>
      <c r="J19" s="16" t="s">
        <v>313</v>
      </c>
    </row>
    <row r="20" spans="1:10" ht="42" customHeight="1">
      <c r="A20" s="178"/>
      <c r="B20" s="179"/>
      <c r="C20" s="11" t="s">
        <v>294</v>
      </c>
      <c r="D20" s="11" t="s">
        <v>295</v>
      </c>
      <c r="E20" s="16" t="s">
        <v>296</v>
      </c>
      <c r="F20" s="11" t="s">
        <v>297</v>
      </c>
      <c r="G20" s="16" t="s">
        <v>298</v>
      </c>
      <c r="H20" s="11" t="s">
        <v>276</v>
      </c>
      <c r="I20" s="11" t="s">
        <v>270</v>
      </c>
      <c r="J20" s="16" t="s">
        <v>314</v>
      </c>
    </row>
    <row r="21" spans="1:10" ht="42" customHeight="1">
      <c r="A21" s="178" t="s">
        <v>243</v>
      </c>
      <c r="B21" s="179" t="s">
        <v>315</v>
      </c>
      <c r="C21" s="11" t="s">
        <v>264</v>
      </c>
      <c r="D21" s="11" t="s">
        <v>265</v>
      </c>
      <c r="E21" s="16" t="s">
        <v>316</v>
      </c>
      <c r="F21" s="11" t="s">
        <v>297</v>
      </c>
      <c r="G21" s="16" t="s">
        <v>86</v>
      </c>
      <c r="H21" s="11" t="s">
        <v>317</v>
      </c>
      <c r="I21" s="11" t="s">
        <v>270</v>
      </c>
      <c r="J21" s="16" t="s">
        <v>318</v>
      </c>
    </row>
    <row r="22" spans="1:10" ht="42" customHeight="1">
      <c r="A22" s="178"/>
      <c r="B22" s="179"/>
      <c r="C22" s="11" t="s">
        <v>264</v>
      </c>
      <c r="D22" s="11" t="s">
        <v>272</v>
      </c>
      <c r="E22" s="16" t="s">
        <v>319</v>
      </c>
      <c r="F22" s="11" t="s">
        <v>274</v>
      </c>
      <c r="G22" s="16" t="s">
        <v>275</v>
      </c>
      <c r="H22" s="11" t="s">
        <v>276</v>
      </c>
      <c r="I22" s="11" t="s">
        <v>270</v>
      </c>
      <c r="J22" s="16" t="s">
        <v>319</v>
      </c>
    </row>
    <row r="23" spans="1:10" ht="42" customHeight="1">
      <c r="A23" s="178"/>
      <c r="B23" s="179"/>
      <c r="C23" s="11" t="s">
        <v>289</v>
      </c>
      <c r="D23" s="11" t="s">
        <v>290</v>
      </c>
      <c r="E23" s="16" t="s">
        <v>320</v>
      </c>
      <c r="F23" s="11" t="s">
        <v>274</v>
      </c>
      <c r="G23" s="16" t="s">
        <v>321</v>
      </c>
      <c r="H23" s="11" t="s">
        <v>281</v>
      </c>
      <c r="I23" s="11" t="s">
        <v>282</v>
      </c>
      <c r="J23" s="16" t="s">
        <v>322</v>
      </c>
    </row>
    <row r="24" spans="1:10" ht="42" customHeight="1">
      <c r="A24" s="178"/>
      <c r="B24" s="179"/>
      <c r="C24" s="11" t="s">
        <v>294</v>
      </c>
      <c r="D24" s="11" t="s">
        <v>295</v>
      </c>
      <c r="E24" s="16" t="s">
        <v>323</v>
      </c>
      <c r="F24" s="11" t="s">
        <v>297</v>
      </c>
      <c r="G24" s="16" t="s">
        <v>298</v>
      </c>
      <c r="H24" s="11" t="s">
        <v>276</v>
      </c>
      <c r="I24" s="11" t="s">
        <v>270</v>
      </c>
      <c r="J24" s="16" t="s">
        <v>324</v>
      </c>
    </row>
  </sheetData>
  <mergeCells count="8">
    <mergeCell ref="A3:J3"/>
    <mergeCell ref="A4:H4"/>
    <mergeCell ref="A8:A13"/>
    <mergeCell ref="A14:A20"/>
    <mergeCell ref="A21:A24"/>
    <mergeCell ref="B8:B13"/>
    <mergeCell ref="B14:B20"/>
    <mergeCell ref="B21:B24"/>
  </mergeCells>
  <phoneticPr fontId="19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'区对下转移支付绩效目标表09-2'!Print_Titles</vt:lpstr>
      <vt:lpstr>'区对下转移支付预算表09-1'!Print_Titles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思思 刘</cp:lastModifiedBy>
  <dcterms:created xsi:type="dcterms:W3CDTF">2025-02-06T07:09:00Z</dcterms:created>
  <dcterms:modified xsi:type="dcterms:W3CDTF">2025-03-25T06:30:24Z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2052-10.8.2.6784</vt:lpwstr>
  </property>
</Properties>
</file>