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tabRatio="894" firstSheet="10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部门基本支出预算表04!$A$8:$X$24</definedName>
    <definedName name="_xlnm._FilterDatabase" localSheetId="8" hidden="1">'部门项目支出绩效目标表05-2'!$A$5:$J$59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'区对下转移支付预算表09-1'!$A:$A,'区对下转移支付预算表09-1'!$1:$1</definedName>
    <definedName name="_xlnm.Print_Titles" localSheetId="13">'区对下转移支付绩效目标表09-2'!$A:$A,'区对下转移支付绩效目标表09-2'!$1:$1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_FilterDatabase" localSheetId="10" hidden="1">部门政府采购预算表07!$A$7:$S$54</definedName>
  </definedNames>
  <calcPr calcId="144525"/>
</workbook>
</file>

<file path=xl/sharedStrings.xml><?xml version="1.0" encoding="utf-8"?>
<sst xmlns="http://schemas.openxmlformats.org/spreadsheetml/2006/main" count="1899" uniqueCount="555">
  <si>
    <t>预算01-1表</t>
  </si>
  <si>
    <t>单位名称：昆明市五华区妇幼健康服务中心（昆明市五华区妇幼保健院）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</si>
  <si>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</si>
  <si>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</si>
  <si>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</si>
  <si>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</si>
  <si>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</si>
  <si>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</si>
  <si>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</si>
  <si>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</si>
  <si>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</si>
  <si>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</si>
  <si>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</si>
  <si>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</si>
  <si>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</si>
  <si>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</si>
  <si>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</si>
  <si>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</si>
  <si>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</si>
  <si>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</si>
  <si>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</si>
  <si>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</si>
  <si>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</si>
  <si>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</si>
  <si>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</si>
  <si>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</si>
  <si>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</si>
  <si>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</si>
  <si>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</si>
  <si>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</si>
  <si>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</si>
  <si>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</si>
  <si>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</si>
  <si>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</si>
  <si>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</si>
  <si>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</si>
  <si>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</si>
  <si>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</si>
  <si>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</si>
  <si>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</si>
  <si>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</si>
  <si>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</si>
  <si>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</si>
  <si>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</si>
  <si>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</si>
  <si>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</si>
  <si>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</si>
  <si>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</si>
  <si>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</si>
  <si>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</si>
  <si>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</si>
  <si>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</si>
  <si>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</si>
  <si>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</si>
  <si>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</si>
  <si>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</si>
  <si>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</si>
  <si>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</si>
  <si>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</si>
  <si>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</si>
  <si>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</si>
  <si>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</si>
  <si>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</si>
  <si>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</si>
  <si>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</si>
  <si>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</si>
  <si>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</si>
  <si>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</si>
  <si>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</si>
  <si>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</si>
  <si>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昆明市五华区妇幼健康服务中心（昆明市五华区妇幼保健院）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</si>
  <si>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</si>
  <si>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</si>
  <si>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</si>
  <si>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</si>
  <si>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</si>
  <si>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</si>
  <si>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</si>
  <si>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</si>
  <si>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</si>
  <si>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</si>
  <si>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</si>
  <si>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</si>
  <si>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</si>
  <si>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</si>
  <si>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</si>
  <si>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</si>
  <si>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</si>
  <si>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</si>
  <si>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</si>
  <si>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</si>
  <si>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</si>
  <si>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</si>
  <si>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</si>
  <si>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</si>
  <si>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</si>
  <si>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</si>
  <si>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</si>
  <si>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</si>
  <si>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</si>
  <si>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</si>
  <si>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</si>
  <si>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</si>
  <si>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</si>
  <si>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</si>
  <si>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</si>
  <si>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</si>
  <si>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</si>
  <si>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</si>
  <si>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</si>
  <si>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</si>
  <si>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21004</t>
  </si>
  <si>
    <t>公共卫生</t>
  </si>
  <si>
    <t>2100403</t>
  </si>
  <si>
    <t>妇幼保健机构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</si>
  <si>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</si>
  <si>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</si>
  <si>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</si>
  <si>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</si>
  <si>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</si>
  <si>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</si>
  <si>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</si>
  <si>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</si>
  <si>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</si>
  <si>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</si>
  <si>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</si>
  <si>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</si>
  <si>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</si>
  <si>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</si>
  <si>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</si>
  <si>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</si>
  <si>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</si>
  <si>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</si>
  <si>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</si>
  <si>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</si>
  <si>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</si>
  <si>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</si>
  <si>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</si>
  <si>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</si>
  <si>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</si>
  <si>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</si>
  <si>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</si>
  <si>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</si>
  <si>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</si>
  <si>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</si>
  <si>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</si>
  <si>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</si>
  <si>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</si>
  <si>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</si>
  <si>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</si>
  <si>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</si>
  <si>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</si>
  <si>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</si>
  <si>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</si>
  <si>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</si>
  <si>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</si>
  <si>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</si>
  <si>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</si>
  <si>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</si>
  <si>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</si>
  <si>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</si>
  <si>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</si>
  <si>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</si>
  <si>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</si>
  <si>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</si>
  <si>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</si>
  <si>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</si>
  <si>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</si>
  <si>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</si>
  <si>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</si>
  <si>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</si>
  <si>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</si>
  <si>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</si>
  <si>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</si>
  <si>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</si>
  <si>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昆明市五华区妇幼健康服务中心（昆明市五华区妇幼保健院）2025年无一般公共预算“三公”经费支出预算。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</si>
  <si>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</si>
  <si>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</si>
  <si>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</si>
  <si>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</si>
  <si>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</si>
  <si>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</si>
  <si>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</si>
  <si>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</si>
  <si>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</si>
  <si>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</si>
  <si>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</si>
  <si>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</si>
  <si>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</si>
  <si>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</si>
  <si>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</si>
  <si>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</si>
  <si>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</si>
  <si>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</si>
  <si>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</si>
  <si>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昆明市五华区卫生健康局</t>
  </si>
  <si>
    <t>530102231100001220892</t>
  </si>
  <si>
    <t>离退休人员支出</t>
  </si>
  <si>
    <t>30305</t>
  </si>
  <si>
    <t>生活补助</t>
  </si>
  <si>
    <t>530102210000000004627</t>
  </si>
  <si>
    <t>30113</t>
  </si>
  <si>
    <t>530102210000000004634</t>
  </si>
  <si>
    <t>一般公用经费</t>
  </si>
  <si>
    <t>30299</t>
  </si>
  <si>
    <t>其他商品和服务支出</t>
  </si>
  <si>
    <t>530102210000000004625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</si>
  <si>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</si>
  <si>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</si>
  <si>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</si>
  <si>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</si>
  <si>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</si>
  <si>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</si>
  <si>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</si>
  <si>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530102210000000004626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</si>
  <si>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</si>
  <si>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</si>
  <si>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</si>
  <si>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</si>
  <si>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</si>
  <si>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</si>
  <si>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</si>
  <si>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</si>
  <si>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</si>
  <si>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530102231100001611660</t>
  </si>
  <si>
    <t>离退休及特殊人员福利费</t>
  </si>
  <si>
    <t>30229</t>
  </si>
  <si>
    <t>福利费</t>
  </si>
  <si>
    <t>530102231100001405744</t>
  </si>
  <si>
    <t>事业人员绩效奖励</t>
  </si>
  <si>
    <t>30103</t>
  </si>
  <si>
    <t>奖金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</si>
  <si>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</si>
  <si>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</si>
  <si>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</si>
  <si>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</si>
  <si>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</si>
  <si>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</si>
  <si>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</si>
  <si>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112 社会保障缴费</t>
  </si>
  <si>
    <t>530102241100002189020</t>
  </si>
  <si>
    <t>残疾人就业保障经费</t>
  </si>
  <si>
    <t>311 专项业务类</t>
  </si>
  <si>
    <t>530102241100002223365</t>
  </si>
  <si>
    <t>婚检项目经费</t>
  </si>
  <si>
    <t>30218</t>
  </si>
  <si>
    <t>专用材料费</t>
  </si>
  <si>
    <t>30226</t>
  </si>
  <si>
    <t>劳务费</t>
  </si>
  <si>
    <t>313 事业发展类</t>
  </si>
  <si>
    <t>530102241100002260007</t>
  </si>
  <si>
    <t>事业支出公用经费</t>
  </si>
  <si>
    <t>30207</t>
  </si>
  <si>
    <t>邮电费</t>
  </si>
  <si>
    <t>30213</t>
  </si>
  <si>
    <t>维修（护）费</t>
  </si>
  <si>
    <t>30227</t>
  </si>
  <si>
    <t>委托业务费</t>
  </si>
  <si>
    <t>30228</t>
  </si>
  <si>
    <t>工会经费</t>
  </si>
  <si>
    <t>30206</t>
  </si>
  <si>
    <t>电费</t>
  </si>
  <si>
    <t>30204</t>
  </si>
  <si>
    <t>手续费</t>
  </si>
  <si>
    <t>30209</t>
  </si>
  <si>
    <t>物业管理费</t>
  </si>
  <si>
    <t>30214</t>
  </si>
  <si>
    <t>租赁费</t>
  </si>
  <si>
    <t>30239</t>
  </si>
  <si>
    <t>其他交通费用</t>
  </si>
  <si>
    <t>30205</t>
  </si>
  <si>
    <t>水费</t>
  </si>
  <si>
    <t>30201</t>
  </si>
  <si>
    <t>办公费</t>
  </si>
  <si>
    <t>30211</t>
  </si>
  <si>
    <t>差旅费</t>
  </si>
  <si>
    <t>30216</t>
  </si>
  <si>
    <t>培训费</t>
  </si>
  <si>
    <t>1112 事业人员支出工资</t>
  </si>
  <si>
    <t>530102241100002260389</t>
  </si>
  <si>
    <t>事业支出人员经费</t>
  </si>
  <si>
    <t>530102241100002260418</t>
  </si>
  <si>
    <t>事业支出政府采购经费</t>
  </si>
  <si>
    <t>30231</t>
  </si>
  <si>
    <t>公务用车运行维护费</t>
  </si>
  <si>
    <t>30202</t>
  </si>
  <si>
    <t>印刷费</t>
  </si>
  <si>
    <t>530102241100002458817</t>
  </si>
  <si>
    <t>卫生健康管理业务专项经费</t>
  </si>
  <si>
    <t>530102251100003712269</t>
  </si>
  <si>
    <t>新增资产配置经费</t>
  </si>
  <si>
    <t>31002</t>
  </si>
  <si>
    <t>办公设备购置</t>
  </si>
  <si>
    <t>31003</t>
  </si>
  <si>
    <t>专用设备购置</t>
  </si>
  <si>
    <t>31022</t>
  </si>
  <si>
    <t>无形资产购置</t>
  </si>
  <si>
    <t>530102251100003863636</t>
  </si>
  <si>
    <t>西市区门诊项目建设经费</t>
  </si>
  <si>
    <t>216 其他公用支出</t>
  </si>
  <si>
    <t>530102251100003865533</t>
  </si>
  <si>
    <t>党建项目经费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</si>
  <si>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</si>
  <si>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</si>
  <si>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</si>
  <si>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</si>
  <si>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</si>
  <si>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</si>
  <si>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</si>
  <si>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</si>
  <si>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</si>
  <si>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</si>
  <si>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2025年党建项目经费，申请1万元。</t>
  </si>
  <si>
    <t>产出指标</t>
  </si>
  <si>
    <t>数量指标</t>
  </si>
  <si>
    <t>公用经费保障人数</t>
  </si>
  <si>
    <t>=</t>
  </si>
  <si>
    <t>34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</si>
  <si>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</si>
  <si>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</si>
  <si>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</si>
  <si>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成本指标</t>
  </si>
  <si>
    <t>经济成本指标</t>
  </si>
  <si>
    <t>&lt;=</t>
  </si>
  <si>
    <t>10000</t>
  </si>
  <si>
    <t>元</t>
  </si>
  <si>
    <t>预算执行金额</t>
  </si>
  <si>
    <t>效益指标</t>
  </si>
  <si>
    <t>社会效益</t>
  </si>
  <si>
    <t>部门运转</t>
  </si>
  <si>
    <t>正常运转</t>
  </si>
  <si>
    <t>是/否</t>
  </si>
  <si>
    <t>定性指标</t>
  </si>
  <si>
    <t>反映部门（单位）正常运转情况。</t>
  </si>
  <si>
    <t>满意度指标</t>
  </si>
  <si>
    <t>服务对象满意度</t>
  </si>
  <si>
    <t>社会公众满意度</t>
  </si>
  <si>
    <t>&gt;=</t>
  </si>
  <si>
    <t>90</t>
  </si>
  <si>
    <t>%</t>
  </si>
  <si>
    <t>按照2025年预算会议纪要以及区政府相关规定进行询价采购。
1.持续完善医疗技术管理流程，持续提升医疗技术水平，持续推进医疗服务升级。
2.优化医疗服务质量，为患者提供就医方便，提高患者满意度。
产品及服务采购数量11项；服务成果验收合格率100%；预算执行金额不超6030000元；使用人对部门工作满意度不低于90%。</t>
  </si>
  <si>
    <t>产品及服务采购数量</t>
  </si>
  <si>
    <t>项</t>
  </si>
  <si>
    <t>质量指标</t>
  </si>
  <si>
    <t>服务成果验收合格率</t>
  </si>
  <si>
    <t>100</t>
  </si>
  <si>
    <t>时效指标</t>
  </si>
  <si>
    <t>项目完成时限</t>
  </si>
  <si>
    <t>1.00</t>
  </si>
  <si>
    <t>年</t>
  </si>
  <si>
    <t>6030000</t>
  </si>
  <si>
    <t>通过产品及服务购买，保障日常办公运转</t>
  </si>
  <si>
    <t>效果明显</t>
  </si>
  <si>
    <t>通过产品及服务购买，保障日常办公运转。</t>
  </si>
  <si>
    <t>使用人对部门工作满意度</t>
  </si>
  <si>
    <t>1.持续完善医疗技术管理流程，持续提升医疗技术水平，持续推进医疗服务升级。
2.优化医疗服务质量，为患者提供就医方便，提高患者满意度。
3.加强人才培养，加快优势学科建设，全面提升医院核心竞争力，促进中心可持续发展。
发放工资、绩效人数不少于90人；支付事项手续真实有效、疫苗验收合格率&gt;=95%；预算执行金额不超13941440元；服务对象满意度不低于90%。</t>
  </si>
  <si>
    <t>发放工资、绩效人数</t>
  </si>
  <si>
    <t>支付事项手续</t>
  </si>
  <si>
    <t>真实有效</t>
  </si>
  <si>
    <t>反映支出手续完整真实有效</t>
  </si>
  <si>
    <t>疫苗验收合格率</t>
  </si>
  <si>
    <t>95</t>
  </si>
  <si>
    <t>13941440</t>
  </si>
  <si>
    <t>提高服务水平</t>
  </si>
  <si>
    <t>效果良好</t>
  </si>
  <si>
    <t>保障金按上年用人单位安排残疾人就业未达到在职职工总数1.5%的差额人数和本单位在职职工年平均工资之积计算缴纳。</t>
  </si>
  <si>
    <t>50000</t>
  </si>
  <si>
    <t>残疾人就业保障金</t>
  </si>
  <si>
    <t>可持续影响</t>
  </si>
  <si>
    <t>可持续影响指标</t>
  </si>
  <si>
    <t>良好</t>
  </si>
  <si>
    <t>事业支出人员经费在编人员一个月基本工资额度、绩效、优秀奖。</t>
  </si>
  <si>
    <t>一个月基本工资额度</t>
  </si>
  <si>
    <t>反映部门（单位）实际发放工资人员数量</t>
  </si>
  <si>
    <t>绩效</t>
  </si>
  <si>
    <t>优秀奖</t>
  </si>
  <si>
    <t>反映部门（单位）运转情况。</t>
  </si>
  <si>
    <t>单位人员满意度</t>
  </si>
  <si>
    <t>反映部门（单位）人员对工资福利发放的满意程度。</t>
  </si>
  <si>
    <t>2025年预计新开设五华区妇幼健康服务中心西市区门诊，建设经费216.1万元。开设门诊机构数量1家；预算金额不超2161000元；不断提高妇幼健康服务水平；服务对象满意度不低于85%。</t>
  </si>
  <si>
    <t>开设门诊机构数量</t>
  </si>
  <si>
    <t>个</t>
  </si>
  <si>
    <t>项目建设合格率</t>
  </si>
  <si>
    <t>反映项目建设合格情况</t>
  </si>
  <si>
    <t>2161000</t>
  </si>
  <si>
    <t>不断提高</t>
  </si>
  <si>
    <t>85</t>
  </si>
  <si>
    <t>2025年新增资产配置经费目标：采购资产25项，资产验收合格率100%，提高资产使用效率；通过资产配置，保障日常办公运转效果良好；通过提升硬件设施，妇幼健康服务能力进一步提升；资产使用人员满意度达90%。</t>
  </si>
  <si>
    <t>采购固定资产项数</t>
  </si>
  <si>
    <t>25</t>
  </si>
  <si>
    <t>资产验收合格率</t>
  </si>
  <si>
    <t>通过资产配置，保障日常办公运转</t>
  </si>
  <si>
    <t>通过资产配置，保障日常办公运转。</t>
  </si>
  <si>
    <t>通过提升硬件设施，提高服务水平</t>
  </si>
  <si>
    <t>通过提升硬件设施，提高服务水平。</t>
  </si>
  <si>
    <t>使用人员满意度</t>
  </si>
  <si>
    <t>1.让患者和医生之间的沟通更加顺畅，建立互信互动的良好关系，妇幼健康服务能力显著提升；
2.增强医生团队的凝聚力，促进协作与团队合作意识的提升，促进辖区医疗服务水平提升，促进五华区卫生事业发展。
其中：护士节慰问人数不少于20人，医师节慰问人数不少于25人，慰问目标完成比例不低于90%；慰问对象满意度不低于90%。</t>
  </si>
  <si>
    <t>护士节慰问人数</t>
  </si>
  <si>
    <t>20</t>
  </si>
  <si>
    <t>医师节慰问人数</t>
  </si>
  <si>
    <t>慰问目标完成率</t>
  </si>
  <si>
    <t>妇幼健康服务能力</t>
  </si>
  <si>
    <t>显著提高</t>
  </si>
  <si>
    <t>促进辖区医疗服务水平提升，促进五华区卫生事业发展</t>
  </si>
  <si>
    <t>较大促进</t>
  </si>
  <si>
    <t>慰问对象满意度</t>
  </si>
  <si>
    <t>为贯彻落实《云南省2013年妇幼健康计划工作方案》，建立政府引导、部门协作、社会参与的免费婚检工作机制，加大宣传力度，营造“健康婚配、家庭幸福、社会和谐”的良好社会氛围，促进省、市妇女儿童发展规划目标实现，住院分娩新生儿出生缺陷发生率上升趋势得到有效控制。
1、2025年婚检完成对数≥1316对；
2、婚前医学检查率和婚检结果下达及时率达90%；
3、预算下达金额不超20万；
4、提高群众婚检保健意识、降低孕产妇死亡率、婴儿死亡率和出生缺陷率；
5、提高妇幼保健质量；
6、自愿免费婚检对象满意度不低于90%。</t>
  </si>
  <si>
    <t>婚检完成对数</t>
  </si>
  <si>
    <t>1316</t>
  </si>
  <si>
    <t>对</t>
  </si>
  <si>
    <t>反映婚检完成对数</t>
  </si>
  <si>
    <t>婚前医学检查率</t>
  </si>
  <si>
    <t>反映婚前医学检查率</t>
  </si>
  <si>
    <t>婚检结果下达及时率</t>
  </si>
  <si>
    <t>反映婚检结果下达及时率</t>
  </si>
  <si>
    <t>年度内</t>
  </si>
  <si>
    <t>200000</t>
  </si>
  <si>
    <t>预算下达数</t>
  </si>
  <si>
    <t>群众婚检保健意识</t>
  </si>
  <si>
    <t>提高</t>
  </si>
  <si>
    <t>反映项目实施后是否能提高群众婚检保健意识</t>
  </si>
  <si>
    <t>孕产妇死亡率、婴儿死亡率和出生缺陷率</t>
  </si>
  <si>
    <t>降低</t>
  </si>
  <si>
    <t>通过婚检工作实施，有效降低孕产妇死亡率、婴儿死亡率和出生缺陷率。</t>
  </si>
  <si>
    <t>妇幼保健质量</t>
  </si>
  <si>
    <t>自愿免费婚检对象满意度</t>
  </si>
  <si>
    <t>预算06表</t>
  </si>
  <si>
    <t>政府性基金预算支出预算表</t>
  </si>
  <si>
    <t>单位名称：昆明市发展和改革委员会</t>
  </si>
  <si>
    <t>政府性基金预算支出</t>
  </si>
  <si>
    <t>昆明市五华区妇幼健康服务中心（昆明市五华区妇幼保健院）2025年无政府性基金预算支出。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</si>
  <si>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</si>
  <si>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</si>
  <si>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</si>
  <si>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</si>
  <si>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</si>
  <si>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</si>
  <si>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</si>
  <si>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</si>
  <si>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</si>
  <si>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</si>
  <si>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</si>
  <si>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中心汽车油耗</t>
  </si>
  <si>
    <t>车辆加油、添加燃料服务</t>
  </si>
  <si>
    <t>中心车辆维修</t>
  </si>
  <si>
    <t>车辆维修和保养服务</t>
  </si>
  <si>
    <t>复印纸</t>
  </si>
  <si>
    <t>中心车辆保险费、车船税</t>
  </si>
  <si>
    <t>机动车保险服务</t>
  </si>
  <si>
    <t>医用试剂、耗材</t>
  </si>
  <si>
    <t>其他病人医用试剂</t>
  </si>
  <si>
    <t>外送检验服务</t>
  </si>
  <si>
    <t>其他医疗卫生服务</t>
  </si>
  <si>
    <t>工作台账、宣传资料印刷费</t>
  </si>
  <si>
    <t>其他印刷服务</t>
  </si>
  <si>
    <t>中心HIS系统升级改造及维护费</t>
  </si>
  <si>
    <t>其他运行维护服务</t>
  </si>
  <si>
    <t>保安、水电等物业管理</t>
  </si>
  <si>
    <t>物业管理服务</t>
  </si>
  <si>
    <t>保洁</t>
  </si>
  <si>
    <t>电梯维保</t>
  </si>
  <si>
    <t>低速离心机</t>
  </si>
  <si>
    <t>其他医疗设备</t>
  </si>
  <si>
    <t>台</t>
  </si>
  <si>
    <t>干式荧光免疫分析仪（可做超敏C反应蛋白）</t>
  </si>
  <si>
    <t>全自动尿液分析仪</t>
  </si>
  <si>
    <t>全自动血液分析仪</t>
  </si>
  <si>
    <t>全自动阴道分泌物分析仪</t>
  </si>
  <si>
    <t>生物显微镜</t>
  </si>
  <si>
    <t>小型干式生化分析仪C-300（可做谷丙转氨酶）</t>
  </si>
  <si>
    <t>装修工程款</t>
  </si>
  <si>
    <t>装修工程</t>
  </si>
  <si>
    <t>黑白打印机（A4）</t>
  </si>
  <si>
    <t>A4黑白打印机</t>
  </si>
  <si>
    <t>服务器</t>
  </si>
  <si>
    <t>洁牙机</t>
  </si>
  <si>
    <t>口腔设备及器械</t>
  </si>
  <si>
    <t>口腔CBCT</t>
  </si>
  <si>
    <t>验钞机</t>
  </si>
  <si>
    <t>其他办公设备</t>
  </si>
  <si>
    <t>医保扫码器</t>
  </si>
  <si>
    <t>冷暖风机</t>
  </si>
  <si>
    <t>其他电气设备</t>
  </si>
  <si>
    <t>档案柜</t>
  </si>
  <si>
    <t>其他柜类</t>
  </si>
  <si>
    <t>his系统</t>
  </si>
  <si>
    <t>其他计算机软件</t>
  </si>
  <si>
    <t>套</t>
  </si>
  <si>
    <t>丹佛发育筛查检测（DDST）软件</t>
  </si>
  <si>
    <t>身份证读卡器</t>
  </si>
  <si>
    <t>其他信息化设备</t>
  </si>
  <si>
    <t>X射线骨密度仪</t>
  </si>
  <si>
    <t>多普勒胎心仪</t>
  </si>
  <si>
    <t>骨密度分析仪</t>
  </si>
  <si>
    <t>人体成分分析仪</t>
  </si>
  <si>
    <t>眼底照相机</t>
  </si>
  <si>
    <t>医用冰箱（冷藏与冷冻一体）</t>
  </si>
  <si>
    <t>阴道镜</t>
  </si>
  <si>
    <t>模型教具（盆底教具）</t>
  </si>
  <si>
    <t>其他用具</t>
  </si>
  <si>
    <t>早促教具</t>
  </si>
  <si>
    <t>台式计算机</t>
  </si>
  <si>
    <t>文件柜</t>
  </si>
  <si>
    <t>立式蒸汽压力灭菌锅</t>
  </si>
  <si>
    <t>消毒灭菌设备及器具</t>
  </si>
  <si>
    <t>冰箱</t>
  </si>
  <si>
    <t>医用低温、冷疗设备</t>
  </si>
  <si>
    <t>冰箱配件（温度采集模块、报警装置及加锁装置）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</si>
  <si>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</si>
  <si>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</si>
  <si>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</si>
  <si>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</si>
  <si>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</si>
  <si>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</si>
  <si>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</si>
  <si>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</si>
  <si>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昆明市五华区妇幼健康服务中心（昆明市五华区妇幼保健院）2025年无政府购买服务预算。</t>
  </si>
  <si>
    <t>预算09-1表</t>
  </si>
  <si>
    <t>单位名称（项目）</t>
  </si>
  <si>
    <t>地区</t>
  </si>
  <si>
    <t>昆明市五华区妇幼健康服务中心（昆明市五华区妇幼保健院）2025年无区对下转移支付预算。</t>
  </si>
  <si>
    <t>预算09-2表</t>
  </si>
  <si>
    <t>昆明市五华区妇幼健康服务中心（昆明市五华区妇幼保健院）2025年无区对下转移支付绩效目标。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</si>
  <si>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</si>
  <si>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</si>
  <si>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</si>
  <si>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</si>
  <si>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</si>
  <si>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</si>
  <si>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</si>
  <si>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</si>
  <si>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</si>
  <si>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A02010104 服务器</t>
  </si>
  <si>
    <t>A02010105 台式计算机</t>
  </si>
  <si>
    <t>A02019900 其他信息化设备</t>
  </si>
  <si>
    <t>A02021003 A4黑白打印机</t>
  </si>
  <si>
    <t>A02029900 其他办公设备</t>
  </si>
  <si>
    <t>A02069900 其他电气设备</t>
  </si>
  <si>
    <t>A02322800 消毒灭菌设备及器具</t>
  </si>
  <si>
    <t>A02322900 医用低温、冷疗设备</t>
  </si>
  <si>
    <t>A02323300 口腔设备及器械</t>
  </si>
  <si>
    <t>A02329900 其他医疗设备</t>
  </si>
  <si>
    <t>家具和用品</t>
  </si>
  <si>
    <t>A05010502 文件柜</t>
  </si>
  <si>
    <t>A05010599 其他柜类</t>
  </si>
  <si>
    <t>A05029900 其他用具</t>
  </si>
  <si>
    <t>无形资产</t>
  </si>
  <si>
    <t>A08060399 其他计算机软件</t>
  </si>
  <si>
    <t>预算11表</t>
  </si>
  <si>
    <t>上级补助</t>
  </si>
  <si>
    <r>
      <rPr>
        <sz val="10"/>
        <rFont val="宋体"/>
        <charset val="134"/>
      </rPr>
      <t>昆明市五华区妇幼健康服务中心（昆明市五华区妇幼保健院）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年无上级转移支付补助项目支出预算。</t>
    </r>
  </si>
  <si>
    <t>预算12表</t>
  </si>
  <si>
    <t>项目级次</t>
  </si>
  <si>
    <t>本级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</si>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</sst>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178" formatCode="#,##0;\-#,##0;;@"/>
    <numFmt numFmtId="179" formatCode="#,##0.00;\-#,##0.00;;@"/>
    <numFmt numFmtId="43" formatCode="_ * #,##0.00_ ;_ * \-#,##0.00_ ;_ * &quot;-&quot;??_ ;_ @_ "/>
    <numFmt numFmtId="180" formatCode="hh:mm:ss"/>
  </numFmts>
  <fonts count="4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2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8" fillId="0" borderId="7">
      <alignment horizontal="right" vertical="center"/>
    </xf>
    <xf numFmtId="0" fontId="19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8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15" borderId="17" applyNumberFormat="0" applyAlignment="0" applyProtection="0">
      <alignment vertical="center"/>
    </xf>
    <xf numFmtId="0" fontId="35" fillId="15" borderId="21" applyNumberFormat="0" applyAlignment="0" applyProtection="0">
      <alignment vertical="center"/>
    </xf>
    <xf numFmtId="0" fontId="24" fillId="10" borderId="15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10" fontId="8" fillId="0" borderId="7">
      <alignment horizontal="right" vertical="center"/>
    </xf>
    <xf numFmtId="0" fontId="19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79" fontId="8" fillId="0" borderId="7">
      <alignment horizontal="right" vertical="center"/>
    </xf>
    <xf numFmtId="49" fontId="8" fillId="0" borderId="7">
      <alignment horizontal="left" vertical="center" wrapText="1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178" fontId="8" fillId="0" borderId="7">
      <alignment horizontal="right" vertical="center"/>
    </xf>
    <xf numFmtId="0" fontId="8" fillId="0" borderId="0">
      <alignment vertical="top"/>
      <protection locked="0"/>
    </xf>
  </cellStyleXfs>
  <cellXfs count="208">
    <xf numFmtId="0" fontId="0" fillId="0" borderId="0" xfId="0" applyFont="1" applyBorder="1"/>
    <xf numFmtId="0" fontId="1" fillId="0" borderId="0" xfId="0" applyFont="1" applyFill="1" applyBorder="1" applyAlignment="1"/>
    <xf numFmtId="0" fontId="2" fillId="0" borderId="0" xfId="58" applyFont="1" applyFill="1" applyBorder="1" applyAlignment="1" applyProtection="1"/>
    <xf numFmtId="0" fontId="0" fillId="0" borderId="0" xfId="0" applyFont="1" applyBorder="1" applyAlignment="1">
      <alignment horizontal="center" vertical="center"/>
    </xf>
    <xf numFmtId="49" fontId="3" fillId="0" borderId="0" xfId="0" applyNumberFormat="1" applyFont="1" applyBorder="1"/>
    <xf numFmtId="0" fontId="4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4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3" borderId="7" xfId="58" applyFont="1" applyFill="1" applyBorder="1" applyAlignment="1" applyProtection="1">
      <alignment horizontal="left" vertical="center" wrapText="1"/>
      <protection locked="0"/>
    </xf>
    <xf numFmtId="0" fontId="7" fillId="0" borderId="8" xfId="46" applyFont="1" applyFill="1" applyBorder="1" applyAlignment="1">
      <alignment vertical="center" wrapText="1"/>
    </xf>
    <xf numFmtId="0" fontId="7" fillId="0" borderId="8" xfId="46" applyFont="1" applyFill="1" applyBorder="1" applyAlignment="1">
      <alignment horizontal="center" vertical="center" wrapText="1"/>
    </xf>
    <xf numFmtId="4" fontId="8" fillId="0" borderId="7" xfId="58" applyNumberFormat="1" applyFont="1" applyFill="1" applyBorder="1" applyAlignment="1" applyProtection="1">
      <alignment horizontal="right" vertical="center" wrapText="1"/>
      <protection locked="0"/>
    </xf>
    <xf numFmtId="0" fontId="2" fillId="0" borderId="7" xfId="58" applyFont="1" applyFill="1" applyBorder="1" applyAlignment="1" applyProtection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3" fillId="0" borderId="7" xfId="0" applyFont="1" applyBorder="1" applyAlignment="1" applyProtection="1">
      <alignment horizontal="center" vertical="center"/>
      <protection locked="0"/>
    </xf>
    <xf numFmtId="4" fontId="9" fillId="0" borderId="7" xfId="55" applyNumberFormat="1" applyFont="1" applyBorder="1">
      <alignment horizontal="right" vertical="center"/>
    </xf>
    <xf numFmtId="0" fontId="4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right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>
      <alignment horizont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left" vertical="center" wrapText="1"/>
    </xf>
    <xf numFmtId="3" fontId="4" fillId="2" borderId="7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/>
    </xf>
    <xf numFmtId="0" fontId="4" fillId="2" borderId="7" xfId="0" applyFont="1" applyFill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0" borderId="0" xfId="58" applyFont="1" applyFill="1" applyBorder="1" applyAlignment="1" applyProtection="1">
      <alignment vertical="center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9" fontId="9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/>
    </xf>
    <xf numFmtId="178" fontId="9" fillId="0" borderId="7" xfId="57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 wrapText="1"/>
      <protection locked="0"/>
    </xf>
    <xf numFmtId="3" fontId="4" fillId="0" borderId="12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9" fontId="18" fillId="0" borderId="7" xfId="0" applyNumberFormat="1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7" xfId="0" applyFont="1" applyBorder="1" applyAlignment="1" quotePrefix="1">
      <alignment horizontal="left" vertical="center"/>
    </xf>
    <xf numFmtId="0" fontId="4" fillId="0" borderId="7" xfId="0" applyFont="1" applyBorder="1" applyAlignment="1" quotePrefix="1">
      <alignment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D12" sqref="D12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3"/>
      <c r="B1" s="3"/>
      <c r="C1" s="3"/>
      <c r="D1" s="3"/>
    </row>
    <row r="2" ht="15" customHeight="1" spans="1:4">
      <c r="A2" s="52"/>
      <c r="B2" s="52"/>
      <c r="C2" s="52"/>
      <c r="D2" s="70" t="s">
        <v>0</v>
      </c>
    </row>
    <row r="3" ht="41.25" customHeight="1" spans="1:1">
      <c r="A3" s="47" t="str">
        <f>"2025"&amp;"年部门财务收支预算总表"</f>
        <v>2025年部门财务收支预算总表</v>
      </c>
    </row>
    <row r="4" ht="17.25" customHeight="1" spans="1:4">
      <c r="A4" s="50" t="s">
        <v>1</v>
      </c>
      <c r="B4" s="173"/>
      <c r="D4" s="153" t="s">
        <v>2</v>
      </c>
    </row>
    <row r="5" ht="23.25" customHeight="1" spans="1:4">
      <c r="A5" s="174" t="s">
        <v>3</v>
      </c>
      <c r="B5" s="175"/>
      <c r="C5" s="174" t="s">
        <v>4</v>
      </c>
      <c r="D5" s="175"/>
    </row>
    <row r="6" ht="24" customHeight="1" spans="1:4">
      <c r="A6" s="174" t="s">
        <v>5</v>
      </c>
      <c r="B6" s="174" t="s">
        <v>6</v>
      </c>
      <c r="C6" s="174" t="s">
        <v>7</v>
      </c>
      <c r="D6" s="174" t="s">
        <v>6</v>
      </c>
    </row>
    <row r="7" ht="17.25" customHeight="1" spans="1:4">
      <c r="A7" s="176" t="s">
        <v>8</v>
      </c>
      <c r="B7" s="88">
        <v>6425936</v>
      </c>
      <c r="C7" s="176" t="s">
        <v>9</v>
      </c>
      <c r="D7" s="88"/>
    </row>
    <row r="8" ht="17.25" customHeight="1" spans="1:4">
      <c r="A8" s="176" t="s">
        <v>10</v>
      </c>
      <c r="B8" s="88"/>
      <c r="C8" s="176" t="s">
        <v>11</v>
      </c>
      <c r="D8" s="88"/>
    </row>
    <row r="9" ht="17.25" customHeight="1" spans="1:4">
      <c r="A9" s="176" t="s">
        <v>12</v>
      </c>
      <c r="B9" s="88"/>
      <c r="C9" s="207" t="s">
        <v>13</v>
      </c>
      <c r="D9" s="88"/>
    </row>
    <row r="10" ht="17.25" customHeight="1" spans="1:4">
      <c r="A10" s="176" t="s">
        <v>14</v>
      </c>
      <c r="B10" s="88"/>
      <c r="C10" s="207" t="s">
        <v>15</v>
      </c>
      <c r="D10" s="88"/>
    </row>
    <row r="11" ht="17.25" customHeight="1" spans="1:4">
      <c r="A11" s="176" t="s">
        <v>16</v>
      </c>
      <c r="B11" s="88">
        <v>28519740</v>
      </c>
      <c r="C11" s="207" t="s">
        <v>17</v>
      </c>
      <c r="D11" s="88"/>
    </row>
    <row r="12" ht="17.25" customHeight="1" spans="1:4">
      <c r="A12" s="176" t="s">
        <v>18</v>
      </c>
      <c r="B12" s="88">
        <v>28519740</v>
      </c>
      <c r="C12" s="207" t="s">
        <v>19</v>
      </c>
      <c r="D12" s="88"/>
    </row>
    <row r="13" ht="17.25" customHeight="1" spans="1:4">
      <c r="A13" s="176" t="s">
        <v>20</v>
      </c>
      <c r="B13" s="88"/>
      <c r="C13" s="37" t="s">
        <v>21</v>
      </c>
      <c r="D13" s="88"/>
    </row>
    <row r="14" ht="17.25" customHeight="1" spans="1:4">
      <c r="A14" s="176" t="s">
        <v>22</v>
      </c>
      <c r="B14" s="88"/>
      <c r="C14" s="37" t="s">
        <v>23</v>
      </c>
      <c r="D14" s="88">
        <v>1134000</v>
      </c>
    </row>
    <row r="15" ht="17.25" customHeight="1" spans="1:4">
      <c r="A15" s="176" t="s">
        <v>24</v>
      </c>
      <c r="B15" s="88"/>
      <c r="C15" s="37" t="s">
        <v>25</v>
      </c>
      <c r="D15" s="88">
        <v>33191676</v>
      </c>
    </row>
    <row r="16" ht="17.25" customHeight="1" spans="1:4">
      <c r="A16" s="176" t="s">
        <v>26</v>
      </c>
      <c r="B16" s="88"/>
      <c r="C16" s="37" t="s">
        <v>27</v>
      </c>
      <c r="D16" s="88"/>
    </row>
    <row r="17" ht="17.25" customHeight="1" spans="1:4">
      <c r="A17" s="158"/>
      <c r="B17" s="88"/>
      <c r="C17" s="37" t="s">
        <v>28</v>
      </c>
      <c r="D17" s="88"/>
    </row>
    <row r="18" ht="17.25" customHeight="1" spans="1:4">
      <c r="A18" s="177"/>
      <c r="B18" s="88"/>
      <c r="C18" s="37" t="s">
        <v>29</v>
      </c>
      <c r="D18" s="88"/>
    </row>
    <row r="19" ht="17.25" customHeight="1" spans="1:4">
      <c r="A19" s="177"/>
      <c r="B19" s="88"/>
      <c r="C19" s="37" t="s">
        <v>30</v>
      </c>
      <c r="D19" s="88"/>
    </row>
    <row r="20" ht="17.25" customHeight="1" spans="1:4">
      <c r="A20" s="177"/>
      <c r="B20" s="88"/>
      <c r="C20" s="37" t="s">
        <v>31</v>
      </c>
      <c r="D20" s="88"/>
    </row>
    <row r="21" ht="17.25" customHeight="1" spans="1:4">
      <c r="A21" s="177"/>
      <c r="B21" s="88"/>
      <c r="C21" s="37" t="s">
        <v>32</v>
      </c>
      <c r="D21" s="88"/>
    </row>
    <row r="22" ht="17.25" customHeight="1" spans="1:4">
      <c r="A22" s="177"/>
      <c r="B22" s="88"/>
      <c r="C22" s="37" t="s">
        <v>33</v>
      </c>
      <c r="D22" s="88"/>
    </row>
    <row r="23" ht="17.25" customHeight="1" spans="1:4">
      <c r="A23" s="177"/>
      <c r="B23" s="88"/>
      <c r="C23" s="37" t="s">
        <v>34</v>
      </c>
      <c r="D23" s="88"/>
    </row>
    <row r="24" ht="17.25" customHeight="1" spans="1:4">
      <c r="A24" s="177"/>
      <c r="B24" s="88"/>
      <c r="C24" s="37" t="s">
        <v>35</v>
      </c>
      <c r="D24" s="88"/>
    </row>
    <row r="25" ht="17.25" customHeight="1" spans="1:4">
      <c r="A25" s="177"/>
      <c r="B25" s="88"/>
      <c r="C25" s="37" t="s">
        <v>36</v>
      </c>
      <c r="D25" s="88">
        <v>620000</v>
      </c>
    </row>
    <row r="26" ht="17.25" customHeight="1" spans="1:4">
      <c r="A26" s="177"/>
      <c r="B26" s="88"/>
      <c r="C26" s="37" t="s">
        <v>37</v>
      </c>
      <c r="D26" s="88"/>
    </row>
    <row r="27" ht="17.25" customHeight="1" spans="1:4">
      <c r="A27" s="177"/>
      <c r="B27" s="88"/>
      <c r="C27" s="158" t="s">
        <v>38</v>
      </c>
      <c r="D27" s="88"/>
    </row>
    <row r="28" ht="17.25" customHeight="1" spans="1:4">
      <c r="A28" s="177"/>
      <c r="B28" s="88"/>
      <c r="C28" s="37" t="s">
        <v>39</v>
      </c>
      <c r="D28" s="88"/>
    </row>
    <row r="29" ht="16.5" customHeight="1" spans="1:4">
      <c r="A29" s="177"/>
      <c r="B29" s="88"/>
      <c r="C29" s="37" t="s">
        <v>40</v>
      </c>
      <c r="D29" s="88"/>
    </row>
    <row r="30" ht="16.5" customHeight="1" spans="1:4">
      <c r="A30" s="177"/>
      <c r="B30" s="88"/>
      <c r="C30" s="158" t="s">
        <v>41</v>
      </c>
      <c r="D30" s="88"/>
    </row>
    <row r="31" ht="17.25" customHeight="1" spans="1:4">
      <c r="A31" s="177"/>
      <c r="B31" s="88"/>
      <c r="C31" s="158" t="s">
        <v>42</v>
      </c>
      <c r="D31" s="88"/>
    </row>
    <row r="32" ht="17.25" customHeight="1" spans="1:4">
      <c r="A32" s="177"/>
      <c r="B32" s="88"/>
      <c r="C32" s="37" t="s">
        <v>43</v>
      </c>
      <c r="D32" s="88"/>
    </row>
    <row r="33" ht="16.5" customHeight="1" spans="1:4">
      <c r="A33" s="177" t="s">
        <v>44</v>
      </c>
      <c r="B33" s="88">
        <v>34945676</v>
      </c>
      <c r="C33" s="177" t="s">
        <v>45</v>
      </c>
      <c r="D33" s="88">
        <v>34945676</v>
      </c>
    </row>
    <row r="34" ht="16.5" customHeight="1" spans="1:4">
      <c r="A34" s="158" t="s">
        <v>46</v>
      </c>
      <c r="B34" s="88"/>
      <c r="C34" s="158" t="s">
        <v>47</v>
      </c>
      <c r="D34" s="88"/>
    </row>
    <row r="35" ht="16.5" customHeight="1" spans="1:4">
      <c r="A35" s="37" t="s">
        <v>48</v>
      </c>
      <c r="B35" s="88"/>
      <c r="C35" s="37" t="s">
        <v>48</v>
      </c>
      <c r="D35" s="88"/>
    </row>
    <row r="36" ht="16.5" customHeight="1" spans="1:4">
      <c r="A36" s="37" t="s">
        <v>49</v>
      </c>
      <c r="B36" s="88"/>
      <c r="C36" s="37" t="s">
        <v>50</v>
      </c>
      <c r="D36" s="88"/>
    </row>
    <row r="37" ht="16.5" customHeight="1" spans="1:4">
      <c r="A37" s="178" t="s">
        <v>51</v>
      </c>
      <c r="B37" s="88">
        <v>34945676</v>
      </c>
      <c r="C37" s="178" t="s">
        <v>52</v>
      </c>
      <c r="D37" s="88">
        <v>34945676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C17" sqref="C16:C17"/>
    </sheetView>
  </sheetViews>
  <sheetFormatPr defaultColWidth="9.14166666666667" defaultRowHeight="14.25" customHeight="1" outlineLevelCol="5"/>
  <cols>
    <col min="1" max="1" width="26.75" customWidth="1"/>
    <col min="2" max="3" width="20.25" customWidth="1"/>
    <col min="4" max="6" width="22.875" customWidth="1"/>
  </cols>
  <sheetData>
    <row r="1" customHeight="1" spans="1:6">
      <c r="A1" s="3"/>
      <c r="B1" s="3"/>
      <c r="C1" s="3"/>
      <c r="D1" s="3"/>
      <c r="E1" s="3"/>
      <c r="F1" s="3"/>
    </row>
    <row r="2" ht="12" customHeight="1" spans="1:6">
      <c r="A2" s="132">
        <v>1</v>
      </c>
      <c r="B2" s="133">
        <v>0</v>
      </c>
      <c r="C2" s="132">
        <v>1</v>
      </c>
      <c r="D2" s="134"/>
      <c r="E2" s="134"/>
      <c r="F2" s="131" t="s">
        <v>426</v>
      </c>
    </row>
    <row r="3" ht="42" customHeight="1" spans="1:6">
      <c r="A3" s="135" t="str">
        <f>"2025"&amp;"年部门政府性基金预算支出预算表"</f>
        <v>2025年部门政府性基金预算支出预算表</v>
      </c>
      <c r="B3" s="135" t="s">
        <v>427</v>
      </c>
      <c r="C3" s="136"/>
      <c r="D3" s="137"/>
      <c r="E3" s="137"/>
      <c r="F3" s="137"/>
    </row>
    <row r="4" ht="13.5" customHeight="1" spans="1:6">
      <c r="A4" s="7" t="s">
        <v>1</v>
      </c>
      <c r="B4" s="7" t="s">
        <v>428</v>
      </c>
      <c r="C4" s="132"/>
      <c r="D4" s="134"/>
      <c r="E4" s="134"/>
      <c r="F4" s="131" t="s">
        <v>2</v>
      </c>
    </row>
    <row r="5" ht="19.5" customHeight="1" spans="1:6">
      <c r="A5" s="138" t="s">
        <v>178</v>
      </c>
      <c r="B5" s="139" t="s">
        <v>72</v>
      </c>
      <c r="C5" s="138" t="s">
        <v>73</v>
      </c>
      <c r="D5" s="13" t="s">
        <v>429</v>
      </c>
      <c r="E5" s="14"/>
      <c r="F5" s="15"/>
    </row>
    <row r="6" ht="18.75" customHeight="1" spans="1:6">
      <c r="A6" s="140"/>
      <c r="B6" s="141"/>
      <c r="C6" s="140"/>
      <c r="D6" s="18" t="s">
        <v>56</v>
      </c>
      <c r="E6" s="13" t="s">
        <v>75</v>
      </c>
      <c r="F6" s="18" t="s">
        <v>76</v>
      </c>
    </row>
    <row r="7" ht="18.75" customHeight="1" spans="1:6">
      <c r="A7" s="74">
        <v>1</v>
      </c>
      <c r="B7" s="142" t="s">
        <v>83</v>
      </c>
      <c r="C7" s="74">
        <v>3</v>
      </c>
      <c r="D7" s="143">
        <v>4</v>
      </c>
      <c r="E7" s="143">
        <v>5</v>
      </c>
      <c r="F7" s="143">
        <v>6</v>
      </c>
    </row>
    <row r="8" ht="21" customHeight="1" spans="1:6">
      <c r="A8" s="35"/>
      <c r="B8" s="35"/>
      <c r="C8" s="35"/>
      <c r="D8" s="88"/>
      <c r="E8" s="88"/>
      <c r="F8" s="88"/>
    </row>
    <row r="9" ht="21" customHeight="1" spans="1:6">
      <c r="A9" s="35"/>
      <c r="B9" s="35"/>
      <c r="C9" s="35"/>
      <c r="D9" s="88"/>
      <c r="E9" s="88"/>
      <c r="F9" s="88"/>
    </row>
    <row r="10" ht="18.75" customHeight="1" spans="1:6">
      <c r="A10" s="144" t="s">
        <v>167</v>
      </c>
      <c r="B10" s="144" t="s">
        <v>167</v>
      </c>
      <c r="C10" s="145" t="s">
        <v>167</v>
      </c>
      <c r="D10" s="88"/>
      <c r="E10" s="88"/>
      <c r="F10" s="88"/>
    </row>
    <row r="12" customHeight="1" spans="1:1">
      <c r="A12" t="s">
        <v>430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54"/>
  <sheetViews>
    <sheetView showZeros="0" tabSelected="1" workbookViewId="0">
      <pane ySplit="1" topLeftCell="A2" activePane="bottomLeft" state="frozen"/>
      <selection/>
      <selection pane="bottomLeft" activeCell="D42" sqref="D42"/>
    </sheetView>
  </sheetViews>
  <sheetFormatPr defaultColWidth="9.14166666666667" defaultRowHeight="14.25" customHeight="1"/>
  <cols>
    <col min="1" max="1" width="18.5" customWidth="1"/>
    <col min="2" max="2" width="31.625" customWidth="1"/>
    <col min="3" max="3" width="18.75" customWidth="1"/>
    <col min="4" max="4" width="33.625" customWidth="1"/>
    <col min="5" max="5" width="17.125" customWidth="1"/>
    <col min="6" max="6" width="4.375" customWidth="1"/>
    <col min="7" max="7" width="4.75" customWidth="1"/>
    <col min="8" max="8" width="14.25" customWidth="1"/>
    <col min="9" max="9" width="12.75" customWidth="1"/>
    <col min="10" max="10" width="11.875" customWidth="1"/>
    <col min="11" max="11" width="10" customWidth="1"/>
    <col min="12" max="12" width="15.625" customWidth="1"/>
    <col min="13" max="13" width="17.5" customWidth="1"/>
    <col min="14" max="15" width="11.25" customWidth="1"/>
    <col min="16" max="16" width="17.125" customWidth="1"/>
    <col min="17" max="17" width="11.875" customWidth="1"/>
    <col min="18" max="18" width="15.625" customWidth="1"/>
    <col min="19" max="19" width="8.875" customWidth="1"/>
  </cols>
  <sheetData>
    <row r="1" customHeight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5.75" customHeight="1" spans="2:19">
      <c r="B2" s="90"/>
      <c r="C2" s="90"/>
      <c r="R2" s="5"/>
      <c r="S2" s="5" t="s">
        <v>431</v>
      </c>
    </row>
    <row r="3" ht="41.25" customHeight="1" spans="1:19">
      <c r="A3" s="80" t="str">
        <f>"2025"&amp;"年部门政府采购预算表"</f>
        <v>2025年部门政府采购预算表</v>
      </c>
      <c r="B3" s="72"/>
      <c r="C3" s="72"/>
      <c r="D3" s="6"/>
      <c r="E3" s="6"/>
      <c r="F3" s="6"/>
      <c r="G3" s="6"/>
      <c r="H3" s="6"/>
      <c r="I3" s="6"/>
      <c r="J3" s="6"/>
      <c r="K3" s="6"/>
      <c r="L3" s="6"/>
      <c r="M3" s="72"/>
      <c r="N3" s="6"/>
      <c r="O3" s="6"/>
      <c r="P3" s="72"/>
      <c r="Q3" s="6"/>
      <c r="R3" s="72"/>
      <c r="S3" s="72"/>
    </row>
    <row r="4" ht="18.75" customHeight="1" spans="1:19">
      <c r="A4" s="118" t="s">
        <v>1</v>
      </c>
      <c r="B4" s="92"/>
      <c r="C4" s="92"/>
      <c r="D4" s="9"/>
      <c r="E4" s="9"/>
      <c r="F4" s="9"/>
      <c r="G4" s="9"/>
      <c r="H4" s="9"/>
      <c r="I4" s="9"/>
      <c r="J4" s="9"/>
      <c r="K4" s="9"/>
      <c r="L4" s="9"/>
      <c r="R4" s="10"/>
      <c r="S4" s="131" t="s">
        <v>2</v>
      </c>
    </row>
    <row r="5" ht="15.75" customHeight="1" spans="1:19">
      <c r="A5" s="12" t="s">
        <v>177</v>
      </c>
      <c r="B5" s="93" t="s">
        <v>178</v>
      </c>
      <c r="C5" s="93" t="s">
        <v>432</v>
      </c>
      <c r="D5" s="94" t="s">
        <v>433</v>
      </c>
      <c r="E5" s="94" t="s">
        <v>434</v>
      </c>
      <c r="F5" s="94" t="s">
        <v>435</v>
      </c>
      <c r="G5" s="94" t="s">
        <v>436</v>
      </c>
      <c r="H5" s="94" t="s">
        <v>437</v>
      </c>
      <c r="I5" s="107" t="s">
        <v>185</v>
      </c>
      <c r="J5" s="107"/>
      <c r="K5" s="107"/>
      <c r="L5" s="107"/>
      <c r="M5" s="108"/>
      <c r="N5" s="107"/>
      <c r="O5" s="107"/>
      <c r="P5" s="115"/>
      <c r="Q5" s="107"/>
      <c r="R5" s="108"/>
      <c r="S5" s="84"/>
    </row>
    <row r="6" ht="17.25" customHeight="1" spans="1:19">
      <c r="A6" s="17"/>
      <c r="B6" s="95"/>
      <c r="C6" s="95"/>
      <c r="D6" s="96"/>
      <c r="E6" s="96"/>
      <c r="F6" s="96"/>
      <c r="G6" s="96"/>
      <c r="H6" s="96"/>
      <c r="I6" s="96" t="s">
        <v>56</v>
      </c>
      <c r="J6" s="96" t="s">
        <v>59</v>
      </c>
      <c r="K6" s="96" t="s">
        <v>438</v>
      </c>
      <c r="L6" s="96" t="s">
        <v>439</v>
      </c>
      <c r="M6" s="109" t="s">
        <v>440</v>
      </c>
      <c r="N6" s="110" t="s">
        <v>441</v>
      </c>
      <c r="O6" s="110"/>
      <c r="P6" s="116"/>
      <c r="Q6" s="110"/>
      <c r="R6" s="117"/>
      <c r="S6" s="97"/>
    </row>
    <row r="7" ht="54" customHeight="1" spans="1:19">
      <c r="A7" s="20"/>
      <c r="B7" s="97"/>
      <c r="C7" s="97"/>
      <c r="D7" s="98"/>
      <c r="E7" s="98"/>
      <c r="F7" s="98"/>
      <c r="G7" s="98"/>
      <c r="H7" s="98"/>
      <c r="I7" s="98"/>
      <c r="J7" s="98" t="s">
        <v>58</v>
      </c>
      <c r="K7" s="98"/>
      <c r="L7" s="98"/>
      <c r="M7" s="111"/>
      <c r="N7" s="98" t="s">
        <v>58</v>
      </c>
      <c r="O7" s="98" t="s">
        <v>65</v>
      </c>
      <c r="P7" s="97" t="s">
        <v>66</v>
      </c>
      <c r="Q7" s="98" t="s">
        <v>67</v>
      </c>
      <c r="R7" s="111" t="s">
        <v>68</v>
      </c>
      <c r="S7" s="97" t="s">
        <v>69</v>
      </c>
    </row>
    <row r="8" ht="18" customHeight="1" spans="1:19">
      <c r="A8" s="119">
        <v>1</v>
      </c>
      <c r="B8" s="119" t="s">
        <v>83</v>
      </c>
      <c r="C8" s="120">
        <v>3</v>
      </c>
      <c r="D8" s="120">
        <v>4</v>
      </c>
      <c r="E8" s="119">
        <v>5</v>
      </c>
      <c r="F8" s="119">
        <v>6</v>
      </c>
      <c r="G8" s="119">
        <v>7</v>
      </c>
      <c r="H8" s="119">
        <v>8</v>
      </c>
      <c r="I8" s="119">
        <v>9</v>
      </c>
      <c r="J8" s="119">
        <v>10</v>
      </c>
      <c r="K8" s="119">
        <v>11</v>
      </c>
      <c r="L8" s="119">
        <v>12</v>
      </c>
      <c r="M8" s="119">
        <v>13</v>
      </c>
      <c r="N8" s="119">
        <v>14</v>
      </c>
      <c r="O8" s="119">
        <v>15</v>
      </c>
      <c r="P8" s="119">
        <v>16</v>
      </c>
      <c r="Q8" s="119">
        <v>17</v>
      </c>
      <c r="R8" s="119">
        <v>18</v>
      </c>
      <c r="S8" s="119">
        <v>19</v>
      </c>
    </row>
    <row r="9" ht="27" customHeight="1" spans="1:19">
      <c r="A9" s="99" t="s">
        <v>195</v>
      </c>
      <c r="B9" s="121" t="s">
        <v>70</v>
      </c>
      <c r="C9" s="100" t="s">
        <v>282</v>
      </c>
      <c r="D9" s="101" t="s">
        <v>442</v>
      </c>
      <c r="E9" s="101" t="s">
        <v>443</v>
      </c>
      <c r="F9" s="101" t="s">
        <v>325</v>
      </c>
      <c r="G9" s="122">
        <v>1</v>
      </c>
      <c r="H9" s="88"/>
      <c r="I9" s="88">
        <v>15000</v>
      </c>
      <c r="J9" s="88"/>
      <c r="K9" s="88"/>
      <c r="L9" s="88"/>
      <c r="M9" s="88"/>
      <c r="N9" s="88">
        <v>15000</v>
      </c>
      <c r="O9" s="88">
        <v>15000</v>
      </c>
      <c r="P9" s="88"/>
      <c r="Q9" s="88"/>
      <c r="R9" s="88"/>
      <c r="S9" s="88"/>
    </row>
    <row r="10" ht="27" customHeight="1" spans="1:19">
      <c r="A10" s="99" t="s">
        <v>195</v>
      </c>
      <c r="B10" s="121" t="s">
        <v>70</v>
      </c>
      <c r="C10" s="100" t="s">
        <v>282</v>
      </c>
      <c r="D10" s="101" t="s">
        <v>444</v>
      </c>
      <c r="E10" s="101" t="s">
        <v>445</v>
      </c>
      <c r="F10" s="101" t="s">
        <v>325</v>
      </c>
      <c r="G10" s="122">
        <v>1</v>
      </c>
      <c r="H10" s="88">
        <v>100000</v>
      </c>
      <c r="I10" s="88">
        <v>100000</v>
      </c>
      <c r="J10" s="88"/>
      <c r="K10" s="88"/>
      <c r="L10" s="88"/>
      <c r="M10" s="88"/>
      <c r="N10" s="88">
        <v>100000</v>
      </c>
      <c r="O10" s="88">
        <v>100000</v>
      </c>
      <c r="P10" s="88"/>
      <c r="Q10" s="88"/>
      <c r="R10" s="88"/>
      <c r="S10" s="88"/>
    </row>
    <row r="11" ht="27" customHeight="1" spans="1:19">
      <c r="A11" s="99" t="s">
        <v>195</v>
      </c>
      <c r="B11" s="121" t="s">
        <v>70</v>
      </c>
      <c r="C11" s="100" t="s">
        <v>282</v>
      </c>
      <c r="D11" s="101" t="s">
        <v>446</v>
      </c>
      <c r="E11" s="101" t="s">
        <v>446</v>
      </c>
      <c r="F11" s="101" t="s">
        <v>325</v>
      </c>
      <c r="G11" s="122">
        <v>1</v>
      </c>
      <c r="H11" s="88">
        <v>30000</v>
      </c>
      <c r="I11" s="88">
        <v>30000</v>
      </c>
      <c r="J11" s="88"/>
      <c r="K11" s="88"/>
      <c r="L11" s="88"/>
      <c r="M11" s="88"/>
      <c r="N11" s="88">
        <v>30000</v>
      </c>
      <c r="O11" s="88">
        <v>30000</v>
      </c>
      <c r="P11" s="88"/>
      <c r="Q11" s="88"/>
      <c r="R11" s="88"/>
      <c r="S11" s="88"/>
    </row>
    <row r="12" ht="27" customHeight="1" spans="1:19">
      <c r="A12" s="99" t="s">
        <v>195</v>
      </c>
      <c r="B12" s="121" t="s">
        <v>70</v>
      </c>
      <c r="C12" s="100" t="s">
        <v>282</v>
      </c>
      <c r="D12" s="101" t="s">
        <v>447</v>
      </c>
      <c r="E12" s="101" t="s">
        <v>448</v>
      </c>
      <c r="F12" s="101" t="s">
        <v>325</v>
      </c>
      <c r="G12" s="122">
        <v>1</v>
      </c>
      <c r="H12" s="88"/>
      <c r="I12" s="88">
        <v>10000</v>
      </c>
      <c r="J12" s="88"/>
      <c r="K12" s="88"/>
      <c r="L12" s="88"/>
      <c r="M12" s="88"/>
      <c r="N12" s="88">
        <v>10000</v>
      </c>
      <c r="O12" s="88">
        <v>10000</v>
      </c>
      <c r="P12" s="88"/>
      <c r="Q12" s="88"/>
      <c r="R12" s="88"/>
      <c r="S12" s="88"/>
    </row>
    <row r="13" ht="27" customHeight="1" spans="1:19">
      <c r="A13" s="99" t="s">
        <v>195</v>
      </c>
      <c r="B13" s="121" t="s">
        <v>70</v>
      </c>
      <c r="C13" s="100" t="s">
        <v>282</v>
      </c>
      <c r="D13" s="101" t="s">
        <v>449</v>
      </c>
      <c r="E13" s="101" t="s">
        <v>450</v>
      </c>
      <c r="F13" s="101" t="s">
        <v>325</v>
      </c>
      <c r="G13" s="122">
        <v>1</v>
      </c>
      <c r="H13" s="88">
        <v>2200000</v>
      </c>
      <c r="I13" s="88">
        <v>2200000</v>
      </c>
      <c r="J13" s="88"/>
      <c r="K13" s="88"/>
      <c r="L13" s="88"/>
      <c r="M13" s="88"/>
      <c r="N13" s="88">
        <v>2200000</v>
      </c>
      <c r="O13" s="88">
        <v>2200000</v>
      </c>
      <c r="P13" s="88"/>
      <c r="Q13" s="88"/>
      <c r="R13" s="88"/>
      <c r="S13" s="88"/>
    </row>
    <row r="14" ht="27" customHeight="1" spans="1:19">
      <c r="A14" s="99" t="s">
        <v>195</v>
      </c>
      <c r="B14" s="121" t="s">
        <v>70</v>
      </c>
      <c r="C14" s="100" t="s">
        <v>282</v>
      </c>
      <c r="D14" s="101" t="s">
        <v>451</v>
      </c>
      <c r="E14" s="101" t="s">
        <v>452</v>
      </c>
      <c r="F14" s="101" t="s">
        <v>325</v>
      </c>
      <c r="G14" s="122">
        <v>1</v>
      </c>
      <c r="H14" s="88">
        <v>1960000</v>
      </c>
      <c r="I14" s="88">
        <v>1960000</v>
      </c>
      <c r="J14" s="88"/>
      <c r="K14" s="88"/>
      <c r="L14" s="88"/>
      <c r="M14" s="88"/>
      <c r="N14" s="88">
        <v>1960000</v>
      </c>
      <c r="O14" s="88">
        <v>1960000</v>
      </c>
      <c r="P14" s="88"/>
      <c r="Q14" s="88"/>
      <c r="R14" s="88"/>
      <c r="S14" s="88"/>
    </row>
    <row r="15" ht="27" customHeight="1" spans="1:19">
      <c r="A15" s="99" t="s">
        <v>195</v>
      </c>
      <c r="B15" s="121" t="s">
        <v>70</v>
      </c>
      <c r="C15" s="100" t="s">
        <v>282</v>
      </c>
      <c r="D15" s="101" t="s">
        <v>453</v>
      </c>
      <c r="E15" s="101" t="s">
        <v>454</v>
      </c>
      <c r="F15" s="101" t="s">
        <v>325</v>
      </c>
      <c r="G15" s="122">
        <v>1</v>
      </c>
      <c r="H15" s="88">
        <v>200000</v>
      </c>
      <c r="I15" s="88">
        <v>200000</v>
      </c>
      <c r="J15" s="88"/>
      <c r="K15" s="88"/>
      <c r="L15" s="88"/>
      <c r="M15" s="88"/>
      <c r="N15" s="88">
        <v>200000</v>
      </c>
      <c r="O15" s="88">
        <v>200000</v>
      </c>
      <c r="P15" s="88"/>
      <c r="Q15" s="88"/>
      <c r="R15" s="88"/>
      <c r="S15" s="88"/>
    </row>
    <row r="16" ht="27" customHeight="1" spans="1:19">
      <c r="A16" s="99" t="s">
        <v>195</v>
      </c>
      <c r="B16" s="121" t="s">
        <v>70</v>
      </c>
      <c r="C16" s="100" t="s">
        <v>282</v>
      </c>
      <c r="D16" s="101" t="s">
        <v>455</v>
      </c>
      <c r="E16" s="101" t="s">
        <v>456</v>
      </c>
      <c r="F16" s="101" t="s">
        <v>325</v>
      </c>
      <c r="G16" s="122">
        <v>1</v>
      </c>
      <c r="H16" s="88">
        <v>1000000</v>
      </c>
      <c r="I16" s="88">
        <v>1000000</v>
      </c>
      <c r="J16" s="88"/>
      <c r="K16" s="88"/>
      <c r="L16" s="88"/>
      <c r="M16" s="88"/>
      <c r="N16" s="88">
        <v>1000000</v>
      </c>
      <c r="O16" s="88">
        <v>1000000</v>
      </c>
      <c r="P16" s="88"/>
      <c r="Q16" s="88"/>
      <c r="R16" s="88"/>
      <c r="S16" s="88"/>
    </row>
    <row r="17" ht="27" customHeight="1" spans="1:19">
      <c r="A17" s="99" t="s">
        <v>195</v>
      </c>
      <c r="B17" s="121" t="s">
        <v>70</v>
      </c>
      <c r="C17" s="100" t="s">
        <v>282</v>
      </c>
      <c r="D17" s="101" t="s">
        <v>457</v>
      </c>
      <c r="E17" s="101" t="s">
        <v>458</v>
      </c>
      <c r="F17" s="101" t="s">
        <v>325</v>
      </c>
      <c r="G17" s="122">
        <v>1</v>
      </c>
      <c r="H17" s="88">
        <v>300000</v>
      </c>
      <c r="I17" s="88">
        <v>300000</v>
      </c>
      <c r="J17" s="88"/>
      <c r="K17" s="88"/>
      <c r="L17" s="88"/>
      <c r="M17" s="88"/>
      <c r="N17" s="88">
        <v>300000</v>
      </c>
      <c r="O17" s="88">
        <v>300000</v>
      </c>
      <c r="P17" s="88"/>
      <c r="Q17" s="88"/>
      <c r="R17" s="88"/>
      <c r="S17" s="88"/>
    </row>
    <row r="18" ht="27" customHeight="1" spans="1:19">
      <c r="A18" s="99" t="s">
        <v>195</v>
      </c>
      <c r="B18" s="121" t="s">
        <v>70</v>
      </c>
      <c r="C18" s="100" t="s">
        <v>282</v>
      </c>
      <c r="D18" s="101" t="s">
        <v>459</v>
      </c>
      <c r="E18" s="101" t="s">
        <v>458</v>
      </c>
      <c r="F18" s="101" t="s">
        <v>325</v>
      </c>
      <c r="G18" s="122">
        <v>1</v>
      </c>
      <c r="H18" s="88">
        <v>200000</v>
      </c>
      <c r="I18" s="88">
        <v>200000</v>
      </c>
      <c r="J18" s="88"/>
      <c r="K18" s="88"/>
      <c r="L18" s="88"/>
      <c r="M18" s="88"/>
      <c r="N18" s="88">
        <v>200000</v>
      </c>
      <c r="O18" s="88">
        <v>200000</v>
      </c>
      <c r="P18" s="88"/>
      <c r="Q18" s="88"/>
      <c r="R18" s="88"/>
      <c r="S18" s="88"/>
    </row>
    <row r="19" ht="27" customHeight="1" spans="1:19">
      <c r="A19" s="99" t="s">
        <v>195</v>
      </c>
      <c r="B19" s="121" t="s">
        <v>70</v>
      </c>
      <c r="C19" s="100" t="s">
        <v>282</v>
      </c>
      <c r="D19" s="101" t="s">
        <v>460</v>
      </c>
      <c r="E19" s="101" t="s">
        <v>458</v>
      </c>
      <c r="F19" s="101" t="s">
        <v>325</v>
      </c>
      <c r="G19" s="122">
        <v>1</v>
      </c>
      <c r="H19" s="88">
        <v>15000</v>
      </c>
      <c r="I19" s="88">
        <v>15000</v>
      </c>
      <c r="J19" s="88"/>
      <c r="K19" s="88"/>
      <c r="L19" s="88"/>
      <c r="M19" s="88"/>
      <c r="N19" s="88">
        <v>15000</v>
      </c>
      <c r="O19" s="88">
        <v>15000</v>
      </c>
      <c r="P19" s="88"/>
      <c r="Q19" s="88"/>
      <c r="R19" s="88"/>
      <c r="S19" s="88"/>
    </row>
    <row r="20" ht="27" customHeight="1" spans="1:19">
      <c r="A20" s="99" t="s">
        <v>195</v>
      </c>
      <c r="B20" s="121" t="s">
        <v>70</v>
      </c>
      <c r="C20" s="100" t="s">
        <v>298</v>
      </c>
      <c r="D20" s="101" t="s">
        <v>461</v>
      </c>
      <c r="E20" s="101" t="s">
        <v>462</v>
      </c>
      <c r="F20" s="101" t="s">
        <v>463</v>
      </c>
      <c r="G20" s="122">
        <v>1</v>
      </c>
      <c r="H20" s="88">
        <v>10000</v>
      </c>
      <c r="I20" s="88">
        <v>10000</v>
      </c>
      <c r="J20" s="88"/>
      <c r="K20" s="88"/>
      <c r="L20" s="88"/>
      <c r="M20" s="88"/>
      <c r="N20" s="88">
        <v>10000</v>
      </c>
      <c r="O20" s="88">
        <v>10000</v>
      </c>
      <c r="P20" s="88"/>
      <c r="Q20" s="88"/>
      <c r="R20" s="88"/>
      <c r="S20" s="88"/>
    </row>
    <row r="21" ht="27" customHeight="1" spans="1:19">
      <c r="A21" s="99" t="s">
        <v>195</v>
      </c>
      <c r="B21" s="121" t="s">
        <v>70</v>
      </c>
      <c r="C21" s="100" t="s">
        <v>298</v>
      </c>
      <c r="D21" s="101" t="s">
        <v>464</v>
      </c>
      <c r="E21" s="101" t="s">
        <v>462</v>
      </c>
      <c r="F21" s="101" t="s">
        <v>463</v>
      </c>
      <c r="G21" s="122">
        <v>1</v>
      </c>
      <c r="H21" s="88">
        <v>30000</v>
      </c>
      <c r="I21" s="88">
        <v>30000</v>
      </c>
      <c r="J21" s="88"/>
      <c r="K21" s="88"/>
      <c r="L21" s="88"/>
      <c r="M21" s="88"/>
      <c r="N21" s="88">
        <v>30000</v>
      </c>
      <c r="O21" s="88">
        <v>30000</v>
      </c>
      <c r="P21" s="88"/>
      <c r="Q21" s="88"/>
      <c r="R21" s="88"/>
      <c r="S21" s="88"/>
    </row>
    <row r="22" ht="27" customHeight="1" spans="1:19">
      <c r="A22" s="99" t="s">
        <v>195</v>
      </c>
      <c r="B22" s="121" t="s">
        <v>70</v>
      </c>
      <c r="C22" s="100" t="s">
        <v>298</v>
      </c>
      <c r="D22" s="101" t="s">
        <v>465</v>
      </c>
      <c r="E22" s="101" t="s">
        <v>462</v>
      </c>
      <c r="F22" s="101" t="s">
        <v>463</v>
      </c>
      <c r="G22" s="122">
        <v>1</v>
      </c>
      <c r="H22" s="88">
        <v>80000</v>
      </c>
      <c r="I22" s="88">
        <v>80000</v>
      </c>
      <c r="J22" s="88"/>
      <c r="K22" s="88"/>
      <c r="L22" s="88"/>
      <c r="M22" s="88"/>
      <c r="N22" s="88">
        <v>80000</v>
      </c>
      <c r="O22" s="88">
        <v>80000</v>
      </c>
      <c r="P22" s="88"/>
      <c r="Q22" s="88"/>
      <c r="R22" s="88"/>
      <c r="S22" s="88"/>
    </row>
    <row r="23" ht="27" customHeight="1" spans="1:19">
      <c r="A23" s="99" t="s">
        <v>195</v>
      </c>
      <c r="B23" s="121" t="s">
        <v>70</v>
      </c>
      <c r="C23" s="100" t="s">
        <v>298</v>
      </c>
      <c r="D23" s="101" t="s">
        <v>466</v>
      </c>
      <c r="E23" s="101" t="s">
        <v>462</v>
      </c>
      <c r="F23" s="101" t="s">
        <v>463</v>
      </c>
      <c r="G23" s="122">
        <v>1</v>
      </c>
      <c r="H23" s="88"/>
      <c r="I23" s="88">
        <v>450000</v>
      </c>
      <c r="J23" s="88"/>
      <c r="K23" s="88"/>
      <c r="L23" s="88"/>
      <c r="M23" s="88"/>
      <c r="N23" s="88">
        <v>450000</v>
      </c>
      <c r="O23" s="88">
        <v>450000</v>
      </c>
      <c r="P23" s="88"/>
      <c r="Q23" s="88"/>
      <c r="R23" s="88"/>
      <c r="S23" s="88"/>
    </row>
    <row r="24" ht="27" customHeight="1" spans="1:19">
      <c r="A24" s="99" t="s">
        <v>195</v>
      </c>
      <c r="B24" s="121" t="s">
        <v>70</v>
      </c>
      <c r="C24" s="100" t="s">
        <v>298</v>
      </c>
      <c r="D24" s="101" t="s">
        <v>467</v>
      </c>
      <c r="E24" s="101" t="s">
        <v>462</v>
      </c>
      <c r="F24" s="101" t="s">
        <v>463</v>
      </c>
      <c r="G24" s="122">
        <v>1</v>
      </c>
      <c r="H24" s="88">
        <v>80000</v>
      </c>
      <c r="I24" s="88">
        <v>80000</v>
      </c>
      <c r="J24" s="88"/>
      <c r="K24" s="88"/>
      <c r="L24" s="88"/>
      <c r="M24" s="88"/>
      <c r="N24" s="88">
        <v>80000</v>
      </c>
      <c r="O24" s="88">
        <v>80000</v>
      </c>
      <c r="P24" s="88"/>
      <c r="Q24" s="88"/>
      <c r="R24" s="88"/>
      <c r="S24" s="88"/>
    </row>
    <row r="25" ht="27" customHeight="1" spans="1:19">
      <c r="A25" s="99" t="s">
        <v>195</v>
      </c>
      <c r="B25" s="121" t="s">
        <v>70</v>
      </c>
      <c r="C25" s="100" t="s">
        <v>298</v>
      </c>
      <c r="D25" s="101" t="s">
        <v>468</v>
      </c>
      <c r="E25" s="101" t="s">
        <v>462</v>
      </c>
      <c r="F25" s="101" t="s">
        <v>463</v>
      </c>
      <c r="G25" s="122">
        <v>1</v>
      </c>
      <c r="H25" s="88">
        <v>15000</v>
      </c>
      <c r="I25" s="88">
        <v>15000</v>
      </c>
      <c r="J25" s="88"/>
      <c r="K25" s="88"/>
      <c r="L25" s="88"/>
      <c r="M25" s="88"/>
      <c r="N25" s="88">
        <v>15000</v>
      </c>
      <c r="O25" s="88">
        <v>15000</v>
      </c>
      <c r="P25" s="88"/>
      <c r="Q25" s="88"/>
      <c r="R25" s="88"/>
      <c r="S25" s="88"/>
    </row>
    <row r="26" ht="27" customHeight="1" spans="1:19">
      <c r="A26" s="99" t="s">
        <v>195</v>
      </c>
      <c r="B26" s="121" t="s">
        <v>70</v>
      </c>
      <c r="C26" s="100" t="s">
        <v>298</v>
      </c>
      <c r="D26" s="101" t="s">
        <v>469</v>
      </c>
      <c r="E26" s="101" t="s">
        <v>462</v>
      </c>
      <c r="F26" s="101" t="s">
        <v>463</v>
      </c>
      <c r="G26" s="122">
        <v>1</v>
      </c>
      <c r="H26" s="88">
        <v>50000</v>
      </c>
      <c r="I26" s="88">
        <v>50000</v>
      </c>
      <c r="J26" s="88"/>
      <c r="K26" s="88"/>
      <c r="L26" s="88"/>
      <c r="M26" s="88"/>
      <c r="N26" s="88">
        <v>50000</v>
      </c>
      <c r="O26" s="88">
        <v>50000</v>
      </c>
      <c r="P26" s="88"/>
      <c r="Q26" s="88"/>
      <c r="R26" s="88"/>
      <c r="S26" s="88"/>
    </row>
    <row r="27" ht="27" customHeight="1" spans="1:19">
      <c r="A27" s="99" t="s">
        <v>195</v>
      </c>
      <c r="B27" s="121" t="s">
        <v>70</v>
      </c>
      <c r="C27" s="100" t="s">
        <v>298</v>
      </c>
      <c r="D27" s="101" t="s">
        <v>470</v>
      </c>
      <c r="E27" s="101" t="s">
        <v>471</v>
      </c>
      <c r="F27" s="101" t="s">
        <v>325</v>
      </c>
      <c r="G27" s="122">
        <v>1</v>
      </c>
      <c r="H27" s="88">
        <v>1430000</v>
      </c>
      <c r="I27" s="88">
        <v>1430000</v>
      </c>
      <c r="J27" s="88"/>
      <c r="K27" s="88"/>
      <c r="L27" s="88"/>
      <c r="M27" s="88"/>
      <c r="N27" s="88">
        <v>1430000</v>
      </c>
      <c r="O27" s="88">
        <v>1430000</v>
      </c>
      <c r="P27" s="88"/>
      <c r="Q27" s="88"/>
      <c r="R27" s="88"/>
      <c r="S27" s="88"/>
    </row>
    <row r="28" ht="27" customHeight="1" spans="1:19">
      <c r="A28" s="99" t="s">
        <v>195</v>
      </c>
      <c r="B28" s="121" t="s">
        <v>70</v>
      </c>
      <c r="C28" s="100" t="s">
        <v>290</v>
      </c>
      <c r="D28" s="101" t="s">
        <v>472</v>
      </c>
      <c r="E28" s="101" t="s">
        <v>473</v>
      </c>
      <c r="F28" s="101" t="s">
        <v>463</v>
      </c>
      <c r="G28" s="122">
        <v>2</v>
      </c>
      <c r="H28" s="88">
        <v>2400</v>
      </c>
      <c r="I28" s="88">
        <v>2400</v>
      </c>
      <c r="J28" s="88"/>
      <c r="K28" s="88"/>
      <c r="L28" s="88"/>
      <c r="M28" s="88"/>
      <c r="N28" s="88">
        <v>2400</v>
      </c>
      <c r="O28" s="88">
        <v>2400</v>
      </c>
      <c r="P28" s="88"/>
      <c r="Q28" s="88"/>
      <c r="R28" s="88"/>
      <c r="S28" s="88"/>
    </row>
    <row r="29" ht="27" customHeight="1" spans="1:19">
      <c r="A29" s="99" t="s">
        <v>195</v>
      </c>
      <c r="B29" s="121" t="s">
        <v>70</v>
      </c>
      <c r="C29" s="100" t="s">
        <v>290</v>
      </c>
      <c r="D29" s="101" t="s">
        <v>474</v>
      </c>
      <c r="E29" s="101" t="s">
        <v>474</v>
      </c>
      <c r="F29" s="101" t="s">
        <v>463</v>
      </c>
      <c r="G29" s="122">
        <v>1</v>
      </c>
      <c r="H29" s="88">
        <v>200000</v>
      </c>
      <c r="I29" s="88">
        <v>200000</v>
      </c>
      <c r="J29" s="88"/>
      <c r="K29" s="88"/>
      <c r="L29" s="88"/>
      <c r="M29" s="88"/>
      <c r="N29" s="88">
        <v>200000</v>
      </c>
      <c r="O29" s="88">
        <v>200000</v>
      </c>
      <c r="P29" s="88"/>
      <c r="Q29" s="88"/>
      <c r="R29" s="88"/>
      <c r="S29" s="88"/>
    </row>
    <row r="30" ht="27" customHeight="1" spans="1:19">
      <c r="A30" s="99" t="s">
        <v>195</v>
      </c>
      <c r="B30" s="121" t="s">
        <v>70</v>
      </c>
      <c r="C30" s="100" t="s">
        <v>290</v>
      </c>
      <c r="D30" s="101" t="s">
        <v>475</v>
      </c>
      <c r="E30" s="101" t="s">
        <v>476</v>
      </c>
      <c r="F30" s="101" t="s">
        <v>463</v>
      </c>
      <c r="G30" s="122">
        <v>1</v>
      </c>
      <c r="H30" s="88">
        <v>7000</v>
      </c>
      <c r="I30" s="88">
        <v>7000</v>
      </c>
      <c r="J30" s="88"/>
      <c r="K30" s="88"/>
      <c r="L30" s="88"/>
      <c r="M30" s="88"/>
      <c r="N30" s="88">
        <v>7000</v>
      </c>
      <c r="O30" s="88">
        <v>7000</v>
      </c>
      <c r="P30" s="88"/>
      <c r="Q30" s="88"/>
      <c r="R30" s="88"/>
      <c r="S30" s="88"/>
    </row>
    <row r="31" ht="27" customHeight="1" spans="1:19">
      <c r="A31" s="99" t="s">
        <v>195</v>
      </c>
      <c r="B31" s="121" t="s">
        <v>70</v>
      </c>
      <c r="C31" s="100" t="s">
        <v>290</v>
      </c>
      <c r="D31" s="101" t="s">
        <v>477</v>
      </c>
      <c r="E31" s="101" t="s">
        <v>476</v>
      </c>
      <c r="F31" s="101" t="s">
        <v>463</v>
      </c>
      <c r="G31" s="122">
        <v>1</v>
      </c>
      <c r="H31" s="88">
        <v>450000</v>
      </c>
      <c r="I31" s="88">
        <v>450000</v>
      </c>
      <c r="J31" s="88"/>
      <c r="K31" s="88"/>
      <c r="L31" s="88"/>
      <c r="M31" s="88"/>
      <c r="N31" s="88">
        <v>450000</v>
      </c>
      <c r="O31" s="88">
        <v>450000</v>
      </c>
      <c r="P31" s="88"/>
      <c r="Q31" s="88"/>
      <c r="R31" s="88"/>
      <c r="S31" s="88"/>
    </row>
    <row r="32" ht="27" customHeight="1" spans="1:19">
      <c r="A32" s="99" t="s">
        <v>195</v>
      </c>
      <c r="B32" s="121" t="s">
        <v>70</v>
      </c>
      <c r="C32" s="100" t="s">
        <v>290</v>
      </c>
      <c r="D32" s="101" t="s">
        <v>478</v>
      </c>
      <c r="E32" s="101" t="s">
        <v>479</v>
      </c>
      <c r="F32" s="101" t="s">
        <v>463</v>
      </c>
      <c r="G32" s="122">
        <v>1</v>
      </c>
      <c r="H32" s="88">
        <v>2000</v>
      </c>
      <c r="I32" s="88">
        <v>2000</v>
      </c>
      <c r="J32" s="88"/>
      <c r="K32" s="88"/>
      <c r="L32" s="88"/>
      <c r="M32" s="88"/>
      <c r="N32" s="88">
        <v>2000</v>
      </c>
      <c r="O32" s="88">
        <v>2000</v>
      </c>
      <c r="P32" s="88"/>
      <c r="Q32" s="88"/>
      <c r="R32" s="88"/>
      <c r="S32" s="88"/>
    </row>
    <row r="33" ht="27" customHeight="1" spans="1:19">
      <c r="A33" s="99" t="s">
        <v>195</v>
      </c>
      <c r="B33" s="121" t="s">
        <v>70</v>
      </c>
      <c r="C33" s="100" t="s">
        <v>290</v>
      </c>
      <c r="D33" s="101" t="s">
        <v>480</v>
      </c>
      <c r="E33" s="101" t="s">
        <v>479</v>
      </c>
      <c r="F33" s="101" t="s">
        <v>463</v>
      </c>
      <c r="G33" s="122">
        <v>1</v>
      </c>
      <c r="H33" s="88">
        <v>2000</v>
      </c>
      <c r="I33" s="88">
        <v>2000</v>
      </c>
      <c r="J33" s="88"/>
      <c r="K33" s="88"/>
      <c r="L33" s="88"/>
      <c r="M33" s="88"/>
      <c r="N33" s="88">
        <v>2000</v>
      </c>
      <c r="O33" s="88">
        <v>2000</v>
      </c>
      <c r="P33" s="88"/>
      <c r="Q33" s="88"/>
      <c r="R33" s="88"/>
      <c r="S33" s="88"/>
    </row>
    <row r="34" ht="27" customHeight="1" spans="1:19">
      <c r="A34" s="99" t="s">
        <v>195</v>
      </c>
      <c r="B34" s="121" t="s">
        <v>70</v>
      </c>
      <c r="C34" s="100" t="s">
        <v>290</v>
      </c>
      <c r="D34" s="101" t="s">
        <v>481</v>
      </c>
      <c r="E34" s="101" t="s">
        <v>482</v>
      </c>
      <c r="F34" s="101" t="s">
        <v>463</v>
      </c>
      <c r="G34" s="122">
        <v>1</v>
      </c>
      <c r="H34" s="88">
        <v>5000</v>
      </c>
      <c r="I34" s="88">
        <v>5000</v>
      </c>
      <c r="J34" s="88"/>
      <c r="K34" s="88"/>
      <c r="L34" s="88"/>
      <c r="M34" s="88"/>
      <c r="N34" s="88">
        <v>5000</v>
      </c>
      <c r="O34" s="88">
        <v>5000</v>
      </c>
      <c r="P34" s="88"/>
      <c r="Q34" s="88"/>
      <c r="R34" s="88"/>
      <c r="S34" s="88"/>
    </row>
    <row r="35" ht="27" customHeight="1" spans="1:19">
      <c r="A35" s="99" t="s">
        <v>195</v>
      </c>
      <c r="B35" s="121" t="s">
        <v>70</v>
      </c>
      <c r="C35" s="100" t="s">
        <v>290</v>
      </c>
      <c r="D35" s="101" t="s">
        <v>483</v>
      </c>
      <c r="E35" s="101" t="s">
        <v>484</v>
      </c>
      <c r="F35" s="101" t="s">
        <v>381</v>
      </c>
      <c r="G35" s="122">
        <v>3</v>
      </c>
      <c r="H35" s="88">
        <v>3000</v>
      </c>
      <c r="I35" s="88">
        <v>3000</v>
      </c>
      <c r="J35" s="88"/>
      <c r="K35" s="88"/>
      <c r="L35" s="88"/>
      <c r="M35" s="88"/>
      <c r="N35" s="88">
        <v>3000</v>
      </c>
      <c r="O35" s="88">
        <v>3000</v>
      </c>
      <c r="P35" s="88"/>
      <c r="Q35" s="88"/>
      <c r="R35" s="88"/>
      <c r="S35" s="88"/>
    </row>
    <row r="36" ht="27" customHeight="1" spans="1:19">
      <c r="A36" s="99" t="s">
        <v>195</v>
      </c>
      <c r="B36" s="121" t="s">
        <v>70</v>
      </c>
      <c r="C36" s="100" t="s">
        <v>290</v>
      </c>
      <c r="D36" s="101" t="s">
        <v>485</v>
      </c>
      <c r="E36" s="101" t="s">
        <v>486</v>
      </c>
      <c r="F36" s="101" t="s">
        <v>487</v>
      </c>
      <c r="G36" s="122">
        <v>1</v>
      </c>
      <c r="H36" s="88"/>
      <c r="I36" s="88">
        <v>2000000</v>
      </c>
      <c r="J36" s="88"/>
      <c r="K36" s="88"/>
      <c r="L36" s="88"/>
      <c r="M36" s="88"/>
      <c r="N36" s="88">
        <v>2000000</v>
      </c>
      <c r="O36" s="88">
        <v>2000000</v>
      </c>
      <c r="P36" s="88"/>
      <c r="Q36" s="88"/>
      <c r="R36" s="88"/>
      <c r="S36" s="88"/>
    </row>
    <row r="37" ht="27" customHeight="1" spans="1:19">
      <c r="A37" s="99" t="s">
        <v>195</v>
      </c>
      <c r="B37" s="121" t="s">
        <v>70</v>
      </c>
      <c r="C37" s="100" t="s">
        <v>290</v>
      </c>
      <c r="D37" s="101" t="s">
        <v>488</v>
      </c>
      <c r="E37" s="101" t="s">
        <v>486</v>
      </c>
      <c r="F37" s="101" t="s">
        <v>487</v>
      </c>
      <c r="G37" s="122">
        <v>1</v>
      </c>
      <c r="H37" s="88">
        <v>6000</v>
      </c>
      <c r="I37" s="88">
        <v>6000</v>
      </c>
      <c r="J37" s="88"/>
      <c r="K37" s="88"/>
      <c r="L37" s="88"/>
      <c r="M37" s="88"/>
      <c r="N37" s="88">
        <v>6000</v>
      </c>
      <c r="O37" s="88">
        <v>6000</v>
      </c>
      <c r="P37" s="88"/>
      <c r="Q37" s="88"/>
      <c r="R37" s="88"/>
      <c r="S37" s="88"/>
    </row>
    <row r="38" ht="27" customHeight="1" spans="1:19">
      <c r="A38" s="99" t="s">
        <v>195</v>
      </c>
      <c r="B38" s="121" t="s">
        <v>70</v>
      </c>
      <c r="C38" s="100" t="s">
        <v>290</v>
      </c>
      <c r="D38" s="101" t="s">
        <v>489</v>
      </c>
      <c r="E38" s="101" t="s">
        <v>490</v>
      </c>
      <c r="F38" s="101" t="s">
        <v>463</v>
      </c>
      <c r="G38" s="122">
        <v>2</v>
      </c>
      <c r="H38" s="88">
        <v>2400</v>
      </c>
      <c r="I38" s="88">
        <v>2400</v>
      </c>
      <c r="J38" s="88"/>
      <c r="K38" s="88"/>
      <c r="L38" s="88"/>
      <c r="M38" s="88"/>
      <c r="N38" s="88">
        <v>2400</v>
      </c>
      <c r="O38" s="88">
        <v>2400</v>
      </c>
      <c r="P38" s="88"/>
      <c r="Q38" s="88"/>
      <c r="R38" s="88"/>
      <c r="S38" s="88"/>
    </row>
    <row r="39" ht="27" customHeight="1" spans="1:19">
      <c r="A39" s="99" t="s">
        <v>195</v>
      </c>
      <c r="B39" s="121" t="s">
        <v>70</v>
      </c>
      <c r="C39" s="100" t="s">
        <v>290</v>
      </c>
      <c r="D39" s="101" t="s">
        <v>491</v>
      </c>
      <c r="E39" s="101" t="s">
        <v>462</v>
      </c>
      <c r="F39" s="101" t="s">
        <v>463</v>
      </c>
      <c r="G39" s="122">
        <v>1</v>
      </c>
      <c r="H39" s="88">
        <v>180000</v>
      </c>
      <c r="I39" s="88">
        <v>180000</v>
      </c>
      <c r="J39" s="88"/>
      <c r="K39" s="88"/>
      <c r="L39" s="88"/>
      <c r="M39" s="88"/>
      <c r="N39" s="88">
        <v>180000</v>
      </c>
      <c r="O39" s="88">
        <v>180000</v>
      </c>
      <c r="P39" s="88"/>
      <c r="Q39" s="88"/>
      <c r="R39" s="88"/>
      <c r="S39" s="88"/>
    </row>
    <row r="40" ht="27" customHeight="1" spans="1:19">
      <c r="A40" s="99" t="s">
        <v>195</v>
      </c>
      <c r="B40" s="121" t="s">
        <v>70</v>
      </c>
      <c r="C40" s="100" t="s">
        <v>290</v>
      </c>
      <c r="D40" s="101" t="s">
        <v>492</v>
      </c>
      <c r="E40" s="101" t="s">
        <v>462</v>
      </c>
      <c r="F40" s="101" t="s">
        <v>463</v>
      </c>
      <c r="G40" s="122">
        <v>2</v>
      </c>
      <c r="H40" s="88">
        <v>20000</v>
      </c>
      <c r="I40" s="88">
        <v>20000</v>
      </c>
      <c r="J40" s="88"/>
      <c r="K40" s="88"/>
      <c r="L40" s="88"/>
      <c r="M40" s="88"/>
      <c r="N40" s="88">
        <v>20000</v>
      </c>
      <c r="O40" s="88">
        <v>20000</v>
      </c>
      <c r="P40" s="88"/>
      <c r="Q40" s="88"/>
      <c r="R40" s="88"/>
      <c r="S40" s="88"/>
    </row>
    <row r="41" ht="27" customHeight="1" spans="1:19">
      <c r="A41" s="99" t="s">
        <v>195</v>
      </c>
      <c r="B41" s="121" t="s">
        <v>70</v>
      </c>
      <c r="C41" s="100" t="s">
        <v>290</v>
      </c>
      <c r="D41" s="101" t="s">
        <v>493</v>
      </c>
      <c r="E41" s="101" t="s">
        <v>462</v>
      </c>
      <c r="F41" s="101" t="s">
        <v>463</v>
      </c>
      <c r="G41" s="122">
        <v>1</v>
      </c>
      <c r="H41" s="88">
        <v>160000</v>
      </c>
      <c r="I41" s="88">
        <v>160000</v>
      </c>
      <c r="J41" s="88"/>
      <c r="K41" s="88"/>
      <c r="L41" s="88"/>
      <c r="M41" s="88"/>
      <c r="N41" s="88">
        <v>160000</v>
      </c>
      <c r="O41" s="88">
        <v>160000</v>
      </c>
      <c r="P41" s="88"/>
      <c r="Q41" s="88"/>
      <c r="R41" s="88"/>
      <c r="S41" s="88"/>
    </row>
    <row r="42" ht="27" customHeight="1" spans="1:19">
      <c r="A42" s="99" t="s">
        <v>195</v>
      </c>
      <c r="B42" s="121" t="s">
        <v>70</v>
      </c>
      <c r="C42" s="100" t="s">
        <v>290</v>
      </c>
      <c r="D42" s="101" t="s">
        <v>494</v>
      </c>
      <c r="E42" s="101" t="s">
        <v>462</v>
      </c>
      <c r="F42" s="101" t="s">
        <v>463</v>
      </c>
      <c r="G42" s="122">
        <v>1</v>
      </c>
      <c r="H42" s="88">
        <v>250000</v>
      </c>
      <c r="I42" s="88">
        <v>250000</v>
      </c>
      <c r="J42" s="88"/>
      <c r="K42" s="88"/>
      <c r="L42" s="88"/>
      <c r="M42" s="88"/>
      <c r="N42" s="88">
        <v>250000</v>
      </c>
      <c r="O42" s="88">
        <v>250000</v>
      </c>
      <c r="P42" s="88"/>
      <c r="Q42" s="88"/>
      <c r="R42" s="88"/>
      <c r="S42" s="88"/>
    </row>
    <row r="43" ht="27" customHeight="1" spans="1:19">
      <c r="A43" s="99" t="s">
        <v>195</v>
      </c>
      <c r="B43" s="121" t="s">
        <v>70</v>
      </c>
      <c r="C43" s="100" t="s">
        <v>290</v>
      </c>
      <c r="D43" s="101" t="s">
        <v>495</v>
      </c>
      <c r="E43" s="101" t="s">
        <v>462</v>
      </c>
      <c r="F43" s="101" t="s">
        <v>463</v>
      </c>
      <c r="G43" s="122">
        <v>1</v>
      </c>
      <c r="H43" s="88">
        <v>500000</v>
      </c>
      <c r="I43" s="88">
        <v>500000</v>
      </c>
      <c r="J43" s="88"/>
      <c r="K43" s="88"/>
      <c r="L43" s="88"/>
      <c r="M43" s="88"/>
      <c r="N43" s="88">
        <v>500000</v>
      </c>
      <c r="O43" s="88">
        <v>500000</v>
      </c>
      <c r="P43" s="88"/>
      <c r="Q43" s="88"/>
      <c r="R43" s="88"/>
      <c r="S43" s="88"/>
    </row>
    <row r="44" ht="27" customHeight="1" spans="1:19">
      <c r="A44" s="99" t="s">
        <v>195</v>
      </c>
      <c r="B44" s="121" t="s">
        <v>70</v>
      </c>
      <c r="C44" s="100" t="s">
        <v>290</v>
      </c>
      <c r="D44" s="101" t="s">
        <v>496</v>
      </c>
      <c r="E44" s="101" t="s">
        <v>462</v>
      </c>
      <c r="F44" s="101" t="s">
        <v>463</v>
      </c>
      <c r="G44" s="122">
        <v>1</v>
      </c>
      <c r="H44" s="88">
        <v>10000</v>
      </c>
      <c r="I44" s="88">
        <v>10000</v>
      </c>
      <c r="J44" s="88"/>
      <c r="K44" s="88"/>
      <c r="L44" s="88"/>
      <c r="M44" s="88"/>
      <c r="N44" s="88">
        <v>10000</v>
      </c>
      <c r="O44" s="88">
        <v>10000</v>
      </c>
      <c r="P44" s="88"/>
      <c r="Q44" s="88"/>
      <c r="R44" s="88"/>
      <c r="S44" s="88"/>
    </row>
    <row r="45" ht="27" customHeight="1" spans="1:19">
      <c r="A45" s="99" t="s">
        <v>195</v>
      </c>
      <c r="B45" s="121" t="s">
        <v>70</v>
      </c>
      <c r="C45" s="100" t="s">
        <v>290</v>
      </c>
      <c r="D45" s="101" t="s">
        <v>497</v>
      </c>
      <c r="E45" s="101" t="s">
        <v>462</v>
      </c>
      <c r="F45" s="101" t="s">
        <v>463</v>
      </c>
      <c r="G45" s="122">
        <v>1</v>
      </c>
      <c r="H45" s="88">
        <v>350000</v>
      </c>
      <c r="I45" s="88">
        <v>350000</v>
      </c>
      <c r="J45" s="88"/>
      <c r="K45" s="88"/>
      <c r="L45" s="88"/>
      <c r="M45" s="88"/>
      <c r="N45" s="88">
        <v>350000</v>
      </c>
      <c r="O45" s="88">
        <v>350000</v>
      </c>
      <c r="P45" s="88"/>
      <c r="Q45" s="88"/>
      <c r="R45" s="88"/>
      <c r="S45" s="88"/>
    </row>
    <row r="46" ht="27" customHeight="1" spans="1:19">
      <c r="A46" s="99" t="s">
        <v>195</v>
      </c>
      <c r="B46" s="121" t="s">
        <v>70</v>
      </c>
      <c r="C46" s="100" t="s">
        <v>290</v>
      </c>
      <c r="D46" s="101" t="s">
        <v>498</v>
      </c>
      <c r="E46" s="101" t="s">
        <v>499</v>
      </c>
      <c r="F46" s="101" t="s">
        <v>487</v>
      </c>
      <c r="G46" s="122">
        <v>1</v>
      </c>
      <c r="H46" s="88">
        <v>20000</v>
      </c>
      <c r="I46" s="88">
        <v>20000</v>
      </c>
      <c r="J46" s="88"/>
      <c r="K46" s="88"/>
      <c r="L46" s="88"/>
      <c r="M46" s="88"/>
      <c r="N46" s="88">
        <v>20000</v>
      </c>
      <c r="O46" s="88">
        <v>20000</v>
      </c>
      <c r="P46" s="88"/>
      <c r="Q46" s="88"/>
      <c r="R46" s="88"/>
      <c r="S46" s="88"/>
    </row>
    <row r="47" ht="27" customHeight="1" spans="1:19">
      <c r="A47" s="99" t="s">
        <v>195</v>
      </c>
      <c r="B47" s="121" t="s">
        <v>70</v>
      </c>
      <c r="C47" s="100" t="s">
        <v>290</v>
      </c>
      <c r="D47" s="101" t="s">
        <v>500</v>
      </c>
      <c r="E47" s="101" t="s">
        <v>499</v>
      </c>
      <c r="F47" s="101" t="s">
        <v>487</v>
      </c>
      <c r="G47" s="122">
        <v>1</v>
      </c>
      <c r="H47" s="88">
        <v>50000</v>
      </c>
      <c r="I47" s="88">
        <v>50000</v>
      </c>
      <c r="J47" s="88"/>
      <c r="K47" s="88"/>
      <c r="L47" s="88"/>
      <c r="M47" s="88"/>
      <c r="N47" s="88">
        <v>50000</v>
      </c>
      <c r="O47" s="88">
        <v>50000</v>
      </c>
      <c r="P47" s="88"/>
      <c r="Q47" s="88"/>
      <c r="R47" s="88"/>
      <c r="S47" s="88"/>
    </row>
    <row r="48" ht="27" customHeight="1" spans="1:19">
      <c r="A48" s="99" t="s">
        <v>195</v>
      </c>
      <c r="B48" s="121" t="s">
        <v>70</v>
      </c>
      <c r="C48" s="100" t="s">
        <v>290</v>
      </c>
      <c r="D48" s="101" t="s">
        <v>501</v>
      </c>
      <c r="E48" s="101" t="s">
        <v>501</v>
      </c>
      <c r="F48" s="101" t="s">
        <v>463</v>
      </c>
      <c r="G48" s="122">
        <v>4</v>
      </c>
      <c r="H48" s="88">
        <v>20000</v>
      </c>
      <c r="I48" s="88">
        <v>20000</v>
      </c>
      <c r="J48" s="88"/>
      <c r="K48" s="88"/>
      <c r="L48" s="88"/>
      <c r="M48" s="88"/>
      <c r="N48" s="88">
        <v>20000</v>
      </c>
      <c r="O48" s="88">
        <v>20000</v>
      </c>
      <c r="P48" s="88"/>
      <c r="Q48" s="88"/>
      <c r="R48" s="88"/>
      <c r="S48" s="88"/>
    </row>
    <row r="49" ht="27" customHeight="1" spans="1:19">
      <c r="A49" s="99" t="s">
        <v>195</v>
      </c>
      <c r="B49" s="121" t="s">
        <v>70</v>
      </c>
      <c r="C49" s="100" t="s">
        <v>290</v>
      </c>
      <c r="D49" s="101" t="s">
        <v>502</v>
      </c>
      <c r="E49" s="101" t="s">
        <v>502</v>
      </c>
      <c r="F49" s="101" t="s">
        <v>381</v>
      </c>
      <c r="G49" s="122">
        <v>1</v>
      </c>
      <c r="H49" s="88">
        <v>1000</v>
      </c>
      <c r="I49" s="88">
        <v>1000</v>
      </c>
      <c r="J49" s="88"/>
      <c r="K49" s="88"/>
      <c r="L49" s="88"/>
      <c r="M49" s="88"/>
      <c r="N49" s="88">
        <v>1000</v>
      </c>
      <c r="O49" s="88">
        <v>1000</v>
      </c>
      <c r="P49" s="88"/>
      <c r="Q49" s="88"/>
      <c r="R49" s="88"/>
      <c r="S49" s="88"/>
    </row>
    <row r="50" ht="27" customHeight="1" spans="1:19">
      <c r="A50" s="99" t="s">
        <v>195</v>
      </c>
      <c r="B50" s="121" t="s">
        <v>70</v>
      </c>
      <c r="C50" s="100" t="s">
        <v>290</v>
      </c>
      <c r="D50" s="101" t="s">
        <v>503</v>
      </c>
      <c r="E50" s="101" t="s">
        <v>504</v>
      </c>
      <c r="F50" s="101" t="s">
        <v>463</v>
      </c>
      <c r="G50" s="122">
        <v>1</v>
      </c>
      <c r="H50" s="88">
        <v>80000</v>
      </c>
      <c r="I50" s="88">
        <v>80000</v>
      </c>
      <c r="J50" s="88"/>
      <c r="K50" s="88"/>
      <c r="L50" s="88"/>
      <c r="M50" s="88"/>
      <c r="N50" s="88">
        <v>80000</v>
      </c>
      <c r="O50" s="88">
        <v>80000</v>
      </c>
      <c r="P50" s="88"/>
      <c r="Q50" s="88"/>
      <c r="R50" s="88"/>
      <c r="S50" s="88"/>
    </row>
    <row r="51" ht="27" customHeight="1" spans="1:19">
      <c r="A51" s="99" t="s">
        <v>195</v>
      </c>
      <c r="B51" s="121" t="s">
        <v>70</v>
      </c>
      <c r="C51" s="100" t="s">
        <v>290</v>
      </c>
      <c r="D51" s="101" t="s">
        <v>505</v>
      </c>
      <c r="E51" s="101" t="s">
        <v>506</v>
      </c>
      <c r="F51" s="101" t="s">
        <v>463</v>
      </c>
      <c r="G51" s="122">
        <v>1</v>
      </c>
      <c r="H51" s="88">
        <v>16000</v>
      </c>
      <c r="I51" s="88">
        <v>16000</v>
      </c>
      <c r="J51" s="88"/>
      <c r="K51" s="88"/>
      <c r="L51" s="88"/>
      <c r="M51" s="88"/>
      <c r="N51" s="88">
        <v>16000</v>
      </c>
      <c r="O51" s="88">
        <v>16000</v>
      </c>
      <c r="P51" s="88"/>
      <c r="Q51" s="88"/>
      <c r="R51" s="88"/>
      <c r="S51" s="88"/>
    </row>
    <row r="52" ht="27" customHeight="1" spans="1:19">
      <c r="A52" s="123" t="s">
        <v>195</v>
      </c>
      <c r="B52" s="124" t="s">
        <v>70</v>
      </c>
      <c r="C52" s="125" t="s">
        <v>290</v>
      </c>
      <c r="D52" s="126" t="s">
        <v>507</v>
      </c>
      <c r="E52" s="126" t="s">
        <v>506</v>
      </c>
      <c r="F52" s="126" t="s">
        <v>487</v>
      </c>
      <c r="G52" s="122">
        <v>1</v>
      </c>
      <c r="H52" s="88">
        <v>3000</v>
      </c>
      <c r="I52" s="88">
        <v>3000</v>
      </c>
      <c r="J52" s="88"/>
      <c r="K52" s="88"/>
      <c r="L52" s="88"/>
      <c r="M52" s="88"/>
      <c r="N52" s="88">
        <v>3000</v>
      </c>
      <c r="O52" s="88">
        <v>3000</v>
      </c>
      <c r="P52" s="88"/>
      <c r="Q52" s="88"/>
      <c r="R52" s="88"/>
      <c r="S52" s="88"/>
    </row>
    <row r="53" ht="21" customHeight="1" spans="1:19">
      <c r="A53" s="127" t="s">
        <v>167</v>
      </c>
      <c r="B53" s="127"/>
      <c r="C53" s="127"/>
      <c r="D53" s="127"/>
      <c r="E53" s="127"/>
      <c r="F53" s="127"/>
      <c r="G53" s="128">
        <v>52</v>
      </c>
      <c r="H53" s="88">
        <v>10039800</v>
      </c>
      <c r="I53" s="88">
        <v>12514800</v>
      </c>
      <c r="J53" s="88"/>
      <c r="K53" s="88"/>
      <c r="L53" s="88"/>
      <c r="M53" s="88"/>
      <c r="N53" s="88">
        <v>12514800</v>
      </c>
      <c r="O53" s="88">
        <v>12514800</v>
      </c>
      <c r="P53" s="88"/>
      <c r="Q53" s="88"/>
      <c r="R53" s="88"/>
      <c r="S53" s="88"/>
    </row>
    <row r="54" ht="21" customHeight="1" spans="1:19">
      <c r="A54" s="118" t="s">
        <v>508</v>
      </c>
      <c r="B54" s="7"/>
      <c r="C54" s="7"/>
      <c r="D54" s="118"/>
      <c r="E54" s="118"/>
      <c r="F54" s="118"/>
      <c r="G54" s="129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</row>
  </sheetData>
  <mergeCells count="19">
    <mergeCell ref="A3:S3"/>
    <mergeCell ref="A4:H4"/>
    <mergeCell ref="I5:S5"/>
    <mergeCell ref="N6:S6"/>
    <mergeCell ref="A53:F53"/>
    <mergeCell ref="A54:S54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3"/>
  <sheetViews>
    <sheetView showZeros="0" workbookViewId="0">
      <pane ySplit="1" topLeftCell="A2" activePane="bottomLeft" state="frozen"/>
      <selection/>
      <selection pane="bottomLeft" activeCell="F17" sqref="F17"/>
    </sheetView>
  </sheetViews>
  <sheetFormatPr defaultColWidth="9.14166666666667" defaultRowHeight="14.25" customHeight="1"/>
  <cols>
    <col min="1" max="1" width="20.5" customWidth="1"/>
    <col min="2" max="3" width="8.875" customWidth="1"/>
    <col min="4" max="4" width="17.125" customWidth="1"/>
    <col min="5" max="5" width="27.5" customWidth="1"/>
    <col min="6" max="6" width="18.25" customWidth="1"/>
    <col min="7" max="7" width="12.875" customWidth="1"/>
    <col min="8" max="9" width="11.875" customWidth="1"/>
    <col min="10" max="10" width="4.375" customWidth="1"/>
    <col min="11" max="11" width="11.875" customWidth="1"/>
    <col min="12" max="12" width="10" customWidth="1"/>
    <col min="13" max="13" width="15.625" customWidth="1"/>
    <col min="14" max="14" width="17.5" customWidth="1"/>
    <col min="15" max="15" width="4.375" customWidth="1"/>
    <col min="16" max="16" width="8.125" customWidth="1"/>
    <col min="17" max="17" width="17.125" customWidth="1"/>
    <col min="18" max="18" width="11.875" customWidth="1"/>
    <col min="19" max="19" width="15.625" customWidth="1"/>
    <col min="20" max="20" width="8.875" customWidth="1"/>
  </cols>
  <sheetData>
    <row r="1" customHeight="1" spans="1:2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16.5" customHeight="1" spans="1:20">
      <c r="A2" s="89"/>
      <c r="B2" s="90"/>
      <c r="C2" s="90"/>
      <c r="D2" s="90"/>
      <c r="E2" s="90"/>
      <c r="F2" s="90"/>
      <c r="G2" s="90"/>
      <c r="H2" s="89"/>
      <c r="I2" s="89"/>
      <c r="J2" s="89"/>
      <c r="K2" s="89"/>
      <c r="L2" s="89"/>
      <c r="M2" s="89"/>
      <c r="N2" s="105"/>
      <c r="O2" s="89"/>
      <c r="P2" s="89"/>
      <c r="Q2" s="90"/>
      <c r="R2" s="89"/>
      <c r="S2" s="113"/>
      <c r="T2" s="113" t="s">
        <v>509</v>
      </c>
    </row>
    <row r="3" ht="41.25" customHeight="1" spans="1:20">
      <c r="A3" s="80" t="str">
        <f>"2025"&amp;"年部门政府购买服务预算表"</f>
        <v>2025年部门政府购买服务预算表</v>
      </c>
      <c r="B3" s="72"/>
      <c r="C3" s="72"/>
      <c r="D3" s="72"/>
      <c r="E3" s="72"/>
      <c r="F3" s="72"/>
      <c r="G3" s="72"/>
      <c r="H3" s="91"/>
      <c r="I3" s="91"/>
      <c r="J3" s="91"/>
      <c r="K3" s="91"/>
      <c r="L3" s="91"/>
      <c r="M3" s="91"/>
      <c r="N3" s="106"/>
      <c r="O3" s="91"/>
      <c r="P3" s="91"/>
      <c r="Q3" s="72"/>
      <c r="R3" s="91"/>
      <c r="S3" s="106"/>
      <c r="T3" s="72"/>
    </row>
    <row r="4" ht="22.5" customHeight="1" spans="1:20">
      <c r="A4" s="81" t="s">
        <v>1</v>
      </c>
      <c r="B4" s="92"/>
      <c r="C4" s="92"/>
      <c r="D4" s="92"/>
      <c r="E4" s="92"/>
      <c r="F4" s="92"/>
      <c r="G4" s="92"/>
      <c r="H4" s="82"/>
      <c r="I4" s="82"/>
      <c r="J4" s="82"/>
      <c r="K4" s="82"/>
      <c r="L4" s="82"/>
      <c r="M4" s="82"/>
      <c r="N4" s="105"/>
      <c r="O4" s="89"/>
      <c r="P4" s="89"/>
      <c r="Q4" s="90"/>
      <c r="R4" s="89"/>
      <c r="S4" s="114"/>
      <c r="T4" s="113" t="s">
        <v>2</v>
      </c>
    </row>
    <row r="5" ht="24" customHeight="1" spans="1:20">
      <c r="A5" s="12" t="s">
        <v>177</v>
      </c>
      <c r="B5" s="93" t="s">
        <v>178</v>
      </c>
      <c r="C5" s="93" t="s">
        <v>432</v>
      </c>
      <c r="D5" s="93" t="s">
        <v>510</v>
      </c>
      <c r="E5" s="93" t="s">
        <v>511</v>
      </c>
      <c r="F5" s="93" t="s">
        <v>512</v>
      </c>
      <c r="G5" s="93" t="s">
        <v>513</v>
      </c>
      <c r="H5" s="94" t="s">
        <v>514</v>
      </c>
      <c r="I5" s="94" t="s">
        <v>515</v>
      </c>
      <c r="J5" s="107" t="s">
        <v>185</v>
      </c>
      <c r="K5" s="107"/>
      <c r="L5" s="107"/>
      <c r="M5" s="107"/>
      <c r="N5" s="108"/>
      <c r="O5" s="107"/>
      <c r="P5" s="107"/>
      <c r="Q5" s="115"/>
      <c r="R5" s="107"/>
      <c r="S5" s="108"/>
      <c r="T5" s="84"/>
    </row>
    <row r="6" ht="24" customHeight="1" spans="1:20">
      <c r="A6" s="17"/>
      <c r="B6" s="95"/>
      <c r="C6" s="95"/>
      <c r="D6" s="95"/>
      <c r="E6" s="95"/>
      <c r="F6" s="95"/>
      <c r="G6" s="95"/>
      <c r="H6" s="96"/>
      <c r="I6" s="96"/>
      <c r="J6" s="96" t="s">
        <v>56</v>
      </c>
      <c r="K6" s="96" t="s">
        <v>59</v>
      </c>
      <c r="L6" s="96" t="s">
        <v>438</v>
      </c>
      <c r="M6" s="96" t="s">
        <v>439</v>
      </c>
      <c r="N6" s="109" t="s">
        <v>440</v>
      </c>
      <c r="O6" s="110" t="s">
        <v>441</v>
      </c>
      <c r="P6" s="110"/>
      <c r="Q6" s="116"/>
      <c r="R6" s="110"/>
      <c r="S6" s="117"/>
      <c r="T6" s="97"/>
    </row>
    <row r="7" ht="54" customHeight="1" spans="1:20">
      <c r="A7" s="20"/>
      <c r="B7" s="97"/>
      <c r="C7" s="97"/>
      <c r="D7" s="97"/>
      <c r="E7" s="97"/>
      <c r="F7" s="97"/>
      <c r="G7" s="97"/>
      <c r="H7" s="98"/>
      <c r="I7" s="98"/>
      <c r="J7" s="98"/>
      <c r="K7" s="98" t="s">
        <v>58</v>
      </c>
      <c r="L7" s="98"/>
      <c r="M7" s="98"/>
      <c r="N7" s="111"/>
      <c r="O7" s="98" t="s">
        <v>58</v>
      </c>
      <c r="P7" s="98" t="s">
        <v>65</v>
      </c>
      <c r="Q7" s="97" t="s">
        <v>66</v>
      </c>
      <c r="R7" s="98" t="s">
        <v>67</v>
      </c>
      <c r="S7" s="111" t="s">
        <v>68</v>
      </c>
      <c r="T7" s="97" t="s">
        <v>69</v>
      </c>
    </row>
    <row r="8" ht="17.25" customHeight="1" spans="1:20">
      <c r="A8" s="21">
        <v>1</v>
      </c>
      <c r="B8" s="97">
        <v>2</v>
      </c>
      <c r="C8" s="21">
        <v>3</v>
      </c>
      <c r="D8" s="21">
        <v>4</v>
      </c>
      <c r="E8" s="97">
        <v>5</v>
      </c>
      <c r="F8" s="21">
        <v>6</v>
      </c>
      <c r="G8" s="21">
        <v>7</v>
      </c>
      <c r="H8" s="97">
        <v>8</v>
      </c>
      <c r="I8" s="21">
        <v>9</v>
      </c>
      <c r="J8" s="21">
        <v>10</v>
      </c>
      <c r="K8" s="97">
        <v>11</v>
      </c>
      <c r="L8" s="21">
        <v>12</v>
      </c>
      <c r="M8" s="21">
        <v>13</v>
      </c>
      <c r="N8" s="97">
        <v>14</v>
      </c>
      <c r="O8" s="21">
        <v>15</v>
      </c>
      <c r="P8" s="21">
        <v>16</v>
      </c>
      <c r="Q8" s="97">
        <v>17</v>
      </c>
      <c r="R8" s="21">
        <v>18</v>
      </c>
      <c r="S8" s="21">
        <v>19</v>
      </c>
      <c r="T8" s="21">
        <v>20</v>
      </c>
    </row>
    <row r="9" ht="21" customHeight="1" spans="1:20">
      <c r="A9" s="99"/>
      <c r="B9" s="100"/>
      <c r="C9" s="100"/>
      <c r="D9" s="100"/>
      <c r="E9" s="100"/>
      <c r="F9" s="100"/>
      <c r="G9" s="100"/>
      <c r="H9" s="101"/>
      <c r="I9" s="101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ht="21" customHeight="1" spans="1:20">
      <c r="A10" s="102" t="s">
        <v>167</v>
      </c>
      <c r="B10" s="103"/>
      <c r="C10" s="103"/>
      <c r="D10" s="103"/>
      <c r="E10" s="103"/>
      <c r="F10" s="103"/>
      <c r="G10" s="103"/>
      <c r="H10" s="104"/>
      <c r="I10" s="112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3" customHeight="1" spans="1:1">
      <c r="A13" t="s">
        <v>516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1"/>
  <sheetViews>
    <sheetView showZeros="0" workbookViewId="0">
      <pane ySplit="1" topLeftCell="A2" activePane="bottomLeft" state="frozen"/>
      <selection/>
      <selection pane="bottomLeft" activeCell="A3" sqref="A3:E3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customHeight="1" spans="1:5">
      <c r="A1" s="3"/>
      <c r="B1" s="3"/>
      <c r="C1" s="3"/>
      <c r="D1" s="3"/>
      <c r="E1" s="3"/>
    </row>
    <row r="2" ht="17.25" customHeight="1" spans="4:5">
      <c r="D2" s="79"/>
      <c r="E2" s="5" t="s">
        <v>517</v>
      </c>
    </row>
    <row r="3" ht="41.25" customHeight="1" spans="1:5">
      <c r="A3" s="80" t="str">
        <f>"2025"&amp;"年区对下转移支付预算表"</f>
        <v>2025年区对下转移支付预算表</v>
      </c>
      <c r="B3" s="6"/>
      <c r="C3" s="6"/>
      <c r="D3" s="6"/>
      <c r="E3" s="72"/>
    </row>
    <row r="4" ht="18" customHeight="1" spans="1:5">
      <c r="A4" s="81" t="s">
        <v>1</v>
      </c>
      <c r="B4" s="82"/>
      <c r="C4" s="82"/>
      <c r="D4" s="83"/>
      <c r="E4" s="10" t="s">
        <v>2</v>
      </c>
    </row>
    <row r="5" ht="19.5" customHeight="1" spans="1:5">
      <c r="A5" s="32" t="s">
        <v>518</v>
      </c>
      <c r="B5" s="13" t="s">
        <v>185</v>
      </c>
      <c r="C5" s="14"/>
      <c r="D5" s="14"/>
      <c r="E5" s="84"/>
    </row>
    <row r="6" ht="40.5" customHeight="1" spans="1:5">
      <c r="A6" s="21"/>
      <c r="B6" s="33" t="s">
        <v>56</v>
      </c>
      <c r="C6" s="12" t="s">
        <v>59</v>
      </c>
      <c r="D6" s="85" t="s">
        <v>438</v>
      </c>
      <c r="E6" s="86" t="s">
        <v>519</v>
      </c>
    </row>
    <row r="7" ht="19.5" customHeight="1" spans="1:5">
      <c r="A7" s="22">
        <v>1</v>
      </c>
      <c r="B7" s="22">
        <v>2</v>
      </c>
      <c r="C7" s="22">
        <v>3</v>
      </c>
      <c r="D7" s="87">
        <v>4</v>
      </c>
      <c r="E7" s="42">
        <v>5</v>
      </c>
    </row>
    <row r="8" ht="19.5" customHeight="1" spans="1:5">
      <c r="A8" s="34"/>
      <c r="B8" s="88"/>
      <c r="C8" s="88"/>
      <c r="D8" s="88"/>
      <c r="E8" s="88"/>
    </row>
    <row r="9" ht="19.5" customHeight="1" spans="1:5">
      <c r="A9" s="75"/>
      <c r="B9" s="88"/>
      <c r="C9" s="88"/>
      <c r="D9" s="88"/>
      <c r="E9" s="88"/>
    </row>
    <row r="11" customHeight="1" spans="1:1">
      <c r="A11" t="s">
        <v>520</v>
      </c>
    </row>
  </sheetData>
  <mergeCells count="4">
    <mergeCell ref="A3:E3"/>
    <mergeCell ref="A4:D4"/>
    <mergeCell ref="B5:D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2" width="15.625" customWidth="1"/>
    <col min="3" max="10" width="15.5" customWidth="1"/>
  </cols>
  <sheetData>
    <row r="1" customHeight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ht="16.5" customHeight="1" spans="10:10">
      <c r="J2" s="5" t="s">
        <v>521</v>
      </c>
    </row>
    <row r="3" ht="41.25" customHeight="1" spans="1:10">
      <c r="A3" s="71" t="str">
        <f>"2025"&amp;"年区对下转移支付绩效目标表"</f>
        <v>2025年区对下转移支付绩效目标表</v>
      </c>
      <c r="B3" s="6"/>
      <c r="C3" s="6"/>
      <c r="D3" s="6"/>
      <c r="E3" s="6"/>
      <c r="F3" s="72"/>
      <c r="G3" s="6"/>
      <c r="H3" s="72"/>
      <c r="I3" s="72"/>
      <c r="J3" s="6"/>
    </row>
    <row r="4" ht="17.25" customHeight="1" spans="1:1">
      <c r="A4" s="7" t="s">
        <v>1</v>
      </c>
    </row>
    <row r="5" ht="44.25" customHeight="1" spans="1:10">
      <c r="A5" s="73" t="s">
        <v>518</v>
      </c>
      <c r="B5" s="73" t="s">
        <v>303</v>
      </c>
      <c r="C5" s="73" t="s">
        <v>304</v>
      </c>
      <c r="D5" s="73" t="s">
        <v>305</v>
      </c>
      <c r="E5" s="73" t="s">
        <v>306</v>
      </c>
      <c r="F5" s="74" t="s">
        <v>307</v>
      </c>
      <c r="G5" s="73" t="s">
        <v>308</v>
      </c>
      <c r="H5" s="74" t="s">
        <v>309</v>
      </c>
      <c r="I5" s="74" t="s">
        <v>310</v>
      </c>
      <c r="J5" s="73" t="s">
        <v>311</v>
      </c>
    </row>
    <row r="6" ht="14.25" customHeight="1" spans="1:10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4">
        <v>6</v>
      </c>
      <c r="G6" s="73">
        <v>7</v>
      </c>
      <c r="H6" s="74">
        <v>8</v>
      </c>
      <c r="I6" s="74">
        <v>9</v>
      </c>
      <c r="J6" s="73">
        <v>10</v>
      </c>
    </row>
    <row r="7" ht="42" customHeight="1" spans="1:10">
      <c r="A7" s="34"/>
      <c r="B7" s="75"/>
      <c r="C7" s="75"/>
      <c r="D7" s="75"/>
      <c r="E7" s="76"/>
      <c r="F7" s="77"/>
      <c r="G7" s="76"/>
      <c r="H7" s="77"/>
      <c r="I7" s="77"/>
      <c r="J7" s="76"/>
    </row>
    <row r="8" ht="42" customHeight="1" spans="1:10">
      <c r="A8" s="34"/>
      <c r="B8" s="35"/>
      <c r="C8" s="35"/>
      <c r="D8" s="35"/>
      <c r="E8" s="34"/>
      <c r="F8" s="35"/>
      <c r="G8" s="34"/>
      <c r="H8" s="35"/>
      <c r="I8" s="35"/>
      <c r="J8" s="34"/>
    </row>
    <row r="11" customHeight="1" spans="1:1">
      <c r="A11" s="78" t="s">
        <v>522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40"/>
  <sheetViews>
    <sheetView showZeros="0" workbookViewId="0">
      <pane ySplit="1" topLeftCell="A29" activePane="bottomLeft" state="frozen"/>
      <selection/>
      <selection pane="bottomLeft" activeCell="D17" sqref="D17"/>
    </sheetView>
  </sheetViews>
  <sheetFormatPr defaultColWidth="10.425" defaultRowHeight="14.25" customHeight="1"/>
  <cols>
    <col min="1" max="1" width="29.625" customWidth="1"/>
    <col min="2" max="2" width="50.625" customWidth="1"/>
    <col min="3" max="3" width="11.125" customWidth="1"/>
    <col min="4" max="4" width="29.375" customWidth="1"/>
    <col min="5" max="5" width="18" customWidth="1"/>
    <col min="6" max="6" width="7.125" customWidth="1"/>
    <col min="7" max="7" width="7.5" customWidth="1"/>
    <col min="8" max="8" width="12.5" customWidth="1"/>
    <col min="9" max="9" width="14" customWidth="1"/>
  </cols>
  <sheetData>
    <row r="1" customHeight="1" spans="1:9">
      <c r="A1" s="3"/>
      <c r="B1" s="3"/>
      <c r="C1" s="3"/>
      <c r="D1" s="3"/>
      <c r="E1" s="3"/>
      <c r="F1" s="3"/>
      <c r="G1" s="3"/>
      <c r="H1" s="3"/>
      <c r="I1" s="3"/>
    </row>
    <row r="2" customHeight="1" spans="1:9">
      <c r="A2" s="44" t="s">
        <v>523</v>
      </c>
      <c r="B2" s="45"/>
      <c r="C2" s="45"/>
      <c r="D2" s="46"/>
      <c r="E2" s="46"/>
      <c r="F2" s="46"/>
      <c r="G2" s="45"/>
      <c r="H2" s="45"/>
      <c r="I2" s="46"/>
    </row>
    <row r="3" ht="41.25" customHeight="1" spans="1:9">
      <c r="A3" s="47" t="str">
        <f>"2025"&amp;"年新增资产配置预算表"</f>
        <v>2025年新增资产配置预算表</v>
      </c>
      <c r="B3" s="48"/>
      <c r="C3" s="48"/>
      <c r="D3" s="49"/>
      <c r="E3" s="49"/>
      <c r="F3" s="49"/>
      <c r="G3" s="48"/>
      <c r="H3" s="48"/>
      <c r="I3" s="49"/>
    </row>
    <row r="4" customHeight="1" spans="1:9">
      <c r="A4" s="50" t="s">
        <v>1</v>
      </c>
      <c r="B4" s="51"/>
      <c r="C4" s="51"/>
      <c r="D4" s="52"/>
      <c r="F4" s="49"/>
      <c r="G4" s="48"/>
      <c r="H4" s="48"/>
      <c r="I4" s="70" t="s">
        <v>2</v>
      </c>
    </row>
    <row r="5" ht="28.5" customHeight="1" spans="1:9">
      <c r="A5" s="53" t="s">
        <v>177</v>
      </c>
      <c r="B5" s="54" t="s">
        <v>178</v>
      </c>
      <c r="C5" s="55" t="s">
        <v>524</v>
      </c>
      <c r="D5" s="53" t="s">
        <v>525</v>
      </c>
      <c r="E5" s="53" t="s">
        <v>526</v>
      </c>
      <c r="F5" s="53" t="s">
        <v>527</v>
      </c>
      <c r="G5" s="54" t="s">
        <v>528</v>
      </c>
      <c r="H5" s="42"/>
      <c r="I5" s="53"/>
    </row>
    <row r="6" ht="21" customHeight="1" spans="1:9">
      <c r="A6" s="55"/>
      <c r="B6" s="56"/>
      <c r="C6" s="56"/>
      <c r="D6" s="57"/>
      <c r="E6" s="56"/>
      <c r="F6" s="56"/>
      <c r="G6" s="54" t="s">
        <v>436</v>
      </c>
      <c r="H6" s="54" t="s">
        <v>529</v>
      </c>
      <c r="I6" s="54" t="s">
        <v>530</v>
      </c>
    </row>
    <row r="7" ht="17.25" customHeight="1" spans="1:9">
      <c r="A7" s="58" t="s">
        <v>82</v>
      </c>
      <c r="B7" s="59"/>
      <c r="C7" s="60" t="s">
        <v>83</v>
      </c>
      <c r="D7" s="58" t="s">
        <v>84</v>
      </c>
      <c r="E7" s="61" t="s">
        <v>85</v>
      </c>
      <c r="F7" s="58" t="s">
        <v>86</v>
      </c>
      <c r="G7" s="60" t="s">
        <v>87</v>
      </c>
      <c r="H7" s="62" t="s">
        <v>88</v>
      </c>
      <c r="I7" s="61" t="s">
        <v>89</v>
      </c>
    </row>
    <row r="8" ht="19.5" customHeight="1" spans="1:9">
      <c r="A8" s="63" t="s">
        <v>195</v>
      </c>
      <c r="B8" s="37" t="s">
        <v>70</v>
      </c>
      <c r="C8" s="37" t="s">
        <v>531</v>
      </c>
      <c r="D8" s="34" t="s">
        <v>532</v>
      </c>
      <c r="E8" s="35" t="s">
        <v>474</v>
      </c>
      <c r="F8" s="62" t="s">
        <v>463</v>
      </c>
      <c r="G8" s="64">
        <v>1</v>
      </c>
      <c r="H8" s="65">
        <v>200000</v>
      </c>
      <c r="I8" s="65">
        <v>200000</v>
      </c>
    </row>
    <row r="9" ht="19.5" customHeight="1" spans="1:9">
      <c r="A9" s="63" t="s">
        <v>195</v>
      </c>
      <c r="B9" s="37" t="s">
        <v>70</v>
      </c>
      <c r="C9" s="37" t="s">
        <v>531</v>
      </c>
      <c r="D9" s="34" t="s">
        <v>533</v>
      </c>
      <c r="E9" s="35" t="s">
        <v>501</v>
      </c>
      <c r="F9" s="62" t="s">
        <v>463</v>
      </c>
      <c r="G9" s="64">
        <v>4</v>
      </c>
      <c r="H9" s="65">
        <v>5000</v>
      </c>
      <c r="I9" s="65">
        <v>20000</v>
      </c>
    </row>
    <row r="10" ht="19.5" customHeight="1" spans="1:9">
      <c r="A10" s="63" t="s">
        <v>195</v>
      </c>
      <c r="B10" s="37" t="s">
        <v>70</v>
      </c>
      <c r="C10" s="37" t="s">
        <v>531</v>
      </c>
      <c r="D10" s="34" t="s">
        <v>534</v>
      </c>
      <c r="E10" s="35" t="s">
        <v>490</v>
      </c>
      <c r="F10" s="62" t="s">
        <v>463</v>
      </c>
      <c r="G10" s="64">
        <v>2</v>
      </c>
      <c r="H10" s="65">
        <v>1200</v>
      </c>
      <c r="I10" s="65">
        <v>2400</v>
      </c>
    </row>
    <row r="11" ht="19.5" customHeight="1" spans="1:9">
      <c r="A11" s="63" t="s">
        <v>195</v>
      </c>
      <c r="B11" s="37" t="s">
        <v>70</v>
      </c>
      <c r="C11" s="37" t="s">
        <v>531</v>
      </c>
      <c r="D11" s="34" t="s">
        <v>535</v>
      </c>
      <c r="E11" s="35" t="s">
        <v>473</v>
      </c>
      <c r="F11" s="62" t="s">
        <v>463</v>
      </c>
      <c r="G11" s="64">
        <v>2</v>
      </c>
      <c r="H11" s="65">
        <v>1200</v>
      </c>
      <c r="I11" s="65">
        <v>2400</v>
      </c>
    </row>
    <row r="12" ht="19.5" customHeight="1" spans="1:9">
      <c r="A12" s="63" t="s">
        <v>195</v>
      </c>
      <c r="B12" s="37" t="s">
        <v>70</v>
      </c>
      <c r="C12" s="37" t="s">
        <v>531</v>
      </c>
      <c r="D12" s="34" t="s">
        <v>536</v>
      </c>
      <c r="E12" s="35" t="s">
        <v>479</v>
      </c>
      <c r="F12" s="62" t="s">
        <v>463</v>
      </c>
      <c r="G12" s="64">
        <v>1</v>
      </c>
      <c r="H12" s="65">
        <v>2000</v>
      </c>
      <c r="I12" s="65">
        <v>2000</v>
      </c>
    </row>
    <row r="13" ht="19.5" customHeight="1" spans="1:9">
      <c r="A13" s="63" t="s">
        <v>195</v>
      </c>
      <c r="B13" s="37" t="s">
        <v>70</v>
      </c>
      <c r="C13" s="37" t="s">
        <v>531</v>
      </c>
      <c r="D13" s="34" t="s">
        <v>536</v>
      </c>
      <c r="E13" s="35" t="s">
        <v>479</v>
      </c>
      <c r="F13" s="62" t="s">
        <v>463</v>
      </c>
      <c r="G13" s="64">
        <v>1</v>
      </c>
      <c r="H13" s="65">
        <v>2000</v>
      </c>
      <c r="I13" s="65">
        <v>2000</v>
      </c>
    </row>
    <row r="14" ht="19.5" customHeight="1" spans="1:9">
      <c r="A14" s="63" t="s">
        <v>195</v>
      </c>
      <c r="B14" s="37" t="s">
        <v>70</v>
      </c>
      <c r="C14" s="37" t="s">
        <v>531</v>
      </c>
      <c r="D14" s="34" t="s">
        <v>537</v>
      </c>
      <c r="E14" s="35" t="s">
        <v>482</v>
      </c>
      <c r="F14" s="62" t="s">
        <v>463</v>
      </c>
      <c r="G14" s="64">
        <v>1</v>
      </c>
      <c r="H14" s="65">
        <v>5000</v>
      </c>
      <c r="I14" s="65">
        <v>5000</v>
      </c>
    </row>
    <row r="15" ht="19.5" customHeight="1" spans="1:9">
      <c r="A15" s="63" t="s">
        <v>195</v>
      </c>
      <c r="B15" s="37" t="s">
        <v>70</v>
      </c>
      <c r="C15" s="37" t="s">
        <v>531</v>
      </c>
      <c r="D15" s="34" t="s">
        <v>538</v>
      </c>
      <c r="E15" s="35" t="s">
        <v>504</v>
      </c>
      <c r="F15" s="62" t="s">
        <v>463</v>
      </c>
      <c r="G15" s="64">
        <v>1</v>
      </c>
      <c r="H15" s="65">
        <v>80000</v>
      </c>
      <c r="I15" s="65">
        <v>80000</v>
      </c>
    </row>
    <row r="16" ht="19.5" customHeight="1" spans="1:9">
      <c r="A16" s="63" t="s">
        <v>195</v>
      </c>
      <c r="B16" s="37" t="s">
        <v>70</v>
      </c>
      <c r="C16" s="37" t="s">
        <v>531</v>
      </c>
      <c r="D16" s="34" t="s">
        <v>539</v>
      </c>
      <c r="E16" s="35" t="s">
        <v>506</v>
      </c>
      <c r="F16" s="62" t="s">
        <v>463</v>
      </c>
      <c r="G16" s="64">
        <v>1</v>
      </c>
      <c r="H16" s="65">
        <v>10000</v>
      </c>
      <c r="I16" s="65">
        <v>10000</v>
      </c>
    </row>
    <row r="17" ht="19.5" customHeight="1" spans="1:9">
      <c r="A17" s="63" t="s">
        <v>195</v>
      </c>
      <c r="B17" s="37" t="s">
        <v>70</v>
      </c>
      <c r="C17" s="37" t="s">
        <v>531</v>
      </c>
      <c r="D17" s="34" t="s">
        <v>539</v>
      </c>
      <c r="E17" s="35" t="s">
        <v>506</v>
      </c>
      <c r="F17" s="62" t="s">
        <v>487</v>
      </c>
      <c r="G17" s="64">
        <v>1</v>
      </c>
      <c r="H17" s="65">
        <v>3000</v>
      </c>
      <c r="I17" s="65">
        <v>3000</v>
      </c>
    </row>
    <row r="18" ht="19.5" customHeight="1" spans="1:9">
      <c r="A18" s="63" t="s">
        <v>195</v>
      </c>
      <c r="B18" s="37" t="s">
        <v>70</v>
      </c>
      <c r="C18" s="37" t="s">
        <v>531</v>
      </c>
      <c r="D18" s="34" t="s">
        <v>539</v>
      </c>
      <c r="E18" s="35" t="s">
        <v>506</v>
      </c>
      <c r="F18" s="62" t="s">
        <v>463</v>
      </c>
      <c r="G18" s="64">
        <v>1</v>
      </c>
      <c r="H18" s="65">
        <v>16000</v>
      </c>
      <c r="I18" s="65">
        <v>16000</v>
      </c>
    </row>
    <row r="19" ht="19.5" customHeight="1" spans="1:9">
      <c r="A19" s="63" t="s">
        <v>195</v>
      </c>
      <c r="B19" s="37" t="s">
        <v>70</v>
      </c>
      <c r="C19" s="37" t="s">
        <v>531</v>
      </c>
      <c r="D19" s="34" t="s">
        <v>540</v>
      </c>
      <c r="E19" s="35" t="s">
        <v>476</v>
      </c>
      <c r="F19" s="62" t="s">
        <v>463</v>
      </c>
      <c r="G19" s="64">
        <v>1</v>
      </c>
      <c r="H19" s="65">
        <v>7000</v>
      </c>
      <c r="I19" s="65">
        <v>7000</v>
      </c>
    </row>
    <row r="20" ht="19.5" customHeight="1" spans="1:9">
      <c r="A20" s="63" t="s">
        <v>195</v>
      </c>
      <c r="B20" s="37" t="s">
        <v>70</v>
      </c>
      <c r="C20" s="37" t="s">
        <v>531</v>
      </c>
      <c r="D20" s="34" t="s">
        <v>540</v>
      </c>
      <c r="E20" s="35" t="s">
        <v>476</v>
      </c>
      <c r="F20" s="62" t="s">
        <v>463</v>
      </c>
      <c r="G20" s="64">
        <v>1</v>
      </c>
      <c r="H20" s="65">
        <v>450000</v>
      </c>
      <c r="I20" s="65">
        <v>450000</v>
      </c>
    </row>
    <row r="21" ht="19.5" customHeight="1" spans="1:9">
      <c r="A21" s="63" t="s">
        <v>195</v>
      </c>
      <c r="B21" s="37" t="s">
        <v>70</v>
      </c>
      <c r="C21" s="37" t="s">
        <v>531</v>
      </c>
      <c r="D21" s="34" t="s">
        <v>541</v>
      </c>
      <c r="E21" s="35" t="s">
        <v>462</v>
      </c>
      <c r="F21" s="62" t="s">
        <v>463</v>
      </c>
      <c r="G21" s="64">
        <v>1</v>
      </c>
      <c r="H21" s="65">
        <v>180000</v>
      </c>
      <c r="I21" s="65">
        <v>180000</v>
      </c>
    </row>
    <row r="22" ht="19.5" customHeight="1" spans="1:9">
      <c r="A22" s="63" t="s">
        <v>195</v>
      </c>
      <c r="B22" s="37" t="s">
        <v>70</v>
      </c>
      <c r="C22" s="37" t="s">
        <v>531</v>
      </c>
      <c r="D22" s="34" t="s">
        <v>541</v>
      </c>
      <c r="E22" s="35" t="s">
        <v>462</v>
      </c>
      <c r="F22" s="62" t="s">
        <v>463</v>
      </c>
      <c r="G22" s="64">
        <v>1</v>
      </c>
      <c r="H22" s="65">
        <v>500000</v>
      </c>
      <c r="I22" s="65">
        <v>500000</v>
      </c>
    </row>
    <row r="23" ht="19.5" customHeight="1" spans="1:9">
      <c r="A23" s="63" t="s">
        <v>195</v>
      </c>
      <c r="B23" s="37" t="s">
        <v>70</v>
      </c>
      <c r="C23" s="37" t="s">
        <v>531</v>
      </c>
      <c r="D23" s="34" t="s">
        <v>541</v>
      </c>
      <c r="E23" s="35" t="s">
        <v>462</v>
      </c>
      <c r="F23" s="62" t="s">
        <v>463</v>
      </c>
      <c r="G23" s="64">
        <v>1</v>
      </c>
      <c r="H23" s="65">
        <v>160000</v>
      </c>
      <c r="I23" s="65">
        <v>160000</v>
      </c>
    </row>
    <row r="24" ht="19.5" customHeight="1" spans="1:9">
      <c r="A24" s="63" t="s">
        <v>195</v>
      </c>
      <c r="B24" s="37" t="s">
        <v>70</v>
      </c>
      <c r="C24" s="37" t="s">
        <v>531</v>
      </c>
      <c r="D24" s="34" t="s">
        <v>541</v>
      </c>
      <c r="E24" s="35" t="s">
        <v>462</v>
      </c>
      <c r="F24" s="62" t="s">
        <v>463</v>
      </c>
      <c r="G24" s="64">
        <v>1</v>
      </c>
      <c r="H24" s="65">
        <v>350000</v>
      </c>
      <c r="I24" s="65">
        <v>350000</v>
      </c>
    </row>
    <row r="25" ht="19.5" customHeight="1" spans="1:9">
      <c r="A25" s="63" t="s">
        <v>195</v>
      </c>
      <c r="B25" s="37" t="s">
        <v>70</v>
      </c>
      <c r="C25" s="37" t="s">
        <v>531</v>
      </c>
      <c r="D25" s="34" t="s">
        <v>541</v>
      </c>
      <c r="E25" s="35" t="s">
        <v>462</v>
      </c>
      <c r="F25" s="62" t="s">
        <v>463</v>
      </c>
      <c r="G25" s="64">
        <v>1</v>
      </c>
      <c r="H25" s="65">
        <v>250000</v>
      </c>
      <c r="I25" s="65">
        <v>250000</v>
      </c>
    </row>
    <row r="26" ht="19.5" customHeight="1" spans="1:9">
      <c r="A26" s="63" t="s">
        <v>195</v>
      </c>
      <c r="B26" s="37" t="s">
        <v>70</v>
      </c>
      <c r="C26" s="37" t="s">
        <v>531</v>
      </c>
      <c r="D26" s="34" t="s">
        <v>541</v>
      </c>
      <c r="E26" s="35" t="s">
        <v>462</v>
      </c>
      <c r="F26" s="62" t="s">
        <v>463</v>
      </c>
      <c r="G26" s="64">
        <v>2</v>
      </c>
      <c r="H26" s="65">
        <v>10000</v>
      </c>
      <c r="I26" s="65">
        <v>20000</v>
      </c>
    </row>
    <row r="27" ht="19.5" customHeight="1" spans="1:9">
      <c r="A27" s="63" t="s">
        <v>195</v>
      </c>
      <c r="B27" s="37" t="s">
        <v>70</v>
      </c>
      <c r="C27" s="37" t="s">
        <v>531</v>
      </c>
      <c r="D27" s="34" t="s">
        <v>541</v>
      </c>
      <c r="E27" s="35" t="s">
        <v>462</v>
      </c>
      <c r="F27" s="62" t="s">
        <v>463</v>
      </c>
      <c r="G27" s="64">
        <v>1</v>
      </c>
      <c r="H27" s="65">
        <v>15000</v>
      </c>
      <c r="I27" s="65">
        <v>15000</v>
      </c>
    </row>
    <row r="28" ht="19.5" customHeight="1" spans="1:9">
      <c r="A28" s="63" t="s">
        <v>195</v>
      </c>
      <c r="B28" s="37" t="s">
        <v>70</v>
      </c>
      <c r="C28" s="37" t="s">
        <v>531</v>
      </c>
      <c r="D28" s="34" t="s">
        <v>541</v>
      </c>
      <c r="E28" s="35" t="s">
        <v>462</v>
      </c>
      <c r="F28" s="62" t="s">
        <v>463</v>
      </c>
      <c r="G28" s="64">
        <v>1</v>
      </c>
      <c r="H28" s="65">
        <v>10000</v>
      </c>
      <c r="I28" s="65">
        <v>10000</v>
      </c>
    </row>
    <row r="29" ht="19.5" customHeight="1" spans="1:9">
      <c r="A29" s="63" t="s">
        <v>195</v>
      </c>
      <c r="B29" s="37" t="s">
        <v>70</v>
      </c>
      <c r="C29" s="37" t="s">
        <v>531</v>
      </c>
      <c r="D29" s="34" t="s">
        <v>541</v>
      </c>
      <c r="E29" s="35" t="s">
        <v>462</v>
      </c>
      <c r="F29" s="62" t="s">
        <v>463</v>
      </c>
      <c r="G29" s="64">
        <v>1</v>
      </c>
      <c r="H29" s="65">
        <v>50000</v>
      </c>
      <c r="I29" s="65">
        <v>50000</v>
      </c>
    </row>
    <row r="30" ht="19.5" customHeight="1" spans="1:9">
      <c r="A30" s="63" t="s">
        <v>195</v>
      </c>
      <c r="B30" s="37" t="s">
        <v>70</v>
      </c>
      <c r="C30" s="37" t="s">
        <v>531</v>
      </c>
      <c r="D30" s="34" t="s">
        <v>541</v>
      </c>
      <c r="E30" s="35" t="s">
        <v>462</v>
      </c>
      <c r="F30" s="62" t="s">
        <v>463</v>
      </c>
      <c r="G30" s="64">
        <v>1</v>
      </c>
      <c r="H30" s="65">
        <v>80000</v>
      </c>
      <c r="I30" s="65">
        <v>80000</v>
      </c>
    </row>
    <row r="31" ht="19.5" customHeight="1" spans="1:9">
      <c r="A31" s="63" t="s">
        <v>195</v>
      </c>
      <c r="B31" s="37" t="s">
        <v>70</v>
      </c>
      <c r="C31" s="37" t="s">
        <v>531</v>
      </c>
      <c r="D31" s="34" t="s">
        <v>541</v>
      </c>
      <c r="E31" s="35" t="s">
        <v>462</v>
      </c>
      <c r="F31" s="62" t="s">
        <v>463</v>
      </c>
      <c r="G31" s="64">
        <v>1</v>
      </c>
      <c r="H31" s="65">
        <v>450000</v>
      </c>
      <c r="I31" s="65">
        <v>450000</v>
      </c>
    </row>
    <row r="32" ht="19.5" customHeight="1" spans="1:9">
      <c r="A32" s="63" t="s">
        <v>195</v>
      </c>
      <c r="B32" s="37" t="s">
        <v>70</v>
      </c>
      <c r="C32" s="37" t="s">
        <v>531</v>
      </c>
      <c r="D32" s="34" t="s">
        <v>541</v>
      </c>
      <c r="E32" s="35" t="s">
        <v>462</v>
      </c>
      <c r="F32" s="62" t="s">
        <v>463</v>
      </c>
      <c r="G32" s="64">
        <v>1</v>
      </c>
      <c r="H32" s="65">
        <v>80000</v>
      </c>
      <c r="I32" s="65">
        <v>80000</v>
      </c>
    </row>
    <row r="33" ht="19.5" customHeight="1" spans="1:9">
      <c r="A33" s="63" t="s">
        <v>195</v>
      </c>
      <c r="B33" s="37" t="s">
        <v>70</v>
      </c>
      <c r="C33" s="37" t="s">
        <v>531</v>
      </c>
      <c r="D33" s="34" t="s">
        <v>541</v>
      </c>
      <c r="E33" s="35" t="s">
        <v>462</v>
      </c>
      <c r="F33" s="62" t="s">
        <v>463</v>
      </c>
      <c r="G33" s="64">
        <v>1</v>
      </c>
      <c r="H33" s="65">
        <v>30000</v>
      </c>
      <c r="I33" s="65">
        <v>30000</v>
      </c>
    </row>
    <row r="34" ht="19.5" customHeight="1" spans="1:9">
      <c r="A34" s="63" t="s">
        <v>195</v>
      </c>
      <c r="B34" s="37" t="s">
        <v>70</v>
      </c>
      <c r="C34" s="37" t="s">
        <v>542</v>
      </c>
      <c r="D34" s="34" t="s">
        <v>543</v>
      </c>
      <c r="E34" s="35" t="s">
        <v>502</v>
      </c>
      <c r="F34" s="62" t="s">
        <v>381</v>
      </c>
      <c r="G34" s="64">
        <v>1</v>
      </c>
      <c r="H34" s="65">
        <v>1000</v>
      </c>
      <c r="I34" s="65">
        <v>1000</v>
      </c>
    </row>
    <row r="35" ht="19.5" customHeight="1" spans="1:9">
      <c r="A35" s="63" t="s">
        <v>195</v>
      </c>
      <c r="B35" s="37" t="s">
        <v>70</v>
      </c>
      <c r="C35" s="37" t="s">
        <v>542</v>
      </c>
      <c r="D35" s="34" t="s">
        <v>544</v>
      </c>
      <c r="E35" s="35" t="s">
        <v>484</v>
      </c>
      <c r="F35" s="62" t="s">
        <v>381</v>
      </c>
      <c r="G35" s="64">
        <v>3</v>
      </c>
      <c r="H35" s="65">
        <v>1000</v>
      </c>
      <c r="I35" s="65">
        <v>3000</v>
      </c>
    </row>
    <row r="36" ht="19.5" customHeight="1" spans="1:9">
      <c r="A36" s="63" t="s">
        <v>195</v>
      </c>
      <c r="B36" s="37" t="s">
        <v>70</v>
      </c>
      <c r="C36" s="37" t="s">
        <v>542</v>
      </c>
      <c r="D36" s="34" t="s">
        <v>545</v>
      </c>
      <c r="E36" s="35" t="s">
        <v>499</v>
      </c>
      <c r="F36" s="62" t="s">
        <v>487</v>
      </c>
      <c r="G36" s="64">
        <v>1</v>
      </c>
      <c r="H36" s="65">
        <v>50000</v>
      </c>
      <c r="I36" s="65">
        <v>50000</v>
      </c>
    </row>
    <row r="37" ht="19.5" customHeight="1" spans="1:9">
      <c r="A37" s="63" t="s">
        <v>195</v>
      </c>
      <c r="B37" s="37" t="s">
        <v>70</v>
      </c>
      <c r="C37" s="37" t="s">
        <v>542</v>
      </c>
      <c r="D37" s="34" t="s">
        <v>545</v>
      </c>
      <c r="E37" s="35" t="s">
        <v>499</v>
      </c>
      <c r="F37" s="62" t="s">
        <v>487</v>
      </c>
      <c r="G37" s="64">
        <v>1</v>
      </c>
      <c r="H37" s="65">
        <v>20000</v>
      </c>
      <c r="I37" s="65">
        <v>20000</v>
      </c>
    </row>
    <row r="38" ht="19.5" customHeight="1" spans="1:9">
      <c r="A38" s="63" t="s">
        <v>195</v>
      </c>
      <c r="B38" s="37" t="s">
        <v>70</v>
      </c>
      <c r="C38" s="37" t="s">
        <v>546</v>
      </c>
      <c r="D38" s="34" t="s">
        <v>547</v>
      </c>
      <c r="E38" s="35" t="s">
        <v>486</v>
      </c>
      <c r="F38" s="62" t="s">
        <v>487</v>
      </c>
      <c r="G38" s="64">
        <v>1</v>
      </c>
      <c r="H38" s="65">
        <v>2000000</v>
      </c>
      <c r="I38" s="65">
        <v>2000000</v>
      </c>
    </row>
    <row r="39" ht="19.5" customHeight="1" spans="1:9">
      <c r="A39" s="63" t="s">
        <v>195</v>
      </c>
      <c r="B39" s="37" t="s">
        <v>70</v>
      </c>
      <c r="C39" s="37" t="s">
        <v>546</v>
      </c>
      <c r="D39" s="34" t="s">
        <v>547</v>
      </c>
      <c r="E39" s="35" t="s">
        <v>486</v>
      </c>
      <c r="F39" s="62" t="s">
        <v>487</v>
      </c>
      <c r="G39" s="64">
        <v>1</v>
      </c>
      <c r="H39" s="65">
        <v>6000</v>
      </c>
      <c r="I39" s="65">
        <v>6000</v>
      </c>
    </row>
    <row r="40" ht="19.5" customHeight="1" spans="1:9">
      <c r="A40" s="66" t="s">
        <v>56</v>
      </c>
      <c r="B40" s="67"/>
      <c r="C40" s="67"/>
      <c r="D40" s="68"/>
      <c r="E40" s="69"/>
      <c r="F40" s="69"/>
      <c r="G40" s="64">
        <v>40</v>
      </c>
      <c r="H40" s="65"/>
      <c r="I40" s="65">
        <v>5054800</v>
      </c>
    </row>
  </sheetData>
  <mergeCells count="11">
    <mergeCell ref="A2:I2"/>
    <mergeCell ref="A3:I3"/>
    <mergeCell ref="A4:C4"/>
    <mergeCell ref="G5:I5"/>
    <mergeCell ref="A40:F40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4"/>
  <sheetViews>
    <sheetView showZeros="0" workbookViewId="0">
      <pane ySplit="1" topLeftCell="A2" activePane="bottomLeft" state="frozen"/>
      <selection/>
      <selection pane="bottomLeft" activeCell="G21" sqref="G21"/>
    </sheetView>
  </sheetViews>
  <sheetFormatPr defaultColWidth="9.14166666666667" defaultRowHeight="14.25" customHeight="1"/>
  <cols>
    <col min="1" max="7" width="14.875" customWidth="1"/>
    <col min="8" max="8" width="23.625" customWidth="1"/>
    <col min="9" max="9" width="11.875" customWidth="1"/>
    <col min="10" max="10" width="13.75" customWidth="1"/>
    <col min="11" max="11" width="15.625" customWidth="1"/>
  </cols>
  <sheetData>
    <row r="1" customHeight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customHeight="1" spans="4:11">
      <c r="D2" s="4"/>
      <c r="E2" s="4"/>
      <c r="F2" s="4"/>
      <c r="G2" s="4"/>
      <c r="K2" s="5" t="s">
        <v>548</v>
      </c>
    </row>
    <row r="3" ht="41.25" customHeight="1" spans="1:11">
      <c r="A3" s="6" t="str">
        <f>"2025"&amp;"年上级转移支付补助项目支出预算表"</f>
        <v>2025年上级转移支付补助项目支出预算表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3.5" customHeight="1" spans="1:11">
      <c r="A4" s="7" t="s">
        <v>1</v>
      </c>
      <c r="B4" s="8"/>
      <c r="C4" s="8"/>
      <c r="D4" s="8"/>
      <c r="E4" s="8"/>
      <c r="F4" s="8"/>
      <c r="G4" s="8"/>
      <c r="H4" s="9"/>
      <c r="I4" s="9"/>
      <c r="J4" s="9"/>
      <c r="K4" s="10" t="s">
        <v>2</v>
      </c>
    </row>
    <row r="5" ht="21.75" customHeight="1" spans="1:11">
      <c r="A5" s="11" t="s">
        <v>233</v>
      </c>
      <c r="B5" s="11" t="s">
        <v>180</v>
      </c>
      <c r="C5" s="11" t="s">
        <v>234</v>
      </c>
      <c r="D5" s="12" t="s">
        <v>181</v>
      </c>
      <c r="E5" s="12" t="s">
        <v>182</v>
      </c>
      <c r="F5" s="12" t="s">
        <v>235</v>
      </c>
      <c r="G5" s="12" t="s">
        <v>236</v>
      </c>
      <c r="H5" s="32" t="s">
        <v>56</v>
      </c>
      <c r="I5" s="13" t="s">
        <v>549</v>
      </c>
      <c r="J5" s="14"/>
      <c r="K5" s="15"/>
    </row>
    <row r="6" ht="21.75" customHeight="1" spans="1:11">
      <c r="A6" s="16"/>
      <c r="B6" s="16"/>
      <c r="C6" s="16"/>
      <c r="D6" s="17"/>
      <c r="E6" s="17"/>
      <c r="F6" s="17"/>
      <c r="G6" s="17"/>
      <c r="H6" s="33"/>
      <c r="I6" s="12" t="s">
        <v>59</v>
      </c>
      <c r="J6" s="12" t="s">
        <v>60</v>
      </c>
      <c r="K6" s="12" t="s">
        <v>61</v>
      </c>
    </row>
    <row r="7" ht="40.5" customHeight="1" spans="1:11">
      <c r="A7" s="19"/>
      <c r="B7" s="19"/>
      <c r="C7" s="19"/>
      <c r="D7" s="20"/>
      <c r="E7" s="20"/>
      <c r="F7" s="20"/>
      <c r="G7" s="20"/>
      <c r="H7" s="21"/>
      <c r="I7" s="20" t="s">
        <v>58</v>
      </c>
      <c r="J7" s="20"/>
      <c r="K7" s="20"/>
    </row>
    <row r="8" ht="15" customHeight="1" spans="1:11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42">
        <v>10</v>
      </c>
      <c r="K8" s="42">
        <v>11</v>
      </c>
    </row>
    <row r="9" ht="18.75" customHeight="1" spans="1:11">
      <c r="A9" s="34"/>
      <c r="B9" s="35"/>
      <c r="C9" s="34"/>
      <c r="D9" s="34"/>
      <c r="E9" s="34"/>
      <c r="F9" s="34"/>
      <c r="G9" s="34"/>
      <c r="H9" s="36"/>
      <c r="I9" s="43"/>
      <c r="J9" s="43"/>
      <c r="K9" s="36"/>
    </row>
    <row r="10" ht="18.75" customHeight="1" spans="1:11">
      <c r="A10" s="37"/>
      <c r="B10" s="35"/>
      <c r="C10" s="35"/>
      <c r="D10" s="35"/>
      <c r="E10" s="35"/>
      <c r="F10" s="35"/>
      <c r="G10" s="35"/>
      <c r="H10" s="31"/>
      <c r="I10" s="31"/>
      <c r="J10" s="31"/>
      <c r="K10" s="36"/>
    </row>
    <row r="11" ht="18.75" customHeight="1" spans="1:11">
      <c r="A11" s="38" t="s">
        <v>167</v>
      </c>
      <c r="B11" s="39"/>
      <c r="C11" s="39"/>
      <c r="D11" s="39"/>
      <c r="E11" s="39"/>
      <c r="F11" s="39"/>
      <c r="G11" s="40"/>
      <c r="H11" s="31"/>
      <c r="I11" s="31"/>
      <c r="J11" s="31"/>
      <c r="K11" s="36"/>
    </row>
    <row r="14" customHeight="1" spans="1:1">
      <c r="A14" s="41" t="s">
        <v>550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pane ySplit="1" topLeftCell="A2" activePane="bottomLeft" state="frozen"/>
      <selection/>
      <selection pane="bottomLeft" activeCell="E10" sqref="E10"/>
    </sheetView>
  </sheetViews>
  <sheetFormatPr defaultColWidth="9.14166666666667" defaultRowHeight="14.25" customHeight="1" outlineLevelCol="6"/>
  <cols>
    <col min="1" max="1" width="35.2833333333333" customWidth="1"/>
    <col min="2" max="2" width="17.25" customWidth="1"/>
    <col min="3" max="3" width="25.625" customWidth="1"/>
    <col min="4" max="4" width="8.125" customWidth="1"/>
    <col min="5" max="7" width="23.85" customWidth="1"/>
  </cols>
  <sheetData>
    <row r="1" customHeight="1" spans="1:7">
      <c r="A1" s="3"/>
      <c r="B1" s="3"/>
      <c r="C1" s="3"/>
      <c r="D1" s="3"/>
      <c r="E1" s="3"/>
      <c r="F1" s="3"/>
      <c r="G1" s="3"/>
    </row>
    <row r="2" ht="13.5" customHeight="1" spans="4:7">
      <c r="D2" s="4"/>
      <c r="G2" s="5" t="s">
        <v>551</v>
      </c>
    </row>
    <row r="3" ht="41.25" customHeight="1" spans="1:7">
      <c r="A3" s="6" t="str">
        <f>"2025"&amp;"年部门项目中期规划预算表"</f>
        <v>2025年部门项目中期规划预算表</v>
      </c>
      <c r="B3" s="6"/>
      <c r="C3" s="6"/>
      <c r="D3" s="6"/>
      <c r="E3" s="6"/>
      <c r="F3" s="6"/>
      <c r="G3" s="6"/>
    </row>
    <row r="4" ht="13.5" customHeight="1" spans="1:7">
      <c r="A4" s="7" t="s">
        <v>1</v>
      </c>
      <c r="B4" s="8"/>
      <c r="C4" s="8"/>
      <c r="D4" s="8"/>
      <c r="E4" s="9"/>
      <c r="F4" s="9"/>
      <c r="G4" s="10" t="s">
        <v>2</v>
      </c>
    </row>
    <row r="5" ht="21.75" customHeight="1" spans="1:7">
      <c r="A5" s="11" t="s">
        <v>234</v>
      </c>
      <c r="B5" s="11" t="s">
        <v>233</v>
      </c>
      <c r="C5" s="11" t="s">
        <v>180</v>
      </c>
      <c r="D5" s="12" t="s">
        <v>552</v>
      </c>
      <c r="E5" s="13" t="s">
        <v>59</v>
      </c>
      <c r="F5" s="14"/>
      <c r="G5" s="15"/>
    </row>
    <row r="6" ht="21.75" customHeight="1" spans="1:7">
      <c r="A6" s="16"/>
      <c r="B6" s="16"/>
      <c r="C6" s="16"/>
      <c r="D6" s="17"/>
      <c r="E6" s="18" t="str">
        <f>"2025"&amp;"年"</f>
        <v>2025年</v>
      </c>
      <c r="F6" s="12" t="str">
        <f>("2025"+1)&amp;"年"</f>
        <v>2026年</v>
      </c>
      <c r="G6" s="12" t="str">
        <f>("2025"+2)&amp;"年"</f>
        <v>2027年</v>
      </c>
    </row>
    <row r="7" ht="40.5" customHeight="1" spans="1:7">
      <c r="A7" s="19"/>
      <c r="B7" s="19"/>
      <c r="C7" s="19"/>
      <c r="D7" s="20"/>
      <c r="E7" s="21"/>
      <c r="F7" s="20" t="s">
        <v>58</v>
      </c>
      <c r="G7" s="20"/>
    </row>
    <row r="8" ht="15" customHeight="1" spans="1:7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</row>
    <row r="9" s="1" customFormat="1" ht="22.5" spans="1:7">
      <c r="A9" s="23" t="s">
        <v>70</v>
      </c>
      <c r="B9" s="24"/>
      <c r="C9" s="24"/>
      <c r="D9" s="24"/>
      <c r="E9" s="25"/>
      <c r="F9" s="25"/>
      <c r="G9" s="25"/>
    </row>
    <row r="10" s="2" customFormat="1" ht="18.75" customHeight="1" spans="1:7">
      <c r="A10" s="23"/>
      <c r="B10" s="23" t="s">
        <v>239</v>
      </c>
      <c r="C10" s="23" t="s">
        <v>241</v>
      </c>
      <c r="D10" s="23" t="s">
        <v>553</v>
      </c>
      <c r="E10" s="26">
        <v>50000</v>
      </c>
      <c r="F10" s="26">
        <v>50000</v>
      </c>
      <c r="G10" s="26">
        <v>50000</v>
      </c>
    </row>
    <row r="11" s="2" customFormat="1" ht="18.75" customHeight="1" spans="1:7">
      <c r="A11" s="27"/>
      <c r="B11" s="23" t="s">
        <v>242</v>
      </c>
      <c r="C11" s="23" t="s">
        <v>244</v>
      </c>
      <c r="D11" s="23" t="s">
        <v>553</v>
      </c>
      <c r="E11" s="26">
        <v>200000</v>
      </c>
      <c r="F11" s="26">
        <v>350000</v>
      </c>
      <c r="G11" s="26">
        <v>400000</v>
      </c>
    </row>
    <row r="12" s="2" customFormat="1" ht="18.75" customHeight="1" spans="1:7">
      <c r="A12" s="27"/>
      <c r="B12" s="23" t="s">
        <v>242</v>
      </c>
      <c r="C12" s="23" t="s">
        <v>288</v>
      </c>
      <c r="D12" s="23" t="s">
        <v>553</v>
      </c>
      <c r="E12" s="26">
        <v>7000</v>
      </c>
      <c r="F12" s="26">
        <v>10000</v>
      </c>
      <c r="G12" s="26">
        <v>10000</v>
      </c>
    </row>
    <row r="13" ht="18.75" customHeight="1" spans="1:7">
      <c r="A13" s="28" t="s">
        <v>56</v>
      </c>
      <c r="B13" s="29" t="s">
        <v>554</v>
      </c>
      <c r="C13" s="29"/>
      <c r="D13" s="30"/>
      <c r="E13" s="31">
        <v>257000</v>
      </c>
      <c r="F13" s="31">
        <v>410000</v>
      </c>
      <c r="G13" s="31">
        <v>460000</v>
      </c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J15" sqref="J15"/>
    </sheetView>
  </sheetViews>
  <sheetFormatPr defaultColWidth="8.575" defaultRowHeight="12.75" customHeight="1"/>
  <cols>
    <col min="1" max="1" width="15.8916666666667" customWidth="1"/>
    <col min="2" max="2" width="35" customWidth="1"/>
    <col min="3" max="5" width="11.75" customWidth="1"/>
    <col min="6" max="6" width="12" customWidth="1"/>
    <col min="7" max="8" width="13.625" customWidth="1"/>
    <col min="9" max="10" width="11.75" customWidth="1"/>
    <col min="11" max="11" width="13.625" customWidth="1"/>
    <col min="12" max="12" width="10.375" customWidth="1"/>
    <col min="13" max="13" width="13.625" customWidth="1"/>
    <col min="14" max="14" width="7.125" customWidth="1"/>
    <col min="15" max="15" width="3.875" customWidth="1"/>
    <col min="16" max="16" width="10.375" customWidth="1"/>
    <col min="17" max="17" width="12" customWidth="1"/>
    <col min="18" max="18" width="13.625" customWidth="1"/>
    <col min="19" max="19" width="15.25" customWidth="1"/>
  </cols>
  <sheetData>
    <row r="1" customHeight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7.25" customHeight="1" spans="1:1">
      <c r="A2" s="70" t="s">
        <v>53</v>
      </c>
    </row>
    <row r="3" ht="41.25" customHeight="1" spans="1:1">
      <c r="A3" s="47" t="str">
        <f>"2025"&amp;"年部门收入预算表"</f>
        <v>2025年部门收入预算表</v>
      </c>
    </row>
    <row r="4" ht="17.25" customHeight="1" spans="1:19">
      <c r="A4" s="50" t="s">
        <v>1</v>
      </c>
      <c r="S4" s="52" t="s">
        <v>2</v>
      </c>
    </row>
    <row r="5" ht="21.75" customHeight="1" spans="1:19">
      <c r="A5" s="193" t="s">
        <v>54</v>
      </c>
      <c r="B5" s="194" t="s">
        <v>55</v>
      </c>
      <c r="C5" s="194" t="s">
        <v>56</v>
      </c>
      <c r="D5" s="195" t="s">
        <v>57</v>
      </c>
      <c r="E5" s="195"/>
      <c r="F5" s="195"/>
      <c r="G5" s="195"/>
      <c r="H5" s="195"/>
      <c r="I5" s="144"/>
      <c r="J5" s="195"/>
      <c r="K5" s="195"/>
      <c r="L5" s="195"/>
      <c r="M5" s="195"/>
      <c r="N5" s="202"/>
      <c r="O5" s="195" t="s">
        <v>46</v>
      </c>
      <c r="P5" s="195"/>
      <c r="Q5" s="195"/>
      <c r="R5" s="195"/>
      <c r="S5" s="202"/>
    </row>
    <row r="6" ht="27" customHeight="1" spans="1:19">
      <c r="A6" s="196"/>
      <c r="B6" s="197"/>
      <c r="C6" s="197"/>
      <c r="D6" s="197" t="s">
        <v>58</v>
      </c>
      <c r="E6" s="197" t="s">
        <v>59</v>
      </c>
      <c r="F6" s="197" t="s">
        <v>60</v>
      </c>
      <c r="G6" s="197" t="s">
        <v>61</v>
      </c>
      <c r="H6" s="197" t="s">
        <v>62</v>
      </c>
      <c r="I6" s="203" t="s">
        <v>63</v>
      </c>
      <c r="J6" s="204"/>
      <c r="K6" s="204"/>
      <c r="L6" s="204"/>
      <c r="M6" s="204"/>
      <c r="N6" s="205"/>
      <c r="O6" s="197" t="s">
        <v>58</v>
      </c>
      <c r="P6" s="197" t="s">
        <v>59</v>
      </c>
      <c r="Q6" s="197" t="s">
        <v>60</v>
      </c>
      <c r="R6" s="197" t="s">
        <v>61</v>
      </c>
      <c r="S6" s="197" t="s">
        <v>64</v>
      </c>
    </row>
    <row r="7" ht="30" customHeight="1" spans="1:19">
      <c r="A7" s="198"/>
      <c r="B7" s="112"/>
      <c r="C7" s="199"/>
      <c r="D7" s="199"/>
      <c r="E7" s="199"/>
      <c r="F7" s="199"/>
      <c r="G7" s="199"/>
      <c r="H7" s="199"/>
      <c r="I7" s="77" t="s">
        <v>58</v>
      </c>
      <c r="J7" s="205" t="s">
        <v>65</v>
      </c>
      <c r="K7" s="205" t="s">
        <v>66</v>
      </c>
      <c r="L7" s="205" t="s">
        <v>67</v>
      </c>
      <c r="M7" s="205" t="s">
        <v>68</v>
      </c>
      <c r="N7" s="205" t="s">
        <v>69</v>
      </c>
      <c r="O7" s="206"/>
      <c r="P7" s="206"/>
      <c r="Q7" s="206"/>
      <c r="R7" s="206"/>
      <c r="S7" s="199"/>
    </row>
    <row r="8" ht="15" customHeight="1" spans="1:19">
      <c r="A8" s="200">
        <v>1</v>
      </c>
      <c r="B8" s="200">
        <v>2</v>
      </c>
      <c r="C8" s="200">
        <v>3</v>
      </c>
      <c r="D8" s="200">
        <v>4</v>
      </c>
      <c r="E8" s="200">
        <v>5</v>
      </c>
      <c r="F8" s="200">
        <v>6</v>
      </c>
      <c r="G8" s="200">
        <v>7</v>
      </c>
      <c r="H8" s="200">
        <v>8</v>
      </c>
      <c r="I8" s="77">
        <v>9</v>
      </c>
      <c r="J8" s="200">
        <v>10</v>
      </c>
      <c r="K8" s="200">
        <v>11</v>
      </c>
      <c r="L8" s="200">
        <v>12</v>
      </c>
      <c r="M8" s="200">
        <v>13</v>
      </c>
      <c r="N8" s="200">
        <v>14</v>
      </c>
      <c r="O8" s="200">
        <v>15</v>
      </c>
      <c r="P8" s="200">
        <v>16</v>
      </c>
      <c r="Q8" s="200">
        <v>17</v>
      </c>
      <c r="R8" s="200">
        <v>18</v>
      </c>
      <c r="S8" s="200">
        <v>19</v>
      </c>
    </row>
    <row r="9" ht="33" customHeight="1" spans="1:19">
      <c r="A9" s="35">
        <v>131002</v>
      </c>
      <c r="B9" s="35" t="s">
        <v>70</v>
      </c>
      <c r="C9" s="88">
        <v>34945676</v>
      </c>
      <c r="D9" s="88">
        <v>6425936</v>
      </c>
      <c r="E9" s="88">
        <v>6425936</v>
      </c>
      <c r="F9" s="88"/>
      <c r="G9" s="88"/>
      <c r="H9" s="88"/>
      <c r="I9" s="88">
        <v>28519740</v>
      </c>
      <c r="J9" s="88">
        <v>28519740</v>
      </c>
      <c r="K9" s="88"/>
      <c r="L9" s="88"/>
      <c r="M9" s="88"/>
      <c r="N9" s="88"/>
      <c r="O9" s="88"/>
      <c r="P9" s="88"/>
      <c r="Q9" s="88"/>
      <c r="R9" s="88"/>
      <c r="S9" s="88"/>
    </row>
    <row r="10" ht="18" customHeight="1" spans="1:19">
      <c r="A10" s="55" t="s">
        <v>56</v>
      </c>
      <c r="B10" s="201"/>
      <c r="C10" s="88">
        <v>34945676</v>
      </c>
      <c r="D10" s="88">
        <v>6425936</v>
      </c>
      <c r="E10" s="88">
        <v>6425936</v>
      </c>
      <c r="F10" s="88"/>
      <c r="G10" s="88"/>
      <c r="H10" s="88"/>
      <c r="I10" s="88">
        <v>28519740</v>
      </c>
      <c r="J10" s="88">
        <v>28519740</v>
      </c>
      <c r="K10" s="88"/>
      <c r="L10" s="88"/>
      <c r="M10" s="88"/>
      <c r="N10" s="88"/>
      <c r="O10" s="88"/>
      <c r="P10" s="88"/>
      <c r="Q10" s="88"/>
      <c r="R10" s="88"/>
      <c r="S10" s="88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scale="4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pane ySplit="1" topLeftCell="A2" activePane="bottomLeft" state="frozen"/>
      <selection/>
      <selection pane="bottomLeft" activeCell="G13" sqref="G13"/>
    </sheetView>
  </sheetViews>
  <sheetFormatPr defaultColWidth="8.575" defaultRowHeight="12.75" customHeight="1"/>
  <cols>
    <col min="1" max="1" width="14.2833333333333" customWidth="1"/>
    <col min="2" max="2" width="24.625" customWidth="1"/>
    <col min="3" max="3" width="15.375" customWidth="1"/>
    <col min="4" max="4" width="15.25" customWidth="1"/>
    <col min="5" max="5" width="13.25" customWidth="1"/>
    <col min="6" max="6" width="12.5" customWidth="1"/>
    <col min="7" max="7" width="13.125" customWidth="1"/>
    <col min="8" max="8" width="14.875" customWidth="1"/>
    <col min="9" max="9" width="16.625" customWidth="1"/>
    <col min="10" max="11" width="12.5" customWidth="1"/>
    <col min="12" max="12" width="13.625" customWidth="1"/>
    <col min="13" max="13" width="10.375" customWidth="1"/>
    <col min="14" max="14" width="13.625" customWidth="1"/>
    <col min="15" max="15" width="7.125" customWidth="1"/>
  </cols>
  <sheetData>
    <row r="1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7.25" customHeight="1" spans="1:1">
      <c r="A2" s="52" t="s">
        <v>71</v>
      </c>
    </row>
    <row r="3" ht="41.25" customHeight="1" spans="1:1">
      <c r="A3" s="47" t="str">
        <f>"2025"&amp;"年部门支出预算表"</f>
        <v>2025年部门支出预算表</v>
      </c>
    </row>
    <row r="4" ht="17.25" customHeight="1" spans="1:15">
      <c r="A4" s="180" t="s">
        <v>1</v>
      </c>
      <c r="B4" s="180"/>
      <c r="O4" s="52" t="s">
        <v>2</v>
      </c>
    </row>
    <row r="5" ht="27" customHeight="1" spans="1:15">
      <c r="A5" s="181" t="s">
        <v>72</v>
      </c>
      <c r="B5" s="181" t="s">
        <v>73</v>
      </c>
      <c r="C5" s="181" t="s">
        <v>56</v>
      </c>
      <c r="D5" s="182" t="s">
        <v>59</v>
      </c>
      <c r="E5" s="183"/>
      <c r="F5" s="184"/>
      <c r="G5" s="185" t="s">
        <v>60</v>
      </c>
      <c r="H5" s="185" t="s">
        <v>61</v>
      </c>
      <c r="I5" s="185" t="s">
        <v>74</v>
      </c>
      <c r="J5" s="182" t="s">
        <v>63</v>
      </c>
      <c r="K5" s="183"/>
      <c r="L5" s="183"/>
      <c r="M5" s="183"/>
      <c r="N5" s="190"/>
      <c r="O5" s="191"/>
    </row>
    <row r="6" ht="42" customHeight="1" spans="1:15">
      <c r="A6" s="186"/>
      <c r="B6" s="186"/>
      <c r="C6" s="187"/>
      <c r="D6" s="188" t="s">
        <v>58</v>
      </c>
      <c r="E6" s="188" t="s">
        <v>75</v>
      </c>
      <c r="F6" s="188" t="s">
        <v>76</v>
      </c>
      <c r="G6" s="187"/>
      <c r="H6" s="187"/>
      <c r="I6" s="192"/>
      <c r="J6" s="188" t="s">
        <v>58</v>
      </c>
      <c r="K6" s="174" t="s">
        <v>77</v>
      </c>
      <c r="L6" s="174" t="s">
        <v>78</v>
      </c>
      <c r="M6" s="174" t="s">
        <v>79</v>
      </c>
      <c r="N6" s="174" t="s">
        <v>80</v>
      </c>
      <c r="O6" s="174" t="s">
        <v>81</v>
      </c>
    </row>
    <row r="7" ht="18" customHeight="1" spans="1:15">
      <c r="A7" s="58" t="s">
        <v>82</v>
      </c>
      <c r="B7" s="58" t="s">
        <v>83</v>
      </c>
      <c r="C7" s="58" t="s">
        <v>84</v>
      </c>
      <c r="D7" s="62" t="s">
        <v>85</v>
      </c>
      <c r="E7" s="62" t="s">
        <v>86</v>
      </c>
      <c r="F7" s="62" t="s">
        <v>87</v>
      </c>
      <c r="G7" s="62" t="s">
        <v>88</v>
      </c>
      <c r="H7" s="62" t="s">
        <v>89</v>
      </c>
      <c r="I7" s="62" t="s">
        <v>90</v>
      </c>
      <c r="J7" s="62" t="s">
        <v>91</v>
      </c>
      <c r="K7" s="62" t="s">
        <v>92</v>
      </c>
      <c r="L7" s="62" t="s">
        <v>93</v>
      </c>
      <c r="M7" s="62" t="s">
        <v>94</v>
      </c>
      <c r="N7" s="58" t="s">
        <v>95</v>
      </c>
      <c r="O7" s="62" t="s">
        <v>96</v>
      </c>
    </row>
    <row r="8" ht="18" customHeight="1" spans="1:15">
      <c r="A8" s="63" t="s">
        <v>97</v>
      </c>
      <c r="B8" s="63" t="s">
        <v>98</v>
      </c>
      <c r="C8" s="88">
        <v>1134000</v>
      </c>
      <c r="D8" s="88">
        <v>1134000</v>
      </c>
      <c r="E8" s="88">
        <v>1134000</v>
      </c>
      <c r="F8" s="88"/>
      <c r="G8" s="62"/>
      <c r="H8" s="62"/>
      <c r="I8" s="62"/>
      <c r="J8" s="62"/>
      <c r="K8" s="62"/>
      <c r="L8" s="62"/>
      <c r="M8" s="62"/>
      <c r="N8" s="58"/>
      <c r="O8" s="62"/>
    </row>
    <row r="9" ht="18" customHeight="1" spans="1:15">
      <c r="A9" s="63" t="s">
        <v>99</v>
      </c>
      <c r="B9" s="63" t="s">
        <v>100</v>
      </c>
      <c r="C9" s="88">
        <v>1134000</v>
      </c>
      <c r="D9" s="88">
        <v>1134000</v>
      </c>
      <c r="E9" s="88">
        <v>1134000</v>
      </c>
      <c r="F9" s="88"/>
      <c r="G9" s="62"/>
      <c r="H9" s="62"/>
      <c r="I9" s="62"/>
      <c r="J9" s="62"/>
      <c r="K9" s="62"/>
      <c r="L9" s="62"/>
      <c r="M9" s="62"/>
      <c r="N9" s="58"/>
      <c r="O9" s="62"/>
    </row>
    <row r="10" ht="18" customHeight="1" spans="1:15">
      <c r="A10" s="63" t="s">
        <v>101</v>
      </c>
      <c r="B10" s="63" t="s">
        <v>102</v>
      </c>
      <c r="C10" s="88">
        <v>624000</v>
      </c>
      <c r="D10" s="88">
        <v>624000</v>
      </c>
      <c r="E10" s="88">
        <v>624000</v>
      </c>
      <c r="F10" s="88"/>
      <c r="G10" s="62"/>
      <c r="H10" s="62"/>
      <c r="I10" s="62"/>
      <c r="J10" s="62"/>
      <c r="K10" s="62"/>
      <c r="L10" s="62"/>
      <c r="M10" s="62"/>
      <c r="N10" s="58"/>
      <c r="O10" s="62"/>
    </row>
    <row r="11" ht="18" customHeight="1" spans="1:15">
      <c r="A11" s="63" t="s">
        <v>103</v>
      </c>
      <c r="B11" s="63" t="s">
        <v>104</v>
      </c>
      <c r="C11" s="88">
        <v>510000</v>
      </c>
      <c r="D11" s="88">
        <v>510000</v>
      </c>
      <c r="E11" s="88">
        <v>510000</v>
      </c>
      <c r="F11" s="88"/>
      <c r="G11" s="62"/>
      <c r="H11" s="62"/>
      <c r="I11" s="62"/>
      <c r="J11" s="62"/>
      <c r="K11" s="62"/>
      <c r="L11" s="62"/>
      <c r="M11" s="62"/>
      <c r="N11" s="58"/>
      <c r="O11" s="62"/>
    </row>
    <row r="12" ht="18" customHeight="1" spans="1:15">
      <c r="A12" s="63" t="s">
        <v>105</v>
      </c>
      <c r="B12" s="63" t="s">
        <v>106</v>
      </c>
      <c r="C12" s="88">
        <v>33191676</v>
      </c>
      <c r="D12" s="88">
        <v>4671936</v>
      </c>
      <c r="E12" s="88">
        <v>4404936</v>
      </c>
      <c r="F12" s="88">
        <v>267000</v>
      </c>
      <c r="G12" s="62"/>
      <c r="H12" s="62"/>
      <c r="I12" s="62"/>
      <c r="J12" s="88">
        <v>28519740</v>
      </c>
      <c r="K12" s="88">
        <v>28519740</v>
      </c>
      <c r="L12" s="62"/>
      <c r="M12" s="62"/>
      <c r="N12" s="58"/>
      <c r="O12" s="62"/>
    </row>
    <row r="13" ht="18" customHeight="1" spans="1:15">
      <c r="A13" s="63" t="s">
        <v>107</v>
      </c>
      <c r="B13" s="63" t="s">
        <v>108</v>
      </c>
      <c r="C13" s="88">
        <v>7000</v>
      </c>
      <c r="D13" s="88">
        <v>7000</v>
      </c>
      <c r="E13" s="88"/>
      <c r="F13" s="88">
        <v>7000</v>
      </c>
      <c r="G13" s="62"/>
      <c r="H13" s="62"/>
      <c r="I13" s="62"/>
      <c r="J13" s="88"/>
      <c r="K13" s="88"/>
      <c r="L13" s="62"/>
      <c r="M13" s="62"/>
      <c r="N13" s="58"/>
      <c r="O13" s="62"/>
    </row>
    <row r="14" ht="18" customHeight="1" spans="1:15">
      <c r="A14" s="63" t="s">
        <v>109</v>
      </c>
      <c r="B14" s="63" t="s">
        <v>110</v>
      </c>
      <c r="C14" s="88">
        <v>7000</v>
      </c>
      <c r="D14" s="88">
        <v>7000</v>
      </c>
      <c r="E14" s="88"/>
      <c r="F14" s="88">
        <v>7000</v>
      </c>
      <c r="G14" s="62"/>
      <c r="H14" s="62"/>
      <c r="I14" s="62"/>
      <c r="J14" s="88"/>
      <c r="K14" s="88"/>
      <c r="L14" s="62"/>
      <c r="M14" s="62"/>
      <c r="N14" s="58"/>
      <c r="O14" s="62"/>
    </row>
    <row r="15" ht="18" customHeight="1" spans="1:15">
      <c r="A15" s="63" t="s">
        <v>111</v>
      </c>
      <c r="B15" s="63" t="s">
        <v>112</v>
      </c>
      <c r="C15" s="88">
        <v>32594676</v>
      </c>
      <c r="D15" s="88">
        <v>4074936</v>
      </c>
      <c r="E15" s="88">
        <v>3814936</v>
      </c>
      <c r="F15" s="88">
        <v>260000</v>
      </c>
      <c r="G15" s="62"/>
      <c r="H15" s="62"/>
      <c r="I15" s="62"/>
      <c r="J15" s="88">
        <v>28519740</v>
      </c>
      <c r="K15" s="88">
        <v>28519740</v>
      </c>
      <c r="L15" s="62"/>
      <c r="M15" s="62"/>
      <c r="N15" s="58"/>
      <c r="O15" s="62"/>
    </row>
    <row r="16" ht="18" customHeight="1" spans="1:15">
      <c r="A16" s="63" t="s">
        <v>113</v>
      </c>
      <c r="B16" s="63" t="s">
        <v>114</v>
      </c>
      <c r="C16" s="88">
        <v>32594676</v>
      </c>
      <c r="D16" s="88">
        <v>4074936</v>
      </c>
      <c r="E16" s="88">
        <v>3814936</v>
      </c>
      <c r="F16" s="88">
        <v>260000</v>
      </c>
      <c r="G16" s="62"/>
      <c r="H16" s="62"/>
      <c r="I16" s="62"/>
      <c r="J16" s="88">
        <v>28519740</v>
      </c>
      <c r="K16" s="88">
        <v>28519740</v>
      </c>
      <c r="L16" s="62"/>
      <c r="M16" s="62"/>
      <c r="N16" s="58"/>
      <c r="O16" s="62"/>
    </row>
    <row r="17" ht="18" customHeight="1" spans="1:15">
      <c r="A17" s="63" t="s">
        <v>115</v>
      </c>
      <c r="B17" s="63" t="s">
        <v>116</v>
      </c>
      <c r="C17" s="88">
        <v>590000</v>
      </c>
      <c r="D17" s="88">
        <v>590000</v>
      </c>
      <c r="E17" s="88">
        <v>590000</v>
      </c>
      <c r="F17" s="88"/>
      <c r="G17" s="62"/>
      <c r="H17" s="62"/>
      <c r="I17" s="62"/>
      <c r="J17" s="88"/>
      <c r="K17" s="88"/>
      <c r="L17" s="62"/>
      <c r="M17" s="62"/>
      <c r="N17" s="58"/>
      <c r="O17" s="62"/>
    </row>
    <row r="18" ht="18" customHeight="1" spans="1:15">
      <c r="A18" s="63" t="s">
        <v>117</v>
      </c>
      <c r="B18" s="63" t="s">
        <v>118</v>
      </c>
      <c r="C18" s="88">
        <v>270000</v>
      </c>
      <c r="D18" s="88">
        <v>270000</v>
      </c>
      <c r="E18" s="88">
        <v>270000</v>
      </c>
      <c r="F18" s="88"/>
      <c r="G18" s="62"/>
      <c r="H18" s="62"/>
      <c r="I18" s="62"/>
      <c r="J18" s="62"/>
      <c r="K18" s="62"/>
      <c r="L18" s="62"/>
      <c r="M18" s="62"/>
      <c r="N18" s="58"/>
      <c r="O18" s="62"/>
    </row>
    <row r="19" ht="18" customHeight="1" spans="1:15">
      <c r="A19" s="63" t="s">
        <v>119</v>
      </c>
      <c r="B19" s="63" t="s">
        <v>120</v>
      </c>
      <c r="C19" s="88">
        <v>280000</v>
      </c>
      <c r="D19" s="88">
        <v>280000</v>
      </c>
      <c r="E19" s="88">
        <v>280000</v>
      </c>
      <c r="F19" s="88"/>
      <c r="G19" s="62"/>
      <c r="H19" s="62"/>
      <c r="I19" s="62"/>
      <c r="J19" s="62"/>
      <c r="K19" s="62"/>
      <c r="L19" s="62"/>
      <c r="M19" s="62"/>
      <c r="N19" s="58"/>
      <c r="O19" s="62"/>
    </row>
    <row r="20" ht="18" customHeight="1" spans="1:15">
      <c r="A20" s="63" t="s">
        <v>121</v>
      </c>
      <c r="B20" s="63" t="s">
        <v>122</v>
      </c>
      <c r="C20" s="88">
        <v>40000</v>
      </c>
      <c r="D20" s="88">
        <v>40000</v>
      </c>
      <c r="E20" s="88">
        <v>40000</v>
      </c>
      <c r="F20" s="88"/>
      <c r="G20" s="62"/>
      <c r="H20" s="62"/>
      <c r="I20" s="62"/>
      <c r="J20" s="62"/>
      <c r="K20" s="62"/>
      <c r="L20" s="62"/>
      <c r="M20" s="62"/>
      <c r="N20" s="58"/>
      <c r="O20" s="62"/>
    </row>
    <row r="21" ht="18" customHeight="1" spans="1:15">
      <c r="A21" s="63" t="s">
        <v>123</v>
      </c>
      <c r="B21" s="63" t="s">
        <v>124</v>
      </c>
      <c r="C21" s="88">
        <v>620000</v>
      </c>
      <c r="D21" s="88">
        <v>620000</v>
      </c>
      <c r="E21" s="88">
        <v>620000</v>
      </c>
      <c r="F21" s="88"/>
      <c r="G21" s="62"/>
      <c r="H21" s="62"/>
      <c r="I21" s="62"/>
      <c r="J21" s="62"/>
      <c r="K21" s="62"/>
      <c r="L21" s="62"/>
      <c r="M21" s="62"/>
      <c r="N21" s="58"/>
      <c r="O21" s="62"/>
    </row>
    <row r="22" ht="18" customHeight="1" spans="1:15">
      <c r="A22" s="63" t="s">
        <v>125</v>
      </c>
      <c r="B22" s="63" t="s">
        <v>126</v>
      </c>
      <c r="C22" s="88">
        <v>620000</v>
      </c>
      <c r="D22" s="88">
        <v>620000</v>
      </c>
      <c r="E22" s="88">
        <v>620000</v>
      </c>
      <c r="F22" s="88"/>
      <c r="G22" s="62"/>
      <c r="H22" s="62"/>
      <c r="I22" s="62"/>
      <c r="J22" s="62"/>
      <c r="K22" s="62"/>
      <c r="L22" s="62"/>
      <c r="M22" s="62"/>
      <c r="N22" s="58"/>
      <c r="O22" s="62"/>
    </row>
    <row r="23" ht="18" customHeight="1" spans="1:15">
      <c r="A23" s="63" t="s">
        <v>127</v>
      </c>
      <c r="B23" s="63" t="s">
        <v>128</v>
      </c>
      <c r="C23" s="88">
        <v>620000</v>
      </c>
      <c r="D23" s="88">
        <v>620000</v>
      </c>
      <c r="E23" s="88">
        <v>620000</v>
      </c>
      <c r="F23" s="88"/>
      <c r="G23" s="62"/>
      <c r="H23" s="62"/>
      <c r="I23" s="62"/>
      <c r="J23" s="62"/>
      <c r="K23" s="62"/>
      <c r="L23" s="62"/>
      <c r="M23" s="62"/>
      <c r="N23" s="58"/>
      <c r="O23" s="62"/>
    </row>
    <row r="24" ht="21" customHeight="1" spans="1:15">
      <c r="A24" s="189" t="s">
        <v>56</v>
      </c>
      <c r="B24" s="40"/>
      <c r="C24" s="88">
        <v>34945676</v>
      </c>
      <c r="D24" s="88">
        <v>6425936</v>
      </c>
      <c r="E24" s="88">
        <v>6158936</v>
      </c>
      <c r="F24" s="88">
        <v>267000</v>
      </c>
      <c r="G24" s="88"/>
      <c r="H24" s="88"/>
      <c r="I24" s="88"/>
      <c r="J24" s="88">
        <v>28519740</v>
      </c>
      <c r="K24" s="88">
        <v>28519740</v>
      </c>
      <c r="L24" s="88"/>
      <c r="M24" s="88"/>
      <c r="N24" s="88"/>
      <c r="O24" s="88"/>
    </row>
  </sheetData>
  <mergeCells count="11">
    <mergeCell ref="A2:O2"/>
    <mergeCell ref="A3:O3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scale="56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8" activePane="bottomLeft" state="frozen"/>
      <selection/>
      <selection pane="bottomLeft" activeCell="C17" sqref="C17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3"/>
      <c r="B1" s="3"/>
      <c r="C1" s="3"/>
      <c r="D1" s="3"/>
    </row>
    <row r="2" ht="15" customHeight="1" spans="1:4">
      <c r="A2" s="48"/>
      <c r="B2" s="52"/>
      <c r="C2" s="52"/>
      <c r="D2" s="52" t="s">
        <v>129</v>
      </c>
    </row>
    <row r="3" ht="41.25" customHeight="1" spans="1:1">
      <c r="A3" s="47" t="str">
        <f>"2025"&amp;"年部门财政拨款收支预算总表"</f>
        <v>2025年部门财政拨款收支预算总表</v>
      </c>
    </row>
    <row r="4" ht="17.25" customHeight="1" spans="1:4">
      <c r="A4" s="50" t="s">
        <v>1</v>
      </c>
      <c r="B4" s="173"/>
      <c r="D4" s="52" t="s">
        <v>2</v>
      </c>
    </row>
    <row r="5" ht="17.25" customHeight="1" spans="1:4">
      <c r="A5" s="174" t="s">
        <v>3</v>
      </c>
      <c r="B5" s="175"/>
      <c r="C5" s="174" t="s">
        <v>4</v>
      </c>
      <c r="D5" s="175"/>
    </row>
    <row r="6" ht="18.75" customHeight="1" spans="1:4">
      <c r="A6" s="174" t="s">
        <v>5</v>
      </c>
      <c r="B6" s="174" t="s">
        <v>6</v>
      </c>
      <c r="C6" s="174" t="s">
        <v>7</v>
      </c>
      <c r="D6" s="174" t="s">
        <v>6</v>
      </c>
    </row>
    <row r="7" ht="16.5" customHeight="1" spans="1:4">
      <c r="A7" s="176" t="s">
        <v>130</v>
      </c>
      <c r="B7" s="88"/>
      <c r="C7" s="176" t="s">
        <v>131</v>
      </c>
      <c r="D7" s="88"/>
    </row>
    <row r="8" ht="16.5" customHeight="1" spans="1:4">
      <c r="A8" s="176" t="s">
        <v>132</v>
      </c>
      <c r="B8" s="88">
        <v>6425936</v>
      </c>
      <c r="C8" s="176" t="s">
        <v>133</v>
      </c>
      <c r="D8" s="88"/>
    </row>
    <row r="9" ht="16.5" customHeight="1" spans="1:4">
      <c r="A9" s="176" t="s">
        <v>134</v>
      </c>
      <c r="B9" s="88"/>
      <c r="C9" s="176" t="s">
        <v>135</v>
      </c>
      <c r="D9" s="88"/>
    </row>
    <row r="10" ht="16.5" customHeight="1" spans="1:4">
      <c r="A10" s="176" t="s">
        <v>136</v>
      </c>
      <c r="B10" s="88"/>
      <c r="C10" s="176" t="s">
        <v>137</v>
      </c>
      <c r="D10" s="88"/>
    </row>
    <row r="11" ht="16.5" customHeight="1" spans="1:4">
      <c r="A11" s="176" t="s">
        <v>138</v>
      </c>
      <c r="B11" s="88"/>
      <c r="C11" s="176" t="s">
        <v>139</v>
      </c>
      <c r="D11" s="88"/>
    </row>
    <row r="12" ht="16.5" customHeight="1" spans="1:4">
      <c r="A12" s="176" t="s">
        <v>132</v>
      </c>
      <c r="B12" s="88"/>
      <c r="C12" s="176" t="s">
        <v>140</v>
      </c>
      <c r="D12" s="88"/>
    </row>
    <row r="13" ht="16.5" customHeight="1" spans="1:4">
      <c r="A13" s="158" t="s">
        <v>134</v>
      </c>
      <c r="B13" s="88"/>
      <c r="C13" s="75" t="s">
        <v>141</v>
      </c>
      <c r="D13" s="88"/>
    </row>
    <row r="14" ht="16.5" customHeight="1" spans="1:4">
      <c r="A14" s="158" t="s">
        <v>136</v>
      </c>
      <c r="B14" s="88"/>
      <c r="C14" s="75" t="s">
        <v>142</v>
      </c>
      <c r="D14" s="88"/>
    </row>
    <row r="15" ht="16.5" customHeight="1" spans="1:4">
      <c r="A15" s="177"/>
      <c r="B15" s="88"/>
      <c r="C15" s="75" t="s">
        <v>143</v>
      </c>
      <c r="D15" s="88">
        <v>1134000</v>
      </c>
    </row>
    <row r="16" ht="16.5" customHeight="1" spans="1:4">
      <c r="A16" s="177"/>
      <c r="B16" s="88"/>
      <c r="C16" s="75" t="s">
        <v>144</v>
      </c>
      <c r="D16" s="88">
        <v>4671936</v>
      </c>
    </row>
    <row r="17" ht="16.5" customHeight="1" spans="1:4">
      <c r="A17" s="177"/>
      <c r="B17" s="88"/>
      <c r="C17" s="75" t="s">
        <v>145</v>
      </c>
      <c r="D17" s="88"/>
    </row>
    <row r="18" ht="16.5" customHeight="1" spans="1:4">
      <c r="A18" s="177"/>
      <c r="B18" s="88"/>
      <c r="C18" s="75" t="s">
        <v>146</v>
      </c>
      <c r="D18" s="88"/>
    </row>
    <row r="19" ht="16.5" customHeight="1" spans="1:4">
      <c r="A19" s="177"/>
      <c r="B19" s="88"/>
      <c r="C19" s="75" t="s">
        <v>147</v>
      </c>
      <c r="D19" s="88"/>
    </row>
    <row r="20" ht="16.5" customHeight="1" spans="1:4">
      <c r="A20" s="177"/>
      <c r="B20" s="88"/>
      <c r="C20" s="75" t="s">
        <v>148</v>
      </c>
      <c r="D20" s="88"/>
    </row>
    <row r="21" ht="16.5" customHeight="1" spans="1:4">
      <c r="A21" s="177"/>
      <c r="B21" s="88"/>
      <c r="C21" s="75" t="s">
        <v>149</v>
      </c>
      <c r="D21" s="88"/>
    </row>
    <row r="22" ht="16.5" customHeight="1" spans="1:4">
      <c r="A22" s="177"/>
      <c r="B22" s="88"/>
      <c r="C22" s="75" t="s">
        <v>150</v>
      </c>
      <c r="D22" s="88"/>
    </row>
    <row r="23" ht="16.5" customHeight="1" spans="1:4">
      <c r="A23" s="177"/>
      <c r="B23" s="88"/>
      <c r="C23" s="75" t="s">
        <v>151</v>
      </c>
      <c r="D23" s="88"/>
    </row>
    <row r="24" ht="16.5" customHeight="1" spans="1:4">
      <c r="A24" s="177"/>
      <c r="B24" s="88"/>
      <c r="C24" s="75" t="s">
        <v>152</v>
      </c>
      <c r="D24" s="88"/>
    </row>
    <row r="25" ht="16.5" customHeight="1" spans="1:4">
      <c r="A25" s="177"/>
      <c r="B25" s="88"/>
      <c r="C25" s="75" t="s">
        <v>153</v>
      </c>
      <c r="D25" s="88"/>
    </row>
    <row r="26" ht="16.5" customHeight="1" spans="1:4">
      <c r="A26" s="177"/>
      <c r="B26" s="88"/>
      <c r="C26" s="75" t="s">
        <v>154</v>
      </c>
      <c r="D26" s="88">
        <v>620000</v>
      </c>
    </row>
    <row r="27" ht="16.5" customHeight="1" spans="1:4">
      <c r="A27" s="177"/>
      <c r="B27" s="88"/>
      <c r="C27" s="75" t="s">
        <v>155</v>
      </c>
      <c r="D27" s="88"/>
    </row>
    <row r="28" ht="16.5" customHeight="1" spans="1:4">
      <c r="A28" s="177"/>
      <c r="B28" s="88"/>
      <c r="C28" s="75" t="s">
        <v>156</v>
      </c>
      <c r="D28" s="88"/>
    </row>
    <row r="29" ht="16.5" customHeight="1" spans="1:4">
      <c r="A29" s="177"/>
      <c r="B29" s="88"/>
      <c r="C29" s="75" t="s">
        <v>157</v>
      </c>
      <c r="D29" s="88"/>
    </row>
    <row r="30" ht="16.5" customHeight="1" spans="1:4">
      <c r="A30" s="177"/>
      <c r="B30" s="88"/>
      <c r="C30" s="75" t="s">
        <v>158</v>
      </c>
      <c r="D30" s="88"/>
    </row>
    <row r="31" ht="16.5" customHeight="1" spans="1:4">
      <c r="A31" s="177"/>
      <c r="B31" s="88"/>
      <c r="C31" s="75" t="s">
        <v>159</v>
      </c>
      <c r="D31" s="88"/>
    </row>
    <row r="32" ht="16.5" customHeight="1" spans="1:4">
      <c r="A32" s="177"/>
      <c r="B32" s="88"/>
      <c r="C32" s="158" t="s">
        <v>160</v>
      </c>
      <c r="D32" s="88"/>
    </row>
    <row r="33" ht="16.5" customHeight="1" spans="1:4">
      <c r="A33" s="177"/>
      <c r="B33" s="88"/>
      <c r="C33" s="158" t="s">
        <v>161</v>
      </c>
      <c r="D33" s="88"/>
    </row>
    <row r="34" ht="16.5" customHeight="1" spans="1:4">
      <c r="A34" s="177"/>
      <c r="B34" s="88"/>
      <c r="C34" s="34" t="s">
        <v>162</v>
      </c>
      <c r="D34" s="88"/>
    </row>
    <row r="35" ht="15" customHeight="1" spans="1:4">
      <c r="A35" s="178" t="s">
        <v>51</v>
      </c>
      <c r="B35" s="179">
        <v>6425936</v>
      </c>
      <c r="C35" s="178" t="s">
        <v>52</v>
      </c>
      <c r="D35" s="179">
        <v>6425936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pane ySplit="1" topLeftCell="A2" activePane="bottomLeft" state="frozen"/>
      <selection/>
      <selection pane="bottomLeft" activeCell="D25" sqref="D25"/>
    </sheetView>
  </sheetViews>
  <sheetFormatPr defaultColWidth="9.14166666666667" defaultRowHeight="14.25" customHeight="1" outlineLevelCol="6"/>
  <cols>
    <col min="1" max="1" width="13.625" customWidth="1"/>
    <col min="2" max="2" width="28.75" customWidth="1"/>
    <col min="3" max="3" width="19.125" customWidth="1"/>
    <col min="4" max="4" width="15.75" customWidth="1"/>
    <col min="5" max="5" width="18.125" customWidth="1"/>
    <col min="6" max="6" width="11.25" customWidth="1"/>
    <col min="7" max="7" width="15.5" customWidth="1"/>
  </cols>
  <sheetData>
    <row r="1" customHeight="1" spans="1:7">
      <c r="A1" s="3"/>
      <c r="B1" s="3"/>
      <c r="C1" s="3"/>
      <c r="D1" s="3"/>
      <c r="E1" s="3"/>
      <c r="F1" s="3"/>
      <c r="G1" s="3"/>
    </row>
    <row r="2" customHeight="1" spans="4:7">
      <c r="D2" s="148"/>
      <c r="F2" s="79"/>
      <c r="G2" s="153" t="s">
        <v>163</v>
      </c>
    </row>
    <row r="3" ht="41.25" customHeight="1" spans="1:7">
      <c r="A3" s="137" t="str">
        <f>"2025"&amp;"年一般公共预算支出预算表（按功能科目分类）"</f>
        <v>2025年一般公共预算支出预算表（按功能科目分类）</v>
      </c>
      <c r="B3" s="137"/>
      <c r="C3" s="137"/>
      <c r="D3" s="137"/>
      <c r="E3" s="137"/>
      <c r="F3" s="137"/>
      <c r="G3" s="137"/>
    </row>
    <row r="4" ht="18" customHeight="1" spans="1:7">
      <c r="A4" s="7" t="s">
        <v>1</v>
      </c>
      <c r="F4" s="134"/>
      <c r="G4" s="153" t="s">
        <v>2</v>
      </c>
    </row>
    <row r="5" ht="20.25" customHeight="1" spans="1:7">
      <c r="A5" s="169" t="s">
        <v>164</v>
      </c>
      <c r="B5" s="170"/>
      <c r="C5" s="138" t="s">
        <v>56</v>
      </c>
      <c r="D5" s="161" t="s">
        <v>75</v>
      </c>
      <c r="E5" s="14"/>
      <c r="F5" s="15"/>
      <c r="G5" s="150" t="s">
        <v>76</v>
      </c>
    </row>
    <row r="6" ht="20.25" customHeight="1" spans="1:7">
      <c r="A6" s="171" t="s">
        <v>72</v>
      </c>
      <c r="B6" s="171" t="s">
        <v>73</v>
      </c>
      <c r="C6" s="21"/>
      <c r="D6" s="143" t="s">
        <v>58</v>
      </c>
      <c r="E6" s="143" t="s">
        <v>165</v>
      </c>
      <c r="F6" s="143" t="s">
        <v>166</v>
      </c>
      <c r="G6" s="152"/>
    </row>
    <row r="7" ht="15" customHeight="1" spans="1:7">
      <c r="A7" s="66" t="s">
        <v>82</v>
      </c>
      <c r="B7" s="66" t="s">
        <v>83</v>
      </c>
      <c r="C7" s="66" t="s">
        <v>84</v>
      </c>
      <c r="D7" s="66" t="s">
        <v>85</v>
      </c>
      <c r="E7" s="66" t="s">
        <v>86</v>
      </c>
      <c r="F7" s="66" t="s">
        <v>87</v>
      </c>
      <c r="G7" s="66" t="s">
        <v>88</v>
      </c>
    </row>
    <row r="8" ht="15" customHeight="1" spans="1:7">
      <c r="A8" s="158" t="s">
        <v>97</v>
      </c>
      <c r="B8" s="158" t="s">
        <v>98</v>
      </c>
      <c r="C8" s="88">
        <v>1134000</v>
      </c>
      <c r="D8" s="88">
        <v>1134000</v>
      </c>
      <c r="E8" s="88">
        <v>1040400</v>
      </c>
      <c r="F8" s="88">
        <v>93600</v>
      </c>
      <c r="G8" s="88"/>
    </row>
    <row r="9" ht="15" customHeight="1" spans="1:7">
      <c r="A9" s="158" t="s">
        <v>99</v>
      </c>
      <c r="B9" s="158" t="s">
        <v>100</v>
      </c>
      <c r="C9" s="88">
        <v>1134000</v>
      </c>
      <c r="D9" s="88">
        <v>1134000</v>
      </c>
      <c r="E9" s="88">
        <v>1040400</v>
      </c>
      <c r="F9" s="88">
        <v>93600</v>
      </c>
      <c r="G9" s="88"/>
    </row>
    <row r="10" ht="15" customHeight="1" spans="1:7">
      <c r="A10" s="158" t="s">
        <v>101</v>
      </c>
      <c r="B10" s="158" t="s">
        <v>102</v>
      </c>
      <c r="C10" s="88">
        <v>624000</v>
      </c>
      <c r="D10" s="88">
        <v>624000</v>
      </c>
      <c r="E10" s="88">
        <v>530400</v>
      </c>
      <c r="F10" s="88">
        <v>93600</v>
      </c>
      <c r="G10" s="88"/>
    </row>
    <row r="11" ht="15" customHeight="1" spans="1:7">
      <c r="A11" s="158" t="s">
        <v>103</v>
      </c>
      <c r="B11" s="158" t="s">
        <v>104</v>
      </c>
      <c r="C11" s="88">
        <v>510000</v>
      </c>
      <c r="D11" s="88">
        <v>510000</v>
      </c>
      <c r="E11" s="88">
        <v>510000</v>
      </c>
      <c r="F11" s="88"/>
      <c r="G11" s="88"/>
    </row>
    <row r="12" ht="15" customHeight="1" spans="1:7">
      <c r="A12" s="158" t="s">
        <v>105</v>
      </c>
      <c r="B12" s="158" t="s">
        <v>106</v>
      </c>
      <c r="C12" s="88">
        <v>4671936</v>
      </c>
      <c r="D12" s="88">
        <v>4404936</v>
      </c>
      <c r="E12" s="88">
        <v>4404936</v>
      </c>
      <c r="F12" s="88"/>
      <c r="G12" s="88">
        <v>267000</v>
      </c>
    </row>
    <row r="13" ht="15" customHeight="1" spans="1:7">
      <c r="A13" s="158" t="s">
        <v>107</v>
      </c>
      <c r="B13" s="158" t="s">
        <v>108</v>
      </c>
      <c r="C13" s="88">
        <v>7000</v>
      </c>
      <c r="D13" s="88"/>
      <c r="E13" s="88"/>
      <c r="F13" s="88"/>
      <c r="G13" s="88">
        <v>7000</v>
      </c>
    </row>
    <row r="14" ht="15" customHeight="1" spans="1:7">
      <c r="A14" s="158" t="s">
        <v>109</v>
      </c>
      <c r="B14" s="158" t="s">
        <v>110</v>
      </c>
      <c r="C14" s="88">
        <v>7000</v>
      </c>
      <c r="D14" s="88"/>
      <c r="E14" s="88"/>
      <c r="F14" s="88"/>
      <c r="G14" s="88">
        <v>7000</v>
      </c>
    </row>
    <row r="15" ht="15" customHeight="1" spans="1:7">
      <c r="A15" s="158" t="s">
        <v>111</v>
      </c>
      <c r="B15" s="158" t="s">
        <v>112</v>
      </c>
      <c r="C15" s="88">
        <v>4074936</v>
      </c>
      <c r="D15" s="88">
        <v>3814936</v>
      </c>
      <c r="E15" s="88">
        <v>3814936</v>
      </c>
      <c r="F15" s="88"/>
      <c r="G15" s="88">
        <v>260000</v>
      </c>
    </row>
    <row r="16" ht="15" customHeight="1" spans="1:7">
      <c r="A16" s="158" t="s">
        <v>113</v>
      </c>
      <c r="B16" s="158" t="s">
        <v>114</v>
      </c>
      <c r="C16" s="88">
        <v>4074936</v>
      </c>
      <c r="D16" s="88">
        <v>3814936</v>
      </c>
      <c r="E16" s="88">
        <v>3814936</v>
      </c>
      <c r="F16" s="88"/>
      <c r="G16" s="88">
        <v>260000</v>
      </c>
    </row>
    <row r="17" ht="15" customHeight="1" spans="1:7">
      <c r="A17" s="158" t="s">
        <v>115</v>
      </c>
      <c r="B17" s="158" t="s">
        <v>116</v>
      </c>
      <c r="C17" s="88">
        <v>590000</v>
      </c>
      <c r="D17" s="88">
        <v>590000</v>
      </c>
      <c r="E17" s="88">
        <v>590000</v>
      </c>
      <c r="F17" s="88"/>
      <c r="G17" s="88"/>
    </row>
    <row r="18" ht="15" customHeight="1" spans="1:7">
      <c r="A18" s="158" t="s">
        <v>117</v>
      </c>
      <c r="B18" s="158" t="s">
        <v>118</v>
      </c>
      <c r="C18" s="88">
        <v>270000</v>
      </c>
      <c r="D18" s="88">
        <v>270000</v>
      </c>
      <c r="E18" s="88">
        <v>270000</v>
      </c>
      <c r="F18" s="88"/>
      <c r="G18" s="88"/>
    </row>
    <row r="19" ht="15" customHeight="1" spans="1:7">
      <c r="A19" s="158" t="s">
        <v>119</v>
      </c>
      <c r="B19" s="158" t="s">
        <v>120</v>
      </c>
      <c r="C19" s="88">
        <v>280000</v>
      </c>
      <c r="D19" s="88">
        <v>280000</v>
      </c>
      <c r="E19" s="88">
        <v>280000</v>
      </c>
      <c r="F19" s="88"/>
      <c r="G19" s="88"/>
    </row>
    <row r="20" ht="15" customHeight="1" spans="1:7">
      <c r="A20" s="158" t="s">
        <v>121</v>
      </c>
      <c r="B20" s="158" t="s">
        <v>122</v>
      </c>
      <c r="C20" s="88">
        <v>40000</v>
      </c>
      <c r="D20" s="88">
        <v>40000</v>
      </c>
      <c r="E20" s="88">
        <v>40000</v>
      </c>
      <c r="F20" s="88"/>
      <c r="G20" s="88"/>
    </row>
    <row r="21" ht="15" customHeight="1" spans="1:7">
      <c r="A21" s="158" t="s">
        <v>123</v>
      </c>
      <c r="B21" s="158" t="s">
        <v>124</v>
      </c>
      <c r="C21" s="88">
        <v>620000</v>
      </c>
      <c r="D21" s="88">
        <v>620000</v>
      </c>
      <c r="E21" s="88">
        <v>620000</v>
      </c>
      <c r="F21" s="88"/>
      <c r="G21" s="88"/>
    </row>
    <row r="22" ht="15" customHeight="1" spans="1:7">
      <c r="A22" s="158" t="s">
        <v>125</v>
      </c>
      <c r="B22" s="158" t="s">
        <v>126</v>
      </c>
      <c r="C22" s="88">
        <v>620000</v>
      </c>
      <c r="D22" s="88">
        <v>620000</v>
      </c>
      <c r="E22" s="88">
        <v>620000</v>
      </c>
      <c r="F22" s="88"/>
      <c r="G22" s="88"/>
    </row>
    <row r="23" ht="15" customHeight="1" spans="1:7">
      <c r="A23" s="158" t="s">
        <v>127</v>
      </c>
      <c r="B23" s="158" t="s">
        <v>128</v>
      </c>
      <c r="C23" s="88">
        <v>620000</v>
      </c>
      <c r="D23" s="88">
        <v>620000</v>
      </c>
      <c r="E23" s="88">
        <v>620000</v>
      </c>
      <c r="F23" s="88"/>
      <c r="G23" s="88"/>
    </row>
    <row r="24" ht="18" customHeight="1" spans="1:7">
      <c r="A24" s="87" t="s">
        <v>167</v>
      </c>
      <c r="B24" s="172" t="s">
        <v>167</v>
      </c>
      <c r="C24" s="88">
        <v>6425936</v>
      </c>
      <c r="D24" s="88">
        <v>6158936</v>
      </c>
      <c r="E24" s="88">
        <v>6065336</v>
      </c>
      <c r="F24" s="88">
        <v>93600</v>
      </c>
      <c r="G24" s="88">
        <v>267000</v>
      </c>
    </row>
  </sheetData>
  <mergeCells count="6">
    <mergeCell ref="A3:G3"/>
    <mergeCell ref="A5:B5"/>
    <mergeCell ref="D5:F5"/>
    <mergeCell ref="A24:B24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10.425" defaultRowHeight="14.25" customHeight="1" outlineLevelCol="5"/>
  <cols>
    <col min="1" max="1" width="28.1416666666667" customWidth="1"/>
    <col min="2" max="6" width="23.75" customWidth="1"/>
  </cols>
  <sheetData>
    <row r="1" customHeight="1" spans="1:6">
      <c r="A1" s="3"/>
      <c r="B1" s="3"/>
      <c r="C1" s="3"/>
      <c r="D1" s="3"/>
      <c r="E1" s="3"/>
      <c r="F1" s="3"/>
    </row>
    <row r="2" customHeight="1" spans="1:6">
      <c r="A2" s="49"/>
      <c r="B2" s="49"/>
      <c r="C2" s="49"/>
      <c r="D2" s="49"/>
      <c r="E2" s="48"/>
      <c r="F2" s="165" t="s">
        <v>168</v>
      </c>
    </row>
    <row r="3" ht="41.25" customHeight="1" spans="1:6">
      <c r="A3" s="166" t="str">
        <f>"2025"&amp;"年一般公共预算“三公”经费支出预算表"</f>
        <v>2025年一般公共预算“三公”经费支出预算表</v>
      </c>
      <c r="B3" s="49"/>
      <c r="C3" s="49"/>
      <c r="D3" s="49"/>
      <c r="E3" s="48"/>
      <c r="F3" s="49"/>
    </row>
    <row r="4" customHeight="1" spans="1:6">
      <c r="A4" s="118" t="s">
        <v>1</v>
      </c>
      <c r="B4" s="167"/>
      <c r="D4" s="49"/>
      <c r="E4" s="48"/>
      <c r="F4" s="70" t="s">
        <v>2</v>
      </c>
    </row>
    <row r="5" ht="27" customHeight="1" spans="1:6">
      <c r="A5" s="53" t="s">
        <v>169</v>
      </c>
      <c r="B5" s="53" t="s">
        <v>170</v>
      </c>
      <c r="C5" s="55" t="s">
        <v>171</v>
      </c>
      <c r="D5" s="53"/>
      <c r="E5" s="54"/>
      <c r="F5" s="53" t="s">
        <v>172</v>
      </c>
    </row>
    <row r="6" ht="28.5" customHeight="1" spans="1:6">
      <c r="A6" s="168"/>
      <c r="B6" s="57"/>
      <c r="C6" s="54" t="s">
        <v>58</v>
      </c>
      <c r="D6" s="54" t="s">
        <v>173</v>
      </c>
      <c r="E6" s="54" t="s">
        <v>174</v>
      </c>
      <c r="F6" s="56"/>
    </row>
    <row r="7" ht="17.25" customHeight="1" spans="1:6">
      <c r="A7" s="62" t="s">
        <v>82</v>
      </c>
      <c r="B7" s="62" t="s">
        <v>83</v>
      </c>
      <c r="C7" s="62" t="s">
        <v>84</v>
      </c>
      <c r="D7" s="62" t="s">
        <v>85</v>
      </c>
      <c r="E7" s="62" t="s">
        <v>86</v>
      </c>
      <c r="F7" s="62" t="s">
        <v>87</v>
      </c>
    </row>
    <row r="8" ht="17.25" customHeight="1" spans="1:6">
      <c r="A8" s="88"/>
      <c r="B8" s="88"/>
      <c r="C8" s="88"/>
      <c r="D8" s="88"/>
      <c r="E8" s="88"/>
      <c r="F8" s="88"/>
    </row>
    <row r="10" customHeight="1" spans="1:1">
      <c r="A10" t="s">
        <v>175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4"/>
  <sheetViews>
    <sheetView showZeros="0" topLeftCell="F1" workbookViewId="0">
      <pane ySplit="1" topLeftCell="A8" activePane="bottomLeft" state="frozen"/>
      <selection/>
      <selection pane="bottomLeft" activeCell="K19" sqref="K19"/>
    </sheetView>
  </sheetViews>
  <sheetFormatPr defaultColWidth="9.14166666666667" defaultRowHeight="14.25" customHeight="1"/>
  <cols>
    <col min="1" max="1" width="18.75" customWidth="1"/>
    <col min="2" max="2" width="33.5" customWidth="1"/>
    <col min="3" max="3" width="20.7083333333333" customWidth="1"/>
    <col min="4" max="4" width="18.75" customWidth="1"/>
    <col min="5" max="5" width="10.1416666666667" customWidth="1"/>
    <col min="6" max="6" width="17.575" customWidth="1"/>
    <col min="7" max="7" width="10.2833333333333" customWidth="1"/>
    <col min="8" max="8" width="23.75" customWidth="1"/>
    <col min="9" max="10" width="11.625" customWidth="1"/>
    <col min="11" max="11" width="10" customWidth="1"/>
    <col min="12" max="12" width="15.625" customWidth="1"/>
    <col min="13" max="13" width="12.125" customWidth="1"/>
    <col min="14" max="14" width="8.125" customWidth="1"/>
    <col min="15" max="15" width="11.875" customWidth="1"/>
    <col min="16" max="16" width="13.75" customWidth="1"/>
    <col min="17" max="18" width="15.625" customWidth="1"/>
    <col min="19" max="19" width="4.375" customWidth="1"/>
    <col min="20" max="21" width="8.125" customWidth="1"/>
    <col min="22" max="22" width="11.875" customWidth="1"/>
    <col min="23" max="23" width="15.625" customWidth="1"/>
    <col min="24" max="24" width="8.125" customWidth="1"/>
  </cols>
  <sheetData>
    <row r="1" customHeight="1" spans="1:2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3.5" customHeight="1" spans="2:24">
      <c r="B2" s="148"/>
      <c r="C2" s="154"/>
      <c r="E2" s="155"/>
      <c r="F2" s="155"/>
      <c r="G2" s="155"/>
      <c r="H2" s="155"/>
      <c r="I2" s="90"/>
      <c r="J2" s="90"/>
      <c r="K2" s="90"/>
      <c r="L2" s="90"/>
      <c r="M2" s="90"/>
      <c r="N2" s="90"/>
      <c r="R2" s="90"/>
      <c r="V2" s="154"/>
      <c r="X2" s="5" t="s">
        <v>176</v>
      </c>
    </row>
    <row r="3" ht="45.75" customHeight="1" spans="1:24">
      <c r="A3" s="72" t="str">
        <f>"2025"&amp;"年部门基本支出预算表"</f>
        <v>2025年部门基本支出预算表</v>
      </c>
      <c r="B3" s="6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6"/>
      <c r="P3" s="6"/>
      <c r="Q3" s="6"/>
      <c r="R3" s="72"/>
      <c r="S3" s="72"/>
      <c r="T3" s="72"/>
      <c r="U3" s="72"/>
      <c r="V3" s="72"/>
      <c r="W3" s="72"/>
      <c r="X3" s="72"/>
    </row>
    <row r="4" ht="18.75" customHeight="1" spans="1:24">
      <c r="A4" s="7" t="s">
        <v>1</v>
      </c>
      <c r="B4" s="8"/>
      <c r="C4" s="156"/>
      <c r="D4" s="156"/>
      <c r="E4" s="156"/>
      <c r="F4" s="156"/>
      <c r="G4" s="156"/>
      <c r="H4" s="156"/>
      <c r="I4" s="92"/>
      <c r="J4" s="92"/>
      <c r="K4" s="92"/>
      <c r="L4" s="92"/>
      <c r="M4" s="92"/>
      <c r="N4" s="92"/>
      <c r="O4" s="9"/>
      <c r="P4" s="9"/>
      <c r="Q4" s="9"/>
      <c r="R4" s="92"/>
      <c r="V4" s="154"/>
      <c r="X4" s="5" t="s">
        <v>2</v>
      </c>
    </row>
    <row r="5" ht="18" customHeight="1" spans="1:24">
      <c r="A5" s="11" t="s">
        <v>177</v>
      </c>
      <c r="B5" s="11" t="s">
        <v>178</v>
      </c>
      <c r="C5" s="11" t="s">
        <v>179</v>
      </c>
      <c r="D5" s="11" t="s">
        <v>180</v>
      </c>
      <c r="E5" s="11" t="s">
        <v>181</v>
      </c>
      <c r="F5" s="11" t="s">
        <v>182</v>
      </c>
      <c r="G5" s="11" t="s">
        <v>183</v>
      </c>
      <c r="H5" s="11" t="s">
        <v>184</v>
      </c>
      <c r="I5" s="161" t="s">
        <v>185</v>
      </c>
      <c r="J5" s="115" t="s">
        <v>185</v>
      </c>
      <c r="K5" s="115"/>
      <c r="L5" s="115"/>
      <c r="M5" s="115"/>
      <c r="N5" s="115"/>
      <c r="O5" s="14"/>
      <c r="P5" s="14"/>
      <c r="Q5" s="14"/>
      <c r="R5" s="108" t="s">
        <v>62</v>
      </c>
      <c r="S5" s="115" t="s">
        <v>63</v>
      </c>
      <c r="T5" s="115"/>
      <c r="U5" s="115"/>
      <c r="V5" s="115"/>
      <c r="W5" s="115"/>
      <c r="X5" s="84"/>
    </row>
    <row r="6" ht="18" customHeight="1" spans="1:24">
      <c r="A6" s="16"/>
      <c r="B6" s="33"/>
      <c r="C6" s="140"/>
      <c r="D6" s="16"/>
      <c r="E6" s="16"/>
      <c r="F6" s="16"/>
      <c r="G6" s="16"/>
      <c r="H6" s="16"/>
      <c r="I6" s="138" t="s">
        <v>186</v>
      </c>
      <c r="J6" s="161" t="s">
        <v>59</v>
      </c>
      <c r="K6" s="115"/>
      <c r="L6" s="115"/>
      <c r="M6" s="115"/>
      <c r="N6" s="84"/>
      <c r="O6" s="13" t="s">
        <v>187</v>
      </c>
      <c r="P6" s="14"/>
      <c r="Q6" s="15"/>
      <c r="R6" s="11" t="s">
        <v>62</v>
      </c>
      <c r="S6" s="161" t="s">
        <v>63</v>
      </c>
      <c r="T6" s="108" t="s">
        <v>65</v>
      </c>
      <c r="U6" s="115" t="s">
        <v>63</v>
      </c>
      <c r="V6" s="108" t="s">
        <v>67</v>
      </c>
      <c r="W6" s="108" t="s">
        <v>68</v>
      </c>
      <c r="X6" s="164" t="s">
        <v>69</v>
      </c>
    </row>
    <row r="7" ht="19.5" customHeight="1" spans="1:24">
      <c r="A7" s="33"/>
      <c r="B7" s="33"/>
      <c r="C7" s="33"/>
      <c r="D7" s="33"/>
      <c r="E7" s="33"/>
      <c r="F7" s="33"/>
      <c r="G7" s="33"/>
      <c r="H7" s="33"/>
      <c r="I7" s="33"/>
      <c r="J7" s="162" t="s">
        <v>188</v>
      </c>
      <c r="K7" s="11" t="s">
        <v>189</v>
      </c>
      <c r="L7" s="11" t="s">
        <v>190</v>
      </c>
      <c r="M7" s="11" t="s">
        <v>191</v>
      </c>
      <c r="N7" s="11" t="s">
        <v>192</v>
      </c>
      <c r="O7" s="11" t="s">
        <v>59</v>
      </c>
      <c r="P7" s="11" t="s">
        <v>60</v>
      </c>
      <c r="Q7" s="11" t="s">
        <v>61</v>
      </c>
      <c r="R7" s="33"/>
      <c r="S7" s="11" t="s">
        <v>58</v>
      </c>
      <c r="T7" s="11" t="s">
        <v>65</v>
      </c>
      <c r="U7" s="11" t="s">
        <v>193</v>
      </c>
      <c r="V7" s="11" t="s">
        <v>67</v>
      </c>
      <c r="W7" s="11" t="s">
        <v>68</v>
      </c>
      <c r="X7" s="11" t="s">
        <v>69</v>
      </c>
    </row>
    <row r="8" ht="37.5" customHeight="1" spans="1:24">
      <c r="A8" s="157"/>
      <c r="B8" s="21"/>
      <c r="C8" s="157"/>
      <c r="D8" s="157"/>
      <c r="E8" s="157"/>
      <c r="F8" s="157"/>
      <c r="G8" s="157"/>
      <c r="H8" s="157"/>
      <c r="I8" s="157"/>
      <c r="J8" s="163" t="s">
        <v>58</v>
      </c>
      <c r="K8" s="19" t="s">
        <v>194</v>
      </c>
      <c r="L8" s="19" t="s">
        <v>190</v>
      </c>
      <c r="M8" s="19" t="s">
        <v>191</v>
      </c>
      <c r="N8" s="19" t="s">
        <v>192</v>
      </c>
      <c r="O8" s="19" t="s">
        <v>190</v>
      </c>
      <c r="P8" s="19" t="s">
        <v>191</v>
      </c>
      <c r="Q8" s="19" t="s">
        <v>192</v>
      </c>
      <c r="R8" s="19" t="s">
        <v>62</v>
      </c>
      <c r="S8" s="19" t="s">
        <v>58</v>
      </c>
      <c r="T8" s="19" t="s">
        <v>65</v>
      </c>
      <c r="U8" s="19" t="s">
        <v>193</v>
      </c>
      <c r="V8" s="19" t="s">
        <v>67</v>
      </c>
      <c r="W8" s="19" t="s">
        <v>68</v>
      </c>
      <c r="X8" s="19" t="s">
        <v>69</v>
      </c>
    </row>
    <row r="9" customHeight="1" spans="1:24">
      <c r="A9" s="42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  <c r="G9" s="42">
        <v>7</v>
      </c>
      <c r="H9" s="42">
        <v>8</v>
      </c>
      <c r="I9" s="42">
        <v>9</v>
      </c>
      <c r="J9" s="42">
        <v>10</v>
      </c>
      <c r="K9" s="42">
        <v>11</v>
      </c>
      <c r="L9" s="42">
        <v>12</v>
      </c>
      <c r="M9" s="42">
        <v>13</v>
      </c>
      <c r="N9" s="42">
        <v>14</v>
      </c>
      <c r="O9" s="42">
        <v>15</v>
      </c>
      <c r="P9" s="42">
        <v>16</v>
      </c>
      <c r="Q9" s="42">
        <v>17</v>
      </c>
      <c r="R9" s="42">
        <v>18</v>
      </c>
      <c r="S9" s="42">
        <v>19</v>
      </c>
      <c r="T9" s="42">
        <v>20</v>
      </c>
      <c r="U9" s="42">
        <v>21</v>
      </c>
      <c r="V9" s="42">
        <v>22</v>
      </c>
      <c r="W9" s="42">
        <v>23</v>
      </c>
      <c r="X9" s="42">
        <v>24</v>
      </c>
    </row>
    <row r="10" ht="24" customHeight="1" spans="1:24">
      <c r="A10" s="158" t="s">
        <v>195</v>
      </c>
      <c r="B10" s="34" t="s">
        <v>70</v>
      </c>
      <c r="C10" s="208" t="s">
        <v>196</v>
      </c>
      <c r="D10" s="158" t="s">
        <v>197</v>
      </c>
      <c r="E10" s="158" t="s">
        <v>101</v>
      </c>
      <c r="F10" s="34" t="s">
        <v>102</v>
      </c>
      <c r="G10" s="158" t="s">
        <v>198</v>
      </c>
      <c r="H10" s="158" t="s">
        <v>199</v>
      </c>
      <c r="I10" s="88">
        <v>530400</v>
      </c>
      <c r="J10" s="88">
        <v>530400</v>
      </c>
      <c r="K10" s="88"/>
      <c r="L10" s="88"/>
      <c r="M10" s="88">
        <v>530400</v>
      </c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</row>
    <row r="11" ht="24" customHeight="1" spans="1:24">
      <c r="A11" s="158" t="s">
        <v>195</v>
      </c>
      <c r="B11" s="34" t="s">
        <v>70</v>
      </c>
      <c r="C11" s="208" t="s">
        <v>200</v>
      </c>
      <c r="D11" s="158" t="s">
        <v>128</v>
      </c>
      <c r="E11" s="158" t="s">
        <v>127</v>
      </c>
      <c r="F11" s="34" t="s">
        <v>128</v>
      </c>
      <c r="G11" s="158" t="s">
        <v>201</v>
      </c>
      <c r="H11" s="158" t="s">
        <v>128</v>
      </c>
      <c r="I11" s="88">
        <v>620000</v>
      </c>
      <c r="J11" s="88">
        <v>620000</v>
      </c>
      <c r="K11" s="88"/>
      <c r="L11" s="88"/>
      <c r="M11" s="88">
        <v>620000</v>
      </c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</row>
    <row r="12" ht="24" customHeight="1" spans="1:24">
      <c r="A12" s="158" t="s">
        <v>195</v>
      </c>
      <c r="B12" s="34" t="s">
        <v>70</v>
      </c>
      <c r="C12" s="208" t="s">
        <v>202</v>
      </c>
      <c r="D12" s="158" t="s">
        <v>203</v>
      </c>
      <c r="E12" s="158" t="s">
        <v>101</v>
      </c>
      <c r="F12" s="34" t="s">
        <v>102</v>
      </c>
      <c r="G12" s="158" t="s">
        <v>204</v>
      </c>
      <c r="H12" s="158" t="s">
        <v>205</v>
      </c>
      <c r="I12" s="88">
        <v>15600</v>
      </c>
      <c r="J12" s="88">
        <v>15600</v>
      </c>
      <c r="K12" s="88"/>
      <c r="L12" s="88"/>
      <c r="M12" s="88">
        <v>15600</v>
      </c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</row>
    <row r="13" ht="24" customHeight="1" spans="1:24">
      <c r="A13" s="158" t="s">
        <v>195</v>
      </c>
      <c r="B13" s="34" t="s">
        <v>70</v>
      </c>
      <c r="C13" s="208" t="s">
        <v>206</v>
      </c>
      <c r="D13" s="158" t="s">
        <v>207</v>
      </c>
      <c r="E13" s="158" t="s">
        <v>113</v>
      </c>
      <c r="F13" s="34" t="s">
        <v>114</v>
      </c>
      <c r="G13" s="158" t="s">
        <v>208</v>
      </c>
      <c r="H13" s="158" t="s">
        <v>209</v>
      </c>
      <c r="I13" s="88">
        <v>1339296</v>
      </c>
      <c r="J13" s="88">
        <v>1339296</v>
      </c>
      <c r="K13" s="88"/>
      <c r="L13" s="88"/>
      <c r="M13" s="88">
        <v>1339296</v>
      </c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</row>
    <row r="14" ht="24" customHeight="1" spans="1:24">
      <c r="A14" s="158" t="s">
        <v>195</v>
      </c>
      <c r="B14" s="34" t="s">
        <v>70</v>
      </c>
      <c r="C14" s="208" t="s">
        <v>206</v>
      </c>
      <c r="D14" s="158" t="s">
        <v>207</v>
      </c>
      <c r="E14" s="158" t="s">
        <v>113</v>
      </c>
      <c r="F14" s="34" t="s">
        <v>114</v>
      </c>
      <c r="G14" s="158" t="s">
        <v>210</v>
      </c>
      <c r="H14" s="158" t="s">
        <v>211</v>
      </c>
      <c r="I14" s="88">
        <v>657540</v>
      </c>
      <c r="J14" s="88">
        <v>657540</v>
      </c>
      <c r="K14" s="88"/>
      <c r="L14" s="88"/>
      <c r="M14" s="88">
        <v>657540</v>
      </c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</row>
    <row r="15" ht="24" customHeight="1" spans="1:24">
      <c r="A15" s="158" t="s">
        <v>195</v>
      </c>
      <c r="B15" s="34" t="s">
        <v>70</v>
      </c>
      <c r="C15" s="208" t="s">
        <v>206</v>
      </c>
      <c r="D15" s="158" t="s">
        <v>207</v>
      </c>
      <c r="E15" s="158" t="s">
        <v>113</v>
      </c>
      <c r="F15" s="34" t="s">
        <v>114</v>
      </c>
      <c r="G15" s="158" t="s">
        <v>212</v>
      </c>
      <c r="H15" s="158" t="s">
        <v>213</v>
      </c>
      <c r="I15" s="88">
        <v>631500</v>
      </c>
      <c r="J15" s="88">
        <v>631500</v>
      </c>
      <c r="K15" s="88"/>
      <c r="L15" s="88"/>
      <c r="M15" s="88">
        <v>631500</v>
      </c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</row>
    <row r="16" ht="24" customHeight="1" spans="1:24">
      <c r="A16" s="158" t="s">
        <v>195</v>
      </c>
      <c r="B16" s="34" t="s">
        <v>70</v>
      </c>
      <c r="C16" s="208" t="s">
        <v>214</v>
      </c>
      <c r="D16" s="158" t="s">
        <v>215</v>
      </c>
      <c r="E16" s="158" t="s">
        <v>103</v>
      </c>
      <c r="F16" s="34" t="s">
        <v>104</v>
      </c>
      <c r="G16" s="158" t="s">
        <v>216</v>
      </c>
      <c r="H16" s="158" t="s">
        <v>217</v>
      </c>
      <c r="I16" s="88">
        <v>510000</v>
      </c>
      <c r="J16" s="88">
        <v>510000</v>
      </c>
      <c r="K16" s="88"/>
      <c r="L16" s="88"/>
      <c r="M16" s="88">
        <v>510000</v>
      </c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</row>
    <row r="17" ht="24" customHeight="1" spans="1:24">
      <c r="A17" s="158" t="s">
        <v>195</v>
      </c>
      <c r="B17" s="34" t="s">
        <v>70</v>
      </c>
      <c r="C17" s="208" t="s">
        <v>214</v>
      </c>
      <c r="D17" s="158" t="s">
        <v>215</v>
      </c>
      <c r="E17" s="158" t="s">
        <v>117</v>
      </c>
      <c r="F17" s="34" t="s">
        <v>118</v>
      </c>
      <c r="G17" s="158" t="s">
        <v>218</v>
      </c>
      <c r="H17" s="158" t="s">
        <v>219</v>
      </c>
      <c r="I17" s="88">
        <v>270000</v>
      </c>
      <c r="J17" s="88">
        <v>270000</v>
      </c>
      <c r="K17" s="88"/>
      <c r="L17" s="88"/>
      <c r="M17" s="88">
        <v>270000</v>
      </c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</row>
    <row r="18" ht="24" customHeight="1" spans="1:24">
      <c r="A18" s="158" t="s">
        <v>195</v>
      </c>
      <c r="B18" s="34" t="s">
        <v>70</v>
      </c>
      <c r="C18" s="208" t="s">
        <v>214</v>
      </c>
      <c r="D18" s="158" t="s">
        <v>215</v>
      </c>
      <c r="E18" s="158" t="s">
        <v>119</v>
      </c>
      <c r="F18" s="34" t="s">
        <v>120</v>
      </c>
      <c r="G18" s="158" t="s">
        <v>220</v>
      </c>
      <c r="H18" s="158" t="s">
        <v>221</v>
      </c>
      <c r="I18" s="88">
        <v>280000</v>
      </c>
      <c r="J18" s="88">
        <v>280000</v>
      </c>
      <c r="K18" s="88"/>
      <c r="L18" s="88"/>
      <c r="M18" s="88">
        <v>280000</v>
      </c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</row>
    <row r="19" ht="24" customHeight="1" spans="1:24">
      <c r="A19" s="158" t="s">
        <v>195</v>
      </c>
      <c r="B19" s="34" t="s">
        <v>70</v>
      </c>
      <c r="C19" s="208" t="s">
        <v>214</v>
      </c>
      <c r="D19" s="158" t="s">
        <v>215</v>
      </c>
      <c r="E19" s="158" t="s">
        <v>113</v>
      </c>
      <c r="F19" s="34" t="s">
        <v>114</v>
      </c>
      <c r="G19" s="158" t="s">
        <v>222</v>
      </c>
      <c r="H19" s="158" t="s">
        <v>223</v>
      </c>
      <c r="I19" s="88">
        <v>17000</v>
      </c>
      <c r="J19" s="88">
        <v>17000</v>
      </c>
      <c r="K19" s="88"/>
      <c r="L19" s="88"/>
      <c r="M19" s="88">
        <v>17000</v>
      </c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</row>
    <row r="20" ht="24" customHeight="1" spans="1:24">
      <c r="A20" s="158" t="s">
        <v>195</v>
      </c>
      <c r="B20" s="34" t="s">
        <v>70</v>
      </c>
      <c r="C20" s="208" t="s">
        <v>214</v>
      </c>
      <c r="D20" s="158" t="s">
        <v>215</v>
      </c>
      <c r="E20" s="158" t="s">
        <v>121</v>
      </c>
      <c r="F20" s="34" t="s">
        <v>122</v>
      </c>
      <c r="G20" s="158" t="s">
        <v>222</v>
      </c>
      <c r="H20" s="158" t="s">
        <v>223</v>
      </c>
      <c r="I20" s="88">
        <v>32000</v>
      </c>
      <c r="J20" s="88">
        <v>32000</v>
      </c>
      <c r="K20" s="88"/>
      <c r="L20" s="88"/>
      <c r="M20" s="88">
        <v>32000</v>
      </c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</row>
    <row r="21" ht="24" customHeight="1" spans="1:24">
      <c r="A21" s="158" t="s">
        <v>195</v>
      </c>
      <c r="B21" s="34" t="s">
        <v>70</v>
      </c>
      <c r="C21" s="208" t="s">
        <v>214</v>
      </c>
      <c r="D21" s="158" t="s">
        <v>215</v>
      </c>
      <c r="E21" s="158" t="s">
        <v>121</v>
      </c>
      <c r="F21" s="34" t="s">
        <v>122</v>
      </c>
      <c r="G21" s="158" t="s">
        <v>222</v>
      </c>
      <c r="H21" s="158" t="s">
        <v>223</v>
      </c>
      <c r="I21" s="88">
        <v>8000</v>
      </c>
      <c r="J21" s="88">
        <v>8000</v>
      </c>
      <c r="K21" s="88"/>
      <c r="L21" s="88"/>
      <c r="M21" s="88">
        <v>8000</v>
      </c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ht="24" customHeight="1" spans="1:24">
      <c r="A22" s="158" t="s">
        <v>195</v>
      </c>
      <c r="B22" s="34" t="s">
        <v>70</v>
      </c>
      <c r="C22" s="208" t="s">
        <v>224</v>
      </c>
      <c r="D22" s="158" t="s">
        <v>225</v>
      </c>
      <c r="E22" s="158" t="s">
        <v>101</v>
      </c>
      <c r="F22" s="34" t="s">
        <v>102</v>
      </c>
      <c r="G22" s="158" t="s">
        <v>226</v>
      </c>
      <c r="H22" s="158" t="s">
        <v>227</v>
      </c>
      <c r="I22" s="88">
        <v>78000</v>
      </c>
      <c r="J22" s="88">
        <v>78000</v>
      </c>
      <c r="K22" s="88"/>
      <c r="L22" s="88"/>
      <c r="M22" s="88">
        <v>78000</v>
      </c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</row>
    <row r="23" ht="24" customHeight="1" spans="1:24">
      <c r="A23" s="158" t="s">
        <v>195</v>
      </c>
      <c r="B23" s="34" t="s">
        <v>70</v>
      </c>
      <c r="C23" s="208" t="s">
        <v>228</v>
      </c>
      <c r="D23" s="158" t="s">
        <v>229</v>
      </c>
      <c r="E23" s="158" t="s">
        <v>113</v>
      </c>
      <c r="F23" s="34" t="s">
        <v>114</v>
      </c>
      <c r="G23" s="158" t="s">
        <v>230</v>
      </c>
      <c r="H23" s="158" t="s">
        <v>231</v>
      </c>
      <c r="I23" s="88">
        <v>1169600</v>
      </c>
      <c r="J23" s="88">
        <v>1169600</v>
      </c>
      <c r="K23" s="88"/>
      <c r="L23" s="88"/>
      <c r="M23" s="88">
        <v>1169600</v>
      </c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</row>
    <row r="24" ht="17.25" customHeight="1" spans="1:24">
      <c r="A24" s="38" t="s">
        <v>167</v>
      </c>
      <c r="B24" s="39"/>
      <c r="C24" s="159"/>
      <c r="D24" s="159"/>
      <c r="E24" s="159"/>
      <c r="F24" s="159"/>
      <c r="G24" s="159"/>
      <c r="H24" s="160"/>
      <c r="I24" s="88">
        <v>6158936</v>
      </c>
      <c r="J24" s="88">
        <v>6158936</v>
      </c>
      <c r="K24" s="88"/>
      <c r="L24" s="88"/>
      <c r="M24" s="88">
        <v>6158936</v>
      </c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</row>
  </sheetData>
  <autoFilter ref="A8:X24">
    <extLst/>
  </autoFilter>
  <mergeCells count="31">
    <mergeCell ref="A3:X3"/>
    <mergeCell ref="A4:H4"/>
    <mergeCell ref="I5:X5"/>
    <mergeCell ref="J6:N6"/>
    <mergeCell ref="O6:Q6"/>
    <mergeCell ref="S6:X6"/>
    <mergeCell ref="A24:H24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4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topLeftCell="I1" workbookViewId="0">
      <pane ySplit="1" topLeftCell="A2" activePane="bottomLeft" state="frozen"/>
      <selection/>
      <selection pane="bottomLeft" activeCell="R1" sqref="R$1:S$1048576"/>
    </sheetView>
  </sheetViews>
  <sheetFormatPr defaultColWidth="9.14166666666667" defaultRowHeight="14.25" customHeight="1"/>
  <cols>
    <col min="1" max="1" width="10.2833333333333" customWidth="1"/>
    <col min="2" max="2" width="13.75" customWidth="1"/>
    <col min="3" max="3" width="18.625" customWidth="1"/>
    <col min="4" max="4" width="23.85" customWidth="1"/>
    <col min="5" max="5" width="8" customWidth="1"/>
    <col min="6" max="6" width="16" customWidth="1"/>
    <col min="7" max="7" width="7.375" customWidth="1"/>
    <col min="8" max="8" width="14.125" customWidth="1"/>
    <col min="9" max="9" width="14.5" customWidth="1"/>
    <col min="10" max="10" width="10.25" customWidth="1"/>
    <col min="11" max="12" width="13.75" customWidth="1"/>
    <col min="13" max="13" width="15.625" customWidth="1"/>
    <col min="14" max="14" width="11.875" customWidth="1"/>
    <col min="15" max="15" width="13.75" customWidth="1"/>
    <col min="16" max="17" width="15.625" customWidth="1"/>
    <col min="18" max="19" width="11.625" customWidth="1"/>
    <col min="20" max="20" width="8.125" customWidth="1"/>
    <col min="21" max="21" width="11.875" customWidth="1"/>
    <col min="22" max="22" width="15.625" customWidth="1"/>
    <col min="23" max="23" width="8.875" customWidth="1"/>
  </cols>
  <sheetData>
    <row r="1" customHeight="1" spans="1:2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3.5" customHeight="1" spans="2:23">
      <c r="B2" s="148"/>
      <c r="E2" s="4"/>
      <c r="F2" s="4"/>
      <c r="G2" s="4"/>
      <c r="H2" s="4"/>
      <c r="U2" s="148"/>
      <c r="W2" s="153" t="s">
        <v>232</v>
      </c>
    </row>
    <row r="3" ht="46.5" customHeight="1" spans="1:23">
      <c r="A3" s="6" t="str">
        <f>"2025"&amp;"年部门项目支出预算表"</f>
        <v>2025年部门项目支出预算表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ht="18" customHeight="1" spans="1:23">
      <c r="A4" s="7" t="s">
        <v>1</v>
      </c>
      <c r="B4" s="8"/>
      <c r="C4" s="8"/>
      <c r="D4" s="8"/>
      <c r="E4" s="8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U4" s="148"/>
      <c r="W4" s="131" t="s">
        <v>2</v>
      </c>
    </row>
    <row r="5" ht="21.75" customHeight="1" spans="1:23">
      <c r="A5" s="11" t="s">
        <v>233</v>
      </c>
      <c r="B5" s="12" t="s">
        <v>179</v>
      </c>
      <c r="C5" s="11" t="s">
        <v>180</v>
      </c>
      <c r="D5" s="11" t="s">
        <v>234</v>
      </c>
      <c r="E5" s="12" t="s">
        <v>181</v>
      </c>
      <c r="F5" s="12" t="s">
        <v>182</v>
      </c>
      <c r="G5" s="12" t="s">
        <v>235</v>
      </c>
      <c r="H5" s="12" t="s">
        <v>236</v>
      </c>
      <c r="I5" s="32" t="s">
        <v>56</v>
      </c>
      <c r="J5" s="13" t="s">
        <v>237</v>
      </c>
      <c r="K5" s="14"/>
      <c r="L5" s="14"/>
      <c r="M5" s="15"/>
      <c r="N5" s="13" t="s">
        <v>187</v>
      </c>
      <c r="O5" s="14"/>
      <c r="P5" s="15"/>
      <c r="Q5" s="12" t="s">
        <v>62</v>
      </c>
      <c r="R5" s="13" t="s">
        <v>63</v>
      </c>
      <c r="S5" s="14"/>
      <c r="T5" s="14"/>
      <c r="U5" s="14"/>
      <c r="V5" s="14"/>
      <c r="W5" s="15"/>
    </row>
    <row r="6" ht="21.75" customHeight="1" spans="1:23">
      <c r="A6" s="16"/>
      <c r="B6" s="33"/>
      <c r="C6" s="16"/>
      <c r="D6" s="16"/>
      <c r="E6" s="17"/>
      <c r="F6" s="17"/>
      <c r="G6" s="17"/>
      <c r="H6" s="17"/>
      <c r="I6" s="33"/>
      <c r="J6" s="149" t="s">
        <v>59</v>
      </c>
      <c r="K6" s="150"/>
      <c r="L6" s="12" t="s">
        <v>60</v>
      </c>
      <c r="M6" s="12" t="s">
        <v>61</v>
      </c>
      <c r="N6" s="12" t="s">
        <v>59</v>
      </c>
      <c r="O6" s="12" t="s">
        <v>60</v>
      </c>
      <c r="P6" s="12" t="s">
        <v>61</v>
      </c>
      <c r="Q6" s="17"/>
      <c r="R6" s="12" t="s">
        <v>58</v>
      </c>
      <c r="S6" s="12" t="s">
        <v>65</v>
      </c>
      <c r="T6" s="12" t="s">
        <v>193</v>
      </c>
      <c r="U6" s="12" t="s">
        <v>67</v>
      </c>
      <c r="V6" s="12" t="s">
        <v>68</v>
      </c>
      <c r="W6" s="12" t="s">
        <v>69</v>
      </c>
    </row>
    <row r="7" ht="21" customHeight="1" spans="1:23">
      <c r="A7" s="33"/>
      <c r="B7" s="33"/>
      <c r="C7" s="33"/>
      <c r="D7" s="33"/>
      <c r="E7" s="33"/>
      <c r="F7" s="33"/>
      <c r="G7" s="33"/>
      <c r="H7" s="33"/>
      <c r="I7" s="33"/>
      <c r="J7" s="151" t="s">
        <v>58</v>
      </c>
      <c r="K7" s="152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ht="39.75" customHeight="1" spans="1:23">
      <c r="A8" s="19"/>
      <c r="B8" s="21"/>
      <c r="C8" s="19"/>
      <c r="D8" s="19"/>
      <c r="E8" s="20"/>
      <c r="F8" s="20"/>
      <c r="G8" s="20"/>
      <c r="H8" s="20"/>
      <c r="I8" s="21"/>
      <c r="J8" s="73" t="s">
        <v>58</v>
      </c>
      <c r="K8" s="73" t="s">
        <v>238</v>
      </c>
      <c r="L8" s="20"/>
      <c r="M8" s="20"/>
      <c r="N8" s="20"/>
      <c r="O8" s="20"/>
      <c r="P8" s="20"/>
      <c r="Q8" s="20"/>
      <c r="R8" s="20"/>
      <c r="S8" s="20"/>
      <c r="T8" s="20"/>
      <c r="U8" s="21"/>
      <c r="V8" s="20"/>
      <c r="W8" s="20"/>
    </row>
    <row r="9" ht="15" customHeight="1" spans="1:23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H9" s="22">
        <v>8</v>
      </c>
      <c r="I9" s="22">
        <v>9</v>
      </c>
      <c r="J9" s="22">
        <v>10</v>
      </c>
      <c r="K9" s="22">
        <v>11</v>
      </c>
      <c r="L9" s="42">
        <v>12</v>
      </c>
      <c r="M9" s="42">
        <v>13</v>
      </c>
      <c r="N9" s="42">
        <v>14</v>
      </c>
      <c r="O9" s="42">
        <v>15</v>
      </c>
      <c r="P9" s="42">
        <v>16</v>
      </c>
      <c r="Q9" s="42">
        <v>17</v>
      </c>
      <c r="R9" s="42">
        <v>18</v>
      </c>
      <c r="S9" s="42">
        <v>19</v>
      </c>
      <c r="T9" s="42">
        <v>20</v>
      </c>
      <c r="U9" s="22">
        <v>21</v>
      </c>
      <c r="V9" s="42">
        <v>22</v>
      </c>
      <c r="W9" s="22">
        <v>23</v>
      </c>
    </row>
    <row r="10" ht="26" customHeight="1" spans="1:23">
      <c r="A10" s="75" t="s">
        <v>239</v>
      </c>
      <c r="B10" s="209" t="s">
        <v>240</v>
      </c>
      <c r="C10" s="75" t="s">
        <v>241</v>
      </c>
      <c r="D10" s="75" t="s">
        <v>70</v>
      </c>
      <c r="E10" s="75" t="s">
        <v>113</v>
      </c>
      <c r="F10" s="75" t="s">
        <v>114</v>
      </c>
      <c r="G10" s="75" t="s">
        <v>222</v>
      </c>
      <c r="H10" s="75" t="s">
        <v>223</v>
      </c>
      <c r="I10" s="88">
        <v>50000</v>
      </c>
      <c r="J10" s="88">
        <v>50000</v>
      </c>
      <c r="K10" s="88">
        <v>50000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</row>
    <row r="11" ht="26" customHeight="1" spans="1:23">
      <c r="A11" s="75" t="s">
        <v>242</v>
      </c>
      <c r="B11" s="209" t="s">
        <v>243</v>
      </c>
      <c r="C11" s="75" t="s">
        <v>244</v>
      </c>
      <c r="D11" s="75" t="s">
        <v>70</v>
      </c>
      <c r="E11" s="75" t="s">
        <v>113</v>
      </c>
      <c r="F11" s="75" t="s">
        <v>114</v>
      </c>
      <c r="G11" s="75" t="s">
        <v>245</v>
      </c>
      <c r="H11" s="75" t="s">
        <v>246</v>
      </c>
      <c r="I11" s="88">
        <v>68400</v>
      </c>
      <c r="J11" s="88">
        <v>68400</v>
      </c>
      <c r="K11" s="88">
        <v>68400</v>
      </c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</row>
    <row r="12" ht="26" customHeight="1" spans="1:23">
      <c r="A12" s="75" t="s">
        <v>242</v>
      </c>
      <c r="B12" s="209" t="s">
        <v>243</v>
      </c>
      <c r="C12" s="75" t="s">
        <v>244</v>
      </c>
      <c r="D12" s="75" t="s">
        <v>70</v>
      </c>
      <c r="E12" s="75" t="s">
        <v>113</v>
      </c>
      <c r="F12" s="75" t="s">
        <v>114</v>
      </c>
      <c r="G12" s="75" t="s">
        <v>247</v>
      </c>
      <c r="H12" s="75" t="s">
        <v>248</v>
      </c>
      <c r="I12" s="88">
        <v>131600</v>
      </c>
      <c r="J12" s="88">
        <v>131600</v>
      </c>
      <c r="K12" s="88">
        <v>131600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</row>
    <row r="13" ht="26" customHeight="1" spans="1:23">
      <c r="A13" s="75" t="s">
        <v>249</v>
      </c>
      <c r="B13" s="209" t="s">
        <v>250</v>
      </c>
      <c r="C13" s="75" t="s">
        <v>251</v>
      </c>
      <c r="D13" s="75" t="s">
        <v>70</v>
      </c>
      <c r="E13" s="75" t="s">
        <v>113</v>
      </c>
      <c r="F13" s="75" t="s">
        <v>114</v>
      </c>
      <c r="G13" s="75" t="s">
        <v>252</v>
      </c>
      <c r="H13" s="75" t="s">
        <v>253</v>
      </c>
      <c r="I13" s="88">
        <v>100000</v>
      </c>
      <c r="J13" s="88"/>
      <c r="K13" s="88"/>
      <c r="L13" s="88"/>
      <c r="M13" s="88"/>
      <c r="N13" s="88"/>
      <c r="O13" s="88"/>
      <c r="P13" s="88"/>
      <c r="Q13" s="88"/>
      <c r="R13" s="88">
        <v>100000</v>
      </c>
      <c r="S13" s="88">
        <v>100000</v>
      </c>
      <c r="T13" s="88"/>
      <c r="U13" s="88"/>
      <c r="V13" s="88"/>
      <c r="W13" s="88"/>
    </row>
    <row r="14" ht="26" customHeight="1" spans="1:23">
      <c r="A14" s="75" t="s">
        <v>249</v>
      </c>
      <c r="B14" s="209" t="s">
        <v>250</v>
      </c>
      <c r="C14" s="75" t="s">
        <v>251</v>
      </c>
      <c r="D14" s="75" t="s">
        <v>70</v>
      </c>
      <c r="E14" s="75" t="s">
        <v>113</v>
      </c>
      <c r="F14" s="75" t="s">
        <v>114</v>
      </c>
      <c r="G14" s="75" t="s">
        <v>254</v>
      </c>
      <c r="H14" s="75" t="s">
        <v>255</v>
      </c>
      <c r="I14" s="88">
        <v>277600</v>
      </c>
      <c r="J14" s="88"/>
      <c r="K14" s="88"/>
      <c r="L14" s="88"/>
      <c r="M14" s="88"/>
      <c r="N14" s="88"/>
      <c r="O14" s="88"/>
      <c r="P14" s="88"/>
      <c r="Q14" s="88"/>
      <c r="R14" s="88">
        <v>277600</v>
      </c>
      <c r="S14" s="88">
        <v>277600</v>
      </c>
      <c r="T14" s="88"/>
      <c r="U14" s="88"/>
      <c r="V14" s="88"/>
      <c r="W14" s="88"/>
    </row>
    <row r="15" ht="26" customHeight="1" spans="1:23">
      <c r="A15" s="75" t="s">
        <v>249</v>
      </c>
      <c r="B15" s="209" t="s">
        <v>250</v>
      </c>
      <c r="C15" s="75" t="s">
        <v>251</v>
      </c>
      <c r="D15" s="75" t="s">
        <v>70</v>
      </c>
      <c r="E15" s="75" t="s">
        <v>113</v>
      </c>
      <c r="F15" s="75" t="s">
        <v>114</v>
      </c>
      <c r="G15" s="75" t="s">
        <v>256</v>
      </c>
      <c r="H15" s="75" t="s">
        <v>257</v>
      </c>
      <c r="I15" s="88">
        <v>902960</v>
      </c>
      <c r="J15" s="88"/>
      <c r="K15" s="88"/>
      <c r="L15" s="88"/>
      <c r="M15" s="88"/>
      <c r="N15" s="88"/>
      <c r="O15" s="88"/>
      <c r="P15" s="88"/>
      <c r="Q15" s="88"/>
      <c r="R15" s="88">
        <v>902960</v>
      </c>
      <c r="S15" s="88">
        <v>902960</v>
      </c>
      <c r="T15" s="88"/>
      <c r="U15" s="88"/>
      <c r="V15" s="88"/>
      <c r="W15" s="88"/>
    </row>
    <row r="16" ht="26" customHeight="1" spans="1:23">
      <c r="A16" s="75" t="s">
        <v>249</v>
      </c>
      <c r="B16" s="209" t="s">
        <v>250</v>
      </c>
      <c r="C16" s="75" t="s">
        <v>251</v>
      </c>
      <c r="D16" s="75" t="s">
        <v>70</v>
      </c>
      <c r="E16" s="75" t="s">
        <v>113</v>
      </c>
      <c r="F16" s="75" t="s">
        <v>114</v>
      </c>
      <c r="G16" s="75" t="s">
        <v>258</v>
      </c>
      <c r="H16" s="75" t="s">
        <v>259</v>
      </c>
      <c r="I16" s="88">
        <v>74880</v>
      </c>
      <c r="J16" s="88"/>
      <c r="K16" s="88"/>
      <c r="L16" s="88"/>
      <c r="M16" s="88"/>
      <c r="N16" s="88"/>
      <c r="O16" s="88"/>
      <c r="P16" s="88"/>
      <c r="Q16" s="88"/>
      <c r="R16" s="88">
        <v>74880</v>
      </c>
      <c r="S16" s="88">
        <v>74880</v>
      </c>
      <c r="T16" s="88"/>
      <c r="U16" s="88"/>
      <c r="V16" s="88"/>
      <c r="W16" s="88"/>
    </row>
    <row r="17" ht="26" customHeight="1" spans="1:23">
      <c r="A17" s="75" t="s">
        <v>249</v>
      </c>
      <c r="B17" s="209" t="s">
        <v>250</v>
      </c>
      <c r="C17" s="75" t="s">
        <v>251</v>
      </c>
      <c r="D17" s="75" t="s">
        <v>70</v>
      </c>
      <c r="E17" s="75" t="s">
        <v>113</v>
      </c>
      <c r="F17" s="75" t="s">
        <v>114</v>
      </c>
      <c r="G17" s="75" t="s">
        <v>260</v>
      </c>
      <c r="H17" s="75" t="s">
        <v>261</v>
      </c>
      <c r="I17" s="88">
        <v>70000</v>
      </c>
      <c r="J17" s="88"/>
      <c r="K17" s="88"/>
      <c r="L17" s="88"/>
      <c r="M17" s="88"/>
      <c r="N17" s="88"/>
      <c r="O17" s="88"/>
      <c r="P17" s="88"/>
      <c r="Q17" s="88"/>
      <c r="R17" s="88">
        <v>70000</v>
      </c>
      <c r="S17" s="88">
        <v>70000</v>
      </c>
      <c r="T17" s="88"/>
      <c r="U17" s="88"/>
      <c r="V17" s="88"/>
      <c r="W17" s="88"/>
    </row>
    <row r="18" ht="26" customHeight="1" spans="1:23">
      <c r="A18" s="75" t="s">
        <v>249</v>
      </c>
      <c r="B18" s="209" t="s">
        <v>250</v>
      </c>
      <c r="C18" s="75" t="s">
        <v>251</v>
      </c>
      <c r="D18" s="75" t="s">
        <v>70</v>
      </c>
      <c r="E18" s="75" t="s">
        <v>113</v>
      </c>
      <c r="F18" s="75" t="s">
        <v>114</v>
      </c>
      <c r="G18" s="75" t="s">
        <v>262</v>
      </c>
      <c r="H18" s="75" t="s">
        <v>263</v>
      </c>
      <c r="I18" s="88">
        <v>50000</v>
      </c>
      <c r="J18" s="88"/>
      <c r="K18" s="88"/>
      <c r="L18" s="88"/>
      <c r="M18" s="88"/>
      <c r="N18" s="88"/>
      <c r="O18" s="88"/>
      <c r="P18" s="88"/>
      <c r="Q18" s="88"/>
      <c r="R18" s="88">
        <v>50000</v>
      </c>
      <c r="S18" s="88">
        <v>50000</v>
      </c>
      <c r="T18" s="88"/>
      <c r="U18" s="88"/>
      <c r="V18" s="88"/>
      <c r="W18" s="88"/>
    </row>
    <row r="19" ht="26" customHeight="1" spans="1:23">
      <c r="A19" s="75" t="s">
        <v>249</v>
      </c>
      <c r="B19" s="209" t="s">
        <v>250</v>
      </c>
      <c r="C19" s="75" t="s">
        <v>251</v>
      </c>
      <c r="D19" s="75" t="s">
        <v>70</v>
      </c>
      <c r="E19" s="75" t="s">
        <v>113</v>
      </c>
      <c r="F19" s="75" t="s">
        <v>114</v>
      </c>
      <c r="G19" s="75" t="s">
        <v>247</v>
      </c>
      <c r="H19" s="75" t="s">
        <v>248</v>
      </c>
      <c r="I19" s="88">
        <v>8263000</v>
      </c>
      <c r="J19" s="88"/>
      <c r="K19" s="88"/>
      <c r="L19" s="88"/>
      <c r="M19" s="88"/>
      <c r="N19" s="88"/>
      <c r="O19" s="88"/>
      <c r="P19" s="88"/>
      <c r="Q19" s="88"/>
      <c r="R19" s="88">
        <v>8263000</v>
      </c>
      <c r="S19" s="88">
        <v>8263000</v>
      </c>
      <c r="T19" s="88"/>
      <c r="U19" s="88"/>
      <c r="V19" s="88"/>
      <c r="W19" s="88"/>
    </row>
    <row r="20" ht="26" customHeight="1" spans="1:23">
      <c r="A20" s="75" t="s">
        <v>249</v>
      </c>
      <c r="B20" s="209" t="s">
        <v>250</v>
      </c>
      <c r="C20" s="75" t="s">
        <v>251</v>
      </c>
      <c r="D20" s="75" t="s">
        <v>70</v>
      </c>
      <c r="E20" s="75" t="s">
        <v>113</v>
      </c>
      <c r="F20" s="75" t="s">
        <v>114</v>
      </c>
      <c r="G20" s="75" t="s">
        <v>264</v>
      </c>
      <c r="H20" s="75" t="s">
        <v>265</v>
      </c>
      <c r="I20" s="88">
        <v>10000</v>
      </c>
      <c r="J20" s="88"/>
      <c r="K20" s="88"/>
      <c r="L20" s="88"/>
      <c r="M20" s="88"/>
      <c r="N20" s="88"/>
      <c r="O20" s="88"/>
      <c r="P20" s="88"/>
      <c r="Q20" s="88"/>
      <c r="R20" s="88">
        <v>10000</v>
      </c>
      <c r="S20" s="88">
        <v>10000</v>
      </c>
      <c r="T20" s="88"/>
      <c r="U20" s="88"/>
      <c r="V20" s="88"/>
      <c r="W20" s="88"/>
    </row>
    <row r="21" ht="26" customHeight="1" spans="1:23">
      <c r="A21" s="75" t="s">
        <v>249</v>
      </c>
      <c r="B21" s="209" t="s">
        <v>250</v>
      </c>
      <c r="C21" s="75" t="s">
        <v>251</v>
      </c>
      <c r="D21" s="75" t="s">
        <v>70</v>
      </c>
      <c r="E21" s="75" t="s">
        <v>113</v>
      </c>
      <c r="F21" s="75" t="s">
        <v>114</v>
      </c>
      <c r="G21" s="75" t="s">
        <v>266</v>
      </c>
      <c r="H21" s="75" t="s">
        <v>267</v>
      </c>
      <c r="I21" s="88">
        <v>3000</v>
      </c>
      <c r="J21" s="88"/>
      <c r="K21" s="88"/>
      <c r="L21" s="88"/>
      <c r="M21" s="88"/>
      <c r="N21" s="88"/>
      <c r="O21" s="88"/>
      <c r="P21" s="88"/>
      <c r="Q21" s="88"/>
      <c r="R21" s="88">
        <v>3000</v>
      </c>
      <c r="S21" s="88">
        <v>3000</v>
      </c>
      <c r="T21" s="88"/>
      <c r="U21" s="88"/>
      <c r="V21" s="88"/>
      <c r="W21" s="88"/>
    </row>
    <row r="22" ht="26" customHeight="1" spans="1:23">
      <c r="A22" s="75" t="s">
        <v>249</v>
      </c>
      <c r="B22" s="209" t="s">
        <v>250</v>
      </c>
      <c r="C22" s="75" t="s">
        <v>251</v>
      </c>
      <c r="D22" s="75" t="s">
        <v>70</v>
      </c>
      <c r="E22" s="75" t="s">
        <v>113</v>
      </c>
      <c r="F22" s="75" t="s">
        <v>114</v>
      </c>
      <c r="G22" s="75" t="s">
        <v>268</v>
      </c>
      <c r="H22" s="75" t="s">
        <v>269</v>
      </c>
      <c r="I22" s="88">
        <v>25000</v>
      </c>
      <c r="J22" s="88"/>
      <c r="K22" s="88"/>
      <c r="L22" s="88"/>
      <c r="M22" s="88"/>
      <c r="N22" s="88"/>
      <c r="O22" s="88"/>
      <c r="P22" s="88"/>
      <c r="Q22" s="88"/>
      <c r="R22" s="88">
        <v>25000</v>
      </c>
      <c r="S22" s="88">
        <v>25000</v>
      </c>
      <c r="T22" s="88"/>
      <c r="U22" s="88"/>
      <c r="V22" s="88"/>
      <c r="W22" s="88"/>
    </row>
    <row r="23" ht="26" customHeight="1" spans="1:23">
      <c r="A23" s="75" t="s">
        <v>249</v>
      </c>
      <c r="B23" s="209" t="s">
        <v>250</v>
      </c>
      <c r="C23" s="75" t="s">
        <v>251</v>
      </c>
      <c r="D23" s="75" t="s">
        <v>70</v>
      </c>
      <c r="E23" s="75" t="s">
        <v>113</v>
      </c>
      <c r="F23" s="75" t="s">
        <v>114</v>
      </c>
      <c r="G23" s="75" t="s">
        <v>270</v>
      </c>
      <c r="H23" s="75" t="s">
        <v>271</v>
      </c>
      <c r="I23" s="88">
        <v>110000</v>
      </c>
      <c r="J23" s="88"/>
      <c r="K23" s="88"/>
      <c r="L23" s="88"/>
      <c r="M23" s="88"/>
      <c r="N23" s="88"/>
      <c r="O23" s="88"/>
      <c r="P23" s="88"/>
      <c r="Q23" s="88"/>
      <c r="R23" s="88">
        <v>110000</v>
      </c>
      <c r="S23" s="88">
        <v>110000</v>
      </c>
      <c r="T23" s="88"/>
      <c r="U23" s="88"/>
      <c r="V23" s="88"/>
      <c r="W23" s="88"/>
    </row>
    <row r="24" ht="26" customHeight="1" spans="1:23">
      <c r="A24" s="75" t="s">
        <v>249</v>
      </c>
      <c r="B24" s="209" t="s">
        <v>250</v>
      </c>
      <c r="C24" s="75" t="s">
        <v>251</v>
      </c>
      <c r="D24" s="75" t="s">
        <v>70</v>
      </c>
      <c r="E24" s="75" t="s">
        <v>113</v>
      </c>
      <c r="F24" s="75" t="s">
        <v>114</v>
      </c>
      <c r="G24" s="75" t="s">
        <v>272</v>
      </c>
      <c r="H24" s="75" t="s">
        <v>273</v>
      </c>
      <c r="I24" s="88">
        <v>256000</v>
      </c>
      <c r="J24" s="88"/>
      <c r="K24" s="88"/>
      <c r="L24" s="88"/>
      <c r="M24" s="88"/>
      <c r="N24" s="88"/>
      <c r="O24" s="88"/>
      <c r="P24" s="88"/>
      <c r="Q24" s="88"/>
      <c r="R24" s="88">
        <v>256000</v>
      </c>
      <c r="S24" s="88">
        <v>256000</v>
      </c>
      <c r="T24" s="88"/>
      <c r="U24" s="88"/>
      <c r="V24" s="88"/>
      <c r="W24" s="88"/>
    </row>
    <row r="25" ht="26" customHeight="1" spans="1:23">
      <c r="A25" s="75" t="s">
        <v>249</v>
      </c>
      <c r="B25" s="209" t="s">
        <v>250</v>
      </c>
      <c r="C25" s="75" t="s">
        <v>251</v>
      </c>
      <c r="D25" s="75" t="s">
        <v>70</v>
      </c>
      <c r="E25" s="75" t="s">
        <v>113</v>
      </c>
      <c r="F25" s="75" t="s">
        <v>114</v>
      </c>
      <c r="G25" s="75" t="s">
        <v>245</v>
      </c>
      <c r="H25" s="75" t="s">
        <v>246</v>
      </c>
      <c r="I25" s="88">
        <v>3280000</v>
      </c>
      <c r="J25" s="88"/>
      <c r="K25" s="88"/>
      <c r="L25" s="88"/>
      <c r="M25" s="88"/>
      <c r="N25" s="88"/>
      <c r="O25" s="88"/>
      <c r="P25" s="88"/>
      <c r="Q25" s="88"/>
      <c r="R25" s="88">
        <v>3280000</v>
      </c>
      <c r="S25" s="88">
        <v>3280000</v>
      </c>
      <c r="T25" s="88"/>
      <c r="U25" s="88"/>
      <c r="V25" s="88"/>
      <c r="W25" s="88"/>
    </row>
    <row r="26" ht="26" customHeight="1" spans="1:23">
      <c r="A26" s="75" t="s">
        <v>249</v>
      </c>
      <c r="B26" s="209" t="s">
        <v>250</v>
      </c>
      <c r="C26" s="75" t="s">
        <v>251</v>
      </c>
      <c r="D26" s="75" t="s">
        <v>70</v>
      </c>
      <c r="E26" s="75" t="s">
        <v>113</v>
      </c>
      <c r="F26" s="75" t="s">
        <v>114</v>
      </c>
      <c r="G26" s="75" t="s">
        <v>274</v>
      </c>
      <c r="H26" s="75" t="s">
        <v>275</v>
      </c>
      <c r="I26" s="88">
        <v>123000</v>
      </c>
      <c r="J26" s="88"/>
      <c r="K26" s="88"/>
      <c r="L26" s="88"/>
      <c r="M26" s="88"/>
      <c r="N26" s="88"/>
      <c r="O26" s="88"/>
      <c r="P26" s="88"/>
      <c r="Q26" s="88"/>
      <c r="R26" s="88">
        <v>123000</v>
      </c>
      <c r="S26" s="88">
        <v>123000</v>
      </c>
      <c r="T26" s="88"/>
      <c r="U26" s="88"/>
      <c r="V26" s="88"/>
      <c r="W26" s="88"/>
    </row>
    <row r="27" ht="26" customHeight="1" spans="1:23">
      <c r="A27" s="75" t="s">
        <v>249</v>
      </c>
      <c r="B27" s="209" t="s">
        <v>250</v>
      </c>
      <c r="C27" s="75" t="s">
        <v>251</v>
      </c>
      <c r="D27" s="75" t="s">
        <v>70</v>
      </c>
      <c r="E27" s="75" t="s">
        <v>113</v>
      </c>
      <c r="F27" s="75" t="s">
        <v>114</v>
      </c>
      <c r="G27" s="75" t="s">
        <v>226</v>
      </c>
      <c r="H27" s="75" t="s">
        <v>227</v>
      </c>
      <c r="I27" s="88">
        <v>102000</v>
      </c>
      <c r="J27" s="88"/>
      <c r="K27" s="88"/>
      <c r="L27" s="88"/>
      <c r="M27" s="88"/>
      <c r="N27" s="88"/>
      <c r="O27" s="88"/>
      <c r="P27" s="88"/>
      <c r="Q27" s="88"/>
      <c r="R27" s="88">
        <v>102000</v>
      </c>
      <c r="S27" s="88">
        <v>102000</v>
      </c>
      <c r="T27" s="88"/>
      <c r="U27" s="88"/>
      <c r="V27" s="88"/>
      <c r="W27" s="88"/>
    </row>
    <row r="28" ht="26" customHeight="1" spans="1:23">
      <c r="A28" s="75" t="s">
        <v>249</v>
      </c>
      <c r="B28" s="209" t="s">
        <v>250</v>
      </c>
      <c r="C28" s="75" t="s">
        <v>251</v>
      </c>
      <c r="D28" s="75" t="s">
        <v>70</v>
      </c>
      <c r="E28" s="75" t="s">
        <v>113</v>
      </c>
      <c r="F28" s="75" t="s">
        <v>114</v>
      </c>
      <c r="G28" s="75" t="s">
        <v>276</v>
      </c>
      <c r="H28" s="75" t="s">
        <v>277</v>
      </c>
      <c r="I28" s="88">
        <v>294000</v>
      </c>
      <c r="J28" s="88"/>
      <c r="K28" s="88"/>
      <c r="L28" s="88"/>
      <c r="M28" s="88"/>
      <c r="N28" s="88"/>
      <c r="O28" s="88"/>
      <c r="P28" s="88"/>
      <c r="Q28" s="88"/>
      <c r="R28" s="88">
        <v>294000</v>
      </c>
      <c r="S28" s="88">
        <v>294000</v>
      </c>
      <c r="T28" s="88"/>
      <c r="U28" s="88"/>
      <c r="V28" s="88"/>
      <c r="W28" s="88"/>
    </row>
    <row r="29" ht="26" customHeight="1" spans="1:23">
      <c r="A29" s="75" t="s">
        <v>278</v>
      </c>
      <c r="B29" s="209" t="s">
        <v>279</v>
      </c>
      <c r="C29" s="75" t="s">
        <v>280</v>
      </c>
      <c r="D29" s="75" t="s">
        <v>70</v>
      </c>
      <c r="E29" s="75" t="s">
        <v>113</v>
      </c>
      <c r="F29" s="75" t="s">
        <v>114</v>
      </c>
      <c r="G29" s="75" t="s">
        <v>212</v>
      </c>
      <c r="H29" s="75" t="s">
        <v>213</v>
      </c>
      <c r="I29" s="88">
        <v>2047500</v>
      </c>
      <c r="J29" s="88"/>
      <c r="K29" s="88"/>
      <c r="L29" s="88"/>
      <c r="M29" s="88"/>
      <c r="N29" s="88"/>
      <c r="O29" s="88"/>
      <c r="P29" s="88"/>
      <c r="Q29" s="88"/>
      <c r="R29" s="88">
        <v>2047500</v>
      </c>
      <c r="S29" s="88">
        <v>2047500</v>
      </c>
      <c r="T29" s="88"/>
      <c r="U29" s="88"/>
      <c r="V29" s="88"/>
      <c r="W29" s="88"/>
    </row>
    <row r="30" ht="26" customHeight="1" spans="1:23">
      <c r="A30" s="75" t="s">
        <v>249</v>
      </c>
      <c r="B30" s="209" t="s">
        <v>281</v>
      </c>
      <c r="C30" s="75" t="s">
        <v>282</v>
      </c>
      <c r="D30" s="75" t="s">
        <v>70</v>
      </c>
      <c r="E30" s="75" t="s">
        <v>113</v>
      </c>
      <c r="F30" s="75" t="s">
        <v>114</v>
      </c>
      <c r="G30" s="75" t="s">
        <v>272</v>
      </c>
      <c r="H30" s="75" t="s">
        <v>273</v>
      </c>
      <c r="I30" s="88">
        <v>30000</v>
      </c>
      <c r="J30" s="88"/>
      <c r="K30" s="88"/>
      <c r="L30" s="88"/>
      <c r="M30" s="88"/>
      <c r="N30" s="88"/>
      <c r="O30" s="88"/>
      <c r="P30" s="88"/>
      <c r="Q30" s="88"/>
      <c r="R30" s="88">
        <v>30000</v>
      </c>
      <c r="S30" s="88">
        <v>30000</v>
      </c>
      <c r="T30" s="88"/>
      <c r="U30" s="88"/>
      <c r="V30" s="88"/>
      <c r="W30" s="88"/>
    </row>
    <row r="31" ht="26" customHeight="1" spans="1:23">
      <c r="A31" s="75" t="s">
        <v>249</v>
      </c>
      <c r="B31" s="209" t="s">
        <v>281</v>
      </c>
      <c r="C31" s="75" t="s">
        <v>282</v>
      </c>
      <c r="D31" s="75" t="s">
        <v>70</v>
      </c>
      <c r="E31" s="75" t="s">
        <v>113</v>
      </c>
      <c r="F31" s="75" t="s">
        <v>114</v>
      </c>
      <c r="G31" s="75" t="s">
        <v>283</v>
      </c>
      <c r="H31" s="75" t="s">
        <v>284</v>
      </c>
      <c r="I31" s="88">
        <v>125000</v>
      </c>
      <c r="J31" s="88"/>
      <c r="K31" s="88"/>
      <c r="L31" s="88"/>
      <c r="M31" s="88"/>
      <c r="N31" s="88"/>
      <c r="O31" s="88"/>
      <c r="P31" s="88"/>
      <c r="Q31" s="88"/>
      <c r="R31" s="88">
        <v>125000</v>
      </c>
      <c r="S31" s="88">
        <v>125000</v>
      </c>
      <c r="T31" s="88"/>
      <c r="U31" s="88"/>
      <c r="V31" s="88"/>
      <c r="W31" s="88"/>
    </row>
    <row r="32" ht="26" customHeight="1" spans="1:23">
      <c r="A32" s="75" t="s">
        <v>249</v>
      </c>
      <c r="B32" s="209" t="s">
        <v>281</v>
      </c>
      <c r="C32" s="75" t="s">
        <v>282</v>
      </c>
      <c r="D32" s="75" t="s">
        <v>70</v>
      </c>
      <c r="E32" s="75" t="s">
        <v>113</v>
      </c>
      <c r="F32" s="75" t="s">
        <v>114</v>
      </c>
      <c r="G32" s="75" t="s">
        <v>256</v>
      </c>
      <c r="H32" s="75" t="s">
        <v>257</v>
      </c>
      <c r="I32" s="88">
        <v>1960000</v>
      </c>
      <c r="J32" s="88"/>
      <c r="K32" s="88"/>
      <c r="L32" s="88"/>
      <c r="M32" s="88"/>
      <c r="N32" s="88"/>
      <c r="O32" s="88"/>
      <c r="P32" s="88"/>
      <c r="Q32" s="88"/>
      <c r="R32" s="88">
        <v>1960000</v>
      </c>
      <c r="S32" s="88">
        <v>1960000</v>
      </c>
      <c r="T32" s="88"/>
      <c r="U32" s="88"/>
      <c r="V32" s="88"/>
      <c r="W32" s="88"/>
    </row>
    <row r="33" ht="26" customHeight="1" spans="1:23">
      <c r="A33" s="75" t="s">
        <v>249</v>
      </c>
      <c r="B33" s="209" t="s">
        <v>281</v>
      </c>
      <c r="C33" s="75" t="s">
        <v>282</v>
      </c>
      <c r="D33" s="75" t="s">
        <v>70</v>
      </c>
      <c r="E33" s="75" t="s">
        <v>113</v>
      </c>
      <c r="F33" s="75" t="s">
        <v>114</v>
      </c>
      <c r="G33" s="75" t="s">
        <v>264</v>
      </c>
      <c r="H33" s="75" t="s">
        <v>265</v>
      </c>
      <c r="I33" s="88">
        <v>515000</v>
      </c>
      <c r="J33" s="88"/>
      <c r="K33" s="88"/>
      <c r="L33" s="88"/>
      <c r="M33" s="88"/>
      <c r="N33" s="88"/>
      <c r="O33" s="88"/>
      <c r="P33" s="88"/>
      <c r="Q33" s="88"/>
      <c r="R33" s="88">
        <v>515000</v>
      </c>
      <c r="S33" s="88">
        <v>515000</v>
      </c>
      <c r="T33" s="88"/>
      <c r="U33" s="88"/>
      <c r="V33" s="88"/>
      <c r="W33" s="88"/>
    </row>
    <row r="34" ht="26" customHeight="1" spans="1:23">
      <c r="A34" s="75" t="s">
        <v>249</v>
      </c>
      <c r="B34" s="209" t="s">
        <v>281</v>
      </c>
      <c r="C34" s="75" t="s">
        <v>282</v>
      </c>
      <c r="D34" s="75" t="s">
        <v>70</v>
      </c>
      <c r="E34" s="75" t="s">
        <v>113</v>
      </c>
      <c r="F34" s="75" t="s">
        <v>114</v>
      </c>
      <c r="G34" s="75" t="s">
        <v>285</v>
      </c>
      <c r="H34" s="75" t="s">
        <v>286</v>
      </c>
      <c r="I34" s="88">
        <v>200000</v>
      </c>
      <c r="J34" s="88"/>
      <c r="K34" s="88"/>
      <c r="L34" s="88"/>
      <c r="M34" s="88"/>
      <c r="N34" s="88"/>
      <c r="O34" s="88"/>
      <c r="P34" s="88"/>
      <c r="Q34" s="88"/>
      <c r="R34" s="88">
        <v>200000</v>
      </c>
      <c r="S34" s="88">
        <v>200000</v>
      </c>
      <c r="T34" s="88"/>
      <c r="U34" s="88"/>
      <c r="V34" s="88"/>
      <c r="W34" s="88"/>
    </row>
    <row r="35" ht="26" customHeight="1" spans="1:23">
      <c r="A35" s="75" t="s">
        <v>249</v>
      </c>
      <c r="B35" s="209" t="s">
        <v>281</v>
      </c>
      <c r="C35" s="75" t="s">
        <v>282</v>
      </c>
      <c r="D35" s="75" t="s">
        <v>70</v>
      </c>
      <c r="E35" s="75" t="s">
        <v>113</v>
      </c>
      <c r="F35" s="75" t="s">
        <v>114</v>
      </c>
      <c r="G35" s="75" t="s">
        <v>245</v>
      </c>
      <c r="H35" s="75" t="s">
        <v>246</v>
      </c>
      <c r="I35" s="88">
        <v>2200000</v>
      </c>
      <c r="J35" s="88"/>
      <c r="K35" s="88"/>
      <c r="L35" s="88"/>
      <c r="M35" s="88"/>
      <c r="N35" s="88"/>
      <c r="O35" s="88"/>
      <c r="P35" s="88"/>
      <c r="Q35" s="88"/>
      <c r="R35" s="88">
        <v>2200000</v>
      </c>
      <c r="S35" s="88">
        <v>2200000</v>
      </c>
      <c r="T35" s="88"/>
      <c r="U35" s="88"/>
      <c r="V35" s="88"/>
      <c r="W35" s="88"/>
    </row>
    <row r="36" ht="26" customHeight="1" spans="1:23">
      <c r="A36" s="75" t="s">
        <v>249</v>
      </c>
      <c r="B36" s="209" t="s">
        <v>281</v>
      </c>
      <c r="C36" s="75" t="s">
        <v>282</v>
      </c>
      <c r="D36" s="75" t="s">
        <v>70</v>
      </c>
      <c r="E36" s="75" t="s">
        <v>113</v>
      </c>
      <c r="F36" s="75" t="s">
        <v>114</v>
      </c>
      <c r="G36" s="75" t="s">
        <v>254</v>
      </c>
      <c r="H36" s="75" t="s">
        <v>255</v>
      </c>
      <c r="I36" s="88">
        <v>1000000</v>
      </c>
      <c r="J36" s="88"/>
      <c r="K36" s="88"/>
      <c r="L36" s="88"/>
      <c r="M36" s="88"/>
      <c r="N36" s="88"/>
      <c r="O36" s="88"/>
      <c r="P36" s="88"/>
      <c r="Q36" s="88"/>
      <c r="R36" s="88">
        <v>1000000</v>
      </c>
      <c r="S36" s="88">
        <v>1000000</v>
      </c>
      <c r="T36" s="88"/>
      <c r="U36" s="88"/>
      <c r="V36" s="88"/>
      <c r="W36" s="88"/>
    </row>
    <row r="37" ht="26" customHeight="1" spans="1:23">
      <c r="A37" s="75" t="s">
        <v>242</v>
      </c>
      <c r="B37" s="209" t="s">
        <v>287</v>
      </c>
      <c r="C37" s="75" t="s">
        <v>288</v>
      </c>
      <c r="D37" s="75" t="s">
        <v>70</v>
      </c>
      <c r="E37" s="75" t="s">
        <v>109</v>
      </c>
      <c r="F37" s="75" t="s">
        <v>110</v>
      </c>
      <c r="G37" s="75" t="s">
        <v>256</v>
      </c>
      <c r="H37" s="75" t="s">
        <v>257</v>
      </c>
      <c r="I37" s="88">
        <v>7000</v>
      </c>
      <c r="J37" s="88">
        <v>7000</v>
      </c>
      <c r="K37" s="88">
        <v>7000</v>
      </c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</row>
    <row r="38" ht="26" customHeight="1" spans="1:23">
      <c r="A38" s="75" t="s">
        <v>249</v>
      </c>
      <c r="B38" s="209" t="s">
        <v>289</v>
      </c>
      <c r="C38" s="75" t="s">
        <v>290</v>
      </c>
      <c r="D38" s="75" t="s">
        <v>70</v>
      </c>
      <c r="E38" s="75" t="s">
        <v>113</v>
      </c>
      <c r="F38" s="75" t="s">
        <v>114</v>
      </c>
      <c r="G38" s="75" t="s">
        <v>291</v>
      </c>
      <c r="H38" s="75" t="s">
        <v>292</v>
      </c>
      <c r="I38" s="88">
        <v>230400</v>
      </c>
      <c r="J38" s="88"/>
      <c r="K38" s="88"/>
      <c r="L38" s="88"/>
      <c r="M38" s="88"/>
      <c r="N38" s="88"/>
      <c r="O38" s="88"/>
      <c r="P38" s="88"/>
      <c r="Q38" s="88"/>
      <c r="R38" s="88">
        <v>230400</v>
      </c>
      <c r="S38" s="88">
        <v>230400</v>
      </c>
      <c r="T38" s="88"/>
      <c r="U38" s="88"/>
      <c r="V38" s="88"/>
      <c r="W38" s="88"/>
    </row>
    <row r="39" ht="26" customHeight="1" spans="1:23">
      <c r="A39" s="75" t="s">
        <v>249</v>
      </c>
      <c r="B39" s="209" t="s">
        <v>289</v>
      </c>
      <c r="C39" s="75" t="s">
        <v>290</v>
      </c>
      <c r="D39" s="75" t="s">
        <v>70</v>
      </c>
      <c r="E39" s="75" t="s">
        <v>113</v>
      </c>
      <c r="F39" s="75" t="s">
        <v>114</v>
      </c>
      <c r="G39" s="75" t="s">
        <v>293</v>
      </c>
      <c r="H39" s="75" t="s">
        <v>294</v>
      </c>
      <c r="I39" s="88">
        <v>2103400</v>
      </c>
      <c r="J39" s="88"/>
      <c r="K39" s="88"/>
      <c r="L39" s="88"/>
      <c r="M39" s="88"/>
      <c r="N39" s="88"/>
      <c r="O39" s="88"/>
      <c r="P39" s="88"/>
      <c r="Q39" s="88"/>
      <c r="R39" s="88">
        <v>2103400</v>
      </c>
      <c r="S39" s="88">
        <v>2103400</v>
      </c>
      <c r="T39" s="88"/>
      <c r="U39" s="88"/>
      <c r="V39" s="88"/>
      <c r="W39" s="88"/>
    </row>
    <row r="40" ht="26" customHeight="1" spans="1:23">
      <c r="A40" s="75" t="s">
        <v>249</v>
      </c>
      <c r="B40" s="209" t="s">
        <v>289</v>
      </c>
      <c r="C40" s="75" t="s">
        <v>290</v>
      </c>
      <c r="D40" s="75" t="s">
        <v>70</v>
      </c>
      <c r="E40" s="75" t="s">
        <v>113</v>
      </c>
      <c r="F40" s="75" t="s">
        <v>114</v>
      </c>
      <c r="G40" s="75" t="s">
        <v>295</v>
      </c>
      <c r="H40" s="75" t="s">
        <v>296</v>
      </c>
      <c r="I40" s="88">
        <v>2006000</v>
      </c>
      <c r="J40" s="88"/>
      <c r="K40" s="88"/>
      <c r="L40" s="88"/>
      <c r="M40" s="88"/>
      <c r="N40" s="88"/>
      <c r="O40" s="88"/>
      <c r="P40" s="88"/>
      <c r="Q40" s="88"/>
      <c r="R40" s="88">
        <v>2006000</v>
      </c>
      <c r="S40" s="88">
        <v>2006000</v>
      </c>
      <c r="T40" s="88"/>
      <c r="U40" s="88"/>
      <c r="V40" s="88"/>
      <c r="W40" s="88"/>
    </row>
    <row r="41" ht="26" customHeight="1" spans="1:23">
      <c r="A41" s="75" t="s">
        <v>249</v>
      </c>
      <c r="B41" s="209" t="s">
        <v>297</v>
      </c>
      <c r="C41" s="75" t="s">
        <v>298</v>
      </c>
      <c r="D41" s="75" t="s">
        <v>70</v>
      </c>
      <c r="E41" s="75" t="s">
        <v>113</v>
      </c>
      <c r="F41" s="75" t="s">
        <v>114</v>
      </c>
      <c r="G41" s="75" t="s">
        <v>252</v>
      </c>
      <c r="H41" s="75" t="s">
        <v>253</v>
      </c>
      <c r="I41" s="88">
        <v>16000</v>
      </c>
      <c r="J41" s="88"/>
      <c r="K41" s="88"/>
      <c r="L41" s="88"/>
      <c r="M41" s="88"/>
      <c r="N41" s="88"/>
      <c r="O41" s="88"/>
      <c r="P41" s="88"/>
      <c r="Q41" s="88"/>
      <c r="R41" s="88">
        <v>16000</v>
      </c>
      <c r="S41" s="88">
        <v>16000</v>
      </c>
      <c r="T41" s="88"/>
      <c r="U41" s="88"/>
      <c r="V41" s="88"/>
      <c r="W41" s="88"/>
    </row>
    <row r="42" ht="26" customHeight="1" spans="1:23">
      <c r="A42" s="75" t="s">
        <v>249</v>
      </c>
      <c r="B42" s="209" t="s">
        <v>297</v>
      </c>
      <c r="C42" s="75" t="s">
        <v>298</v>
      </c>
      <c r="D42" s="75" t="s">
        <v>70</v>
      </c>
      <c r="E42" s="75" t="s">
        <v>113</v>
      </c>
      <c r="F42" s="75" t="s">
        <v>114</v>
      </c>
      <c r="G42" s="75" t="s">
        <v>254</v>
      </c>
      <c r="H42" s="75" t="s">
        <v>255</v>
      </c>
      <c r="I42" s="88">
        <v>1430000</v>
      </c>
      <c r="J42" s="88"/>
      <c r="K42" s="88"/>
      <c r="L42" s="88"/>
      <c r="M42" s="88"/>
      <c r="N42" s="88"/>
      <c r="O42" s="88"/>
      <c r="P42" s="88"/>
      <c r="Q42" s="88"/>
      <c r="R42" s="88">
        <v>1430000</v>
      </c>
      <c r="S42" s="88">
        <v>1430000</v>
      </c>
      <c r="T42" s="88"/>
      <c r="U42" s="88"/>
      <c r="V42" s="88"/>
      <c r="W42" s="88"/>
    </row>
    <row r="43" ht="26" customHeight="1" spans="1:23">
      <c r="A43" s="75" t="s">
        <v>249</v>
      </c>
      <c r="B43" s="209" t="s">
        <v>297</v>
      </c>
      <c r="C43" s="75" t="s">
        <v>298</v>
      </c>
      <c r="D43" s="75" t="s">
        <v>70</v>
      </c>
      <c r="E43" s="75" t="s">
        <v>113</v>
      </c>
      <c r="F43" s="75" t="s">
        <v>114</v>
      </c>
      <c r="G43" s="75" t="s">
        <v>293</v>
      </c>
      <c r="H43" s="75" t="s">
        <v>294</v>
      </c>
      <c r="I43" s="88">
        <v>715000</v>
      </c>
      <c r="J43" s="88"/>
      <c r="K43" s="88"/>
      <c r="L43" s="88"/>
      <c r="M43" s="88"/>
      <c r="N43" s="88"/>
      <c r="O43" s="88"/>
      <c r="P43" s="88"/>
      <c r="Q43" s="88"/>
      <c r="R43" s="88">
        <v>715000</v>
      </c>
      <c r="S43" s="88">
        <v>715000</v>
      </c>
      <c r="T43" s="88"/>
      <c r="U43" s="88"/>
      <c r="V43" s="88"/>
      <c r="W43" s="88"/>
    </row>
    <row r="44" ht="26" customHeight="1" spans="1:23">
      <c r="A44" s="75" t="s">
        <v>299</v>
      </c>
      <c r="B44" s="209" t="s">
        <v>300</v>
      </c>
      <c r="C44" s="75" t="s">
        <v>301</v>
      </c>
      <c r="D44" s="75" t="s">
        <v>70</v>
      </c>
      <c r="E44" s="75" t="s">
        <v>113</v>
      </c>
      <c r="F44" s="75" t="s">
        <v>114</v>
      </c>
      <c r="G44" s="75" t="s">
        <v>272</v>
      </c>
      <c r="H44" s="75" t="s">
        <v>273</v>
      </c>
      <c r="I44" s="88">
        <v>10000</v>
      </c>
      <c r="J44" s="88">
        <v>10000</v>
      </c>
      <c r="K44" s="88">
        <v>10000</v>
      </c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</row>
    <row r="45" ht="18.75" customHeight="1" spans="1:23">
      <c r="A45" s="38" t="s">
        <v>167</v>
      </c>
      <c r="B45" s="39"/>
      <c r="C45" s="39"/>
      <c r="D45" s="39"/>
      <c r="E45" s="39"/>
      <c r="F45" s="39"/>
      <c r="G45" s="39"/>
      <c r="H45" s="40"/>
      <c r="I45" s="88">
        <v>28786740</v>
      </c>
      <c r="J45" s="88">
        <v>267000</v>
      </c>
      <c r="K45" s="88">
        <v>267000</v>
      </c>
      <c r="L45" s="88"/>
      <c r="M45" s="88"/>
      <c r="N45" s="88"/>
      <c r="O45" s="88"/>
      <c r="P45" s="88"/>
      <c r="Q45" s="88"/>
      <c r="R45" s="88">
        <v>28519740</v>
      </c>
      <c r="S45" s="88">
        <v>28519740</v>
      </c>
      <c r="T45" s="88"/>
      <c r="U45" s="88"/>
      <c r="V45" s="88"/>
      <c r="W45" s="88"/>
    </row>
  </sheetData>
  <mergeCells count="28">
    <mergeCell ref="A3:W3"/>
    <mergeCell ref="A4:H4"/>
    <mergeCell ref="J5:M5"/>
    <mergeCell ref="N5:P5"/>
    <mergeCell ref="R5:W5"/>
    <mergeCell ref="A45:H45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4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9"/>
  <sheetViews>
    <sheetView showZeros="0" workbookViewId="0">
      <pane ySplit="1" topLeftCell="A23" activePane="bottomLeft" state="frozen"/>
      <selection/>
      <selection pane="bottomLeft" activeCell="G33" sqref="G33"/>
    </sheetView>
  </sheetViews>
  <sheetFormatPr defaultColWidth="9.14166666666667" defaultRowHeight="12" customHeight="1"/>
  <cols>
    <col min="1" max="1" width="18.625" customWidth="1"/>
    <col min="2" max="2" width="55.5" customWidth="1"/>
    <col min="3" max="3" width="8.125" customWidth="1"/>
    <col min="4" max="4" width="11.125" customWidth="1"/>
    <col min="5" max="5" width="23.125" customWidth="1"/>
    <col min="6" max="6" width="8.75" customWidth="1"/>
    <col min="7" max="7" width="7.625" customWidth="1"/>
    <col min="8" max="9" width="8.875" customWidth="1"/>
    <col min="10" max="10" width="35.75" customWidth="1"/>
  </cols>
  <sheetData>
    <row r="1" customHeight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ht="18" customHeight="1" spans="10:10">
      <c r="J2" s="5" t="s">
        <v>302</v>
      </c>
    </row>
    <row r="3" ht="39.75" customHeight="1" spans="1:10">
      <c r="A3" s="71" t="str">
        <f>"2025"&amp;"年部门项目支出绩效目标表"</f>
        <v>2025年部门项目支出绩效目标表</v>
      </c>
      <c r="B3" s="6"/>
      <c r="C3" s="6"/>
      <c r="D3" s="6"/>
      <c r="E3" s="6"/>
      <c r="F3" s="72"/>
      <c r="G3" s="6"/>
      <c r="H3" s="72"/>
      <c r="I3" s="72"/>
      <c r="J3" s="6"/>
    </row>
    <row r="4" ht="17.25" customHeight="1" spans="1:1">
      <c r="A4" s="7" t="s">
        <v>1</v>
      </c>
    </row>
    <row r="5" ht="44.25" customHeight="1" spans="1:10">
      <c r="A5" s="73" t="s">
        <v>180</v>
      </c>
      <c r="B5" s="73" t="s">
        <v>303</v>
      </c>
      <c r="C5" s="73" t="s">
        <v>304</v>
      </c>
      <c r="D5" s="73" t="s">
        <v>305</v>
      </c>
      <c r="E5" s="73" t="s">
        <v>306</v>
      </c>
      <c r="F5" s="74" t="s">
        <v>307</v>
      </c>
      <c r="G5" s="73" t="s">
        <v>308</v>
      </c>
      <c r="H5" s="74" t="s">
        <v>309</v>
      </c>
      <c r="I5" s="74" t="s">
        <v>310</v>
      </c>
      <c r="J5" s="73" t="s">
        <v>311</v>
      </c>
    </row>
    <row r="6" ht="18.75" customHeight="1" spans="1:10">
      <c r="A6" s="146">
        <v>1</v>
      </c>
      <c r="B6" s="146">
        <v>2</v>
      </c>
      <c r="C6" s="146">
        <v>3</v>
      </c>
      <c r="D6" s="146">
        <v>4</v>
      </c>
      <c r="E6" s="146">
        <v>5</v>
      </c>
      <c r="F6" s="42">
        <v>6</v>
      </c>
      <c r="G6" s="146">
        <v>7</v>
      </c>
      <c r="H6" s="42">
        <v>8</v>
      </c>
      <c r="I6" s="42">
        <v>9</v>
      </c>
      <c r="J6" s="146">
        <v>10</v>
      </c>
    </row>
    <row r="7" ht="40" customHeight="1" spans="1:10">
      <c r="A7" s="34" t="s">
        <v>301</v>
      </c>
      <c r="B7" s="75" t="s">
        <v>312</v>
      </c>
      <c r="C7" s="75" t="s">
        <v>313</v>
      </c>
      <c r="D7" s="75" t="s">
        <v>314</v>
      </c>
      <c r="E7" s="34" t="s">
        <v>315</v>
      </c>
      <c r="F7" s="77" t="s">
        <v>316</v>
      </c>
      <c r="G7" s="76" t="s">
        <v>317</v>
      </c>
      <c r="H7" s="77" t="s">
        <v>318</v>
      </c>
      <c r="I7" s="77" t="s">
        <v>319</v>
      </c>
      <c r="J7" s="76" t="s">
        <v>320</v>
      </c>
    </row>
    <row r="8" ht="21" customHeight="1" spans="1:10">
      <c r="A8" s="34" t="s">
        <v>301</v>
      </c>
      <c r="B8" s="35" t="s">
        <v>312</v>
      </c>
      <c r="C8" s="35" t="s">
        <v>313</v>
      </c>
      <c r="D8" s="35" t="s">
        <v>321</v>
      </c>
      <c r="E8" s="34" t="s">
        <v>322</v>
      </c>
      <c r="F8" s="35" t="s">
        <v>323</v>
      </c>
      <c r="G8" s="34" t="s">
        <v>324</v>
      </c>
      <c r="H8" s="35" t="s">
        <v>325</v>
      </c>
      <c r="I8" s="35" t="s">
        <v>319</v>
      </c>
      <c r="J8" s="34" t="s">
        <v>326</v>
      </c>
    </row>
    <row r="9" ht="21" customHeight="1" spans="1:10">
      <c r="A9" s="34" t="s">
        <v>301</v>
      </c>
      <c r="B9" s="35" t="s">
        <v>312</v>
      </c>
      <c r="C9" s="35" t="s">
        <v>327</v>
      </c>
      <c r="D9" s="35" t="s">
        <v>328</v>
      </c>
      <c r="E9" s="34" t="s">
        <v>329</v>
      </c>
      <c r="F9" s="35" t="s">
        <v>316</v>
      </c>
      <c r="G9" s="34" t="s">
        <v>330</v>
      </c>
      <c r="H9" s="35" t="s">
        <v>331</v>
      </c>
      <c r="I9" s="35" t="s">
        <v>332</v>
      </c>
      <c r="J9" s="34" t="s">
        <v>333</v>
      </c>
    </row>
    <row r="10" ht="21" customHeight="1" spans="1:10">
      <c r="A10" s="34" t="s">
        <v>301</v>
      </c>
      <c r="B10" s="35" t="s">
        <v>312</v>
      </c>
      <c r="C10" s="35" t="s">
        <v>334</v>
      </c>
      <c r="D10" s="35" t="s">
        <v>335</v>
      </c>
      <c r="E10" s="34" t="s">
        <v>336</v>
      </c>
      <c r="F10" s="35" t="s">
        <v>337</v>
      </c>
      <c r="G10" s="34" t="s">
        <v>338</v>
      </c>
      <c r="H10" s="35" t="s">
        <v>339</v>
      </c>
      <c r="I10" s="35" t="s">
        <v>319</v>
      </c>
      <c r="J10" s="34" t="s">
        <v>336</v>
      </c>
    </row>
    <row r="11" ht="73" customHeight="1" spans="1:10">
      <c r="A11" s="34" t="s">
        <v>282</v>
      </c>
      <c r="B11" s="35" t="s">
        <v>340</v>
      </c>
      <c r="C11" s="35" t="s">
        <v>313</v>
      </c>
      <c r="D11" s="35" t="s">
        <v>314</v>
      </c>
      <c r="E11" s="34" t="s">
        <v>341</v>
      </c>
      <c r="F11" s="35" t="s">
        <v>316</v>
      </c>
      <c r="G11" s="34" t="s">
        <v>92</v>
      </c>
      <c r="H11" s="35" t="s">
        <v>342</v>
      </c>
      <c r="I11" s="35" t="s">
        <v>319</v>
      </c>
      <c r="J11" s="34" t="s">
        <v>341</v>
      </c>
    </row>
    <row r="12" ht="73" customHeight="1" spans="1:10">
      <c r="A12" s="34" t="s">
        <v>282</v>
      </c>
      <c r="B12" s="35" t="s">
        <v>340</v>
      </c>
      <c r="C12" s="35" t="s">
        <v>313</v>
      </c>
      <c r="D12" s="35" t="s">
        <v>343</v>
      </c>
      <c r="E12" s="34" t="s">
        <v>344</v>
      </c>
      <c r="F12" s="35" t="s">
        <v>316</v>
      </c>
      <c r="G12" s="34" t="s">
        <v>345</v>
      </c>
      <c r="H12" s="35" t="s">
        <v>339</v>
      </c>
      <c r="I12" s="35" t="s">
        <v>319</v>
      </c>
      <c r="J12" s="34" t="s">
        <v>344</v>
      </c>
    </row>
    <row r="13" ht="73" customHeight="1" spans="1:10">
      <c r="A13" s="34" t="s">
        <v>282</v>
      </c>
      <c r="B13" s="35" t="s">
        <v>340</v>
      </c>
      <c r="C13" s="35" t="s">
        <v>313</v>
      </c>
      <c r="D13" s="35" t="s">
        <v>346</v>
      </c>
      <c r="E13" s="34" t="s">
        <v>347</v>
      </c>
      <c r="F13" s="35" t="s">
        <v>316</v>
      </c>
      <c r="G13" s="34" t="s">
        <v>348</v>
      </c>
      <c r="H13" s="35" t="s">
        <v>349</v>
      </c>
      <c r="I13" s="35" t="s">
        <v>319</v>
      </c>
      <c r="J13" s="34" t="s">
        <v>347</v>
      </c>
    </row>
    <row r="14" ht="73" customHeight="1" spans="1:10">
      <c r="A14" s="34" t="s">
        <v>282</v>
      </c>
      <c r="B14" s="35" t="s">
        <v>340</v>
      </c>
      <c r="C14" s="35" t="s">
        <v>313</v>
      </c>
      <c r="D14" s="35" t="s">
        <v>321</v>
      </c>
      <c r="E14" s="34" t="s">
        <v>322</v>
      </c>
      <c r="F14" s="35" t="s">
        <v>323</v>
      </c>
      <c r="G14" s="34" t="s">
        <v>350</v>
      </c>
      <c r="H14" s="35" t="s">
        <v>325</v>
      </c>
      <c r="I14" s="35" t="s">
        <v>319</v>
      </c>
      <c r="J14" s="34" t="s">
        <v>326</v>
      </c>
    </row>
    <row r="15" ht="73" customHeight="1" spans="1:10">
      <c r="A15" s="34" t="s">
        <v>282</v>
      </c>
      <c r="B15" s="35" t="s">
        <v>340</v>
      </c>
      <c r="C15" s="35" t="s">
        <v>327</v>
      </c>
      <c r="D15" s="35" t="s">
        <v>328</v>
      </c>
      <c r="E15" s="34" t="s">
        <v>351</v>
      </c>
      <c r="F15" s="35" t="s">
        <v>316</v>
      </c>
      <c r="G15" s="34" t="s">
        <v>352</v>
      </c>
      <c r="H15" s="35" t="s">
        <v>331</v>
      </c>
      <c r="I15" s="35" t="s">
        <v>332</v>
      </c>
      <c r="J15" s="34" t="s">
        <v>353</v>
      </c>
    </row>
    <row r="16" ht="73" customHeight="1" spans="1:10">
      <c r="A16" s="34" t="s">
        <v>282</v>
      </c>
      <c r="B16" s="35" t="s">
        <v>340</v>
      </c>
      <c r="C16" s="35" t="s">
        <v>334</v>
      </c>
      <c r="D16" s="35" t="s">
        <v>335</v>
      </c>
      <c r="E16" s="34" t="s">
        <v>354</v>
      </c>
      <c r="F16" s="35" t="s">
        <v>337</v>
      </c>
      <c r="G16" s="34" t="s">
        <v>338</v>
      </c>
      <c r="H16" s="35" t="s">
        <v>339</v>
      </c>
      <c r="I16" s="35" t="s">
        <v>319</v>
      </c>
      <c r="J16" s="34" t="s">
        <v>354</v>
      </c>
    </row>
    <row r="17" ht="85" customHeight="1" spans="1:10">
      <c r="A17" s="34" t="s">
        <v>251</v>
      </c>
      <c r="B17" s="35" t="s">
        <v>355</v>
      </c>
      <c r="C17" s="35" t="s">
        <v>313</v>
      </c>
      <c r="D17" s="35" t="s">
        <v>314</v>
      </c>
      <c r="E17" s="34" t="s">
        <v>356</v>
      </c>
      <c r="F17" s="35" t="s">
        <v>337</v>
      </c>
      <c r="G17" s="34" t="s">
        <v>338</v>
      </c>
      <c r="H17" s="35" t="s">
        <v>318</v>
      </c>
      <c r="I17" s="35" t="s">
        <v>319</v>
      </c>
      <c r="J17" s="34" t="s">
        <v>356</v>
      </c>
    </row>
    <row r="18" ht="85" customHeight="1" spans="1:10">
      <c r="A18" s="34" t="s">
        <v>251</v>
      </c>
      <c r="B18" s="35" t="s">
        <v>355</v>
      </c>
      <c r="C18" s="35" t="s">
        <v>313</v>
      </c>
      <c r="D18" s="35" t="s">
        <v>343</v>
      </c>
      <c r="E18" s="34" t="s">
        <v>357</v>
      </c>
      <c r="F18" s="35" t="s">
        <v>316</v>
      </c>
      <c r="G18" s="34" t="s">
        <v>358</v>
      </c>
      <c r="H18" s="35" t="s">
        <v>331</v>
      </c>
      <c r="I18" s="35" t="s">
        <v>332</v>
      </c>
      <c r="J18" s="34" t="s">
        <v>359</v>
      </c>
    </row>
    <row r="19" ht="85" customHeight="1" spans="1:10">
      <c r="A19" s="34" t="s">
        <v>251</v>
      </c>
      <c r="B19" s="35" t="s">
        <v>355</v>
      </c>
      <c r="C19" s="35" t="s">
        <v>313</v>
      </c>
      <c r="D19" s="35" t="s">
        <v>343</v>
      </c>
      <c r="E19" s="34" t="s">
        <v>360</v>
      </c>
      <c r="F19" s="35" t="s">
        <v>337</v>
      </c>
      <c r="G19" s="34" t="s">
        <v>361</v>
      </c>
      <c r="H19" s="35" t="s">
        <v>339</v>
      </c>
      <c r="I19" s="35" t="s">
        <v>319</v>
      </c>
      <c r="J19" s="34" t="s">
        <v>360</v>
      </c>
    </row>
    <row r="20" ht="85" customHeight="1" spans="1:10">
      <c r="A20" s="34" t="s">
        <v>251</v>
      </c>
      <c r="B20" s="35" t="s">
        <v>355</v>
      </c>
      <c r="C20" s="35" t="s">
        <v>313</v>
      </c>
      <c r="D20" s="35" t="s">
        <v>346</v>
      </c>
      <c r="E20" s="34" t="s">
        <v>347</v>
      </c>
      <c r="F20" s="35" t="s">
        <v>316</v>
      </c>
      <c r="G20" s="34" t="s">
        <v>348</v>
      </c>
      <c r="H20" s="35" t="s">
        <v>349</v>
      </c>
      <c r="I20" s="35" t="s">
        <v>319</v>
      </c>
      <c r="J20" s="34" t="s">
        <v>347</v>
      </c>
    </row>
    <row r="21" ht="85" customHeight="1" spans="1:10">
      <c r="A21" s="34" t="s">
        <v>251</v>
      </c>
      <c r="B21" s="35" t="s">
        <v>355</v>
      </c>
      <c r="C21" s="35" t="s">
        <v>313</v>
      </c>
      <c r="D21" s="35" t="s">
        <v>321</v>
      </c>
      <c r="E21" s="34" t="s">
        <v>322</v>
      </c>
      <c r="F21" s="35" t="s">
        <v>323</v>
      </c>
      <c r="G21" s="34" t="s">
        <v>362</v>
      </c>
      <c r="H21" s="35" t="s">
        <v>325</v>
      </c>
      <c r="I21" s="35" t="s">
        <v>319</v>
      </c>
      <c r="J21" s="34" t="s">
        <v>326</v>
      </c>
    </row>
    <row r="22" ht="85" customHeight="1" spans="1:10">
      <c r="A22" s="34" t="s">
        <v>251</v>
      </c>
      <c r="B22" s="35" t="s">
        <v>355</v>
      </c>
      <c r="C22" s="35" t="s">
        <v>327</v>
      </c>
      <c r="D22" s="35" t="s">
        <v>328</v>
      </c>
      <c r="E22" s="34" t="s">
        <v>363</v>
      </c>
      <c r="F22" s="35" t="s">
        <v>316</v>
      </c>
      <c r="G22" s="34" t="s">
        <v>364</v>
      </c>
      <c r="H22" s="35" t="s">
        <v>331</v>
      </c>
      <c r="I22" s="35" t="s">
        <v>332</v>
      </c>
      <c r="J22" s="34" t="s">
        <v>363</v>
      </c>
    </row>
    <row r="23" ht="85" customHeight="1" spans="1:10">
      <c r="A23" s="34" t="s">
        <v>251</v>
      </c>
      <c r="B23" s="35" t="s">
        <v>355</v>
      </c>
      <c r="C23" s="35" t="s">
        <v>334</v>
      </c>
      <c r="D23" s="35" t="s">
        <v>335</v>
      </c>
      <c r="E23" s="34" t="s">
        <v>335</v>
      </c>
      <c r="F23" s="35" t="s">
        <v>337</v>
      </c>
      <c r="G23" s="34" t="s">
        <v>338</v>
      </c>
      <c r="H23" s="35" t="s">
        <v>339</v>
      </c>
      <c r="I23" s="35" t="s">
        <v>319</v>
      </c>
      <c r="J23" s="34" t="s">
        <v>335</v>
      </c>
    </row>
    <row r="24" ht="42" customHeight="1" spans="1:10">
      <c r="A24" s="34" t="s">
        <v>241</v>
      </c>
      <c r="B24" s="35" t="s">
        <v>365</v>
      </c>
      <c r="C24" s="35" t="s">
        <v>313</v>
      </c>
      <c r="D24" s="35" t="s">
        <v>321</v>
      </c>
      <c r="E24" s="34" t="s">
        <v>322</v>
      </c>
      <c r="F24" s="35" t="s">
        <v>316</v>
      </c>
      <c r="G24" s="34" t="s">
        <v>366</v>
      </c>
      <c r="H24" s="35" t="s">
        <v>325</v>
      </c>
      <c r="I24" s="35" t="s">
        <v>319</v>
      </c>
      <c r="J24" s="34" t="s">
        <v>367</v>
      </c>
    </row>
    <row r="25" ht="42" customHeight="1" spans="1:10">
      <c r="A25" s="34" t="s">
        <v>241</v>
      </c>
      <c r="B25" s="35" t="s">
        <v>365</v>
      </c>
      <c r="C25" s="35" t="s">
        <v>327</v>
      </c>
      <c r="D25" s="35" t="s">
        <v>368</v>
      </c>
      <c r="E25" s="34" t="s">
        <v>369</v>
      </c>
      <c r="F25" s="35" t="s">
        <v>316</v>
      </c>
      <c r="G25" s="34" t="s">
        <v>370</v>
      </c>
      <c r="H25" s="35" t="s">
        <v>331</v>
      </c>
      <c r="I25" s="35" t="s">
        <v>332</v>
      </c>
      <c r="J25" s="34" t="s">
        <v>369</v>
      </c>
    </row>
    <row r="26" ht="42" customHeight="1" spans="1:10">
      <c r="A26" s="34" t="s">
        <v>241</v>
      </c>
      <c r="B26" s="35" t="s">
        <v>365</v>
      </c>
      <c r="C26" s="35" t="s">
        <v>334</v>
      </c>
      <c r="D26" s="35" t="s">
        <v>335</v>
      </c>
      <c r="E26" s="34" t="s">
        <v>335</v>
      </c>
      <c r="F26" s="35" t="s">
        <v>316</v>
      </c>
      <c r="G26" s="34" t="s">
        <v>370</v>
      </c>
      <c r="H26" s="35" t="s">
        <v>331</v>
      </c>
      <c r="I26" s="35" t="s">
        <v>332</v>
      </c>
      <c r="J26" s="34" t="s">
        <v>335</v>
      </c>
    </row>
    <row r="27" ht="29" customHeight="1" spans="1:10">
      <c r="A27" s="34" t="s">
        <v>280</v>
      </c>
      <c r="B27" s="35" t="s">
        <v>371</v>
      </c>
      <c r="C27" s="35" t="s">
        <v>313</v>
      </c>
      <c r="D27" s="35" t="s">
        <v>314</v>
      </c>
      <c r="E27" s="34" t="s">
        <v>372</v>
      </c>
      <c r="F27" s="35" t="s">
        <v>316</v>
      </c>
      <c r="G27" s="34" t="s">
        <v>317</v>
      </c>
      <c r="H27" s="35" t="s">
        <v>318</v>
      </c>
      <c r="I27" s="35" t="s">
        <v>319</v>
      </c>
      <c r="J27" s="34" t="s">
        <v>373</v>
      </c>
    </row>
    <row r="28" ht="29" customHeight="1" spans="1:10">
      <c r="A28" s="34" t="s">
        <v>280</v>
      </c>
      <c r="B28" s="35" t="s">
        <v>371</v>
      </c>
      <c r="C28" s="35" t="s">
        <v>313</v>
      </c>
      <c r="D28" s="35" t="s">
        <v>314</v>
      </c>
      <c r="E28" s="34" t="s">
        <v>374</v>
      </c>
      <c r="F28" s="35" t="s">
        <v>316</v>
      </c>
      <c r="G28" s="34" t="s">
        <v>317</v>
      </c>
      <c r="H28" s="35" t="s">
        <v>318</v>
      </c>
      <c r="I28" s="35" t="s">
        <v>319</v>
      </c>
      <c r="J28" s="34" t="s">
        <v>373</v>
      </c>
    </row>
    <row r="29" ht="29" customHeight="1" spans="1:10">
      <c r="A29" s="34" t="s">
        <v>280</v>
      </c>
      <c r="B29" s="35" t="s">
        <v>371</v>
      </c>
      <c r="C29" s="35" t="s">
        <v>313</v>
      </c>
      <c r="D29" s="35" t="s">
        <v>314</v>
      </c>
      <c r="E29" s="34" t="s">
        <v>375</v>
      </c>
      <c r="F29" s="35" t="s">
        <v>316</v>
      </c>
      <c r="G29" s="34" t="s">
        <v>86</v>
      </c>
      <c r="H29" s="35" t="s">
        <v>318</v>
      </c>
      <c r="I29" s="35" t="s">
        <v>319</v>
      </c>
      <c r="J29" s="34" t="s">
        <v>373</v>
      </c>
    </row>
    <row r="30" ht="29" customHeight="1" spans="1:10">
      <c r="A30" s="34" t="s">
        <v>280</v>
      </c>
      <c r="B30" s="35" t="s">
        <v>371</v>
      </c>
      <c r="C30" s="35" t="s">
        <v>327</v>
      </c>
      <c r="D30" s="35" t="s">
        <v>328</v>
      </c>
      <c r="E30" s="34" t="s">
        <v>329</v>
      </c>
      <c r="F30" s="35" t="s">
        <v>316</v>
      </c>
      <c r="G30" s="34" t="s">
        <v>329</v>
      </c>
      <c r="H30" s="35" t="s">
        <v>331</v>
      </c>
      <c r="I30" s="35" t="s">
        <v>332</v>
      </c>
      <c r="J30" s="34" t="s">
        <v>376</v>
      </c>
    </row>
    <row r="31" ht="29" customHeight="1" spans="1:10">
      <c r="A31" s="34" t="s">
        <v>280</v>
      </c>
      <c r="B31" s="35" t="s">
        <v>371</v>
      </c>
      <c r="C31" s="35" t="s">
        <v>334</v>
      </c>
      <c r="D31" s="35" t="s">
        <v>335</v>
      </c>
      <c r="E31" s="34" t="s">
        <v>377</v>
      </c>
      <c r="F31" s="35" t="s">
        <v>337</v>
      </c>
      <c r="G31" s="34" t="s">
        <v>338</v>
      </c>
      <c r="H31" s="35" t="s">
        <v>339</v>
      </c>
      <c r="I31" s="35" t="s">
        <v>319</v>
      </c>
      <c r="J31" s="34" t="s">
        <v>378</v>
      </c>
    </row>
    <row r="32" ht="42" customHeight="1" spans="1:10">
      <c r="A32" s="34" t="s">
        <v>298</v>
      </c>
      <c r="B32" s="35" t="s">
        <v>379</v>
      </c>
      <c r="C32" s="35" t="s">
        <v>313</v>
      </c>
      <c r="D32" s="35" t="s">
        <v>314</v>
      </c>
      <c r="E32" s="34" t="s">
        <v>380</v>
      </c>
      <c r="F32" s="35" t="s">
        <v>316</v>
      </c>
      <c r="G32" s="34">
        <v>1</v>
      </c>
      <c r="H32" s="35" t="s">
        <v>381</v>
      </c>
      <c r="I32" s="35" t="s">
        <v>319</v>
      </c>
      <c r="J32" s="34" t="s">
        <v>380</v>
      </c>
    </row>
    <row r="33" ht="42" customHeight="1" spans="1:10">
      <c r="A33" s="34" t="s">
        <v>298</v>
      </c>
      <c r="B33" s="35" t="s">
        <v>379</v>
      </c>
      <c r="C33" s="35" t="s">
        <v>313</v>
      </c>
      <c r="D33" s="35" t="s">
        <v>343</v>
      </c>
      <c r="E33" s="34" t="s">
        <v>382</v>
      </c>
      <c r="F33" s="35" t="s">
        <v>316</v>
      </c>
      <c r="G33" s="34" t="s">
        <v>345</v>
      </c>
      <c r="H33" s="35" t="s">
        <v>339</v>
      </c>
      <c r="I33" s="35" t="s">
        <v>319</v>
      </c>
      <c r="J33" s="34" t="s">
        <v>383</v>
      </c>
    </row>
    <row r="34" ht="42" customHeight="1" spans="1:10">
      <c r="A34" s="34" t="s">
        <v>298</v>
      </c>
      <c r="B34" s="35" t="s">
        <v>379</v>
      </c>
      <c r="C34" s="35" t="s">
        <v>313</v>
      </c>
      <c r="D34" s="35" t="s">
        <v>346</v>
      </c>
      <c r="E34" s="34" t="s">
        <v>347</v>
      </c>
      <c r="F34" s="35" t="s">
        <v>316</v>
      </c>
      <c r="G34" s="34" t="s">
        <v>348</v>
      </c>
      <c r="H34" s="35" t="s">
        <v>349</v>
      </c>
      <c r="I34" s="35" t="s">
        <v>319</v>
      </c>
      <c r="J34" s="34" t="s">
        <v>347</v>
      </c>
    </row>
    <row r="35" ht="42" customHeight="1" spans="1:10">
      <c r="A35" s="34" t="s">
        <v>298</v>
      </c>
      <c r="B35" s="35" t="s">
        <v>379</v>
      </c>
      <c r="C35" s="35" t="s">
        <v>313</v>
      </c>
      <c r="D35" s="35" t="s">
        <v>321</v>
      </c>
      <c r="E35" s="34" t="s">
        <v>322</v>
      </c>
      <c r="F35" s="35" t="s">
        <v>323</v>
      </c>
      <c r="G35" s="34" t="s">
        <v>384</v>
      </c>
      <c r="H35" s="35" t="s">
        <v>325</v>
      </c>
      <c r="I35" s="35" t="s">
        <v>319</v>
      </c>
      <c r="J35" s="34" t="s">
        <v>326</v>
      </c>
    </row>
    <row r="36" ht="42" customHeight="1" spans="1:10">
      <c r="A36" s="34" t="s">
        <v>298</v>
      </c>
      <c r="B36" s="35" t="s">
        <v>379</v>
      </c>
      <c r="C36" s="35" t="s">
        <v>327</v>
      </c>
      <c r="D36" s="35" t="s">
        <v>328</v>
      </c>
      <c r="E36" s="34" t="s">
        <v>363</v>
      </c>
      <c r="F36" s="35" t="s">
        <v>316</v>
      </c>
      <c r="G36" s="34" t="s">
        <v>385</v>
      </c>
      <c r="H36" s="35" t="s">
        <v>331</v>
      </c>
      <c r="I36" s="35" t="s">
        <v>332</v>
      </c>
      <c r="J36" s="34" t="s">
        <v>363</v>
      </c>
    </row>
    <row r="37" ht="42" customHeight="1" spans="1:10">
      <c r="A37" s="34" t="s">
        <v>298</v>
      </c>
      <c r="B37" s="35" t="s">
        <v>379</v>
      </c>
      <c r="C37" s="35" t="s">
        <v>334</v>
      </c>
      <c r="D37" s="35" t="s">
        <v>335</v>
      </c>
      <c r="E37" s="34" t="s">
        <v>335</v>
      </c>
      <c r="F37" s="35" t="s">
        <v>337</v>
      </c>
      <c r="G37" s="34" t="s">
        <v>386</v>
      </c>
      <c r="H37" s="35" t="s">
        <v>339</v>
      </c>
      <c r="I37" s="35" t="s">
        <v>319</v>
      </c>
      <c r="J37" s="34" t="s">
        <v>335</v>
      </c>
    </row>
    <row r="38" ht="42" customHeight="1" spans="1:10">
      <c r="A38" s="34" t="s">
        <v>290</v>
      </c>
      <c r="B38" s="35" t="s">
        <v>387</v>
      </c>
      <c r="C38" s="35" t="s">
        <v>313</v>
      </c>
      <c r="D38" s="35" t="s">
        <v>314</v>
      </c>
      <c r="E38" s="34" t="s">
        <v>388</v>
      </c>
      <c r="F38" s="35" t="s">
        <v>323</v>
      </c>
      <c r="G38" s="34" t="s">
        <v>389</v>
      </c>
      <c r="H38" s="35" t="s">
        <v>342</v>
      </c>
      <c r="I38" s="35" t="s">
        <v>319</v>
      </c>
      <c r="J38" s="34" t="s">
        <v>388</v>
      </c>
    </row>
    <row r="39" ht="42" customHeight="1" spans="1:10">
      <c r="A39" s="34" t="s">
        <v>290</v>
      </c>
      <c r="B39" s="35" t="s">
        <v>387</v>
      </c>
      <c r="C39" s="35" t="s">
        <v>313</v>
      </c>
      <c r="D39" s="35" t="s">
        <v>343</v>
      </c>
      <c r="E39" s="34" t="s">
        <v>390</v>
      </c>
      <c r="F39" s="35" t="s">
        <v>316</v>
      </c>
      <c r="G39" s="34" t="s">
        <v>345</v>
      </c>
      <c r="H39" s="35" t="s">
        <v>339</v>
      </c>
      <c r="I39" s="35" t="s">
        <v>319</v>
      </c>
      <c r="J39" s="34" t="s">
        <v>390</v>
      </c>
    </row>
    <row r="40" ht="42" customHeight="1" spans="1:10">
      <c r="A40" s="34" t="s">
        <v>290</v>
      </c>
      <c r="B40" s="35" t="s">
        <v>387</v>
      </c>
      <c r="C40" s="35" t="s">
        <v>313</v>
      </c>
      <c r="D40" s="35" t="s">
        <v>346</v>
      </c>
      <c r="E40" s="34" t="s">
        <v>347</v>
      </c>
      <c r="F40" s="35" t="s">
        <v>316</v>
      </c>
      <c r="G40" s="147">
        <v>0</v>
      </c>
      <c r="H40" s="35" t="s">
        <v>349</v>
      </c>
      <c r="I40" s="35" t="s">
        <v>319</v>
      </c>
      <c r="J40" s="34" t="s">
        <v>347</v>
      </c>
    </row>
    <row r="41" ht="42" customHeight="1" spans="1:10">
      <c r="A41" s="34" t="s">
        <v>290</v>
      </c>
      <c r="B41" s="35" t="s">
        <v>387</v>
      </c>
      <c r="C41" s="35" t="s">
        <v>327</v>
      </c>
      <c r="D41" s="35" t="s">
        <v>328</v>
      </c>
      <c r="E41" s="34" t="s">
        <v>391</v>
      </c>
      <c r="F41" s="35" t="s">
        <v>316</v>
      </c>
      <c r="G41" s="34" t="s">
        <v>364</v>
      </c>
      <c r="H41" s="35" t="s">
        <v>331</v>
      </c>
      <c r="I41" s="35" t="s">
        <v>332</v>
      </c>
      <c r="J41" s="34" t="s">
        <v>392</v>
      </c>
    </row>
    <row r="42" ht="42" customHeight="1" spans="1:10">
      <c r="A42" s="34" t="s">
        <v>290</v>
      </c>
      <c r="B42" s="35" t="s">
        <v>387</v>
      </c>
      <c r="C42" s="35" t="s">
        <v>327</v>
      </c>
      <c r="D42" s="35" t="s">
        <v>328</v>
      </c>
      <c r="E42" s="34" t="s">
        <v>393</v>
      </c>
      <c r="F42" s="35" t="s">
        <v>316</v>
      </c>
      <c r="G42" s="34" t="s">
        <v>364</v>
      </c>
      <c r="H42" s="35" t="s">
        <v>331</v>
      </c>
      <c r="I42" s="35" t="s">
        <v>332</v>
      </c>
      <c r="J42" s="34" t="s">
        <v>394</v>
      </c>
    </row>
    <row r="43" ht="42" customHeight="1" spans="1:10">
      <c r="A43" s="34" t="s">
        <v>290</v>
      </c>
      <c r="B43" s="35" t="s">
        <v>387</v>
      </c>
      <c r="C43" s="35" t="s">
        <v>334</v>
      </c>
      <c r="D43" s="35" t="s">
        <v>335</v>
      </c>
      <c r="E43" s="34" t="s">
        <v>395</v>
      </c>
      <c r="F43" s="35" t="s">
        <v>337</v>
      </c>
      <c r="G43" s="34" t="s">
        <v>338</v>
      </c>
      <c r="H43" s="35" t="s">
        <v>339</v>
      </c>
      <c r="I43" s="35" t="s">
        <v>319</v>
      </c>
      <c r="J43" s="34" t="s">
        <v>395</v>
      </c>
    </row>
    <row r="44" ht="78" customHeight="1" spans="1:10">
      <c r="A44" s="34" t="s">
        <v>288</v>
      </c>
      <c r="B44" s="35" t="s">
        <v>396</v>
      </c>
      <c r="C44" s="35" t="s">
        <v>313</v>
      </c>
      <c r="D44" s="35" t="s">
        <v>314</v>
      </c>
      <c r="E44" s="34" t="s">
        <v>397</v>
      </c>
      <c r="F44" s="35" t="s">
        <v>337</v>
      </c>
      <c r="G44" s="34" t="s">
        <v>398</v>
      </c>
      <c r="H44" s="35" t="s">
        <v>318</v>
      </c>
      <c r="I44" s="35" t="s">
        <v>319</v>
      </c>
      <c r="J44" s="34" t="s">
        <v>397</v>
      </c>
    </row>
    <row r="45" ht="78" customHeight="1" spans="1:10">
      <c r="A45" s="34" t="s">
        <v>288</v>
      </c>
      <c r="B45" s="35" t="s">
        <v>396</v>
      </c>
      <c r="C45" s="35" t="s">
        <v>313</v>
      </c>
      <c r="D45" s="35" t="s">
        <v>314</v>
      </c>
      <c r="E45" s="34" t="s">
        <v>399</v>
      </c>
      <c r="F45" s="35" t="s">
        <v>337</v>
      </c>
      <c r="G45" s="34" t="s">
        <v>389</v>
      </c>
      <c r="H45" s="35" t="s">
        <v>318</v>
      </c>
      <c r="I45" s="35" t="s">
        <v>319</v>
      </c>
      <c r="J45" s="34" t="s">
        <v>399</v>
      </c>
    </row>
    <row r="46" ht="78" customHeight="1" spans="1:10">
      <c r="A46" s="34" t="s">
        <v>288</v>
      </c>
      <c r="B46" s="35" t="s">
        <v>396</v>
      </c>
      <c r="C46" s="35" t="s">
        <v>313</v>
      </c>
      <c r="D46" s="35" t="s">
        <v>343</v>
      </c>
      <c r="E46" s="34" t="s">
        <v>400</v>
      </c>
      <c r="F46" s="35" t="s">
        <v>337</v>
      </c>
      <c r="G46" s="34" t="s">
        <v>338</v>
      </c>
      <c r="H46" s="35" t="s">
        <v>339</v>
      </c>
      <c r="I46" s="35" t="s">
        <v>319</v>
      </c>
      <c r="J46" s="34" t="s">
        <v>400</v>
      </c>
    </row>
    <row r="47" ht="78" customHeight="1" spans="1:10">
      <c r="A47" s="34" t="s">
        <v>288</v>
      </c>
      <c r="B47" s="35" t="s">
        <v>396</v>
      </c>
      <c r="C47" s="35" t="s">
        <v>313</v>
      </c>
      <c r="D47" s="35" t="s">
        <v>346</v>
      </c>
      <c r="E47" s="34" t="s">
        <v>347</v>
      </c>
      <c r="F47" s="35" t="s">
        <v>316</v>
      </c>
      <c r="G47" s="34" t="s">
        <v>348</v>
      </c>
      <c r="H47" s="35" t="s">
        <v>349</v>
      </c>
      <c r="I47" s="35" t="s">
        <v>319</v>
      </c>
      <c r="J47" s="34" t="s">
        <v>347</v>
      </c>
    </row>
    <row r="48" ht="78" customHeight="1" spans="1:10">
      <c r="A48" s="34" t="s">
        <v>288</v>
      </c>
      <c r="B48" s="35" t="s">
        <v>396</v>
      </c>
      <c r="C48" s="35" t="s">
        <v>327</v>
      </c>
      <c r="D48" s="35" t="s">
        <v>328</v>
      </c>
      <c r="E48" s="34" t="s">
        <v>401</v>
      </c>
      <c r="F48" s="35" t="s">
        <v>316</v>
      </c>
      <c r="G48" s="34" t="s">
        <v>402</v>
      </c>
      <c r="H48" s="35" t="s">
        <v>331</v>
      </c>
      <c r="I48" s="35" t="s">
        <v>332</v>
      </c>
      <c r="J48" s="34" t="s">
        <v>401</v>
      </c>
    </row>
    <row r="49" ht="78" customHeight="1" spans="1:10">
      <c r="A49" s="34" t="s">
        <v>288</v>
      </c>
      <c r="B49" s="35" t="s">
        <v>396</v>
      </c>
      <c r="C49" s="35" t="s">
        <v>327</v>
      </c>
      <c r="D49" s="35" t="s">
        <v>368</v>
      </c>
      <c r="E49" s="34" t="s">
        <v>403</v>
      </c>
      <c r="F49" s="35" t="s">
        <v>316</v>
      </c>
      <c r="G49" s="34" t="s">
        <v>404</v>
      </c>
      <c r="H49" s="35" t="s">
        <v>331</v>
      </c>
      <c r="I49" s="35" t="s">
        <v>332</v>
      </c>
      <c r="J49" s="34" t="s">
        <v>403</v>
      </c>
    </row>
    <row r="50" ht="78" customHeight="1" spans="1:10">
      <c r="A50" s="34" t="s">
        <v>288</v>
      </c>
      <c r="B50" s="35" t="s">
        <v>396</v>
      </c>
      <c r="C50" s="35" t="s">
        <v>334</v>
      </c>
      <c r="D50" s="35" t="s">
        <v>335</v>
      </c>
      <c r="E50" s="34" t="s">
        <v>405</v>
      </c>
      <c r="F50" s="35" t="s">
        <v>337</v>
      </c>
      <c r="G50" s="34" t="s">
        <v>338</v>
      </c>
      <c r="H50" s="35" t="s">
        <v>339</v>
      </c>
      <c r="I50" s="35" t="s">
        <v>319</v>
      </c>
      <c r="J50" s="34" t="s">
        <v>405</v>
      </c>
    </row>
    <row r="51" ht="128" customHeight="1" spans="1:10">
      <c r="A51" s="34" t="s">
        <v>244</v>
      </c>
      <c r="B51" s="35" t="s">
        <v>406</v>
      </c>
      <c r="C51" s="35" t="s">
        <v>313</v>
      </c>
      <c r="D51" s="35" t="s">
        <v>314</v>
      </c>
      <c r="E51" s="34" t="s">
        <v>407</v>
      </c>
      <c r="F51" s="35" t="s">
        <v>337</v>
      </c>
      <c r="G51" s="34" t="s">
        <v>408</v>
      </c>
      <c r="H51" s="35" t="s">
        <v>409</v>
      </c>
      <c r="I51" s="35" t="s">
        <v>319</v>
      </c>
      <c r="J51" s="34" t="s">
        <v>410</v>
      </c>
    </row>
    <row r="52" ht="128" customHeight="1" spans="1:10">
      <c r="A52" s="34" t="s">
        <v>244</v>
      </c>
      <c r="B52" s="35" t="s">
        <v>406</v>
      </c>
      <c r="C52" s="35" t="s">
        <v>313</v>
      </c>
      <c r="D52" s="35" t="s">
        <v>343</v>
      </c>
      <c r="E52" s="34" t="s">
        <v>411</v>
      </c>
      <c r="F52" s="35" t="s">
        <v>337</v>
      </c>
      <c r="G52" s="34" t="s">
        <v>338</v>
      </c>
      <c r="H52" s="35" t="s">
        <v>339</v>
      </c>
      <c r="I52" s="35" t="s">
        <v>319</v>
      </c>
      <c r="J52" s="34" t="s">
        <v>412</v>
      </c>
    </row>
    <row r="53" ht="128" customHeight="1" spans="1:10">
      <c r="A53" s="34" t="s">
        <v>244</v>
      </c>
      <c r="B53" s="35" t="s">
        <v>406</v>
      </c>
      <c r="C53" s="35" t="s">
        <v>313</v>
      </c>
      <c r="D53" s="35" t="s">
        <v>346</v>
      </c>
      <c r="E53" s="34" t="s">
        <v>413</v>
      </c>
      <c r="F53" s="35" t="s">
        <v>337</v>
      </c>
      <c r="G53" s="34" t="s">
        <v>338</v>
      </c>
      <c r="H53" s="35" t="s">
        <v>339</v>
      </c>
      <c r="I53" s="35" t="s">
        <v>319</v>
      </c>
      <c r="J53" s="34" t="s">
        <v>414</v>
      </c>
    </row>
    <row r="54" ht="128" customHeight="1" spans="1:10">
      <c r="A54" s="34" t="s">
        <v>244</v>
      </c>
      <c r="B54" s="35" t="s">
        <v>406</v>
      </c>
      <c r="C54" s="35" t="s">
        <v>313</v>
      </c>
      <c r="D54" s="35" t="s">
        <v>346</v>
      </c>
      <c r="E54" s="34" t="s">
        <v>347</v>
      </c>
      <c r="F54" s="35" t="s">
        <v>316</v>
      </c>
      <c r="G54" s="34" t="s">
        <v>415</v>
      </c>
      <c r="H54" s="35" t="s">
        <v>349</v>
      </c>
      <c r="I54" s="35" t="s">
        <v>319</v>
      </c>
      <c r="J54" s="34" t="s">
        <v>347</v>
      </c>
    </row>
    <row r="55" ht="128" customHeight="1" spans="1:10">
      <c r="A55" s="34" t="s">
        <v>244</v>
      </c>
      <c r="B55" s="35" t="s">
        <v>406</v>
      </c>
      <c r="C55" s="35" t="s">
        <v>313</v>
      </c>
      <c r="D55" s="35" t="s">
        <v>321</v>
      </c>
      <c r="E55" s="34" t="s">
        <v>322</v>
      </c>
      <c r="F55" s="35" t="s">
        <v>323</v>
      </c>
      <c r="G55" s="34" t="s">
        <v>416</v>
      </c>
      <c r="H55" s="35" t="s">
        <v>325</v>
      </c>
      <c r="I55" s="35" t="s">
        <v>319</v>
      </c>
      <c r="J55" s="34" t="s">
        <v>417</v>
      </c>
    </row>
    <row r="56" ht="128" customHeight="1" spans="1:10">
      <c r="A56" s="34" t="s">
        <v>244</v>
      </c>
      <c r="B56" s="35" t="s">
        <v>406</v>
      </c>
      <c r="C56" s="35" t="s">
        <v>327</v>
      </c>
      <c r="D56" s="35" t="s">
        <v>328</v>
      </c>
      <c r="E56" s="34" t="s">
        <v>418</v>
      </c>
      <c r="F56" s="35" t="s">
        <v>316</v>
      </c>
      <c r="G56" s="34" t="s">
        <v>419</v>
      </c>
      <c r="H56" s="35" t="s">
        <v>331</v>
      </c>
      <c r="I56" s="35" t="s">
        <v>332</v>
      </c>
      <c r="J56" s="34" t="s">
        <v>420</v>
      </c>
    </row>
    <row r="57" ht="128" customHeight="1" spans="1:10">
      <c r="A57" s="34" t="s">
        <v>244</v>
      </c>
      <c r="B57" s="35" t="s">
        <v>406</v>
      </c>
      <c r="C57" s="35" t="s">
        <v>327</v>
      </c>
      <c r="D57" s="35" t="s">
        <v>328</v>
      </c>
      <c r="E57" s="34" t="s">
        <v>421</v>
      </c>
      <c r="F57" s="35" t="s">
        <v>316</v>
      </c>
      <c r="G57" s="34" t="s">
        <v>422</v>
      </c>
      <c r="H57" s="35" t="s">
        <v>331</v>
      </c>
      <c r="I57" s="35" t="s">
        <v>332</v>
      </c>
      <c r="J57" s="34" t="s">
        <v>423</v>
      </c>
    </row>
    <row r="58" ht="128" customHeight="1" spans="1:10">
      <c r="A58" s="34" t="s">
        <v>244</v>
      </c>
      <c r="B58" s="35" t="s">
        <v>406</v>
      </c>
      <c r="C58" s="35" t="s">
        <v>327</v>
      </c>
      <c r="D58" s="35" t="s">
        <v>368</v>
      </c>
      <c r="E58" s="34" t="s">
        <v>424</v>
      </c>
      <c r="F58" s="35" t="s">
        <v>316</v>
      </c>
      <c r="G58" s="34" t="s">
        <v>419</v>
      </c>
      <c r="H58" s="35" t="s">
        <v>331</v>
      </c>
      <c r="I58" s="35" t="s">
        <v>332</v>
      </c>
      <c r="J58" s="34" t="s">
        <v>424</v>
      </c>
    </row>
    <row r="59" ht="128" customHeight="1" spans="1:10">
      <c r="A59" s="34" t="s">
        <v>244</v>
      </c>
      <c r="B59" s="35" t="s">
        <v>406</v>
      </c>
      <c r="C59" s="35" t="s">
        <v>334</v>
      </c>
      <c r="D59" s="35" t="s">
        <v>335</v>
      </c>
      <c r="E59" s="34" t="s">
        <v>425</v>
      </c>
      <c r="F59" s="35" t="s">
        <v>337</v>
      </c>
      <c r="G59" s="34" t="s">
        <v>338</v>
      </c>
      <c r="H59" s="35" t="s">
        <v>339</v>
      </c>
      <c r="I59" s="35" t="s">
        <v>319</v>
      </c>
      <c r="J59" s="34" t="s">
        <v>425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2025-02-06T07:09:00Z</dcterms:created>
  <dcterms:modified xsi:type="dcterms:W3CDTF">2025-03-24T03:27:38Z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2052-11.8.2.8875</vt:lpwstr>
  </property>
</Properties>
</file>