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8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externalReferences>
    <externalReference r:id="rId18"/>
  </externalReferences>
  <definedNames>
    <definedName name="_xlnm._FilterDatabase" localSheetId="10" hidden="1">部门政府采购预算表07!$A$8:$S$178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2">'区对下转移支付预算表09-1'!$A:$A,'区对下转移支付预算表09-1'!$1:$1</definedName>
  </definedNames>
  <calcPr calcId="144525"/>
</workbook>
</file>

<file path=xl/sharedStrings.xml><?xml version="1.0" encoding="utf-8"?>
<sst xmlns="http://schemas.openxmlformats.org/spreadsheetml/2006/main" count="3150" uniqueCount="718">
  <si>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</si>
  <si>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</si>
  <si>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</si>
  <si>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</si>
  <si>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</si>
  <si>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</si>
  <si>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</si>
  <si>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</si>
  <si>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</si>
  <si>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</si>
  <si>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</si>
  <si>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</si>
  <si>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</si>
  <si>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</si>
  <si>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</si>
  <si>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</si>
  <si>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</si>
  <si>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</si>
  <si>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</si>
  <si>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</si>
  <si>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</si>
  <si>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</si>
  <si>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</si>
  <si>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</si>
  <si>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</si>
  <si>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</si>
  <si>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</si>
  <si>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</si>
  <si>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</si>
  <si>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</si>
  <si>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</si>
  <si>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</si>
  <si>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</si>
  <si>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</si>
  <si>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</si>
  <si>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</si>
  <si>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</si>
  <si>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</si>
  <si>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</si>
  <si>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</si>
  <si>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</si>
  <si>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</si>
  <si>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</si>
  <si>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</si>
  <si>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</si>
  <si>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</si>
  <si>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</si>
  <si>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</si>
  <si>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</si>
  <si>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</si>
  <si>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</si>
  <si>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</si>
  <si>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</si>
  <si>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</si>
  <si>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</si>
  <si>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</si>
  <si>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</si>
  <si>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</si>
  <si>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</si>
  <si>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</si>
  <si>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</si>
  <si>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</si>
  <si>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</si>
  <si>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</si>
  <si>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</si>
  <si>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</si>
  <si>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</si>
  <si>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</si>
  <si>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</si>
  <si>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131008</t>
  </si>
  <si>
    <t>昆明市五华区人民医院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</si>
  <si>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</si>
  <si>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</si>
  <si>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</si>
  <si>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</si>
  <si>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</si>
  <si>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</si>
  <si>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</si>
  <si>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</si>
  <si>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</si>
  <si>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</si>
  <si>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</si>
  <si>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</si>
  <si>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</si>
  <si>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</si>
  <si>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</si>
  <si>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</si>
  <si>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</si>
  <si>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</si>
  <si>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</si>
  <si>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</si>
  <si>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</si>
  <si>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</si>
  <si>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</si>
  <si>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</si>
  <si>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</si>
  <si>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</si>
  <si>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</si>
  <si>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</si>
  <si>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</si>
  <si>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</si>
  <si>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</si>
  <si>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</si>
  <si>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</si>
  <si>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</si>
  <si>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</si>
  <si>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</si>
  <si>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</si>
  <si>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</si>
  <si>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</si>
  <si>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</si>
  <si>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</si>
  <si>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</si>
  <si>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21002</t>
  </si>
  <si>
    <t>公立医院</t>
  </si>
  <si>
    <t>2100201</t>
  </si>
  <si>
    <t>综合医院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</si>
  <si>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</si>
  <si>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</si>
  <si>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</si>
  <si>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</si>
  <si>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</si>
  <si>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</si>
  <si>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</si>
  <si>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</si>
  <si>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</si>
  <si>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</si>
  <si>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</si>
  <si>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</si>
  <si>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</si>
  <si>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</si>
  <si>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</si>
  <si>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</si>
  <si>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</si>
  <si>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</si>
  <si>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</si>
  <si>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</si>
  <si>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</si>
  <si>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</si>
  <si>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</si>
  <si>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</si>
  <si>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</si>
  <si>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</si>
  <si>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</si>
  <si>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</si>
  <si>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</si>
  <si>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</si>
  <si>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</si>
  <si>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</si>
  <si>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</si>
  <si>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</si>
  <si>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</si>
  <si>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</si>
  <si>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</si>
  <si>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</si>
  <si>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</si>
  <si>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</si>
  <si>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</si>
  <si>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</si>
  <si>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</si>
  <si>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</si>
  <si>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</si>
  <si>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</si>
  <si>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</si>
  <si>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</si>
  <si>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</si>
  <si>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</si>
  <si>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</si>
  <si>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</si>
  <si>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备注：昆明市五华区人民医院2025年无一般公共预算“三公”经费支出预算，故此表无数据。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</si>
  <si>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</si>
  <si>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</si>
  <si>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</si>
  <si>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</si>
  <si>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</si>
  <si>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</si>
  <si>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</si>
  <si>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</si>
  <si>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</si>
  <si>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</si>
  <si>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</si>
  <si>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</si>
  <si>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</si>
  <si>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</si>
  <si>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</si>
  <si>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</si>
  <si>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</si>
  <si>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</si>
  <si>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</si>
  <si>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昆明市五华区卫生健康局</t>
  </si>
  <si>
    <t>530102231100001232537</t>
  </si>
  <si>
    <t>离退休人员支出</t>
  </si>
  <si>
    <t>30305</t>
  </si>
  <si>
    <t>生活补助</t>
  </si>
  <si>
    <t>530102231100001232559</t>
  </si>
  <si>
    <t>事业人员工资支出</t>
  </si>
  <si>
    <t>30101</t>
  </si>
  <si>
    <t>基本工资</t>
  </si>
  <si>
    <t>30107</t>
  </si>
  <si>
    <t>绩效工资</t>
  </si>
  <si>
    <t>530102231100001414465</t>
  </si>
  <si>
    <t>事业人员绩效奖励</t>
  </si>
  <si>
    <t>530102231100001423034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</si>
  <si>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</si>
  <si>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</si>
  <si>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</si>
  <si>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</si>
  <si>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</si>
  <si>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</si>
  <si>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</si>
  <si>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</si>
  <si>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</si>
  <si>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530102231100001424169</t>
  </si>
  <si>
    <t>其他村（社区）人员补助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</si>
  <si>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</si>
  <si>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</si>
  <si>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</si>
  <si>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</si>
  <si>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</si>
  <si>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</si>
  <si>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</si>
  <si>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</si>
  <si>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530102251100003865611</t>
  </si>
  <si>
    <t>党建经费</t>
  </si>
  <si>
    <t>30299</t>
  </si>
  <si>
    <t>其他商品和服务支出</t>
  </si>
  <si>
    <t>专项业务类</t>
  </si>
  <si>
    <t>530102241100002265760</t>
  </si>
  <si>
    <t>新院区建设设备采购项目资金</t>
  </si>
  <si>
    <t>31003</t>
  </si>
  <si>
    <t>专用设备购置</t>
  </si>
  <si>
    <t>530102251100003871520</t>
  </si>
  <si>
    <t>医师、护士节经费</t>
  </si>
  <si>
    <t>30226</t>
  </si>
  <si>
    <t>劳务费</t>
  </si>
  <si>
    <t>事业发展类</t>
  </si>
  <si>
    <t>530102210000000000974</t>
  </si>
  <si>
    <t>看守所门诊专项经费</t>
  </si>
  <si>
    <t>30218</t>
  </si>
  <si>
    <t>专用材料费</t>
  </si>
  <si>
    <t>530102221100000322845</t>
  </si>
  <si>
    <t>药品零差率销售补助专项资金</t>
  </si>
  <si>
    <t>30213</t>
  </si>
  <si>
    <t>维修（护）费</t>
  </si>
  <si>
    <t>30227</t>
  </si>
  <si>
    <t>委托业务费</t>
  </si>
  <si>
    <t>530102231100001207758</t>
  </si>
  <si>
    <t>药品及卫生材料采购项目资金</t>
  </si>
  <si>
    <t>530102231100001235708</t>
  </si>
  <si>
    <t>医院运维项目资金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</si>
  <si>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</si>
  <si>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</si>
  <si>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</si>
  <si>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</si>
  <si>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</si>
  <si>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</si>
  <si>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</si>
  <si>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</si>
  <si>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</si>
  <si>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</si>
  <si>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30214</t>
  </si>
  <si>
    <t>租赁费</t>
  </si>
  <si>
    <t>30216</t>
  </si>
  <si>
    <t>培训费</t>
  </si>
  <si>
    <t>30228</t>
  </si>
  <si>
    <t>工会经费</t>
  </si>
  <si>
    <t>30231</t>
  </si>
  <si>
    <t>公务用车运行维护费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</si>
  <si>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</si>
  <si>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</si>
  <si>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</si>
  <si>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</si>
  <si>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</si>
  <si>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</si>
  <si>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</si>
  <si>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</si>
  <si>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</si>
  <si>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</si>
  <si>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保障医院党务工作顺利开展，从而推动医院健康发展。</t>
  </si>
  <si>
    <t>产出指标</t>
  </si>
  <si>
    <t>数量指标</t>
  </si>
  <si>
    <t>党建经费保障人数</t>
  </si>
  <si>
    <t>&gt;=</t>
  </si>
  <si>
    <t>62</t>
  </si>
  <si>
    <t>人</t>
  </si>
  <si>
    <t>定量指标</t>
  </si>
  <si>
    <t>时效指标</t>
  </si>
  <si>
    <t>项目完成时限</t>
  </si>
  <si>
    <t>=</t>
  </si>
  <si>
    <t>年度内</t>
  </si>
  <si>
    <t>是/否</t>
  </si>
  <si>
    <t>定性指标</t>
  </si>
  <si>
    <t>效益指标</t>
  </si>
  <si>
    <t>社会效益</t>
  </si>
  <si>
    <t>医疗服务能力不断提升</t>
  </si>
  <si>
    <t>不断提升</t>
  </si>
  <si>
    <t>满意度指标</t>
  </si>
  <si>
    <t>服务对象满意度</t>
  </si>
  <si>
    <t>党员满意度</t>
  </si>
  <si>
    <t>90</t>
  </si>
  <si>
    <t>%</t>
  </si>
  <si>
    <t>2025年对医院信息化系统至少维修或维护5次，对医疗设备至少维修或者维护10次，委托第三方完成医院95%以上的物业管理工作，从而提高医院医疗服务质量和提高患者满意度。</t>
  </si>
  <si>
    <t>信息化系统维修维护次数</t>
  </si>
  <si>
    <t>次（件）</t>
  </si>
  <si>
    <t>信息化系统更新维护次数</t>
  </si>
  <si>
    <t>委托物业管理工作完成率</t>
  </si>
  <si>
    <t>95</t>
  </si>
  <si>
    <t>反映委托的第三方公司保洁保安人员对医院环境卫生、秩序维护工作的完成情况</t>
  </si>
  <si>
    <t>设备维修维护次数</t>
  </si>
  <si>
    <t>次</t>
  </si>
  <si>
    <t>严格把控设备维修维护的质量</t>
  </si>
  <si>
    <t>质量指标</t>
  </si>
  <si>
    <t>物业管理委托工作合格率</t>
  </si>
  <si>
    <t xml:space="preserve">反映保洁保安人员工作的合格情况
</t>
  </si>
  <si>
    <t>年</t>
  </si>
  <si>
    <t>可持续影响</t>
  </si>
  <si>
    <t>改善医院运营资金压力</t>
  </si>
  <si>
    <t>有效缓解</t>
  </si>
  <si>
    <t>是否</t>
  </si>
  <si>
    <t>能有效改善医院运营的资金压力</t>
  </si>
  <si>
    <t>患者对医院的满意度</t>
  </si>
  <si>
    <t>患者满意度</t>
  </si>
  <si>
    <t xml:space="preserve">2025年完成诊疗人次120000人次以上，完成出院人次7000人次以上，床位使用率达到65%以上。加强成本核算与控制。进一步细化绩效考核制度。根据运行情况不断完善绩效考核细节，落实“两个允许”，实现业务收入持续正增长；强化制度建设，逐步建立健全各项制度、措施、规范，形成一套完整的改革制度。
</t>
  </si>
  <si>
    <t>诊疗人次</t>
  </si>
  <si>
    <t>120000</t>
  </si>
  <si>
    <t>人次</t>
  </si>
  <si>
    <t>反映全年提供门急诊服务人次</t>
  </si>
  <si>
    <t>出院人次</t>
  </si>
  <si>
    <t>7000</t>
  </si>
  <si>
    <t>反映全年出院人次</t>
  </si>
  <si>
    <t>医疗纠纷发生率</t>
  </si>
  <si>
    <t>&lt;=</t>
  </si>
  <si>
    <t>1.00</t>
  </si>
  <si>
    <t>反映全年医疗纠纷发生率</t>
  </si>
  <si>
    <t>床位使用率</t>
  </si>
  <si>
    <t>65</t>
  </si>
  <si>
    <t>反映全年床位使用率</t>
  </si>
  <si>
    <t>反映项目完成截止日期</t>
  </si>
  <si>
    <t>维持医院正常运营</t>
  </si>
  <si>
    <t>效果显著</t>
  </si>
  <si>
    <t>反映能够维持医院正常运营</t>
  </si>
  <si>
    <t>反映医院职工对医院运营的整体满意度</t>
  </si>
  <si>
    <t>2025年采购药品和卫生材料至少各12批，验收合格率达到95%以上，保证医药和中成药价格为出厂价，减轻患者药品负担，提高患者满意度，同时医院通过合理的采购策略和流程，降低药品成本，同时保障药品和卫生材料质量，从而为患者提供更好的医疗服务。</t>
  </si>
  <si>
    <t>采购药品批次</t>
  </si>
  <si>
    <t>批次</t>
  </si>
  <si>
    <t>每年药品采购批次</t>
  </si>
  <si>
    <t>采购卫材批次</t>
  </si>
  <si>
    <t>每年卫材采购批次</t>
  </si>
  <si>
    <t>采购药品验收合格率</t>
  </si>
  <si>
    <t>药品验收合格率</t>
  </si>
  <si>
    <t>采购卫材验收合格率</t>
  </si>
  <si>
    <t>卫材验收合格率</t>
  </si>
  <si>
    <t>在2024年12月31日之前完成项目</t>
  </si>
  <si>
    <t>减轻患者药品负担</t>
  </si>
  <si>
    <t>能够减低药品单价，减轻患者药品负担</t>
  </si>
  <si>
    <t>为有效保障五华区看守所被监管人员的医疗安全，成立五华区医院看守所门诊部，配备12名医护人员，对五华区看守所羁押人员，每年至少巡诊300次，并在五华区医院建立看守所拘留人员就医绿色通道，实现“公安监管部门负责监管安全,卫生计生部门负责医疗卫生”,更好的保障羁押人员的基本医疗需求和维护羁押人员的生命健康权。</t>
  </si>
  <si>
    <t>巡诊次数</t>
  </si>
  <si>
    <t>300</t>
  </si>
  <si>
    <t>反映医务人员巡诊次数</t>
  </si>
  <si>
    <t>医务人员配备数量</t>
  </si>
  <si>
    <t>反映看守所门诊部配备的医务人员数量。</t>
  </si>
  <si>
    <t>羁押人员治疗好转率</t>
  </si>
  <si>
    <t>患病羁押人员的治疗覆盖面</t>
  </si>
  <si>
    <t>项目完成及时性</t>
  </si>
  <si>
    <t>项目完成及时情况</t>
  </si>
  <si>
    <t>维护羁押人员的生命健康权</t>
  </si>
  <si>
    <t>维护羁押人员生命健康权，保障看守所关押人员生命健康，维持社会稳定发展。</t>
  </si>
  <si>
    <t>保障羁押人员的基本医疗需求</t>
  </si>
  <si>
    <t>保障看守所羁押人员的健康需求</t>
  </si>
  <si>
    <t>看守所工作人员满意度</t>
  </si>
  <si>
    <t>2025年护士节时，至少对100名护士进行慰问；2025年医师节时，至少对100名医生进行慰问，使医护人员为社会服务的价值得以充分体现，也让医护人员充分感受上级主管部门及医院领导对他们的关心关爱，同时提高医护人员的工作积极性。</t>
  </si>
  <si>
    <t>护士节慰问人数</t>
  </si>
  <si>
    <t>100</t>
  </si>
  <si>
    <t>医师节慰问人数</t>
  </si>
  <si>
    <t>慰问目标完成率</t>
  </si>
  <si>
    <t>医护人员工作积极性</t>
  </si>
  <si>
    <t>不断提高</t>
  </si>
  <si>
    <t>医护人员满意度</t>
  </si>
  <si>
    <t>群众满意度</t>
  </si>
  <si>
    <t>2025年，医院计划采购医疗专用设备100台以上，设备验收合格率95%以上，以上设备主要用于全力保障新医院搬迁工作，促使新医院全面建设，为患者提供更加舒适和职能的就医环境，全面提高医疗服务质量。</t>
  </si>
  <si>
    <t>医疗专用设备采购数量</t>
  </si>
  <si>
    <t>台/套</t>
  </si>
  <si>
    <t>反映采购医疗专用设备的数量</t>
  </si>
  <si>
    <t>设备验收合格率</t>
  </si>
  <si>
    <t>反映新采购设备验收时合格率</t>
  </si>
  <si>
    <t>反映项目在年度内完成</t>
  </si>
  <si>
    <t>提升医疗服务能力</t>
  </si>
  <si>
    <t>反映新采购的医疗设备能够有效提升医院医疗服务能力</t>
  </si>
  <si>
    <t>反映全年就诊患者对医院服务的整体满意程度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</si>
  <si>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</si>
  <si>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</si>
  <si>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</si>
  <si>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</si>
  <si>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备注：昆明市五华区人民医院2025年无政府性基金预算支出，故此表无数据。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</si>
  <si>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</si>
  <si>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</si>
  <si>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</si>
  <si>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</si>
  <si>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</si>
  <si>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</si>
  <si>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</si>
  <si>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</si>
  <si>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</si>
  <si>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</si>
  <si>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</si>
  <si>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车辆加油服务</t>
  </si>
  <si>
    <t>车辆加油、添加燃料服务</t>
  </si>
  <si>
    <t>车辆维修服务</t>
  </si>
  <si>
    <t>车辆维修和保养服务</t>
  </si>
  <si>
    <t>复印纸服务</t>
  </si>
  <si>
    <t>复印纸</t>
  </si>
  <si>
    <t>车辆保险服务</t>
  </si>
  <si>
    <t>机动车保险服务</t>
  </si>
  <si>
    <t>办公用品</t>
  </si>
  <si>
    <t>其他文教用品</t>
  </si>
  <si>
    <t>打印耗材</t>
  </si>
  <si>
    <t>其他硒鼓、粉盒</t>
  </si>
  <si>
    <t xml:space="preserve">年 </t>
  </si>
  <si>
    <t>保安服务</t>
  </si>
  <si>
    <t>物业管理服务</t>
  </si>
  <si>
    <t>保洁服务</t>
  </si>
  <si>
    <t>次/年</t>
  </si>
  <si>
    <t>新院区绿化管养</t>
  </si>
  <si>
    <t>印刷制品服务</t>
  </si>
  <si>
    <t>印刷服务</t>
  </si>
  <si>
    <t>彩色打印机</t>
  </si>
  <si>
    <t>A4彩色打印机</t>
  </si>
  <si>
    <t>台</t>
  </si>
  <si>
    <t>激光打印机</t>
  </si>
  <si>
    <t>A4黑白打印机</t>
  </si>
  <si>
    <t>保险柜</t>
  </si>
  <si>
    <t>保密柜</t>
  </si>
  <si>
    <t>笔记本电脑</t>
  </si>
  <si>
    <t>便携式计算机</t>
  </si>
  <si>
    <t>NICU吊塔</t>
  </si>
  <si>
    <t>病房护理及医院设备</t>
  </si>
  <si>
    <t>单通道注射泵</t>
  </si>
  <si>
    <t>多功能转运床（车）</t>
  </si>
  <si>
    <t>张</t>
  </si>
  <si>
    <t>儿童输液床（带输液架）</t>
  </si>
  <si>
    <t>儿童雾化桌</t>
  </si>
  <si>
    <t>颈腰椎多功能电脑牵引床</t>
  </si>
  <si>
    <t>器械柜</t>
  </si>
  <si>
    <t>组</t>
  </si>
  <si>
    <t>输液泵</t>
  </si>
  <si>
    <t>双通道注射泵</t>
  </si>
  <si>
    <t>体重秤</t>
  </si>
  <si>
    <t>新生儿辐射保暖台</t>
  </si>
  <si>
    <t>药品移动推车</t>
  </si>
  <si>
    <t>医用空氧混合仪</t>
  </si>
  <si>
    <t>医用治疗柜（带操作台面）</t>
  </si>
  <si>
    <t>胰岛素泵</t>
  </si>
  <si>
    <t>婴儿辐射保暖台</t>
  </si>
  <si>
    <t>婴儿护理车（三层）</t>
  </si>
  <si>
    <t>婴儿培养箱</t>
  </si>
  <si>
    <t>治疗车</t>
  </si>
  <si>
    <t>打印复印一体机</t>
  </si>
  <si>
    <t>多功能一体机</t>
  </si>
  <si>
    <t>防火墙</t>
  </si>
  <si>
    <t>急救箱</t>
  </si>
  <si>
    <t>防疫、防护卫生装备及器具</t>
  </si>
  <si>
    <t>个</t>
  </si>
  <si>
    <t>身份证读卡器</t>
  </si>
  <si>
    <t>非接触式智能卡读写机</t>
  </si>
  <si>
    <t>服务器</t>
  </si>
  <si>
    <t>国产服务器</t>
  </si>
  <si>
    <t>复印机（含复印、打印、扫描等功能）</t>
  </si>
  <si>
    <t>复印机</t>
  </si>
  <si>
    <t>T-组合复苏器</t>
  </si>
  <si>
    <t>急救和生命支持设备</t>
  </si>
  <si>
    <t>经鼻高流量吸氧治疗仪</t>
  </si>
  <si>
    <t>抢救车</t>
  </si>
  <si>
    <t>输液输血加温器</t>
  </si>
  <si>
    <t>无创呼吸机</t>
  </si>
  <si>
    <t>新生儿无创呼吸机</t>
  </si>
  <si>
    <t>新生儿有创呼吸机</t>
  </si>
  <si>
    <t>自体回输机</t>
  </si>
  <si>
    <t>交换机</t>
  </si>
  <si>
    <t>交换设备</t>
  </si>
  <si>
    <t>千兆交换机</t>
  </si>
  <si>
    <t>西药架</t>
  </si>
  <si>
    <t>金属质架类</t>
  </si>
  <si>
    <t>中药架</t>
  </si>
  <si>
    <t>刻录机</t>
  </si>
  <si>
    <t>大容量低速离心机</t>
  </si>
  <si>
    <t>临床检验设备</t>
  </si>
  <si>
    <t>光学显微镜</t>
  </si>
  <si>
    <t>尿干化学分析仪</t>
  </si>
  <si>
    <t>尿液离心机</t>
  </si>
  <si>
    <t>全自动化学发光分析仪</t>
  </si>
  <si>
    <t>全自动酶标仪</t>
  </si>
  <si>
    <t>全自动尿沉渣分析仪+尿液分析仪</t>
  </si>
  <si>
    <t>全自动生化分析仪（含电解质分析）</t>
  </si>
  <si>
    <t>全自动血沉分析仪</t>
  </si>
  <si>
    <t>全自动血凝仪</t>
  </si>
  <si>
    <t>全自动血气分析仪</t>
  </si>
  <si>
    <t>全自动血液分析仪五分类+CRP一体机</t>
  </si>
  <si>
    <t>生物安全柜</t>
  </si>
  <si>
    <t>小票打印机</t>
  </si>
  <si>
    <t>票据打印机</t>
  </si>
  <si>
    <t>针式（票据）打印机</t>
  </si>
  <si>
    <t>额温枪</t>
  </si>
  <si>
    <t>普通诊察器械</t>
  </si>
  <si>
    <t>支</t>
  </si>
  <si>
    <t>诊室检查床</t>
  </si>
  <si>
    <t>其他床类</t>
  </si>
  <si>
    <t>针式打印机</t>
  </si>
  <si>
    <t>其他打印机</t>
  </si>
  <si>
    <t>轮椅</t>
  </si>
  <si>
    <t>其他轮椅车</t>
  </si>
  <si>
    <t>诊室接诊桌</t>
  </si>
  <si>
    <t>其他台、桌类</t>
  </si>
  <si>
    <t>访客一体机</t>
  </si>
  <si>
    <t>其他信息化设备</t>
  </si>
  <si>
    <t>结石红外光谱自动分析系统</t>
  </si>
  <si>
    <t>其他医疗设备</t>
  </si>
  <si>
    <t>诊室接诊椅</t>
  </si>
  <si>
    <t>其他椅凳类</t>
  </si>
  <si>
    <t>空调</t>
  </si>
  <si>
    <t>其他制冷空调设备</t>
  </si>
  <si>
    <t>入侵防御系统设备</t>
  </si>
  <si>
    <t>入侵防御设备</t>
  </si>
  <si>
    <t>高速扫描仪</t>
  </si>
  <si>
    <t>扫描仪</t>
  </si>
  <si>
    <t>射频控温热凝器</t>
  </si>
  <si>
    <t>手术器械</t>
  </si>
  <si>
    <t>椎间孔镜手术系统</t>
  </si>
  <si>
    <t>电动产床</t>
  </si>
  <si>
    <t>手术室设备及附件</t>
  </si>
  <si>
    <t xml:space="preserve">台 </t>
  </si>
  <si>
    <t>电动液压外科手术台</t>
  </si>
  <si>
    <t>妇科手术床</t>
  </si>
  <si>
    <t>高频电刀</t>
  </si>
  <si>
    <t>气垫床</t>
  </si>
  <si>
    <t>腔内气压弹道碎石机</t>
  </si>
  <si>
    <t>套</t>
  </si>
  <si>
    <t>全不锈钢器械台车</t>
  </si>
  <si>
    <t>液体恒温箱</t>
  </si>
  <si>
    <t>医用升温仪</t>
  </si>
  <si>
    <t>台式计算机</t>
  </si>
  <si>
    <t>富血小板血浆制备器</t>
  </si>
  <si>
    <t>体外循环设备</t>
  </si>
  <si>
    <t>全自动血液透析机</t>
  </si>
  <si>
    <t>人工心肺复苏仪</t>
  </si>
  <si>
    <t>血透用水处理系统</t>
  </si>
  <si>
    <t>标签打印机</t>
  </si>
  <si>
    <t>条码打印机</t>
  </si>
  <si>
    <t>热敏打印机</t>
  </si>
  <si>
    <t>医用腕带打印机</t>
  </si>
  <si>
    <t>投影仪</t>
  </si>
  <si>
    <t>上网行为管理</t>
  </si>
  <si>
    <t>网上行为管理设备</t>
  </si>
  <si>
    <t>一体机/传真机</t>
  </si>
  <si>
    <t>文件(图文)传真机</t>
  </si>
  <si>
    <t>文件柜</t>
  </si>
  <si>
    <t>空气波压力循环治疗仪</t>
  </si>
  <si>
    <t>物理治疗、康复及体育治疗仪器设备</t>
  </si>
  <si>
    <t>盆底生物刺激反馈仪</t>
  </si>
  <si>
    <t>盆底仪</t>
  </si>
  <si>
    <t>微波治疗仪</t>
  </si>
  <si>
    <t>新生儿蓝光治疗仪</t>
  </si>
  <si>
    <t>等离子体空气净化消毒机</t>
  </si>
  <si>
    <t>消毒灭菌设备及器具</t>
  </si>
  <si>
    <t>存储硬盘</t>
  </si>
  <si>
    <t>信息化设备零部件</t>
  </si>
  <si>
    <t>块</t>
  </si>
  <si>
    <t>服务器硬盘</t>
  </si>
  <si>
    <t>多功能振荡器</t>
  </si>
  <si>
    <t>药房设备及器具</t>
  </si>
  <si>
    <t>煎药及分包机</t>
  </si>
  <si>
    <t>全自动剥盖机</t>
  </si>
  <si>
    <t>全自动药品盘点机</t>
  </si>
  <si>
    <t>水平层流洁净台</t>
  </si>
  <si>
    <t>智能精麻管理柜</t>
  </si>
  <si>
    <t>智能输液分拣机</t>
  </si>
  <si>
    <t>智能贴签机</t>
  </si>
  <si>
    <t>智能统排机</t>
  </si>
  <si>
    <t>自动发药机</t>
  </si>
  <si>
    <t>自动剥药机</t>
  </si>
  <si>
    <t>药品专用包装机械</t>
  </si>
  <si>
    <t>数字胃肠机</t>
  </si>
  <si>
    <t>医用 X 线诊断设备</t>
  </si>
  <si>
    <t>双能X射线骨密度检测仪</t>
  </si>
  <si>
    <t>双能X线骨密度仪</t>
  </si>
  <si>
    <t>便携式彩色多普勒超声诊断仪</t>
  </si>
  <si>
    <t>医用超声波仪器及设备</t>
  </si>
  <si>
    <t>超声波身高体重仪</t>
  </si>
  <si>
    <t>肌骨超声</t>
  </si>
  <si>
    <t>全身数字化多普勒超声诊断仪</t>
  </si>
  <si>
    <t>体外冲击波碎石机</t>
  </si>
  <si>
    <t>无线掌上彩色多普勒超声显像仪（经皮肾穿刺）</t>
  </si>
  <si>
    <t>无线掌上彩色多普勒超声显像仪（前列腺穿刺）</t>
  </si>
  <si>
    <t>恒温冰箱（母乳保存）</t>
  </si>
  <si>
    <t>医用低温、冷疗设备</t>
  </si>
  <si>
    <t>医用冰箱</t>
  </si>
  <si>
    <t>18导心电图机</t>
  </si>
  <si>
    <t>医用电子生理参数检测仪器设备</t>
  </si>
  <si>
    <t>动态心电图</t>
  </si>
  <si>
    <t>动态血压动态心电图2合一监测仪</t>
  </si>
  <si>
    <t>动态血压监测仪</t>
  </si>
  <si>
    <t>多普勒胎心仪</t>
  </si>
  <si>
    <t>儿童专用监护仪（普儿）</t>
  </si>
  <si>
    <t>非接触式全自动眼压机</t>
  </si>
  <si>
    <t>肌电图/诱发电位仪（6导）</t>
  </si>
  <si>
    <t>肌电图与诱发电位仪（4导）</t>
  </si>
  <si>
    <t>角膜地形图仪</t>
  </si>
  <si>
    <t>经皮黄疸测定仪</t>
  </si>
  <si>
    <t>麻醉心电监护仪</t>
  </si>
  <si>
    <t>脉搏血氧仪</t>
  </si>
  <si>
    <t>脑电图仪</t>
  </si>
  <si>
    <t>微量血糖检测仪</t>
  </si>
  <si>
    <t>新生儿听力筛查仪</t>
  </si>
  <si>
    <t>新生儿专用监护仪</t>
  </si>
  <si>
    <t>心电监护仪</t>
  </si>
  <si>
    <t>心电图机（自动分析）</t>
  </si>
  <si>
    <t>眼科光学相干断层扫描仪OCTA</t>
  </si>
  <si>
    <t>医用全自动电子血压仪</t>
  </si>
  <si>
    <t>智能尿流量监测仪</t>
  </si>
  <si>
    <t>90D裂隙灯前置镜</t>
  </si>
  <si>
    <t>医用光学仪器</t>
  </si>
  <si>
    <t>非接触裂隙灯前置镜（广角90D）</t>
  </si>
  <si>
    <t>直接检眼镜</t>
  </si>
  <si>
    <t>电子鼻咽喉内窥镜</t>
  </si>
  <si>
    <t>医用内窥镜</t>
  </si>
  <si>
    <t>电子支气管内窥镜</t>
  </si>
  <si>
    <t>脊柱微创手术系统</t>
  </si>
  <si>
    <t>泌尿腔内碎石灌注吸引智能控压清石系统</t>
  </si>
  <si>
    <t>新生儿喉镜</t>
  </si>
  <si>
    <t>医用内窥镜摄像系统</t>
  </si>
  <si>
    <t>医用内窥镜图像处理器（配合软镜使用）</t>
  </si>
  <si>
    <t>移动护理PDA</t>
  </si>
  <si>
    <t>移动通信（网）设备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</si>
  <si>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</si>
  <si>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</si>
  <si>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</si>
  <si>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</si>
  <si>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</si>
  <si>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</si>
  <si>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</si>
  <si>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</si>
  <si>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备注：昆明市五华区人民医院2025年无政府购买服务预算，故此表无数据。</t>
  </si>
  <si>
    <t>预算09-1表</t>
  </si>
  <si>
    <t>单位名称：昆明市五华区人民医院</t>
  </si>
  <si>
    <t>单位名称（项目）</t>
  </si>
  <si>
    <t>地区</t>
  </si>
  <si>
    <t>备注：昆明市五华区人民医院2025年无区对下转移支付预算，故此表无数据。</t>
  </si>
  <si>
    <t>预算09-2表</t>
  </si>
  <si>
    <t>备注：昆明市五华区人民医院2025年无区对下转移支付绩效目标，故此表无数据。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</si>
  <si>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</si>
  <si>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</si>
  <si>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</si>
  <si>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</si>
  <si>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</si>
  <si>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</si>
  <si>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</si>
  <si>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</si>
  <si>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</si>
  <si>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A02010104 服务器</t>
  </si>
  <si>
    <t>A02010105 台式计算机</t>
  </si>
  <si>
    <t>A02010108 便携式计算机</t>
  </si>
  <si>
    <t>A02010202 交换设备</t>
  </si>
  <si>
    <t>A02010301 防火墙</t>
  </si>
  <si>
    <t>A02010303 入侵防御设备</t>
  </si>
  <si>
    <t>A02010311 网上行为管理设备</t>
  </si>
  <si>
    <t>A02010700 信息化设备零部件</t>
  </si>
  <si>
    <t>A02019900 其他信息化设备</t>
  </si>
  <si>
    <t>A02020100 复印机</t>
  </si>
  <si>
    <t>A02020200 投影仪</t>
  </si>
  <si>
    <t>A02020400 多功能一体机</t>
  </si>
  <si>
    <t>A02020900 刻录机</t>
  </si>
  <si>
    <t>A02021003 A4黑白打印机</t>
  </si>
  <si>
    <t>A02021004 A4彩色打印机</t>
  </si>
  <si>
    <t>A02021006 票据打印机</t>
  </si>
  <si>
    <t>A02021007 条码打印机</t>
  </si>
  <si>
    <t>A02021099 其他打印机</t>
  </si>
  <si>
    <t>A02021116 非接触式智能卡读写机</t>
  </si>
  <si>
    <t>A02021118 扫描仪</t>
  </si>
  <si>
    <t>A02030999 其他轮椅车</t>
  </si>
  <si>
    <t>A02052399 其他制冷空调设备</t>
  </si>
  <si>
    <t>A02080102 移动通信（网）设备</t>
  </si>
  <si>
    <t>A02081001 文件(图文)传真机</t>
  </si>
  <si>
    <t>A02310700 药品专用包装机械</t>
  </si>
  <si>
    <t>A02320100 手术器械</t>
  </si>
  <si>
    <t>A02320200 普通诊察器械</t>
  </si>
  <si>
    <t>A02320300 医用电子生理参数检测仪器设备</t>
  </si>
  <si>
    <t>A02320400 医用光学仪器</t>
  </si>
  <si>
    <t>A02320500 医用超声波仪器及设备</t>
  </si>
  <si>
    <t>A02320700 医用内窥镜</t>
  </si>
  <si>
    <t>A02320800 物理治疗、康复及体育治疗仪器设备</t>
  </si>
  <si>
    <t>A02321200 医用X线诊断设备</t>
  </si>
  <si>
    <t>医用X线诊断设备</t>
  </si>
  <si>
    <t>A02321900 临床检验设备</t>
  </si>
  <si>
    <t>A02322000 药房设备及器具</t>
  </si>
  <si>
    <t>A02322100 体外循环设备</t>
  </si>
  <si>
    <t>A02322400 手术室设备及附件</t>
  </si>
  <si>
    <t>A02322500 急救和生命支持设备</t>
  </si>
  <si>
    <t>A02322700 病房护理及医院设备</t>
  </si>
  <si>
    <t>A02322800 消毒灭菌设备及器具</t>
  </si>
  <si>
    <t>A02322900 医用低温、冷疗设备</t>
  </si>
  <si>
    <t>A02323000 防疫、防护卫生装备及器具</t>
  </si>
  <si>
    <t>A02329900 其他医疗设备</t>
  </si>
  <si>
    <t>家具和用品</t>
  </si>
  <si>
    <t>A05010199 其他床类</t>
  </si>
  <si>
    <t>A05010299 其他台、桌类</t>
  </si>
  <si>
    <t>A05010399 其他椅凳类</t>
  </si>
  <si>
    <t>A05010502 文件柜</t>
  </si>
  <si>
    <t>A05010504 保密柜</t>
  </si>
  <si>
    <t>A05010602 金属质架类</t>
  </si>
  <si>
    <t>预算11表</t>
  </si>
  <si>
    <t>上级补助</t>
  </si>
  <si>
    <t>备注：昆明市五华区人民医院2025年无上级转移支付补助项目支出预算，故此表无数据。</t>
  </si>
  <si>
    <t>预算12表</t>
  </si>
  <si>
    <t>项目级次</t>
  </si>
  <si>
    <t>216 其他公用支出</t>
  </si>
  <si>
    <t>本级</t>
  </si>
  <si>
    <t>311 专项业务类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</si>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</sst>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;\-#,##0;;@"/>
    <numFmt numFmtId="177" formatCode="yyyy/mm/dd"/>
    <numFmt numFmtId="178" formatCode="yyyy/mm/dd\ hh:mm:ss"/>
    <numFmt numFmtId="179" formatCode="hh:mm:ss"/>
    <numFmt numFmtId="180" formatCode="#,##0.00;\-#,##0.00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2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5" fillId="0" borderId="7">
      <alignment horizontal="right"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5" fillId="0" borderId="7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31" fillId="32" borderId="2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18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0" fontId="15" fillId="0" borderId="7">
      <alignment horizontal="right" vertical="center"/>
    </xf>
    <xf numFmtId="49" fontId="15" fillId="0" borderId="7">
      <alignment horizontal="left" vertical="center" wrapText="1"/>
    </xf>
    <xf numFmtId="180" fontId="15" fillId="0" borderId="7">
      <alignment horizontal="right" vertical="center"/>
    </xf>
    <xf numFmtId="179" fontId="15" fillId="0" borderId="7">
      <alignment horizontal="right" vertical="center"/>
    </xf>
    <xf numFmtId="176" fontId="15" fillId="0" borderId="7">
      <alignment horizontal="right" vertical="center"/>
    </xf>
  </cellStyleXfs>
  <cellXfs count="22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right" vertical="center"/>
    </xf>
    <xf numFmtId="180" fontId="5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180" fontId="5" fillId="0" borderId="8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6" fontId="5" fillId="0" borderId="7" xfId="56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3" fontId="2" fillId="0" borderId="12" xfId="0" applyNumberFormat="1" applyFont="1" applyBorder="1" applyAlignment="1">
      <alignment horizontal="right" vertical="center"/>
    </xf>
    <xf numFmtId="180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0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5&#24180;&#39044;&#31639;&#20844;&#24320;\2025&#24180;&#25919;&#24220;&#37319;&#36141;&#39044;&#31639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G1" t="str">
            <v>项目名称</v>
          </cell>
          <cell r="H1" t="str">
            <v>是否通过政府购买服务的方式开展</v>
          </cell>
          <cell r="I1" t="str">
            <v>政府采购品目代码</v>
          </cell>
          <cell r="J1" t="str">
            <v>政府采购品目名称</v>
          </cell>
          <cell r="K1" t="str">
            <v>采购预算总额（元）</v>
          </cell>
        </row>
        <row r="2">
          <cell r="K2" t="str">
            <v>44,366,500.00</v>
          </cell>
        </row>
        <row r="3">
          <cell r="G3" t="str">
            <v>医院运维项目资金</v>
          </cell>
          <cell r="H3" t="str">
            <v>否</v>
          </cell>
        </row>
        <row r="3">
          <cell r="K3">
            <v>0</v>
          </cell>
        </row>
        <row r="4">
          <cell r="G4" t="str">
            <v>印刷制品服务</v>
          </cell>
          <cell r="H4" t="str">
            <v>否</v>
          </cell>
          <cell r="I4" t="str">
            <v>C23090100</v>
          </cell>
          <cell r="J4" t="str">
            <v>印刷服务</v>
          </cell>
          <cell r="K4">
            <v>60000</v>
          </cell>
        </row>
        <row r="5">
          <cell r="G5" t="str">
            <v>复印纸服务</v>
          </cell>
          <cell r="H5" t="str">
            <v>否</v>
          </cell>
          <cell r="I5" t="str">
            <v>A05040101</v>
          </cell>
          <cell r="J5" t="str">
            <v>复印纸</v>
          </cell>
          <cell r="K5">
            <v>80000</v>
          </cell>
        </row>
        <row r="6">
          <cell r="G6" t="str">
            <v>车辆维修服务</v>
          </cell>
          <cell r="H6" t="str">
            <v>否</v>
          </cell>
          <cell r="I6" t="str">
            <v>C23120301</v>
          </cell>
          <cell r="J6" t="str">
            <v>车辆维修和保养服务</v>
          </cell>
          <cell r="K6">
            <v>50000</v>
          </cell>
        </row>
        <row r="7">
          <cell r="G7" t="str">
            <v>保安服务</v>
          </cell>
          <cell r="H7" t="str">
            <v>否</v>
          </cell>
          <cell r="I7" t="str">
            <v>C21040000</v>
          </cell>
          <cell r="J7" t="str">
            <v>物业管理服务</v>
          </cell>
          <cell r="K7">
            <v>900000</v>
          </cell>
        </row>
        <row r="8">
          <cell r="G8" t="str">
            <v>车辆保险服务</v>
          </cell>
          <cell r="H8" t="str">
            <v>否</v>
          </cell>
          <cell r="I8" t="str">
            <v>C1804010201</v>
          </cell>
          <cell r="J8" t="str">
            <v>机动车保险服务</v>
          </cell>
          <cell r="K8">
            <v>30000</v>
          </cell>
        </row>
        <row r="9">
          <cell r="G9" t="str">
            <v>车辆加油服务</v>
          </cell>
          <cell r="H9" t="str">
            <v>否</v>
          </cell>
          <cell r="I9" t="str">
            <v>C23120302</v>
          </cell>
          <cell r="J9" t="str">
            <v>车辆加油、添加燃料服务</v>
          </cell>
          <cell r="K9">
            <v>80000</v>
          </cell>
        </row>
        <row r="10">
          <cell r="G10" t="str">
            <v>保洁服务</v>
          </cell>
          <cell r="H10" t="str">
            <v>否</v>
          </cell>
          <cell r="I10" t="str">
            <v>C21040000</v>
          </cell>
          <cell r="J10" t="str">
            <v>物业管理服务</v>
          </cell>
          <cell r="K10">
            <v>1200000</v>
          </cell>
        </row>
        <row r="11">
          <cell r="G11" t="str">
            <v>新院区绿化管养</v>
          </cell>
          <cell r="H11" t="str">
            <v>否</v>
          </cell>
          <cell r="I11" t="str">
            <v>C21040000</v>
          </cell>
          <cell r="J11" t="str">
            <v>物业管理服务</v>
          </cell>
          <cell r="K11">
            <v>200000</v>
          </cell>
        </row>
        <row r="12">
          <cell r="G12" t="str">
            <v>办公用品</v>
          </cell>
          <cell r="H12" t="str">
            <v>否</v>
          </cell>
          <cell r="I12" t="str">
            <v>A05040499</v>
          </cell>
          <cell r="J12" t="str">
            <v>其他文教用品</v>
          </cell>
          <cell r="K12">
            <v>40000</v>
          </cell>
        </row>
        <row r="13">
          <cell r="G13" t="str">
            <v>打印耗材</v>
          </cell>
          <cell r="H13" t="str">
            <v>否</v>
          </cell>
          <cell r="I13" t="str">
            <v>A05040299</v>
          </cell>
          <cell r="J13" t="str">
            <v>其他硒鼓、粉盒</v>
          </cell>
          <cell r="K13">
            <v>50000</v>
          </cell>
        </row>
        <row r="14">
          <cell r="G14" t="str">
            <v>新院区建设设备采购项目资金</v>
          </cell>
          <cell r="H14" t="str">
            <v>否</v>
          </cell>
        </row>
        <row r="14">
          <cell r="K14">
            <v>0</v>
          </cell>
        </row>
        <row r="15">
          <cell r="G15" t="str">
            <v>18导心电图机</v>
          </cell>
          <cell r="H15" t="str">
            <v>否</v>
          </cell>
          <cell r="I15" t="str">
            <v>A02320300</v>
          </cell>
          <cell r="J15" t="str">
            <v>医用电子生理参数检测仪器设备</v>
          </cell>
          <cell r="K15">
            <v>180000</v>
          </cell>
        </row>
        <row r="16">
          <cell r="G16" t="str">
            <v>90D裂隙灯前置镜</v>
          </cell>
          <cell r="H16" t="str">
            <v>否</v>
          </cell>
          <cell r="I16" t="str">
            <v>A02320400</v>
          </cell>
          <cell r="J16" t="str">
            <v>医用光学仪器</v>
          </cell>
          <cell r="K16">
            <v>4000</v>
          </cell>
        </row>
        <row r="17">
          <cell r="G17" t="str">
            <v>NICU吊塔</v>
          </cell>
          <cell r="H17" t="str">
            <v>否</v>
          </cell>
          <cell r="I17" t="str">
            <v>A02322700</v>
          </cell>
          <cell r="J17" t="str">
            <v>病房护理及医院设备</v>
          </cell>
          <cell r="K17">
            <v>15000</v>
          </cell>
        </row>
        <row r="18">
          <cell r="G18" t="str">
            <v>T-组合复苏器</v>
          </cell>
          <cell r="H18" t="str">
            <v>否</v>
          </cell>
          <cell r="I18" t="str">
            <v>A02322500</v>
          </cell>
          <cell r="J18" t="str">
            <v>急救和生命支持设备</v>
          </cell>
          <cell r="K18">
            <v>40000</v>
          </cell>
        </row>
        <row r="19">
          <cell r="G19" t="str">
            <v>保险柜</v>
          </cell>
          <cell r="H19" t="str">
            <v>否</v>
          </cell>
          <cell r="I19" t="str">
            <v>A05010504</v>
          </cell>
          <cell r="J19" t="str">
            <v>保密柜</v>
          </cell>
          <cell r="K19">
            <v>12000</v>
          </cell>
        </row>
        <row r="20">
          <cell r="G20" t="str">
            <v>笔记本电脑</v>
          </cell>
          <cell r="H20" t="str">
            <v>否</v>
          </cell>
          <cell r="I20" t="str">
            <v>A02010108</v>
          </cell>
          <cell r="J20" t="str">
            <v>便携式计算机</v>
          </cell>
          <cell r="K20">
            <v>60000</v>
          </cell>
        </row>
        <row r="21">
          <cell r="G21" t="str">
            <v>便携式彩色多普勒超声诊断仪</v>
          </cell>
          <cell r="H21" t="str">
            <v>否</v>
          </cell>
          <cell r="I21" t="str">
            <v>A02320500</v>
          </cell>
          <cell r="J21" t="str">
            <v>医用超声波仪器及设备</v>
          </cell>
          <cell r="K21">
            <v>1800000</v>
          </cell>
        </row>
        <row r="22">
          <cell r="G22" t="str">
            <v>便携式计算机</v>
          </cell>
          <cell r="H22" t="str">
            <v>否</v>
          </cell>
          <cell r="I22" t="str">
            <v>A02010108</v>
          </cell>
          <cell r="J22" t="str">
            <v>便携式计算机</v>
          </cell>
          <cell r="K22">
            <v>8000</v>
          </cell>
        </row>
        <row r="23">
          <cell r="G23" t="str">
            <v>标签打印机</v>
          </cell>
          <cell r="H23" t="str">
            <v>否</v>
          </cell>
          <cell r="I23" t="str">
            <v>A02021007</v>
          </cell>
          <cell r="J23" t="str">
            <v>条码打印机</v>
          </cell>
          <cell r="K23">
            <v>130000</v>
          </cell>
        </row>
        <row r="24">
          <cell r="G24" t="str">
            <v>彩色打印机</v>
          </cell>
          <cell r="H24" t="str">
            <v>否</v>
          </cell>
          <cell r="I24" t="str">
            <v>A02021004</v>
          </cell>
          <cell r="J24" t="str">
            <v>A4彩色打印机</v>
          </cell>
          <cell r="K24">
            <v>14000</v>
          </cell>
        </row>
        <row r="25">
          <cell r="G25" t="str">
            <v>超声波身高体重仪</v>
          </cell>
          <cell r="H25" t="str">
            <v>否</v>
          </cell>
          <cell r="I25" t="str">
            <v>A02320500</v>
          </cell>
          <cell r="J25" t="str">
            <v>医用超声波仪器及设备</v>
          </cell>
          <cell r="K25">
            <v>66000</v>
          </cell>
        </row>
        <row r="26">
          <cell r="G26" t="str">
            <v>存储硬盘</v>
          </cell>
          <cell r="H26" t="str">
            <v>否</v>
          </cell>
          <cell r="I26" t="str">
            <v>A02010700</v>
          </cell>
          <cell r="J26" t="str">
            <v>信息化设备零部件</v>
          </cell>
          <cell r="K26">
            <v>22500</v>
          </cell>
        </row>
        <row r="27">
          <cell r="G27" t="str">
            <v>打印复印一体机</v>
          </cell>
          <cell r="H27" t="str">
            <v>否</v>
          </cell>
          <cell r="I27" t="str">
            <v>A02020400</v>
          </cell>
          <cell r="J27" t="str">
            <v>多功能一体机</v>
          </cell>
          <cell r="K27">
            <v>12500</v>
          </cell>
        </row>
        <row r="28">
          <cell r="G28" t="str">
            <v>大容量低速离心机</v>
          </cell>
          <cell r="H28" t="str">
            <v>否</v>
          </cell>
          <cell r="I28" t="str">
            <v>A02321900</v>
          </cell>
          <cell r="J28" t="str">
            <v>临床检验设备</v>
          </cell>
          <cell r="K28">
            <v>18000</v>
          </cell>
        </row>
        <row r="29">
          <cell r="G29" t="str">
            <v>单通道注射泵</v>
          </cell>
          <cell r="H29" t="str">
            <v>否</v>
          </cell>
          <cell r="I29" t="str">
            <v>A02322700</v>
          </cell>
          <cell r="J29" t="str">
            <v>病房护理及医院设备</v>
          </cell>
          <cell r="K29">
            <v>72000</v>
          </cell>
        </row>
        <row r="30">
          <cell r="G30" t="str">
            <v>等离子体空气净化消毒机</v>
          </cell>
          <cell r="H30" t="str">
            <v>否</v>
          </cell>
          <cell r="I30" t="str">
            <v>A02322800</v>
          </cell>
          <cell r="J30" t="str">
            <v>消毒灭菌设备及器具</v>
          </cell>
          <cell r="K30">
            <v>200000</v>
          </cell>
        </row>
        <row r="31">
          <cell r="G31" t="str">
            <v>电动产床</v>
          </cell>
          <cell r="H31" t="str">
            <v>否</v>
          </cell>
          <cell r="I31" t="str">
            <v>A02322400</v>
          </cell>
          <cell r="J31" t="str">
            <v>手术室设备及附件</v>
          </cell>
          <cell r="K31">
            <v>200000</v>
          </cell>
        </row>
        <row r="32">
          <cell r="G32" t="str">
            <v>电动液压外科手术台</v>
          </cell>
          <cell r="H32" t="str">
            <v>否</v>
          </cell>
          <cell r="I32" t="str">
            <v>A02322400</v>
          </cell>
          <cell r="J32" t="str">
            <v>手术室设备及附件</v>
          </cell>
          <cell r="K32">
            <v>31600</v>
          </cell>
        </row>
        <row r="33">
          <cell r="G33" t="str">
            <v>电子鼻咽喉内窥镜</v>
          </cell>
          <cell r="H33" t="str">
            <v>否</v>
          </cell>
          <cell r="I33" t="str">
            <v>A02320700</v>
          </cell>
          <cell r="J33" t="str">
            <v>医用内窥镜</v>
          </cell>
          <cell r="K33">
            <v>450000</v>
          </cell>
        </row>
        <row r="34">
          <cell r="G34" t="str">
            <v>电子支气管内窥镜</v>
          </cell>
          <cell r="H34" t="str">
            <v>否</v>
          </cell>
          <cell r="I34" t="str">
            <v>A02320700</v>
          </cell>
          <cell r="J34" t="str">
            <v>医用内窥镜</v>
          </cell>
          <cell r="K34">
            <v>2000000</v>
          </cell>
        </row>
        <row r="35">
          <cell r="G35" t="str">
            <v>动态心电图</v>
          </cell>
          <cell r="H35" t="str">
            <v>否</v>
          </cell>
          <cell r="I35" t="str">
            <v>A02320300</v>
          </cell>
          <cell r="J35" t="str">
            <v>医用电子生理参数检测仪器设备</v>
          </cell>
          <cell r="K35">
            <v>300000</v>
          </cell>
        </row>
        <row r="36">
          <cell r="G36" t="str">
            <v>动态血压动态心电图2合一监测仪</v>
          </cell>
          <cell r="H36" t="str">
            <v>否</v>
          </cell>
          <cell r="I36" t="str">
            <v>A02320300</v>
          </cell>
          <cell r="J36" t="str">
            <v>医用电子生理参数检测仪器设备</v>
          </cell>
          <cell r="K36">
            <v>200000</v>
          </cell>
        </row>
        <row r="37">
          <cell r="G37" t="str">
            <v>动态血压监测仪</v>
          </cell>
          <cell r="H37" t="str">
            <v>否</v>
          </cell>
          <cell r="I37" t="str">
            <v>A02320300</v>
          </cell>
          <cell r="J37" t="str">
            <v>医用电子生理参数检测仪器设备</v>
          </cell>
          <cell r="K37">
            <v>300000</v>
          </cell>
        </row>
        <row r="38">
          <cell r="G38" t="str">
            <v>多功能振荡器</v>
          </cell>
          <cell r="H38" t="str">
            <v>否</v>
          </cell>
          <cell r="I38" t="str">
            <v>A02322000</v>
          </cell>
          <cell r="J38" t="str">
            <v>药房设备及器具</v>
          </cell>
          <cell r="K38">
            <v>10000</v>
          </cell>
        </row>
        <row r="39">
          <cell r="G39" t="str">
            <v>多功能转运床（车）</v>
          </cell>
          <cell r="H39" t="str">
            <v>否</v>
          </cell>
          <cell r="I39" t="str">
            <v>A02322700</v>
          </cell>
          <cell r="J39" t="str">
            <v>病房护理及医院设备</v>
          </cell>
          <cell r="K39">
            <v>30000</v>
          </cell>
        </row>
        <row r="40">
          <cell r="G40" t="str">
            <v>多普勒胎心仪</v>
          </cell>
          <cell r="H40" t="str">
            <v>否</v>
          </cell>
          <cell r="I40" t="str">
            <v>A02320300</v>
          </cell>
          <cell r="J40" t="str">
            <v>医用电子生理参数检测仪器设备</v>
          </cell>
          <cell r="K40">
            <v>15000</v>
          </cell>
        </row>
        <row r="41">
          <cell r="G41" t="str">
            <v>额温枪</v>
          </cell>
          <cell r="H41" t="str">
            <v>否</v>
          </cell>
          <cell r="I41" t="str">
            <v>A02320200</v>
          </cell>
          <cell r="J41" t="str">
            <v>普通诊察器械</v>
          </cell>
          <cell r="K41">
            <v>600</v>
          </cell>
        </row>
        <row r="42">
          <cell r="G42" t="str">
            <v>儿童输液床（带输液架）</v>
          </cell>
          <cell r="H42" t="str">
            <v>否</v>
          </cell>
          <cell r="I42" t="str">
            <v>A02322700</v>
          </cell>
          <cell r="J42" t="str">
            <v>病房护理及医院设备</v>
          </cell>
          <cell r="K42">
            <v>40000</v>
          </cell>
        </row>
        <row r="43">
          <cell r="G43" t="str">
            <v>儿童雾化桌</v>
          </cell>
          <cell r="H43" t="str">
            <v>否</v>
          </cell>
          <cell r="I43" t="str">
            <v>A02322700</v>
          </cell>
          <cell r="J43" t="str">
            <v>病房护理及医院设备</v>
          </cell>
          <cell r="K43">
            <v>13500</v>
          </cell>
        </row>
        <row r="44">
          <cell r="G44" t="str">
            <v>儿童专用监护仪（普儿）</v>
          </cell>
          <cell r="H44" t="str">
            <v>否</v>
          </cell>
          <cell r="I44" t="str">
            <v>A02320300</v>
          </cell>
          <cell r="J44" t="str">
            <v>医用电子生理参数检测仪器设备</v>
          </cell>
          <cell r="K44">
            <v>168000</v>
          </cell>
        </row>
        <row r="45">
          <cell r="G45" t="str">
            <v>防火墙</v>
          </cell>
          <cell r="H45" t="str">
            <v>否</v>
          </cell>
          <cell r="I45" t="str">
            <v>A02010301</v>
          </cell>
          <cell r="J45" t="str">
            <v>防火墙</v>
          </cell>
          <cell r="K45">
            <v>10000</v>
          </cell>
        </row>
        <row r="46">
          <cell r="G46" t="str">
            <v>访客一体机</v>
          </cell>
          <cell r="H46" t="str">
            <v>否</v>
          </cell>
          <cell r="I46" t="str">
            <v>A02019900</v>
          </cell>
          <cell r="J46" t="str">
            <v>其他信息化设备</v>
          </cell>
          <cell r="K46">
            <v>16000</v>
          </cell>
        </row>
        <row r="47">
          <cell r="G47" t="str">
            <v>非接触裂隙灯前置镜（广角90D）</v>
          </cell>
          <cell r="H47" t="str">
            <v>否</v>
          </cell>
          <cell r="I47" t="str">
            <v>A02320400</v>
          </cell>
          <cell r="J47" t="str">
            <v>医用光学仪器</v>
          </cell>
          <cell r="K47">
            <v>2000</v>
          </cell>
        </row>
        <row r="48">
          <cell r="G48" t="str">
            <v>非接触式全自动眼压机</v>
          </cell>
          <cell r="H48" t="str">
            <v>否</v>
          </cell>
          <cell r="I48" t="str">
            <v>A02320300</v>
          </cell>
          <cell r="J48" t="str">
            <v>医用电子生理参数检测仪器设备</v>
          </cell>
          <cell r="K48">
            <v>120000</v>
          </cell>
        </row>
        <row r="49">
          <cell r="G49" t="str">
            <v>服务器</v>
          </cell>
          <cell r="H49" t="str">
            <v>否</v>
          </cell>
          <cell r="I49" t="str">
            <v>A02010104</v>
          </cell>
          <cell r="J49" t="str">
            <v>服务器</v>
          </cell>
          <cell r="K49">
            <v>180000</v>
          </cell>
        </row>
        <row r="50">
          <cell r="G50" t="str">
            <v>服务器硬盘</v>
          </cell>
          <cell r="H50" t="str">
            <v>否</v>
          </cell>
          <cell r="I50" t="str">
            <v>A02010700</v>
          </cell>
          <cell r="J50" t="str">
            <v>信息化设备零部件</v>
          </cell>
          <cell r="K50">
            <v>10000</v>
          </cell>
        </row>
        <row r="51">
          <cell r="G51" t="str">
            <v>妇科手术床</v>
          </cell>
          <cell r="H51" t="str">
            <v>否</v>
          </cell>
          <cell r="I51" t="str">
            <v>A02322400</v>
          </cell>
          <cell r="J51" t="str">
            <v>手术室设备及附件</v>
          </cell>
          <cell r="K51">
            <v>420000</v>
          </cell>
        </row>
        <row r="52">
          <cell r="G52" t="str">
            <v>复印机（含复印、打印、扫描等功能）</v>
          </cell>
          <cell r="H52" t="str">
            <v>否</v>
          </cell>
          <cell r="I52" t="str">
            <v>A02020100</v>
          </cell>
          <cell r="J52" t="str">
            <v>复印机</v>
          </cell>
          <cell r="K52">
            <v>100000</v>
          </cell>
        </row>
        <row r="53">
          <cell r="G53" t="str">
            <v>富血小板血浆制备器</v>
          </cell>
          <cell r="H53" t="str">
            <v>否</v>
          </cell>
          <cell r="I53" t="str">
            <v>A02322100</v>
          </cell>
          <cell r="J53" t="str">
            <v>体外循环设备</v>
          </cell>
          <cell r="K53">
            <v>35000</v>
          </cell>
        </row>
        <row r="54">
          <cell r="G54" t="str">
            <v>高频电刀</v>
          </cell>
          <cell r="H54" t="str">
            <v>否</v>
          </cell>
          <cell r="I54" t="str">
            <v>A02322400</v>
          </cell>
          <cell r="J54" t="str">
            <v>手术室设备及附件</v>
          </cell>
          <cell r="K54">
            <v>35000</v>
          </cell>
        </row>
        <row r="55">
          <cell r="G55" t="str">
            <v>高速扫描仪</v>
          </cell>
          <cell r="H55" t="str">
            <v>否</v>
          </cell>
          <cell r="I55" t="str">
            <v>A02021118</v>
          </cell>
          <cell r="J55" t="str">
            <v>扫描仪</v>
          </cell>
          <cell r="K55">
            <v>9000</v>
          </cell>
        </row>
        <row r="56">
          <cell r="G56" t="str">
            <v>光学显微镜</v>
          </cell>
          <cell r="H56" t="str">
            <v>否</v>
          </cell>
          <cell r="I56" t="str">
            <v>A02321900</v>
          </cell>
          <cell r="J56" t="str">
            <v>临床检验设备</v>
          </cell>
          <cell r="K56">
            <v>40000</v>
          </cell>
        </row>
        <row r="57">
          <cell r="G57" t="str">
            <v>国产服务器</v>
          </cell>
          <cell r="H57" t="str">
            <v>否</v>
          </cell>
          <cell r="I57" t="str">
            <v>A02010104</v>
          </cell>
          <cell r="J57" t="str">
            <v>服务器</v>
          </cell>
          <cell r="K57">
            <v>250000</v>
          </cell>
        </row>
        <row r="58">
          <cell r="G58" t="str">
            <v>恒温冰箱（母乳保存）</v>
          </cell>
          <cell r="H58" t="str">
            <v>否</v>
          </cell>
          <cell r="I58" t="str">
            <v>A02322900</v>
          </cell>
          <cell r="J58" t="str">
            <v>医用低温、冷疗设备</v>
          </cell>
          <cell r="K58">
            <v>11000</v>
          </cell>
        </row>
        <row r="59">
          <cell r="G59" t="str">
            <v>肌电图/诱发电位仪（6导）</v>
          </cell>
          <cell r="H59" t="str">
            <v>否</v>
          </cell>
          <cell r="I59" t="str">
            <v>A02320300</v>
          </cell>
          <cell r="J59" t="str">
            <v>医用电子生理参数检测仪器设备</v>
          </cell>
          <cell r="K59">
            <v>600000</v>
          </cell>
        </row>
        <row r="60">
          <cell r="G60" t="str">
            <v>肌电图与诱发电位仪（4导）</v>
          </cell>
          <cell r="H60" t="str">
            <v>否</v>
          </cell>
          <cell r="I60" t="str">
            <v>A02320300</v>
          </cell>
          <cell r="J60" t="str">
            <v>医用电子生理参数检测仪器设备</v>
          </cell>
          <cell r="K60">
            <v>280000</v>
          </cell>
        </row>
        <row r="61">
          <cell r="G61" t="str">
            <v>肌骨超声</v>
          </cell>
          <cell r="H61" t="str">
            <v>否</v>
          </cell>
          <cell r="I61" t="str">
            <v>A02320500</v>
          </cell>
          <cell r="J61" t="str">
            <v>医用超声波仪器及设备</v>
          </cell>
          <cell r="K61">
            <v>400000</v>
          </cell>
        </row>
        <row r="62">
          <cell r="G62" t="str">
            <v>激光打印机</v>
          </cell>
          <cell r="H62" t="str">
            <v>否</v>
          </cell>
          <cell r="I62" t="str">
            <v>A02021003</v>
          </cell>
          <cell r="J62" t="str">
            <v>A4黑白打印机</v>
          </cell>
          <cell r="K62">
            <v>84000</v>
          </cell>
        </row>
        <row r="63">
          <cell r="G63" t="str">
            <v>急救箱</v>
          </cell>
          <cell r="H63" t="str">
            <v>否</v>
          </cell>
          <cell r="I63" t="str">
            <v>A02323000</v>
          </cell>
          <cell r="J63" t="str">
            <v>防疫、防护卫生装备及器具</v>
          </cell>
          <cell r="K63">
            <v>500</v>
          </cell>
        </row>
        <row r="64">
          <cell r="G64" t="str">
            <v>脊柱微创手术系统</v>
          </cell>
          <cell r="H64" t="str">
            <v>否</v>
          </cell>
          <cell r="I64" t="str">
            <v>A02320700</v>
          </cell>
          <cell r="J64" t="str">
            <v>医用内窥镜</v>
          </cell>
          <cell r="K64">
            <v>2200000</v>
          </cell>
        </row>
        <row r="65">
          <cell r="G65" t="str">
            <v>煎药及分包机</v>
          </cell>
          <cell r="H65" t="str">
            <v>否</v>
          </cell>
          <cell r="I65" t="str">
            <v>A02322000</v>
          </cell>
          <cell r="J65" t="str">
            <v>药房设备及器具</v>
          </cell>
          <cell r="K65">
            <v>100000</v>
          </cell>
        </row>
        <row r="66">
          <cell r="G66" t="str">
            <v>交换机</v>
          </cell>
          <cell r="H66" t="str">
            <v>否</v>
          </cell>
          <cell r="I66" t="str">
            <v>A02010202</v>
          </cell>
          <cell r="J66" t="str">
            <v>交换设备</v>
          </cell>
          <cell r="K66">
            <v>20000</v>
          </cell>
        </row>
        <row r="67">
          <cell r="G67" t="str">
            <v>角膜地形图仪</v>
          </cell>
          <cell r="H67" t="str">
            <v>否</v>
          </cell>
          <cell r="I67" t="str">
            <v>A02320300</v>
          </cell>
          <cell r="J67" t="str">
            <v>医用电子生理参数检测仪器设备</v>
          </cell>
          <cell r="K67">
            <v>250000</v>
          </cell>
        </row>
        <row r="68">
          <cell r="G68" t="str">
            <v>结石红外光谱自动分析系统</v>
          </cell>
          <cell r="H68" t="str">
            <v>否</v>
          </cell>
          <cell r="I68" t="str">
            <v>A02329900</v>
          </cell>
          <cell r="J68" t="str">
            <v>其他医疗设备</v>
          </cell>
          <cell r="K68">
            <v>500000</v>
          </cell>
        </row>
        <row r="69">
          <cell r="G69" t="str">
            <v>经鼻高流量吸氧治疗仪</v>
          </cell>
          <cell r="H69" t="str">
            <v>否</v>
          </cell>
          <cell r="I69" t="str">
            <v>A02322500</v>
          </cell>
          <cell r="J69" t="str">
            <v>急救和生命支持设备</v>
          </cell>
          <cell r="K69">
            <v>150000</v>
          </cell>
        </row>
        <row r="70">
          <cell r="G70" t="str">
            <v>经皮黄疸测定仪</v>
          </cell>
          <cell r="H70" t="str">
            <v>否</v>
          </cell>
          <cell r="I70" t="str">
            <v>A02320300</v>
          </cell>
          <cell r="J70" t="str">
            <v>医用电子生理参数检测仪器设备</v>
          </cell>
          <cell r="K70">
            <v>75000</v>
          </cell>
        </row>
        <row r="71">
          <cell r="G71" t="str">
            <v>颈腰椎多功能电脑牵引床</v>
          </cell>
          <cell r="H71" t="str">
            <v>否</v>
          </cell>
          <cell r="I71" t="str">
            <v>A02322700</v>
          </cell>
          <cell r="J71" t="str">
            <v>病房护理及医院设备</v>
          </cell>
          <cell r="K71">
            <v>200000</v>
          </cell>
        </row>
        <row r="72">
          <cell r="G72" t="str">
            <v>全自动血液分析仪五分类+CRP一体机</v>
          </cell>
          <cell r="H72" t="str">
            <v>否</v>
          </cell>
          <cell r="I72" t="str">
            <v>A02321900</v>
          </cell>
          <cell r="J72" t="str">
            <v>临床检验设备</v>
          </cell>
          <cell r="K72">
            <v>500000</v>
          </cell>
        </row>
        <row r="73">
          <cell r="G73" t="str">
            <v>全自动血液透析机</v>
          </cell>
          <cell r="H73" t="str">
            <v>否</v>
          </cell>
          <cell r="I73" t="str">
            <v>A02322100</v>
          </cell>
          <cell r="J73" t="str">
            <v>体外循环设备</v>
          </cell>
          <cell r="K73">
            <v>300000</v>
          </cell>
        </row>
        <row r="74">
          <cell r="G74" t="str">
            <v>数字胃肠机</v>
          </cell>
          <cell r="H74" t="str">
            <v>否</v>
          </cell>
          <cell r="I74" t="str">
            <v>A02321200</v>
          </cell>
          <cell r="J74" t="str">
            <v>医用 X 线诊断设备</v>
          </cell>
          <cell r="K74">
            <v>1800000</v>
          </cell>
        </row>
        <row r="75">
          <cell r="G75" t="str">
            <v>刻录机</v>
          </cell>
          <cell r="H75" t="str">
            <v>否</v>
          </cell>
          <cell r="I75" t="str">
            <v>A02020900</v>
          </cell>
          <cell r="J75" t="str">
            <v>刻录机</v>
          </cell>
          <cell r="K75">
            <v>5000</v>
          </cell>
        </row>
        <row r="76">
          <cell r="G76" t="str">
            <v>空调</v>
          </cell>
          <cell r="H76" t="str">
            <v>否</v>
          </cell>
          <cell r="I76" t="str">
            <v>A02052399</v>
          </cell>
          <cell r="J76" t="str">
            <v>其他制冷空调设备</v>
          </cell>
          <cell r="K76">
            <v>30000</v>
          </cell>
        </row>
        <row r="77">
          <cell r="G77" t="str">
            <v>空气波压力循环治疗仪</v>
          </cell>
          <cell r="H77" t="str">
            <v>否</v>
          </cell>
          <cell r="I77" t="str">
            <v>A02320800</v>
          </cell>
          <cell r="J77" t="str">
            <v>物理治疗、康复及体育治疗仪器设备</v>
          </cell>
          <cell r="K77">
            <v>200000</v>
          </cell>
        </row>
        <row r="78">
          <cell r="G78" t="str">
            <v>双能X线骨密度仪</v>
          </cell>
          <cell r="H78" t="str">
            <v>否</v>
          </cell>
          <cell r="I78" t="str">
            <v>A02321200</v>
          </cell>
          <cell r="J78" t="str">
            <v>医用 X 线诊断设备</v>
          </cell>
          <cell r="K78">
            <v>900000</v>
          </cell>
        </row>
        <row r="79">
          <cell r="G79" t="str">
            <v>全自动血凝仪</v>
          </cell>
          <cell r="H79" t="str">
            <v>否</v>
          </cell>
          <cell r="I79" t="str">
            <v>A02321900</v>
          </cell>
          <cell r="J79" t="str">
            <v>临床检验设备</v>
          </cell>
          <cell r="K79">
            <v>400000</v>
          </cell>
        </row>
        <row r="80">
          <cell r="G80" t="str">
            <v>轮椅</v>
          </cell>
          <cell r="H80" t="str">
            <v>否</v>
          </cell>
          <cell r="I80" t="str">
            <v>A02030999</v>
          </cell>
          <cell r="J80" t="str">
            <v>其他轮椅车</v>
          </cell>
          <cell r="K80">
            <v>22000</v>
          </cell>
        </row>
        <row r="81">
          <cell r="G81" t="str">
            <v>全自动血气分析仪</v>
          </cell>
          <cell r="H81" t="str">
            <v>否</v>
          </cell>
          <cell r="I81" t="str">
            <v>A02321900</v>
          </cell>
          <cell r="J81" t="str">
            <v>临床检验设备</v>
          </cell>
          <cell r="K81">
            <v>250000</v>
          </cell>
        </row>
        <row r="82">
          <cell r="G82" t="str">
            <v>全自动药品盘点机</v>
          </cell>
          <cell r="H82" t="str">
            <v>否</v>
          </cell>
          <cell r="I82" t="str">
            <v>A02322000</v>
          </cell>
          <cell r="J82" t="str">
            <v>药房设备及器具</v>
          </cell>
          <cell r="K82">
            <v>40000</v>
          </cell>
        </row>
        <row r="83">
          <cell r="G83" t="str">
            <v>热敏打印机</v>
          </cell>
          <cell r="H83" t="str">
            <v>否</v>
          </cell>
          <cell r="I83" t="str">
            <v>A02021007</v>
          </cell>
          <cell r="J83" t="str">
            <v>条码打印机</v>
          </cell>
          <cell r="K83">
            <v>1000</v>
          </cell>
        </row>
        <row r="84">
          <cell r="G84" t="str">
            <v>人工心肺复苏仪</v>
          </cell>
          <cell r="H84" t="str">
            <v>否</v>
          </cell>
          <cell r="I84" t="str">
            <v>A02322100</v>
          </cell>
          <cell r="J84" t="str">
            <v>体外循环设备</v>
          </cell>
          <cell r="K84">
            <v>50000</v>
          </cell>
        </row>
        <row r="85">
          <cell r="G85" t="str">
            <v>入侵防御系统设备</v>
          </cell>
          <cell r="H85" t="str">
            <v>否</v>
          </cell>
          <cell r="I85" t="str">
            <v>A02010303</v>
          </cell>
          <cell r="J85" t="str">
            <v>入侵防御设备</v>
          </cell>
          <cell r="K85">
            <v>90000</v>
          </cell>
        </row>
        <row r="86">
          <cell r="G86" t="str">
            <v>上网行为管理</v>
          </cell>
          <cell r="H86" t="str">
            <v>否</v>
          </cell>
          <cell r="I86" t="str">
            <v>A02010311</v>
          </cell>
          <cell r="J86" t="str">
            <v>网上行为管理设备</v>
          </cell>
          <cell r="K86">
            <v>20000</v>
          </cell>
        </row>
        <row r="87">
          <cell r="G87" t="str">
            <v>射频控温热凝器</v>
          </cell>
          <cell r="H87" t="str">
            <v>否</v>
          </cell>
          <cell r="I87" t="str">
            <v>A02320100</v>
          </cell>
          <cell r="J87" t="str">
            <v>手术器械</v>
          </cell>
          <cell r="K87">
            <v>400000</v>
          </cell>
        </row>
        <row r="88">
          <cell r="G88" t="str">
            <v>身份证读卡器</v>
          </cell>
          <cell r="H88" t="str">
            <v>否</v>
          </cell>
          <cell r="I88" t="str">
            <v>A02021116</v>
          </cell>
          <cell r="J88" t="str">
            <v>非接触式智能卡读写机</v>
          </cell>
          <cell r="K88">
            <v>15000</v>
          </cell>
        </row>
        <row r="89">
          <cell r="G89" t="str">
            <v>全不锈钢器械台车</v>
          </cell>
          <cell r="H89" t="str">
            <v>否</v>
          </cell>
          <cell r="I89" t="str">
            <v>A02322400</v>
          </cell>
          <cell r="J89" t="str">
            <v>手术室设备及附件</v>
          </cell>
          <cell r="K89">
            <v>3000</v>
          </cell>
        </row>
        <row r="90">
          <cell r="G90" t="str">
            <v>抢救车</v>
          </cell>
          <cell r="H90" t="str">
            <v>否</v>
          </cell>
          <cell r="I90" t="str">
            <v>A02322500</v>
          </cell>
          <cell r="J90" t="str">
            <v>急救和生命支持设备</v>
          </cell>
          <cell r="K90">
            <v>50000</v>
          </cell>
        </row>
        <row r="91">
          <cell r="G91" t="str">
            <v>腔内气压弹道碎石机</v>
          </cell>
          <cell r="H91" t="str">
            <v>否</v>
          </cell>
          <cell r="I91" t="str">
            <v>A02322400</v>
          </cell>
          <cell r="J91" t="str">
            <v>手术室设备及附件</v>
          </cell>
          <cell r="K91">
            <v>220000</v>
          </cell>
        </row>
        <row r="92">
          <cell r="G92" t="str">
            <v>千兆交换机</v>
          </cell>
          <cell r="H92" t="str">
            <v>否</v>
          </cell>
          <cell r="I92" t="str">
            <v>A02010202</v>
          </cell>
          <cell r="J92" t="str">
            <v>交换设备</v>
          </cell>
          <cell r="K92">
            <v>10000</v>
          </cell>
        </row>
        <row r="93">
          <cell r="G93" t="str">
            <v>器械柜</v>
          </cell>
          <cell r="H93" t="str">
            <v>否</v>
          </cell>
          <cell r="I93" t="str">
            <v>A02322700</v>
          </cell>
          <cell r="J93" t="str">
            <v>病房护理及医院设备</v>
          </cell>
          <cell r="K93">
            <v>6000</v>
          </cell>
        </row>
        <row r="94">
          <cell r="G94" t="str">
            <v>气垫床</v>
          </cell>
          <cell r="H94" t="str">
            <v>否</v>
          </cell>
          <cell r="I94" t="str">
            <v>A02322400</v>
          </cell>
          <cell r="J94" t="str">
            <v>手术室设备及附件</v>
          </cell>
          <cell r="K94">
            <v>6000</v>
          </cell>
        </row>
        <row r="95">
          <cell r="G95" t="str">
            <v>盆底仪</v>
          </cell>
          <cell r="H95" t="str">
            <v>否</v>
          </cell>
          <cell r="I95" t="str">
            <v>A02320800</v>
          </cell>
          <cell r="J95" t="str">
            <v>物理治疗、康复及体育治疗仪器设备</v>
          </cell>
          <cell r="K95">
            <v>250000</v>
          </cell>
        </row>
        <row r="96">
          <cell r="G96" t="str">
            <v>盆底生物刺激反馈仪</v>
          </cell>
          <cell r="H96" t="str">
            <v>否</v>
          </cell>
          <cell r="I96" t="str">
            <v>A02320800</v>
          </cell>
          <cell r="J96" t="str">
            <v>物理治疗、康复及体育治疗仪器设备</v>
          </cell>
          <cell r="K96">
            <v>180000</v>
          </cell>
        </row>
        <row r="97">
          <cell r="G97" t="str">
            <v>尿液离心机</v>
          </cell>
          <cell r="H97" t="str">
            <v>否</v>
          </cell>
          <cell r="I97" t="str">
            <v>A02321900</v>
          </cell>
          <cell r="J97" t="str">
            <v>临床检验设备</v>
          </cell>
          <cell r="K97">
            <v>9000</v>
          </cell>
        </row>
        <row r="98">
          <cell r="G98" t="str">
            <v>尿干化学分析仪</v>
          </cell>
          <cell r="H98" t="str">
            <v>否</v>
          </cell>
          <cell r="I98" t="str">
            <v>A02321900</v>
          </cell>
          <cell r="J98" t="str">
            <v>临床检验设备</v>
          </cell>
          <cell r="K98">
            <v>100000</v>
          </cell>
        </row>
        <row r="99">
          <cell r="G99" t="str">
            <v>脑电图仪</v>
          </cell>
          <cell r="H99" t="str">
            <v>否</v>
          </cell>
          <cell r="I99" t="str">
            <v>A02320300</v>
          </cell>
          <cell r="J99" t="str">
            <v>医用电子生理参数检测仪器设备</v>
          </cell>
          <cell r="K99">
            <v>500000</v>
          </cell>
        </row>
        <row r="100">
          <cell r="G100" t="str">
            <v>泌尿腔内碎石灌注吸引智能控压清石系统</v>
          </cell>
          <cell r="H100" t="str">
            <v>否</v>
          </cell>
          <cell r="I100" t="str">
            <v>A02320700</v>
          </cell>
          <cell r="J100" t="str">
            <v>医用内窥镜</v>
          </cell>
          <cell r="K100">
            <v>450000</v>
          </cell>
        </row>
        <row r="101">
          <cell r="G101" t="str">
            <v>脉搏血氧仪</v>
          </cell>
          <cell r="H101" t="str">
            <v>否</v>
          </cell>
          <cell r="I101" t="str">
            <v>A02320300</v>
          </cell>
          <cell r="J101" t="str">
            <v>医用电子生理参数检测仪器设备</v>
          </cell>
          <cell r="K101">
            <v>1000</v>
          </cell>
        </row>
        <row r="102">
          <cell r="G102" t="str">
            <v>麻醉心电监护仪</v>
          </cell>
          <cell r="H102" t="str">
            <v>否</v>
          </cell>
          <cell r="I102" t="str">
            <v>A02320300</v>
          </cell>
          <cell r="J102" t="str">
            <v>医用电子生理参数检测仪器设备</v>
          </cell>
          <cell r="K102">
            <v>200000</v>
          </cell>
        </row>
        <row r="103">
          <cell r="G103" t="str">
            <v>生物安全柜</v>
          </cell>
          <cell r="H103" t="str">
            <v>否</v>
          </cell>
          <cell r="I103" t="str">
            <v>A02321900</v>
          </cell>
          <cell r="J103" t="str">
            <v>临床检验设备</v>
          </cell>
          <cell r="K103">
            <v>100000</v>
          </cell>
        </row>
        <row r="104">
          <cell r="G104" t="str">
            <v>生物安全柜</v>
          </cell>
          <cell r="H104" t="str">
            <v>否</v>
          </cell>
          <cell r="I104" t="str">
            <v>A02322000</v>
          </cell>
          <cell r="J104" t="str">
            <v>药房设备及器具</v>
          </cell>
          <cell r="K104">
            <v>450000</v>
          </cell>
        </row>
        <row r="105">
          <cell r="G105" t="str">
            <v>输液泵</v>
          </cell>
          <cell r="H105" t="str">
            <v>否</v>
          </cell>
          <cell r="I105" t="str">
            <v>A02322700</v>
          </cell>
          <cell r="J105" t="str">
            <v>病房护理及医院设备</v>
          </cell>
          <cell r="K105">
            <v>96000</v>
          </cell>
        </row>
        <row r="106">
          <cell r="G106" t="str">
            <v>输液输血加温器</v>
          </cell>
          <cell r="H106" t="str">
            <v>否</v>
          </cell>
          <cell r="I106" t="str">
            <v>A02322500</v>
          </cell>
          <cell r="J106" t="str">
            <v>急救和生命支持设备</v>
          </cell>
          <cell r="K106">
            <v>100000</v>
          </cell>
        </row>
        <row r="107">
          <cell r="G107" t="str">
            <v>一体机/传真机</v>
          </cell>
          <cell r="H107" t="str">
            <v>否</v>
          </cell>
          <cell r="I107" t="str">
            <v>A02081001</v>
          </cell>
          <cell r="J107" t="str">
            <v>文件(图文)传真机</v>
          </cell>
          <cell r="K107">
            <v>12500</v>
          </cell>
        </row>
        <row r="108">
          <cell r="G108" t="str">
            <v>药品移动推车</v>
          </cell>
          <cell r="H108" t="str">
            <v>否</v>
          </cell>
          <cell r="I108" t="str">
            <v>A02322700</v>
          </cell>
          <cell r="J108" t="str">
            <v>病房护理及医院设备</v>
          </cell>
          <cell r="K108">
            <v>60000</v>
          </cell>
        </row>
        <row r="109">
          <cell r="G109" t="str">
            <v>液体恒温箱</v>
          </cell>
          <cell r="H109" t="str">
            <v>否</v>
          </cell>
          <cell r="I109" t="str">
            <v>A02322400</v>
          </cell>
          <cell r="J109" t="str">
            <v>手术室设备及附件</v>
          </cell>
          <cell r="K109">
            <v>20000</v>
          </cell>
        </row>
        <row r="110">
          <cell r="G110" t="str">
            <v>眼科光学相干断层扫描仪OCTA</v>
          </cell>
          <cell r="H110" t="str">
            <v>否</v>
          </cell>
          <cell r="I110" t="str">
            <v>A02320300</v>
          </cell>
          <cell r="J110" t="str">
            <v>医用电子生理参数检测仪器设备</v>
          </cell>
          <cell r="K110">
            <v>600000</v>
          </cell>
        </row>
        <row r="111">
          <cell r="G111" t="str">
            <v>血透用水处理系统</v>
          </cell>
          <cell r="H111" t="str">
            <v>否</v>
          </cell>
          <cell r="I111" t="str">
            <v>A02322100</v>
          </cell>
          <cell r="J111" t="str">
            <v>体外循环设备</v>
          </cell>
          <cell r="K111">
            <v>400000</v>
          </cell>
        </row>
        <row r="112">
          <cell r="G112" t="str">
            <v>新生儿专用监护仪</v>
          </cell>
          <cell r="H112" t="str">
            <v>否</v>
          </cell>
          <cell r="I112" t="str">
            <v>A02320300</v>
          </cell>
          <cell r="J112" t="str">
            <v>医用电子生理参数检测仪器设备</v>
          </cell>
          <cell r="K112">
            <v>210000</v>
          </cell>
        </row>
        <row r="113">
          <cell r="G113" t="str">
            <v>新生儿有创呼吸机</v>
          </cell>
          <cell r="H113" t="str">
            <v>否</v>
          </cell>
          <cell r="I113" t="str">
            <v>A02322500</v>
          </cell>
          <cell r="J113" t="str">
            <v>急救和生命支持设备</v>
          </cell>
          <cell r="K113">
            <v>300000</v>
          </cell>
        </row>
        <row r="114">
          <cell r="G114" t="str">
            <v>新生儿无创呼吸机</v>
          </cell>
          <cell r="H114" t="str">
            <v>否</v>
          </cell>
          <cell r="I114" t="str">
            <v>A02322500</v>
          </cell>
          <cell r="J114" t="str">
            <v>急救和生命支持设备</v>
          </cell>
          <cell r="K114">
            <v>400000</v>
          </cell>
        </row>
        <row r="115">
          <cell r="G115" t="str">
            <v>新生儿听力筛查仪</v>
          </cell>
          <cell r="H115" t="str">
            <v>否</v>
          </cell>
          <cell r="I115" t="str">
            <v>A02320300</v>
          </cell>
          <cell r="J115" t="str">
            <v>医用电子生理参数检测仪器设备</v>
          </cell>
          <cell r="K115">
            <v>90000</v>
          </cell>
        </row>
        <row r="116">
          <cell r="G116" t="str">
            <v>新生儿蓝光治疗仪</v>
          </cell>
          <cell r="H116" t="str">
            <v>否</v>
          </cell>
          <cell r="I116" t="str">
            <v>A02320800</v>
          </cell>
          <cell r="J116" t="str">
            <v>物理治疗、康复及体育治疗仪器设备</v>
          </cell>
          <cell r="K116">
            <v>14000</v>
          </cell>
        </row>
        <row r="117">
          <cell r="G117" t="str">
            <v>新生儿喉镜</v>
          </cell>
          <cell r="H117" t="str">
            <v>否</v>
          </cell>
          <cell r="I117" t="str">
            <v>A02320700</v>
          </cell>
          <cell r="J117" t="str">
            <v>医用内窥镜</v>
          </cell>
          <cell r="K117">
            <v>55000</v>
          </cell>
        </row>
        <row r="118">
          <cell r="G118" t="str">
            <v>心电图机（自动分析）</v>
          </cell>
          <cell r="H118" t="str">
            <v>否</v>
          </cell>
          <cell r="I118" t="str">
            <v>A02320300</v>
          </cell>
          <cell r="J118" t="str">
            <v>医用电子生理参数检测仪器设备</v>
          </cell>
          <cell r="K118">
            <v>50000</v>
          </cell>
        </row>
        <row r="119">
          <cell r="G119" t="str">
            <v>新生儿辐射保暖台</v>
          </cell>
          <cell r="H119" t="str">
            <v>否</v>
          </cell>
          <cell r="I119" t="str">
            <v>A02322700</v>
          </cell>
          <cell r="J119" t="str">
            <v>病房护理及医院设备</v>
          </cell>
          <cell r="K119">
            <v>150000</v>
          </cell>
        </row>
        <row r="120">
          <cell r="G120" t="str">
            <v>心电监护仪</v>
          </cell>
          <cell r="H120" t="str">
            <v>否</v>
          </cell>
          <cell r="I120" t="str">
            <v>A02320300</v>
          </cell>
          <cell r="J120" t="str">
            <v>医用电子生理参数检测仪器设备</v>
          </cell>
          <cell r="K120">
            <v>210000</v>
          </cell>
        </row>
        <row r="121">
          <cell r="G121" t="str">
            <v>小票打印机</v>
          </cell>
          <cell r="H121" t="str">
            <v>否</v>
          </cell>
          <cell r="I121" t="str">
            <v>A02021006</v>
          </cell>
          <cell r="J121" t="str">
            <v>票据打印机</v>
          </cell>
          <cell r="K121">
            <v>40000</v>
          </cell>
        </row>
        <row r="122">
          <cell r="G122" t="str">
            <v>西药架</v>
          </cell>
          <cell r="H122" t="str">
            <v>否</v>
          </cell>
          <cell r="I122" t="str">
            <v>A05010602</v>
          </cell>
          <cell r="J122" t="str">
            <v>金属质架类</v>
          </cell>
          <cell r="K122">
            <v>300000</v>
          </cell>
        </row>
        <row r="123">
          <cell r="G123" t="str">
            <v>无线掌上彩色多普勒超声显像仪（前列腺穿刺）</v>
          </cell>
          <cell r="H123" t="str">
            <v>否</v>
          </cell>
          <cell r="I123" t="str">
            <v>A02320500</v>
          </cell>
          <cell r="J123" t="str">
            <v>医用超声波仪器及设备</v>
          </cell>
          <cell r="K123">
            <v>150000</v>
          </cell>
        </row>
        <row r="124">
          <cell r="G124" t="str">
            <v>无线掌上彩色多普勒超声显像仪（经皮肾穿刺）</v>
          </cell>
          <cell r="H124" t="str">
            <v>否</v>
          </cell>
          <cell r="I124" t="str">
            <v>A02320500</v>
          </cell>
          <cell r="J124" t="str">
            <v>医用超声波仪器及设备</v>
          </cell>
          <cell r="K124">
            <v>30000</v>
          </cell>
        </row>
        <row r="125">
          <cell r="G125" t="str">
            <v>无创呼吸机</v>
          </cell>
          <cell r="H125" t="str">
            <v>否</v>
          </cell>
          <cell r="I125" t="str">
            <v>A02322500</v>
          </cell>
          <cell r="J125" t="str">
            <v>急救和生命支持设备</v>
          </cell>
          <cell r="K125">
            <v>840000</v>
          </cell>
        </row>
        <row r="126">
          <cell r="G126" t="str">
            <v>文件柜</v>
          </cell>
          <cell r="H126" t="str">
            <v>否</v>
          </cell>
          <cell r="I126" t="str">
            <v>A05010502</v>
          </cell>
          <cell r="J126" t="str">
            <v>文件柜</v>
          </cell>
          <cell r="K126">
            <v>1000</v>
          </cell>
        </row>
        <row r="127">
          <cell r="G127" t="str">
            <v>微量血糖检测仪</v>
          </cell>
          <cell r="H127" t="str">
            <v>否</v>
          </cell>
          <cell r="I127" t="str">
            <v>A02320300</v>
          </cell>
          <cell r="J127" t="str">
            <v>医用电子生理参数检测仪器设备</v>
          </cell>
          <cell r="K127">
            <v>500</v>
          </cell>
        </row>
        <row r="128">
          <cell r="G128" t="str">
            <v>微波治疗仪</v>
          </cell>
          <cell r="H128" t="str">
            <v>否</v>
          </cell>
          <cell r="I128" t="str">
            <v>A02320800</v>
          </cell>
          <cell r="J128" t="str">
            <v>物理治疗、康复及体育治疗仪器设备</v>
          </cell>
          <cell r="K128">
            <v>100000</v>
          </cell>
        </row>
        <row r="129">
          <cell r="G129" t="str">
            <v>投影仪</v>
          </cell>
          <cell r="H129" t="str">
            <v>否</v>
          </cell>
          <cell r="I129" t="str">
            <v>A02020200</v>
          </cell>
          <cell r="J129" t="str">
            <v>投影仪</v>
          </cell>
          <cell r="K129">
            <v>40000</v>
          </cell>
        </row>
        <row r="130">
          <cell r="G130" t="str">
            <v>体重秤</v>
          </cell>
          <cell r="H130" t="str">
            <v>否</v>
          </cell>
          <cell r="I130" t="str">
            <v>A02322700</v>
          </cell>
          <cell r="J130" t="str">
            <v>病房护理及医院设备</v>
          </cell>
          <cell r="K130">
            <v>500</v>
          </cell>
        </row>
        <row r="131">
          <cell r="G131" t="str">
            <v>体外冲击波碎石机</v>
          </cell>
          <cell r="H131" t="str">
            <v>否</v>
          </cell>
          <cell r="I131" t="str">
            <v>A02320500</v>
          </cell>
          <cell r="J131" t="str">
            <v>医用超声波仪器及设备</v>
          </cell>
          <cell r="K131">
            <v>1200000</v>
          </cell>
        </row>
        <row r="132">
          <cell r="G132" t="str">
            <v>台式计算机</v>
          </cell>
          <cell r="H132" t="str">
            <v>否</v>
          </cell>
          <cell r="I132" t="str">
            <v>A02010105</v>
          </cell>
          <cell r="J132" t="str">
            <v>台式计算机</v>
          </cell>
          <cell r="K132">
            <v>1000000</v>
          </cell>
        </row>
        <row r="133">
          <cell r="G133" t="str">
            <v>水平层流洁净台</v>
          </cell>
          <cell r="H133" t="str">
            <v>否</v>
          </cell>
          <cell r="I133" t="str">
            <v>A02322000</v>
          </cell>
          <cell r="J133" t="str">
            <v>药房设备及器具</v>
          </cell>
          <cell r="K133">
            <v>400000</v>
          </cell>
        </row>
        <row r="134">
          <cell r="G134" t="str">
            <v>双通道注射泵</v>
          </cell>
          <cell r="H134" t="str">
            <v>否</v>
          </cell>
          <cell r="I134" t="str">
            <v>A02322700</v>
          </cell>
          <cell r="J134" t="str">
            <v>病房护理及医院设备</v>
          </cell>
          <cell r="K134">
            <v>72000</v>
          </cell>
        </row>
        <row r="135">
          <cell r="G135" t="str">
            <v>双能X射线骨密度检测仪</v>
          </cell>
          <cell r="H135" t="str">
            <v>否</v>
          </cell>
          <cell r="I135" t="str">
            <v>A02321200</v>
          </cell>
          <cell r="J135" t="str">
            <v>医用 X 线诊断设备</v>
          </cell>
          <cell r="K135">
            <v>300000</v>
          </cell>
        </row>
        <row r="136">
          <cell r="G136" t="str">
            <v>全自动血沉分析仪</v>
          </cell>
          <cell r="H136" t="str">
            <v>否</v>
          </cell>
          <cell r="I136" t="str">
            <v>A02321900</v>
          </cell>
          <cell r="J136" t="str">
            <v>临床检验设备</v>
          </cell>
          <cell r="K136">
            <v>80000</v>
          </cell>
        </row>
        <row r="137">
          <cell r="G137" t="str">
            <v>全自动生化分析仪（含电解质分析）</v>
          </cell>
          <cell r="H137" t="str">
            <v>否</v>
          </cell>
          <cell r="I137" t="str">
            <v>A02321900</v>
          </cell>
          <cell r="J137" t="str">
            <v>临床检验设备</v>
          </cell>
          <cell r="K137">
            <v>1000000</v>
          </cell>
        </row>
        <row r="138">
          <cell r="G138" t="str">
            <v>全自动酶标仪</v>
          </cell>
          <cell r="H138" t="str">
            <v>否</v>
          </cell>
          <cell r="I138" t="str">
            <v>A02321900</v>
          </cell>
          <cell r="J138" t="str">
            <v>临床检验设备</v>
          </cell>
          <cell r="K138">
            <v>65000</v>
          </cell>
        </row>
        <row r="139">
          <cell r="G139" t="str">
            <v>全自动尿沉渣分析仪+尿液分析仪</v>
          </cell>
          <cell r="H139" t="str">
            <v>否</v>
          </cell>
          <cell r="I139" t="str">
            <v>A02321900</v>
          </cell>
          <cell r="J139" t="str">
            <v>临床检验设备</v>
          </cell>
          <cell r="K139">
            <v>300000</v>
          </cell>
        </row>
        <row r="140">
          <cell r="G140" t="str">
            <v>全自动化学发光分析仪</v>
          </cell>
          <cell r="H140" t="str">
            <v>否</v>
          </cell>
          <cell r="I140" t="str">
            <v>A02321900</v>
          </cell>
          <cell r="J140" t="str">
            <v>临床检验设备</v>
          </cell>
          <cell r="K140">
            <v>440000</v>
          </cell>
        </row>
        <row r="141">
          <cell r="G141" t="str">
            <v>全自动剥盖机</v>
          </cell>
          <cell r="H141" t="str">
            <v>否</v>
          </cell>
          <cell r="I141" t="str">
            <v>A02322000</v>
          </cell>
          <cell r="J141" t="str">
            <v>药房设备及器具</v>
          </cell>
          <cell r="K141">
            <v>200000</v>
          </cell>
        </row>
        <row r="142">
          <cell r="G142" t="str">
            <v>全身数字化多普勒超声诊断仪</v>
          </cell>
          <cell r="H142" t="str">
            <v>否</v>
          </cell>
          <cell r="I142" t="str">
            <v>A02320500</v>
          </cell>
          <cell r="J142" t="str">
            <v>医用超声波仪器及设备</v>
          </cell>
          <cell r="K142">
            <v>2500000</v>
          </cell>
        </row>
        <row r="143">
          <cell r="G143" t="str">
            <v>医用冰箱</v>
          </cell>
          <cell r="H143" t="str">
            <v>否</v>
          </cell>
          <cell r="I143" t="str">
            <v>A02322900</v>
          </cell>
          <cell r="J143" t="str">
            <v>医用低温、冷疗设备</v>
          </cell>
          <cell r="K143">
            <v>210000</v>
          </cell>
        </row>
        <row r="144">
          <cell r="G144" t="str">
            <v>医用空氧混合仪</v>
          </cell>
          <cell r="H144" t="str">
            <v>否</v>
          </cell>
          <cell r="I144" t="str">
            <v>A02322700</v>
          </cell>
          <cell r="J144" t="str">
            <v>病房护理及医院设备</v>
          </cell>
          <cell r="K144">
            <v>64000</v>
          </cell>
        </row>
        <row r="145">
          <cell r="G145" t="str">
            <v>医用内窥镜摄像系统</v>
          </cell>
          <cell r="H145" t="str">
            <v>否</v>
          </cell>
          <cell r="I145" t="str">
            <v>A02320700</v>
          </cell>
          <cell r="J145" t="str">
            <v>医用内窥镜</v>
          </cell>
          <cell r="K145">
            <v>500000</v>
          </cell>
        </row>
        <row r="146">
          <cell r="G146" t="str">
            <v>医用内窥镜图像处理器（配合软镜使用）</v>
          </cell>
          <cell r="H146" t="str">
            <v>否</v>
          </cell>
          <cell r="I146" t="str">
            <v>A02320700</v>
          </cell>
          <cell r="J146" t="str">
            <v>医用内窥镜</v>
          </cell>
          <cell r="K146">
            <v>30000</v>
          </cell>
        </row>
        <row r="147">
          <cell r="G147" t="str">
            <v>医用全自动电子血压仪</v>
          </cell>
          <cell r="H147" t="str">
            <v>否</v>
          </cell>
          <cell r="I147" t="str">
            <v>A02320300</v>
          </cell>
          <cell r="J147" t="str">
            <v>医用电子生理参数检测仪器设备</v>
          </cell>
          <cell r="K147">
            <v>70000</v>
          </cell>
        </row>
        <row r="148">
          <cell r="G148" t="str">
            <v>医用升温仪</v>
          </cell>
          <cell r="H148" t="str">
            <v>否</v>
          </cell>
          <cell r="I148" t="str">
            <v>A02322400</v>
          </cell>
          <cell r="J148" t="str">
            <v>手术室设备及附件</v>
          </cell>
          <cell r="K148">
            <v>60000</v>
          </cell>
        </row>
        <row r="149">
          <cell r="G149" t="str">
            <v>医用腕带打印机</v>
          </cell>
          <cell r="H149" t="str">
            <v>否</v>
          </cell>
          <cell r="I149" t="str">
            <v>A02021007</v>
          </cell>
          <cell r="J149" t="str">
            <v>条码打印机</v>
          </cell>
          <cell r="K149">
            <v>32000</v>
          </cell>
        </row>
        <row r="150">
          <cell r="G150" t="str">
            <v>医用治疗柜（带操作台面）</v>
          </cell>
          <cell r="H150" t="str">
            <v>否</v>
          </cell>
          <cell r="I150" t="str">
            <v>A02322700</v>
          </cell>
          <cell r="J150" t="str">
            <v>病房护理及医院设备</v>
          </cell>
          <cell r="K150">
            <v>2000</v>
          </cell>
        </row>
        <row r="151">
          <cell r="G151" t="str">
            <v>胰岛素泵</v>
          </cell>
          <cell r="H151" t="str">
            <v>否</v>
          </cell>
          <cell r="I151" t="str">
            <v>A02322700</v>
          </cell>
          <cell r="J151" t="str">
            <v>病房护理及医院设备</v>
          </cell>
          <cell r="K151">
            <v>105000</v>
          </cell>
        </row>
        <row r="152">
          <cell r="G152" t="str">
            <v>移动护理PDA</v>
          </cell>
          <cell r="H152" t="str">
            <v>否</v>
          </cell>
          <cell r="I152" t="str">
            <v>A02080102</v>
          </cell>
          <cell r="J152" t="str">
            <v>移动通信（网）设备</v>
          </cell>
          <cell r="K152">
            <v>56000</v>
          </cell>
        </row>
        <row r="153">
          <cell r="G153" t="str">
            <v>婴儿辐射保暖台</v>
          </cell>
          <cell r="H153" t="str">
            <v>否</v>
          </cell>
          <cell r="I153" t="str">
            <v>A02322700</v>
          </cell>
          <cell r="J153" t="str">
            <v>病房护理及医院设备</v>
          </cell>
          <cell r="K153">
            <v>120000</v>
          </cell>
        </row>
        <row r="154">
          <cell r="G154" t="str">
            <v>婴儿护理车（三层）</v>
          </cell>
          <cell r="H154" t="str">
            <v>否</v>
          </cell>
          <cell r="I154" t="str">
            <v>A02322700</v>
          </cell>
          <cell r="J154" t="str">
            <v>病房护理及医院设备</v>
          </cell>
          <cell r="K154">
            <v>6000</v>
          </cell>
        </row>
        <row r="155">
          <cell r="G155" t="str">
            <v>婴儿培养箱</v>
          </cell>
          <cell r="H155" t="str">
            <v>否</v>
          </cell>
          <cell r="I155" t="str">
            <v>A02322700</v>
          </cell>
          <cell r="J155" t="str">
            <v>病房护理及医院设备</v>
          </cell>
          <cell r="K155">
            <v>210000</v>
          </cell>
        </row>
        <row r="156">
          <cell r="G156" t="str">
            <v>针式（票据）打印机</v>
          </cell>
          <cell r="H156" t="str">
            <v>否</v>
          </cell>
          <cell r="I156" t="str">
            <v>A02021006</v>
          </cell>
          <cell r="J156" t="str">
            <v>票据打印机</v>
          </cell>
          <cell r="K156">
            <v>2400</v>
          </cell>
        </row>
        <row r="157">
          <cell r="G157" t="str">
            <v>针式打印机</v>
          </cell>
          <cell r="H157" t="str">
            <v>否</v>
          </cell>
          <cell r="I157" t="str">
            <v>A02021099</v>
          </cell>
          <cell r="J157" t="str">
            <v>其他打印机</v>
          </cell>
          <cell r="K157">
            <v>78000</v>
          </cell>
        </row>
        <row r="158">
          <cell r="G158" t="str">
            <v>诊室检查床</v>
          </cell>
          <cell r="H158" t="str">
            <v>否</v>
          </cell>
          <cell r="I158" t="str">
            <v>A05010199</v>
          </cell>
          <cell r="J158" t="str">
            <v>其他床类</v>
          </cell>
          <cell r="K158">
            <v>1000</v>
          </cell>
        </row>
        <row r="159">
          <cell r="G159" t="str">
            <v>诊室接诊椅</v>
          </cell>
          <cell r="H159" t="str">
            <v>否</v>
          </cell>
          <cell r="I159" t="str">
            <v>A05010399</v>
          </cell>
          <cell r="J159" t="str">
            <v>其他椅凳类</v>
          </cell>
          <cell r="K159">
            <v>1000</v>
          </cell>
        </row>
        <row r="160">
          <cell r="G160" t="str">
            <v>诊室接诊桌</v>
          </cell>
          <cell r="H160" t="str">
            <v>否</v>
          </cell>
          <cell r="I160" t="str">
            <v>A05010299</v>
          </cell>
          <cell r="J160" t="str">
            <v>其他台、桌类</v>
          </cell>
          <cell r="K160">
            <v>2400</v>
          </cell>
        </row>
        <row r="161">
          <cell r="G161" t="str">
            <v>直接检眼镜</v>
          </cell>
          <cell r="H161" t="str">
            <v>否</v>
          </cell>
          <cell r="I161" t="str">
            <v>A02320400</v>
          </cell>
          <cell r="J161" t="str">
            <v>医用光学仪器</v>
          </cell>
          <cell r="K161">
            <v>2000</v>
          </cell>
        </row>
        <row r="162">
          <cell r="G162" t="str">
            <v>治疗车</v>
          </cell>
          <cell r="H162" t="str">
            <v>否</v>
          </cell>
          <cell r="I162" t="str">
            <v>A02322700</v>
          </cell>
          <cell r="J162" t="str">
            <v>病房护理及医院设备</v>
          </cell>
          <cell r="K162">
            <v>15000</v>
          </cell>
        </row>
        <row r="163">
          <cell r="G163" t="str">
            <v>智能精麻管理柜</v>
          </cell>
          <cell r="H163" t="str">
            <v>否</v>
          </cell>
          <cell r="I163" t="str">
            <v>A02322000</v>
          </cell>
          <cell r="J163" t="str">
            <v>药房设备及器具</v>
          </cell>
          <cell r="K163">
            <v>120000</v>
          </cell>
        </row>
        <row r="164">
          <cell r="G164" t="str">
            <v>智能尿流量监测仪</v>
          </cell>
          <cell r="H164" t="str">
            <v>否</v>
          </cell>
          <cell r="I164" t="str">
            <v>A02320300</v>
          </cell>
          <cell r="J164" t="str">
            <v>医用电子生理参数检测仪器设备</v>
          </cell>
          <cell r="K164">
            <v>450000</v>
          </cell>
        </row>
        <row r="165">
          <cell r="G165" t="str">
            <v>智能输液分拣机</v>
          </cell>
          <cell r="H165" t="str">
            <v>否</v>
          </cell>
          <cell r="I165" t="str">
            <v>A02322000</v>
          </cell>
          <cell r="J165" t="str">
            <v>药房设备及器具</v>
          </cell>
          <cell r="K165">
            <v>3000000</v>
          </cell>
        </row>
        <row r="166">
          <cell r="G166" t="str">
            <v>智能贴签机</v>
          </cell>
          <cell r="H166" t="str">
            <v>否</v>
          </cell>
          <cell r="I166" t="str">
            <v>A02322000</v>
          </cell>
          <cell r="J166" t="str">
            <v>药房设备及器具</v>
          </cell>
          <cell r="K166">
            <v>100000</v>
          </cell>
        </row>
        <row r="167">
          <cell r="G167" t="str">
            <v>智能统排机</v>
          </cell>
          <cell r="H167" t="str">
            <v>否</v>
          </cell>
          <cell r="I167" t="str">
            <v>A02322000</v>
          </cell>
          <cell r="J167" t="str">
            <v>药房设备及器具</v>
          </cell>
          <cell r="K167">
            <v>80000</v>
          </cell>
        </row>
        <row r="168">
          <cell r="G168" t="str">
            <v>中药架</v>
          </cell>
          <cell r="H168" t="str">
            <v>否</v>
          </cell>
          <cell r="I168" t="str">
            <v>A05010602</v>
          </cell>
          <cell r="J168" t="str">
            <v>金属质架类</v>
          </cell>
          <cell r="K168">
            <v>25000</v>
          </cell>
        </row>
        <row r="169">
          <cell r="G169" t="str">
            <v>椎间孔镜手术系统</v>
          </cell>
          <cell r="H169" t="str">
            <v>否</v>
          </cell>
          <cell r="I169" t="str">
            <v>A02320100</v>
          </cell>
          <cell r="J169" t="str">
            <v>手术器械</v>
          </cell>
          <cell r="K169">
            <v>1000000</v>
          </cell>
        </row>
        <row r="170">
          <cell r="G170" t="str">
            <v>自动剥药机</v>
          </cell>
          <cell r="H170" t="str">
            <v>否</v>
          </cell>
          <cell r="I170" t="str">
            <v>A02310700</v>
          </cell>
          <cell r="J170" t="str">
            <v>药品专用包装机械</v>
          </cell>
          <cell r="K170">
            <v>40000</v>
          </cell>
        </row>
        <row r="171">
          <cell r="G171" t="str">
            <v>自动发药机</v>
          </cell>
          <cell r="H171" t="str">
            <v>否</v>
          </cell>
          <cell r="I171" t="str">
            <v>A02322000</v>
          </cell>
          <cell r="J171" t="str">
            <v>药房设备及器具</v>
          </cell>
          <cell r="K171">
            <v>3200000</v>
          </cell>
        </row>
        <row r="172">
          <cell r="G172" t="str">
            <v>自体回输机</v>
          </cell>
          <cell r="H172" t="str">
            <v>否</v>
          </cell>
          <cell r="I172" t="str">
            <v>A02322500</v>
          </cell>
          <cell r="J172" t="str">
            <v>急救和生命支持设备</v>
          </cell>
          <cell r="K172">
            <v>200000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9" activePane="bottomLeft" state="frozen"/>
      <selection/>
      <selection pane="bottomLeft" activeCell="D16" sqref="D16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3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tr">
        <f>"单位名称："&amp;"昆明市五华区人民医院"</f>
        <v>单位名称：昆明市五华区人民医院</v>
      </c>
      <c r="B4" s="183"/>
      <c r="D4" s="160" t="s">
        <v>1</v>
      </c>
    </row>
    <row r="5" ht="23.25" customHeight="1" spans="1:4">
      <c r="A5" s="184" t="s">
        <v>2</v>
      </c>
      <c r="B5" s="185"/>
      <c r="C5" s="184" t="s">
        <v>3</v>
      </c>
      <c r="D5" s="185"/>
    </row>
    <row r="6" ht="24" customHeight="1" spans="1:4">
      <c r="A6" s="184" t="s">
        <v>4</v>
      </c>
      <c r="B6" s="184" t="s">
        <v>5</v>
      </c>
      <c r="C6" s="184" t="s">
        <v>6</v>
      </c>
      <c r="D6" s="184" t="s">
        <v>5</v>
      </c>
    </row>
    <row r="7" ht="17.25" customHeight="1" spans="1:4">
      <c r="A7" s="186" t="s">
        <v>7</v>
      </c>
      <c r="B7" s="90">
        <v>22432913.13</v>
      </c>
      <c r="C7" s="186" t="s">
        <v>8</v>
      </c>
      <c r="D7" s="90"/>
    </row>
    <row r="8" ht="17.25" customHeight="1" spans="1:4">
      <c r="A8" s="186" t="s">
        <v>9</v>
      </c>
      <c r="B8" s="90"/>
      <c r="C8" s="186" t="s">
        <v>10</v>
      </c>
      <c r="D8" s="90"/>
    </row>
    <row r="9" ht="17.25" customHeight="1" spans="1:4">
      <c r="A9" s="186" t="s">
        <v>11</v>
      </c>
      <c r="B9" s="90"/>
      <c r="C9" s="219" t="s">
        <v>12</v>
      </c>
      <c r="D9" s="90"/>
    </row>
    <row r="10" ht="17.25" customHeight="1" spans="1:4">
      <c r="A10" s="186" t="s">
        <v>13</v>
      </c>
      <c r="B10" s="90"/>
      <c r="C10" s="219" t="s">
        <v>14</v>
      </c>
      <c r="D10" s="90"/>
    </row>
    <row r="11" ht="17.25" customHeight="1" spans="1:4">
      <c r="A11" s="186" t="s">
        <v>15</v>
      </c>
      <c r="B11" s="90">
        <v>116759000</v>
      </c>
      <c r="C11" s="219" t="s">
        <v>16</v>
      </c>
      <c r="D11" s="90"/>
    </row>
    <row r="12" ht="17.25" customHeight="1" spans="1:4">
      <c r="A12" s="186" t="s">
        <v>17</v>
      </c>
      <c r="B12" s="90">
        <v>75000000</v>
      </c>
      <c r="C12" s="219" t="s">
        <v>18</v>
      </c>
      <c r="D12" s="90"/>
    </row>
    <row r="13" ht="17.25" customHeight="1" spans="1:4">
      <c r="A13" s="186" t="s">
        <v>19</v>
      </c>
      <c r="B13" s="90"/>
      <c r="C13" s="60" t="s">
        <v>20</v>
      </c>
      <c r="D13" s="90"/>
    </row>
    <row r="14" ht="17.25" customHeight="1" spans="1:4">
      <c r="A14" s="186" t="s">
        <v>21</v>
      </c>
      <c r="B14" s="90"/>
      <c r="C14" s="60" t="s">
        <v>22</v>
      </c>
      <c r="D14" s="90">
        <v>8656363.77</v>
      </c>
    </row>
    <row r="15" ht="17.25" customHeight="1" spans="1:4">
      <c r="A15" s="186" t="s">
        <v>23</v>
      </c>
      <c r="B15" s="90"/>
      <c r="C15" s="60" t="s">
        <v>24</v>
      </c>
      <c r="D15" s="90">
        <v>130535549.36</v>
      </c>
    </row>
    <row r="16" ht="17.25" customHeight="1" spans="1:4">
      <c r="A16" s="186" t="s">
        <v>25</v>
      </c>
      <c r="B16" s="90">
        <v>41759000</v>
      </c>
      <c r="C16" s="60" t="s">
        <v>26</v>
      </c>
      <c r="D16" s="90"/>
    </row>
    <row r="17" ht="17.25" customHeight="1" spans="1:4">
      <c r="A17" s="165"/>
      <c r="B17" s="90"/>
      <c r="C17" s="60" t="s">
        <v>27</v>
      </c>
      <c r="D17" s="90"/>
    </row>
    <row r="18" ht="17.25" customHeight="1" spans="1:4">
      <c r="A18" s="187"/>
      <c r="B18" s="90"/>
      <c r="C18" s="60" t="s">
        <v>28</v>
      </c>
      <c r="D18" s="90"/>
    </row>
    <row r="19" ht="17.25" customHeight="1" spans="1:4">
      <c r="A19" s="187"/>
      <c r="B19" s="90"/>
      <c r="C19" s="60" t="s">
        <v>29</v>
      </c>
      <c r="D19" s="90"/>
    </row>
    <row r="20" ht="17.25" customHeight="1" spans="1:4">
      <c r="A20" s="187"/>
      <c r="B20" s="90"/>
      <c r="C20" s="60" t="s">
        <v>30</v>
      </c>
      <c r="D20" s="90"/>
    </row>
    <row r="21" ht="17.25" customHeight="1" spans="1:4">
      <c r="A21" s="187"/>
      <c r="B21" s="90"/>
      <c r="C21" s="60" t="s">
        <v>31</v>
      </c>
      <c r="D21" s="90"/>
    </row>
    <row r="22" ht="17.25" customHeight="1" spans="1:4">
      <c r="A22" s="187"/>
      <c r="B22" s="90"/>
      <c r="C22" s="60" t="s">
        <v>32</v>
      </c>
      <c r="D22" s="90"/>
    </row>
    <row r="23" ht="17.25" customHeight="1" spans="1:4">
      <c r="A23" s="187"/>
      <c r="B23" s="90"/>
      <c r="C23" s="60" t="s">
        <v>33</v>
      </c>
      <c r="D23" s="90"/>
    </row>
    <row r="24" ht="17.25" customHeight="1" spans="1:4">
      <c r="A24" s="187"/>
      <c r="B24" s="90"/>
      <c r="C24" s="60" t="s">
        <v>34</v>
      </c>
      <c r="D24" s="90"/>
    </row>
    <row r="25" ht="17.25" customHeight="1" spans="1:4">
      <c r="A25" s="187"/>
      <c r="B25" s="90"/>
      <c r="C25" s="60" t="s">
        <v>35</v>
      </c>
      <c r="D25" s="90"/>
    </row>
    <row r="26" ht="17.25" customHeight="1" spans="1:4">
      <c r="A26" s="187"/>
      <c r="B26" s="90"/>
      <c r="C26" s="60" t="s">
        <v>36</v>
      </c>
      <c r="D26" s="90"/>
    </row>
    <row r="27" ht="17.25" customHeight="1" spans="1:4">
      <c r="A27" s="187"/>
      <c r="B27" s="90"/>
      <c r="C27" s="165" t="s">
        <v>37</v>
      </c>
      <c r="D27" s="90"/>
    </row>
    <row r="28" ht="17.25" customHeight="1" spans="1:4">
      <c r="A28" s="187"/>
      <c r="B28" s="90"/>
      <c r="C28" s="60" t="s">
        <v>38</v>
      </c>
      <c r="D28" s="90"/>
    </row>
    <row r="29" ht="16.5" customHeight="1" spans="1:4">
      <c r="A29" s="187"/>
      <c r="B29" s="90"/>
      <c r="C29" s="60" t="s">
        <v>39</v>
      </c>
      <c r="D29" s="90"/>
    </row>
    <row r="30" ht="16.5" customHeight="1" spans="1:4">
      <c r="A30" s="187"/>
      <c r="B30" s="90"/>
      <c r="C30" s="165" t="s">
        <v>40</v>
      </c>
      <c r="D30" s="90"/>
    </row>
    <row r="31" ht="17.25" customHeight="1" spans="1:4">
      <c r="A31" s="187"/>
      <c r="B31" s="90"/>
      <c r="C31" s="165" t="s">
        <v>41</v>
      </c>
      <c r="D31" s="90"/>
    </row>
    <row r="32" ht="17.25" customHeight="1" spans="1:4">
      <c r="A32" s="187"/>
      <c r="B32" s="90"/>
      <c r="C32" s="60" t="s">
        <v>42</v>
      </c>
      <c r="D32" s="90"/>
    </row>
    <row r="33" ht="16.5" customHeight="1" spans="1:4">
      <c r="A33" s="187" t="s">
        <v>43</v>
      </c>
      <c r="B33" s="90">
        <v>139191913.13</v>
      </c>
      <c r="C33" s="187" t="s">
        <v>44</v>
      </c>
      <c r="D33" s="90">
        <v>139191913.13</v>
      </c>
    </row>
    <row r="34" ht="16.5" customHeight="1" spans="1:4">
      <c r="A34" s="165" t="s">
        <v>45</v>
      </c>
      <c r="B34" s="90"/>
      <c r="C34" s="165" t="s">
        <v>46</v>
      </c>
      <c r="D34" s="90"/>
    </row>
    <row r="35" ht="16.5" customHeight="1" spans="1:4">
      <c r="A35" s="60" t="s">
        <v>47</v>
      </c>
      <c r="B35" s="90"/>
      <c r="C35" s="60" t="s">
        <v>47</v>
      </c>
      <c r="D35" s="90"/>
    </row>
    <row r="36" ht="16.5" customHeight="1" spans="1:4">
      <c r="A36" s="60" t="s">
        <v>48</v>
      </c>
      <c r="B36" s="90"/>
      <c r="C36" s="60" t="s">
        <v>49</v>
      </c>
      <c r="D36" s="90"/>
    </row>
    <row r="37" ht="16.5" customHeight="1" spans="1:4">
      <c r="A37" s="188" t="s">
        <v>50</v>
      </c>
      <c r="B37" s="90">
        <v>139191913.13</v>
      </c>
      <c r="C37" s="188" t="s">
        <v>51</v>
      </c>
      <c r="D37" s="90">
        <v>139191913.13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C11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7">
        <v>1</v>
      </c>
      <c r="B2" s="138">
        <v>0</v>
      </c>
      <c r="C2" s="137">
        <v>1</v>
      </c>
      <c r="D2" s="139"/>
      <c r="E2" s="139"/>
      <c r="F2" s="130" t="s">
        <v>389</v>
      </c>
    </row>
    <row r="3" ht="42" customHeight="1" spans="1:6">
      <c r="A3" s="140" t="str">
        <f>"2025"&amp;"年部门政府性基金预算支出预算表"</f>
        <v>2025年部门政府性基金预算支出预算表</v>
      </c>
      <c r="B3" s="140" t="s">
        <v>390</v>
      </c>
      <c r="C3" s="141"/>
      <c r="D3" s="142"/>
      <c r="E3" s="142"/>
      <c r="F3" s="142"/>
    </row>
    <row r="4" ht="13.5" customHeight="1" spans="1:6">
      <c r="A4" s="5" t="str">
        <f>"单位名称："&amp;"昆明市五华区人民医院"</f>
        <v>单位名称：昆明市五华区人民医院</v>
      </c>
      <c r="B4" s="5" t="s">
        <v>391</v>
      </c>
      <c r="C4" s="137"/>
      <c r="D4" s="139"/>
      <c r="E4" s="139"/>
      <c r="F4" s="130" t="s">
        <v>1</v>
      </c>
    </row>
    <row r="5" ht="19.5" customHeight="1" spans="1:6">
      <c r="A5" s="143" t="s">
        <v>172</v>
      </c>
      <c r="B5" s="144" t="s">
        <v>72</v>
      </c>
      <c r="C5" s="143" t="s">
        <v>73</v>
      </c>
      <c r="D5" s="11" t="s">
        <v>392</v>
      </c>
      <c r="E5" s="12"/>
      <c r="F5" s="13"/>
    </row>
    <row r="6" ht="18.75" customHeight="1" spans="1:6">
      <c r="A6" s="145"/>
      <c r="B6" s="146"/>
      <c r="C6" s="145"/>
      <c r="D6" s="16" t="s">
        <v>55</v>
      </c>
      <c r="E6" s="11" t="s">
        <v>75</v>
      </c>
      <c r="F6" s="16" t="s">
        <v>76</v>
      </c>
    </row>
    <row r="7" ht="18.75" customHeight="1" spans="1:6">
      <c r="A7" s="71">
        <v>1</v>
      </c>
      <c r="B7" s="147" t="s">
        <v>83</v>
      </c>
      <c r="C7" s="71">
        <v>3</v>
      </c>
      <c r="D7" s="148">
        <v>4</v>
      </c>
      <c r="E7" s="148">
        <v>5</v>
      </c>
      <c r="F7" s="148">
        <v>6</v>
      </c>
    </row>
    <row r="8" ht="21" customHeight="1" spans="1:6">
      <c r="A8" s="21"/>
      <c r="B8" s="21"/>
      <c r="C8" s="21"/>
      <c r="D8" s="90"/>
      <c r="E8" s="90"/>
      <c r="F8" s="90"/>
    </row>
    <row r="9" ht="21" customHeight="1" spans="1:6">
      <c r="A9" s="33"/>
      <c r="B9" s="33"/>
      <c r="C9" s="33"/>
      <c r="D9" s="90"/>
      <c r="E9" s="90"/>
      <c r="F9" s="90"/>
    </row>
    <row r="10" ht="18.75" customHeight="1" spans="1:6">
      <c r="A10" s="149" t="s">
        <v>161</v>
      </c>
      <c r="B10" s="149" t="s">
        <v>161</v>
      </c>
      <c r="C10" s="149" t="s">
        <v>161</v>
      </c>
      <c r="D10" s="93"/>
      <c r="E10" s="90"/>
      <c r="F10" s="90"/>
    </row>
    <row r="11" customHeight="1" spans="1:3">
      <c r="A11" s="38" t="s">
        <v>393</v>
      </c>
      <c r="B11" s="38"/>
      <c r="C11" s="38"/>
    </row>
  </sheetData>
  <mergeCells count="8">
    <mergeCell ref="A3:F3"/>
    <mergeCell ref="A4:C4"/>
    <mergeCell ref="D5:F5"/>
    <mergeCell ref="A10:C10"/>
    <mergeCell ref="A11:C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78"/>
  <sheetViews>
    <sheetView showZeros="0" topLeftCell="C1" workbookViewId="0">
      <pane ySplit="1" topLeftCell="A4" activePane="bottomLeft" state="frozen"/>
      <selection/>
      <selection pane="bottomLeft" activeCell="E15" sqref="E15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30.6666666666667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6"/>
      <c r="C2" s="96"/>
      <c r="R2" s="3"/>
      <c r="S2" s="3" t="s">
        <v>394</v>
      </c>
    </row>
    <row r="3" ht="41.25" customHeight="1" spans="1:19">
      <c r="A3" s="81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22" t="str">
        <f>"单位名称："&amp;"昆明市五华区人民医院"</f>
        <v>单位名称：昆明市五华区人民医院</v>
      </c>
      <c r="B4" s="98"/>
      <c r="C4" s="98"/>
      <c r="D4" s="7"/>
      <c r="E4" s="7"/>
      <c r="F4" s="7"/>
      <c r="G4" s="7"/>
      <c r="H4" s="7"/>
      <c r="I4" s="7"/>
      <c r="J4" s="7"/>
      <c r="K4" s="7"/>
      <c r="L4" s="7"/>
      <c r="R4" s="8"/>
      <c r="S4" s="130" t="s">
        <v>1</v>
      </c>
    </row>
    <row r="5" ht="15.75" customHeight="1" spans="1:19">
      <c r="A5" s="10" t="s">
        <v>171</v>
      </c>
      <c r="B5" s="99" t="s">
        <v>172</v>
      </c>
      <c r="C5" s="99" t="s">
        <v>395</v>
      </c>
      <c r="D5" s="100" t="s">
        <v>396</v>
      </c>
      <c r="E5" s="100" t="s">
        <v>397</v>
      </c>
      <c r="F5" s="100" t="s">
        <v>398</v>
      </c>
      <c r="G5" s="100" t="s">
        <v>399</v>
      </c>
      <c r="H5" s="100" t="s">
        <v>400</v>
      </c>
      <c r="I5" s="112" t="s">
        <v>179</v>
      </c>
      <c r="J5" s="112"/>
      <c r="K5" s="112"/>
      <c r="L5" s="112"/>
      <c r="M5" s="113"/>
      <c r="N5" s="112"/>
      <c r="O5" s="112"/>
      <c r="P5" s="119"/>
      <c r="Q5" s="112"/>
      <c r="R5" s="113"/>
      <c r="S5" s="85"/>
    </row>
    <row r="6" ht="17.25" customHeight="1" spans="1:19">
      <c r="A6" s="15"/>
      <c r="B6" s="101"/>
      <c r="C6" s="101"/>
      <c r="D6" s="102"/>
      <c r="E6" s="102"/>
      <c r="F6" s="102"/>
      <c r="G6" s="102"/>
      <c r="H6" s="102"/>
      <c r="I6" s="102" t="s">
        <v>55</v>
      </c>
      <c r="J6" s="102" t="s">
        <v>58</v>
      </c>
      <c r="K6" s="102" t="s">
        <v>401</v>
      </c>
      <c r="L6" s="102" t="s">
        <v>402</v>
      </c>
      <c r="M6" s="114" t="s">
        <v>403</v>
      </c>
      <c r="N6" s="115" t="s">
        <v>404</v>
      </c>
      <c r="O6" s="115"/>
      <c r="P6" s="120"/>
      <c r="Q6" s="115"/>
      <c r="R6" s="121"/>
      <c r="S6" s="103"/>
    </row>
    <row r="7" ht="54" customHeight="1" spans="1:19">
      <c r="A7" s="18"/>
      <c r="B7" s="103"/>
      <c r="C7" s="103"/>
      <c r="D7" s="104"/>
      <c r="E7" s="104"/>
      <c r="F7" s="104"/>
      <c r="G7" s="104"/>
      <c r="H7" s="104"/>
      <c r="I7" s="104"/>
      <c r="J7" s="104" t="s">
        <v>57</v>
      </c>
      <c r="K7" s="104"/>
      <c r="L7" s="104"/>
      <c r="M7" s="116"/>
      <c r="N7" s="104" t="s">
        <v>57</v>
      </c>
      <c r="O7" s="104" t="s">
        <v>64</v>
      </c>
      <c r="P7" s="103" t="s">
        <v>65</v>
      </c>
      <c r="Q7" s="104" t="s">
        <v>66</v>
      </c>
      <c r="R7" s="116" t="s">
        <v>67</v>
      </c>
      <c r="S7" s="103" t="s">
        <v>68</v>
      </c>
    </row>
    <row r="8" ht="18" customHeight="1" spans="1:19">
      <c r="A8" s="123">
        <v>1</v>
      </c>
      <c r="B8" s="123" t="s">
        <v>83</v>
      </c>
      <c r="C8" s="124">
        <v>3</v>
      </c>
      <c r="D8" s="124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</row>
    <row r="9" ht="21" customHeight="1" spans="1:19">
      <c r="A9" s="125" t="s">
        <v>189</v>
      </c>
      <c r="B9" s="126" t="s">
        <v>70</v>
      </c>
      <c r="C9" s="126" t="s">
        <v>249</v>
      </c>
      <c r="D9" s="127" t="s">
        <v>405</v>
      </c>
      <c r="E9" s="127" t="s">
        <v>406</v>
      </c>
      <c r="F9" s="127" t="s">
        <v>314</v>
      </c>
      <c r="G9" s="128">
        <v>1</v>
      </c>
      <c r="H9" s="90">
        <v>0</v>
      </c>
      <c r="I9" s="129">
        <v>80000</v>
      </c>
      <c r="J9" s="90"/>
      <c r="K9" s="90"/>
      <c r="L9" s="90"/>
      <c r="M9" s="90"/>
      <c r="N9" s="90">
        <f>SUM(O9:S9)</f>
        <v>80000</v>
      </c>
      <c r="O9" s="90">
        <v>80000</v>
      </c>
      <c r="P9" s="90"/>
      <c r="Q9" s="90"/>
      <c r="R9" s="90"/>
      <c r="S9" s="90"/>
    </row>
    <row r="10" ht="21" customHeight="1" spans="1:19">
      <c r="A10" s="125" t="s">
        <v>189</v>
      </c>
      <c r="B10" s="126" t="s">
        <v>70</v>
      </c>
      <c r="C10" s="126" t="s">
        <v>249</v>
      </c>
      <c r="D10" s="127" t="s">
        <v>407</v>
      </c>
      <c r="E10" s="127" t="s">
        <v>408</v>
      </c>
      <c r="F10" s="127" t="s">
        <v>314</v>
      </c>
      <c r="G10" s="128">
        <v>1</v>
      </c>
      <c r="H10" s="90">
        <v>0</v>
      </c>
      <c r="I10" s="129">
        <v>50000</v>
      </c>
      <c r="J10" s="90"/>
      <c r="K10" s="90"/>
      <c r="L10" s="90"/>
      <c r="M10" s="90"/>
      <c r="N10" s="90">
        <f t="shared" ref="N10:N41" si="0">SUM(O10:S10)</f>
        <v>50000</v>
      </c>
      <c r="O10" s="90">
        <v>50000</v>
      </c>
      <c r="P10" s="90"/>
      <c r="Q10" s="90"/>
      <c r="R10" s="90"/>
      <c r="S10" s="90"/>
    </row>
    <row r="11" ht="21" customHeight="1" spans="1:19">
      <c r="A11" s="125" t="s">
        <v>189</v>
      </c>
      <c r="B11" s="126" t="s">
        <v>70</v>
      </c>
      <c r="C11" s="126" t="s">
        <v>249</v>
      </c>
      <c r="D11" s="127" t="s">
        <v>409</v>
      </c>
      <c r="E11" s="127" t="s">
        <v>410</v>
      </c>
      <c r="F11" s="127" t="s">
        <v>314</v>
      </c>
      <c r="G11" s="128">
        <v>1</v>
      </c>
      <c r="H11" s="90"/>
      <c r="I11" s="90">
        <v>80000</v>
      </c>
      <c r="J11" s="90"/>
      <c r="K11" s="90"/>
      <c r="L11" s="90"/>
      <c r="M11" s="90"/>
      <c r="N11" s="90">
        <f t="shared" si="0"/>
        <v>80000</v>
      </c>
      <c r="O11" s="90">
        <v>80000</v>
      </c>
      <c r="P11" s="90"/>
      <c r="Q11" s="90"/>
      <c r="R11" s="90"/>
      <c r="S11" s="90"/>
    </row>
    <row r="12" ht="21" customHeight="1" spans="1:19">
      <c r="A12" s="125" t="s">
        <v>189</v>
      </c>
      <c r="B12" s="126" t="s">
        <v>70</v>
      </c>
      <c r="C12" s="126" t="s">
        <v>249</v>
      </c>
      <c r="D12" s="127" t="s">
        <v>411</v>
      </c>
      <c r="E12" s="127" t="s">
        <v>412</v>
      </c>
      <c r="F12" s="127" t="s">
        <v>314</v>
      </c>
      <c r="G12" s="128">
        <v>1</v>
      </c>
      <c r="H12" s="90"/>
      <c r="I12" s="129">
        <v>30000</v>
      </c>
      <c r="J12" s="90"/>
      <c r="K12" s="90"/>
      <c r="L12" s="90"/>
      <c r="M12" s="90"/>
      <c r="N12" s="90">
        <f t="shared" si="0"/>
        <v>30000</v>
      </c>
      <c r="O12" s="90">
        <v>30000</v>
      </c>
      <c r="P12" s="90"/>
      <c r="Q12" s="90"/>
      <c r="R12" s="90"/>
      <c r="S12" s="90"/>
    </row>
    <row r="13" ht="21" customHeight="1" spans="1:19">
      <c r="A13" s="125" t="s">
        <v>189</v>
      </c>
      <c r="B13" s="126" t="s">
        <v>70</v>
      </c>
      <c r="C13" s="126" t="s">
        <v>249</v>
      </c>
      <c r="D13" s="127" t="s">
        <v>413</v>
      </c>
      <c r="E13" s="127" t="s">
        <v>414</v>
      </c>
      <c r="F13" s="127" t="s">
        <v>314</v>
      </c>
      <c r="G13" s="128">
        <v>1</v>
      </c>
      <c r="H13" s="90"/>
      <c r="I13" s="90">
        <v>40000</v>
      </c>
      <c r="J13" s="90"/>
      <c r="K13" s="90"/>
      <c r="L13" s="90"/>
      <c r="M13" s="90"/>
      <c r="N13" s="90">
        <f t="shared" si="0"/>
        <v>40000</v>
      </c>
      <c r="O13" s="90">
        <v>40000</v>
      </c>
      <c r="P13" s="90"/>
      <c r="Q13" s="90"/>
      <c r="R13" s="90"/>
      <c r="S13" s="90"/>
    </row>
    <row r="14" ht="21" customHeight="1" spans="1:19">
      <c r="A14" s="125" t="s">
        <v>189</v>
      </c>
      <c r="B14" s="126" t="s">
        <v>70</v>
      </c>
      <c r="C14" s="126" t="s">
        <v>249</v>
      </c>
      <c r="D14" s="127" t="s">
        <v>415</v>
      </c>
      <c r="E14" s="127" t="s">
        <v>416</v>
      </c>
      <c r="F14" s="127" t="s">
        <v>417</v>
      </c>
      <c r="G14" s="128">
        <v>1</v>
      </c>
      <c r="H14" s="90"/>
      <c r="I14" s="90">
        <v>50000</v>
      </c>
      <c r="J14" s="90"/>
      <c r="K14" s="90"/>
      <c r="L14" s="90"/>
      <c r="M14" s="90"/>
      <c r="N14" s="90">
        <f t="shared" si="0"/>
        <v>50000</v>
      </c>
      <c r="O14" s="90">
        <v>50000</v>
      </c>
      <c r="P14" s="90"/>
      <c r="Q14" s="90"/>
      <c r="R14" s="90"/>
      <c r="S14" s="90"/>
    </row>
    <row r="15" ht="21" customHeight="1" spans="1:19">
      <c r="A15" s="125" t="s">
        <v>189</v>
      </c>
      <c r="B15" s="126" t="s">
        <v>70</v>
      </c>
      <c r="C15" s="126" t="s">
        <v>249</v>
      </c>
      <c r="D15" s="127" t="s">
        <v>418</v>
      </c>
      <c r="E15" s="127" t="s">
        <v>419</v>
      </c>
      <c r="F15" s="127" t="s">
        <v>314</v>
      </c>
      <c r="G15" s="128">
        <v>1</v>
      </c>
      <c r="H15" s="90"/>
      <c r="I15" s="129">
        <v>900000</v>
      </c>
      <c r="J15" s="90"/>
      <c r="K15" s="90"/>
      <c r="L15" s="90"/>
      <c r="M15" s="90"/>
      <c r="N15" s="90">
        <f t="shared" si="0"/>
        <v>900000</v>
      </c>
      <c r="O15" s="90">
        <v>900000</v>
      </c>
      <c r="P15" s="90"/>
      <c r="Q15" s="90"/>
      <c r="R15" s="90"/>
      <c r="S15" s="90"/>
    </row>
    <row r="16" ht="21" customHeight="1" spans="1:19">
      <c r="A16" s="125" t="s">
        <v>189</v>
      </c>
      <c r="B16" s="126" t="s">
        <v>70</v>
      </c>
      <c r="C16" s="126" t="s">
        <v>249</v>
      </c>
      <c r="D16" s="127" t="s">
        <v>420</v>
      </c>
      <c r="E16" s="127" t="s">
        <v>419</v>
      </c>
      <c r="F16" s="127" t="s">
        <v>421</v>
      </c>
      <c r="G16" s="128">
        <v>1</v>
      </c>
      <c r="H16" s="90"/>
      <c r="I16" s="129">
        <v>1200000</v>
      </c>
      <c r="J16" s="90"/>
      <c r="K16" s="90"/>
      <c r="L16" s="90"/>
      <c r="M16" s="90"/>
      <c r="N16" s="90">
        <f t="shared" si="0"/>
        <v>1200000</v>
      </c>
      <c r="O16" s="90">
        <v>1200000</v>
      </c>
      <c r="P16" s="90"/>
      <c r="Q16" s="90"/>
      <c r="R16" s="90"/>
      <c r="S16" s="90"/>
    </row>
    <row r="17" ht="21" customHeight="1" spans="1:19">
      <c r="A17" s="125" t="s">
        <v>189</v>
      </c>
      <c r="B17" s="126" t="s">
        <v>70</v>
      </c>
      <c r="C17" s="126" t="s">
        <v>249</v>
      </c>
      <c r="D17" s="127" t="s">
        <v>422</v>
      </c>
      <c r="E17" s="127" t="s">
        <v>419</v>
      </c>
      <c r="F17" s="127" t="s">
        <v>314</v>
      </c>
      <c r="G17" s="128">
        <v>1</v>
      </c>
      <c r="H17" s="90"/>
      <c r="I17" s="129">
        <f>VLOOKUP(D17,[1]Sheet1!$G:$K,5,FALSE)</f>
        <v>200000</v>
      </c>
      <c r="J17" s="90"/>
      <c r="K17" s="90"/>
      <c r="L17" s="90"/>
      <c r="M17" s="90"/>
      <c r="N17" s="90">
        <f t="shared" si="0"/>
        <v>200000</v>
      </c>
      <c r="O17" s="90">
        <v>200000</v>
      </c>
      <c r="P17" s="90"/>
      <c r="Q17" s="90"/>
      <c r="R17" s="90"/>
      <c r="S17" s="90"/>
    </row>
    <row r="18" ht="21" customHeight="1" spans="1:19">
      <c r="A18" s="125" t="s">
        <v>189</v>
      </c>
      <c r="B18" s="126" t="s">
        <v>70</v>
      </c>
      <c r="C18" s="126" t="s">
        <v>249</v>
      </c>
      <c r="D18" s="127" t="s">
        <v>423</v>
      </c>
      <c r="E18" s="127" t="s">
        <v>424</v>
      </c>
      <c r="F18" s="127" t="s">
        <v>314</v>
      </c>
      <c r="G18" s="128">
        <v>1</v>
      </c>
      <c r="H18" s="90"/>
      <c r="I18" s="90">
        <f>VLOOKUP(D18,[1]Sheet1!$G:$K,5,FALSE)</f>
        <v>60000</v>
      </c>
      <c r="J18" s="90"/>
      <c r="K18" s="90"/>
      <c r="L18" s="90"/>
      <c r="M18" s="90"/>
      <c r="N18" s="90">
        <f t="shared" si="0"/>
        <v>60000</v>
      </c>
      <c r="O18" s="90">
        <v>60000</v>
      </c>
      <c r="P18" s="90"/>
      <c r="Q18" s="90"/>
      <c r="R18" s="90"/>
      <c r="S18" s="90"/>
    </row>
    <row r="19" ht="21" customHeight="1" spans="1:19">
      <c r="A19" s="125" t="s">
        <v>189</v>
      </c>
      <c r="B19" s="126" t="s">
        <v>70</v>
      </c>
      <c r="C19" s="126" t="s">
        <v>228</v>
      </c>
      <c r="D19" s="127" t="s">
        <v>425</v>
      </c>
      <c r="E19" s="127" t="s">
        <v>426</v>
      </c>
      <c r="F19" s="127" t="s">
        <v>427</v>
      </c>
      <c r="G19" s="128">
        <v>7</v>
      </c>
      <c r="H19" s="90"/>
      <c r="I19" s="90">
        <f>VLOOKUP(D19,[1]Sheet1!$G:$K,5,FALSE)</f>
        <v>14000</v>
      </c>
      <c r="J19" s="90"/>
      <c r="K19" s="90"/>
      <c r="L19" s="90"/>
      <c r="M19" s="90"/>
      <c r="N19" s="90">
        <f t="shared" si="0"/>
        <v>14000</v>
      </c>
      <c r="O19" s="90"/>
      <c r="P19" s="90"/>
      <c r="Q19" s="90"/>
      <c r="R19" s="90"/>
      <c r="S19" s="90">
        <v>14000</v>
      </c>
    </row>
    <row r="20" ht="21" customHeight="1" spans="1:19">
      <c r="A20" s="125" t="s">
        <v>189</v>
      </c>
      <c r="B20" s="126" t="s">
        <v>70</v>
      </c>
      <c r="C20" s="126" t="s">
        <v>228</v>
      </c>
      <c r="D20" s="127" t="s">
        <v>428</v>
      </c>
      <c r="E20" s="127" t="s">
        <v>429</v>
      </c>
      <c r="F20" s="127" t="s">
        <v>427</v>
      </c>
      <c r="G20" s="128">
        <v>70</v>
      </c>
      <c r="H20" s="90"/>
      <c r="I20" s="90">
        <f>VLOOKUP(D20,[1]Sheet1!$G:$K,5,FALSE)</f>
        <v>84000</v>
      </c>
      <c r="J20" s="90"/>
      <c r="K20" s="90"/>
      <c r="L20" s="90"/>
      <c r="M20" s="90"/>
      <c r="N20" s="90">
        <f t="shared" si="0"/>
        <v>84000</v>
      </c>
      <c r="O20" s="90"/>
      <c r="P20" s="90"/>
      <c r="Q20" s="90"/>
      <c r="R20" s="90"/>
      <c r="S20" s="90">
        <v>84000</v>
      </c>
    </row>
    <row r="21" ht="21" customHeight="1" spans="1:19">
      <c r="A21" s="125" t="s">
        <v>189</v>
      </c>
      <c r="B21" s="126" t="s">
        <v>70</v>
      </c>
      <c r="C21" s="126" t="s">
        <v>228</v>
      </c>
      <c r="D21" s="127" t="s">
        <v>430</v>
      </c>
      <c r="E21" s="127" t="s">
        <v>431</v>
      </c>
      <c r="F21" s="127" t="s">
        <v>427</v>
      </c>
      <c r="G21" s="128">
        <v>6</v>
      </c>
      <c r="H21" s="90"/>
      <c r="I21" s="90">
        <f>VLOOKUP(D21,[1]Sheet1!$G:$K,5,FALSE)</f>
        <v>12000</v>
      </c>
      <c r="J21" s="90"/>
      <c r="K21" s="90"/>
      <c r="L21" s="90"/>
      <c r="M21" s="90"/>
      <c r="N21" s="90">
        <f t="shared" si="0"/>
        <v>12000</v>
      </c>
      <c r="O21" s="90"/>
      <c r="P21" s="90"/>
      <c r="Q21" s="90"/>
      <c r="R21" s="90"/>
      <c r="S21" s="90">
        <v>12000</v>
      </c>
    </row>
    <row r="22" ht="21" customHeight="1" spans="1:19">
      <c r="A22" s="125" t="s">
        <v>189</v>
      </c>
      <c r="B22" s="126" t="s">
        <v>70</v>
      </c>
      <c r="C22" s="126" t="s">
        <v>228</v>
      </c>
      <c r="D22" s="127" t="s">
        <v>432</v>
      </c>
      <c r="E22" s="127" t="s">
        <v>433</v>
      </c>
      <c r="F22" s="127" t="s">
        <v>427</v>
      </c>
      <c r="G22" s="128">
        <v>10</v>
      </c>
      <c r="H22" s="90"/>
      <c r="I22" s="90">
        <f>VLOOKUP(D22,[1]Sheet1!$G:$K,5,FALSE)</f>
        <v>60000</v>
      </c>
      <c r="J22" s="90"/>
      <c r="K22" s="90"/>
      <c r="L22" s="90"/>
      <c r="M22" s="90"/>
      <c r="N22" s="90">
        <f t="shared" si="0"/>
        <v>60000</v>
      </c>
      <c r="O22" s="90"/>
      <c r="P22" s="90"/>
      <c r="Q22" s="90"/>
      <c r="R22" s="90"/>
      <c r="S22" s="90">
        <v>60000</v>
      </c>
    </row>
    <row r="23" ht="21" customHeight="1" spans="1:19">
      <c r="A23" s="125" t="s">
        <v>189</v>
      </c>
      <c r="B23" s="126" t="s">
        <v>70</v>
      </c>
      <c r="C23" s="126" t="s">
        <v>228</v>
      </c>
      <c r="D23" s="127" t="s">
        <v>433</v>
      </c>
      <c r="E23" s="127" t="s">
        <v>433</v>
      </c>
      <c r="F23" s="127" t="s">
        <v>427</v>
      </c>
      <c r="G23" s="128">
        <v>2</v>
      </c>
      <c r="H23" s="90"/>
      <c r="I23" s="90">
        <f>VLOOKUP(D23,[1]Sheet1!$G:$K,5,FALSE)</f>
        <v>8000</v>
      </c>
      <c r="J23" s="90"/>
      <c r="K23" s="90"/>
      <c r="L23" s="90"/>
      <c r="M23" s="90"/>
      <c r="N23" s="90">
        <f t="shared" si="0"/>
        <v>8000</v>
      </c>
      <c r="O23" s="90"/>
      <c r="P23" s="90"/>
      <c r="Q23" s="90"/>
      <c r="R23" s="90"/>
      <c r="S23" s="90">
        <v>8000</v>
      </c>
    </row>
    <row r="24" ht="21" customHeight="1" spans="1:19">
      <c r="A24" s="125" t="s">
        <v>189</v>
      </c>
      <c r="B24" s="126" t="s">
        <v>70</v>
      </c>
      <c r="C24" s="126" t="s">
        <v>228</v>
      </c>
      <c r="D24" s="127" t="s">
        <v>434</v>
      </c>
      <c r="E24" s="127" t="s">
        <v>435</v>
      </c>
      <c r="F24" s="127" t="s">
        <v>427</v>
      </c>
      <c r="G24" s="128">
        <v>3</v>
      </c>
      <c r="H24" s="90"/>
      <c r="I24" s="90">
        <f>VLOOKUP(D24,[1]Sheet1!$G:$K,5,FALSE)</f>
        <v>15000</v>
      </c>
      <c r="J24" s="90"/>
      <c r="K24" s="90"/>
      <c r="L24" s="90"/>
      <c r="M24" s="90"/>
      <c r="N24" s="90">
        <f t="shared" si="0"/>
        <v>15000</v>
      </c>
      <c r="O24" s="90"/>
      <c r="P24" s="90"/>
      <c r="Q24" s="90"/>
      <c r="R24" s="90"/>
      <c r="S24" s="90">
        <v>15000</v>
      </c>
    </row>
    <row r="25" ht="21" customHeight="1" spans="1:19">
      <c r="A25" s="125" t="s">
        <v>189</v>
      </c>
      <c r="B25" s="126" t="s">
        <v>70</v>
      </c>
      <c r="C25" s="126" t="s">
        <v>228</v>
      </c>
      <c r="D25" s="127" t="s">
        <v>436</v>
      </c>
      <c r="E25" s="127" t="s">
        <v>435</v>
      </c>
      <c r="F25" s="127" t="s">
        <v>427</v>
      </c>
      <c r="G25" s="128">
        <v>9</v>
      </c>
      <c r="H25" s="90"/>
      <c r="I25" s="90">
        <f>VLOOKUP(D25,[1]Sheet1!$G:$K,5,FALSE)</f>
        <v>72000</v>
      </c>
      <c r="J25" s="90"/>
      <c r="K25" s="90"/>
      <c r="L25" s="90"/>
      <c r="M25" s="90"/>
      <c r="N25" s="90">
        <f t="shared" si="0"/>
        <v>72000</v>
      </c>
      <c r="O25" s="90"/>
      <c r="P25" s="90"/>
      <c r="Q25" s="90"/>
      <c r="R25" s="90"/>
      <c r="S25" s="90">
        <v>72000</v>
      </c>
    </row>
    <row r="26" ht="21" customHeight="1" spans="1:19">
      <c r="A26" s="125" t="s">
        <v>189</v>
      </c>
      <c r="B26" s="126" t="s">
        <v>70</v>
      </c>
      <c r="C26" s="126" t="s">
        <v>228</v>
      </c>
      <c r="D26" s="127" t="s">
        <v>437</v>
      </c>
      <c r="E26" s="127" t="s">
        <v>435</v>
      </c>
      <c r="F26" s="127" t="s">
        <v>438</v>
      </c>
      <c r="G26" s="128">
        <v>2</v>
      </c>
      <c r="H26" s="90"/>
      <c r="I26" s="90">
        <f>VLOOKUP(D26,[1]Sheet1!$G:$K,5,FALSE)</f>
        <v>30000</v>
      </c>
      <c r="J26" s="90"/>
      <c r="K26" s="90"/>
      <c r="L26" s="90"/>
      <c r="M26" s="90"/>
      <c r="N26" s="90">
        <f t="shared" si="0"/>
        <v>30000</v>
      </c>
      <c r="O26" s="90"/>
      <c r="P26" s="90"/>
      <c r="Q26" s="90"/>
      <c r="R26" s="90"/>
      <c r="S26" s="90">
        <v>30000</v>
      </c>
    </row>
    <row r="27" ht="21" customHeight="1" spans="1:19">
      <c r="A27" s="125" t="s">
        <v>189</v>
      </c>
      <c r="B27" s="126" t="s">
        <v>70</v>
      </c>
      <c r="C27" s="126" t="s">
        <v>228</v>
      </c>
      <c r="D27" s="127" t="s">
        <v>439</v>
      </c>
      <c r="E27" s="127" t="s">
        <v>435</v>
      </c>
      <c r="F27" s="127" t="s">
        <v>438</v>
      </c>
      <c r="G27" s="128">
        <v>10</v>
      </c>
      <c r="H27" s="90"/>
      <c r="I27" s="90">
        <f>VLOOKUP(D27,[1]Sheet1!$G:$K,5,FALSE)</f>
        <v>40000</v>
      </c>
      <c r="J27" s="90"/>
      <c r="K27" s="90"/>
      <c r="L27" s="90"/>
      <c r="M27" s="90"/>
      <c r="N27" s="90">
        <f t="shared" si="0"/>
        <v>40000</v>
      </c>
      <c r="O27" s="90"/>
      <c r="P27" s="90"/>
      <c r="Q27" s="90"/>
      <c r="R27" s="90"/>
      <c r="S27" s="90">
        <v>40000</v>
      </c>
    </row>
    <row r="28" ht="21" customHeight="1" spans="1:19">
      <c r="A28" s="125" t="s">
        <v>189</v>
      </c>
      <c r="B28" s="126" t="s">
        <v>70</v>
      </c>
      <c r="C28" s="126" t="s">
        <v>228</v>
      </c>
      <c r="D28" s="127" t="s">
        <v>440</v>
      </c>
      <c r="E28" s="127" t="s">
        <v>435</v>
      </c>
      <c r="F28" s="127" t="s">
        <v>438</v>
      </c>
      <c r="G28" s="128">
        <v>3</v>
      </c>
      <c r="H28" s="90"/>
      <c r="I28" s="90">
        <f>VLOOKUP(D28,[1]Sheet1!$G:$K,5,FALSE)</f>
        <v>13500</v>
      </c>
      <c r="J28" s="90"/>
      <c r="K28" s="90"/>
      <c r="L28" s="90"/>
      <c r="M28" s="90"/>
      <c r="N28" s="90">
        <f t="shared" si="0"/>
        <v>13500</v>
      </c>
      <c r="O28" s="90"/>
      <c r="P28" s="90"/>
      <c r="Q28" s="90"/>
      <c r="R28" s="90"/>
      <c r="S28" s="90">
        <v>13500</v>
      </c>
    </row>
    <row r="29" ht="21" customHeight="1" spans="1:19">
      <c r="A29" s="125" t="s">
        <v>189</v>
      </c>
      <c r="B29" s="126" t="s">
        <v>70</v>
      </c>
      <c r="C29" s="126" t="s">
        <v>228</v>
      </c>
      <c r="D29" s="127" t="s">
        <v>441</v>
      </c>
      <c r="E29" s="127" t="s">
        <v>435</v>
      </c>
      <c r="F29" s="127" t="s">
        <v>427</v>
      </c>
      <c r="G29" s="128">
        <v>1</v>
      </c>
      <c r="H29" s="90"/>
      <c r="I29" s="90">
        <f>VLOOKUP(D29,[1]Sheet1!$G:$K,5,FALSE)</f>
        <v>200000</v>
      </c>
      <c r="J29" s="90"/>
      <c r="K29" s="90"/>
      <c r="L29" s="90"/>
      <c r="M29" s="90"/>
      <c r="N29" s="90">
        <f t="shared" si="0"/>
        <v>200000</v>
      </c>
      <c r="O29" s="90"/>
      <c r="P29" s="90"/>
      <c r="Q29" s="90"/>
      <c r="R29" s="90"/>
      <c r="S29" s="90">
        <v>200000</v>
      </c>
    </row>
    <row r="30" ht="21" customHeight="1" spans="1:19">
      <c r="A30" s="125" t="s">
        <v>189</v>
      </c>
      <c r="B30" s="126" t="s">
        <v>70</v>
      </c>
      <c r="C30" s="126" t="s">
        <v>228</v>
      </c>
      <c r="D30" s="127" t="s">
        <v>442</v>
      </c>
      <c r="E30" s="127" t="s">
        <v>435</v>
      </c>
      <c r="F30" s="127" t="s">
        <v>443</v>
      </c>
      <c r="G30" s="128">
        <v>2</v>
      </c>
      <c r="H30" s="90"/>
      <c r="I30" s="90">
        <f>VLOOKUP(D30,[1]Sheet1!$G:$K,5,FALSE)</f>
        <v>6000</v>
      </c>
      <c r="J30" s="90"/>
      <c r="K30" s="90"/>
      <c r="L30" s="90"/>
      <c r="M30" s="90"/>
      <c r="N30" s="90">
        <f t="shared" si="0"/>
        <v>6000</v>
      </c>
      <c r="O30" s="90"/>
      <c r="P30" s="90"/>
      <c r="Q30" s="90"/>
      <c r="R30" s="90"/>
      <c r="S30" s="90">
        <v>6000</v>
      </c>
    </row>
    <row r="31" ht="21" customHeight="1" spans="1:19">
      <c r="A31" s="125" t="s">
        <v>189</v>
      </c>
      <c r="B31" s="126" t="s">
        <v>70</v>
      </c>
      <c r="C31" s="126" t="s">
        <v>228</v>
      </c>
      <c r="D31" s="127" t="s">
        <v>444</v>
      </c>
      <c r="E31" s="127" t="s">
        <v>435</v>
      </c>
      <c r="F31" s="127" t="s">
        <v>427</v>
      </c>
      <c r="G31" s="128">
        <v>12</v>
      </c>
      <c r="H31" s="90"/>
      <c r="I31" s="90">
        <f>VLOOKUP(D31,[1]Sheet1!$G:$K,5,FALSE)</f>
        <v>96000</v>
      </c>
      <c r="J31" s="90"/>
      <c r="K31" s="90"/>
      <c r="L31" s="90"/>
      <c r="M31" s="90"/>
      <c r="N31" s="90">
        <f t="shared" si="0"/>
        <v>96000</v>
      </c>
      <c r="O31" s="90"/>
      <c r="P31" s="90"/>
      <c r="Q31" s="90"/>
      <c r="R31" s="90"/>
      <c r="S31" s="90">
        <v>96000</v>
      </c>
    </row>
    <row r="32" ht="21" customHeight="1" spans="1:19">
      <c r="A32" s="125" t="s">
        <v>189</v>
      </c>
      <c r="B32" s="126" t="s">
        <v>70</v>
      </c>
      <c r="C32" s="126" t="s">
        <v>228</v>
      </c>
      <c r="D32" s="127" t="s">
        <v>445</v>
      </c>
      <c r="E32" s="127" t="s">
        <v>435</v>
      </c>
      <c r="F32" s="127" t="s">
        <v>427</v>
      </c>
      <c r="G32" s="128">
        <v>9</v>
      </c>
      <c r="H32" s="90"/>
      <c r="I32" s="90">
        <f>VLOOKUP(D32,[1]Sheet1!$G:$K,5,FALSE)</f>
        <v>72000</v>
      </c>
      <c r="J32" s="90"/>
      <c r="K32" s="90"/>
      <c r="L32" s="90"/>
      <c r="M32" s="90"/>
      <c r="N32" s="90">
        <f t="shared" si="0"/>
        <v>72000</v>
      </c>
      <c r="O32" s="90"/>
      <c r="P32" s="90"/>
      <c r="Q32" s="90"/>
      <c r="R32" s="90"/>
      <c r="S32" s="90">
        <v>72000</v>
      </c>
    </row>
    <row r="33" ht="21" customHeight="1" spans="1:19">
      <c r="A33" s="125" t="s">
        <v>189</v>
      </c>
      <c r="B33" s="126" t="s">
        <v>70</v>
      </c>
      <c r="C33" s="126" t="s">
        <v>228</v>
      </c>
      <c r="D33" s="127" t="s">
        <v>446</v>
      </c>
      <c r="E33" s="127" t="s">
        <v>435</v>
      </c>
      <c r="F33" s="127" t="s">
        <v>427</v>
      </c>
      <c r="G33" s="128">
        <v>1</v>
      </c>
      <c r="H33" s="90"/>
      <c r="I33" s="90">
        <f>VLOOKUP(D33,[1]Sheet1!$G:$K,5,FALSE)</f>
        <v>500</v>
      </c>
      <c r="J33" s="90"/>
      <c r="K33" s="90"/>
      <c r="L33" s="90"/>
      <c r="M33" s="90"/>
      <c r="N33" s="90">
        <f t="shared" si="0"/>
        <v>500</v>
      </c>
      <c r="O33" s="90"/>
      <c r="P33" s="90"/>
      <c r="Q33" s="90"/>
      <c r="R33" s="90"/>
      <c r="S33" s="90">
        <v>500</v>
      </c>
    </row>
    <row r="34" ht="21" customHeight="1" spans="1:19">
      <c r="A34" s="125" t="s">
        <v>189</v>
      </c>
      <c r="B34" s="126" t="s">
        <v>70</v>
      </c>
      <c r="C34" s="126" t="s">
        <v>228</v>
      </c>
      <c r="D34" s="127" t="s">
        <v>447</v>
      </c>
      <c r="E34" s="127" t="s">
        <v>435</v>
      </c>
      <c r="F34" s="127" t="s">
        <v>427</v>
      </c>
      <c r="G34" s="128">
        <v>3</v>
      </c>
      <c r="H34" s="90"/>
      <c r="I34" s="90">
        <f>VLOOKUP(D34,[1]Sheet1!$G:$K,5,FALSE)</f>
        <v>150000</v>
      </c>
      <c r="J34" s="90"/>
      <c r="K34" s="90"/>
      <c r="L34" s="90"/>
      <c r="M34" s="90"/>
      <c r="N34" s="90">
        <f t="shared" si="0"/>
        <v>150000</v>
      </c>
      <c r="O34" s="90"/>
      <c r="P34" s="90"/>
      <c r="Q34" s="90"/>
      <c r="R34" s="90"/>
      <c r="S34" s="90">
        <v>150000</v>
      </c>
    </row>
    <row r="35" ht="21" customHeight="1" spans="1:19">
      <c r="A35" s="125" t="s">
        <v>189</v>
      </c>
      <c r="B35" s="126" t="s">
        <v>70</v>
      </c>
      <c r="C35" s="126" t="s">
        <v>228</v>
      </c>
      <c r="D35" s="127" t="s">
        <v>448</v>
      </c>
      <c r="E35" s="127" t="s">
        <v>435</v>
      </c>
      <c r="F35" s="127" t="s">
        <v>427</v>
      </c>
      <c r="G35" s="128">
        <v>30</v>
      </c>
      <c r="H35" s="90"/>
      <c r="I35" s="90">
        <f>VLOOKUP(D35,[1]Sheet1!$G:$K,5,FALSE)</f>
        <v>60000</v>
      </c>
      <c r="J35" s="90"/>
      <c r="K35" s="90"/>
      <c r="L35" s="90"/>
      <c r="M35" s="90"/>
      <c r="N35" s="90">
        <f t="shared" si="0"/>
        <v>60000</v>
      </c>
      <c r="O35" s="90"/>
      <c r="P35" s="90"/>
      <c r="Q35" s="90"/>
      <c r="R35" s="90"/>
      <c r="S35" s="90">
        <v>60000</v>
      </c>
    </row>
    <row r="36" ht="21" customHeight="1" spans="1:19">
      <c r="A36" s="125" t="s">
        <v>189</v>
      </c>
      <c r="B36" s="126" t="s">
        <v>70</v>
      </c>
      <c r="C36" s="126" t="s">
        <v>228</v>
      </c>
      <c r="D36" s="127" t="s">
        <v>449</v>
      </c>
      <c r="E36" s="127" t="s">
        <v>435</v>
      </c>
      <c r="F36" s="127" t="s">
        <v>427</v>
      </c>
      <c r="G36" s="128">
        <v>2</v>
      </c>
      <c r="H36" s="90"/>
      <c r="I36" s="90">
        <f>VLOOKUP(D36,[1]Sheet1!$G:$K,5,FALSE)</f>
        <v>64000</v>
      </c>
      <c r="J36" s="90"/>
      <c r="K36" s="90"/>
      <c r="L36" s="90"/>
      <c r="M36" s="90"/>
      <c r="N36" s="90">
        <f t="shared" si="0"/>
        <v>64000</v>
      </c>
      <c r="O36" s="90"/>
      <c r="P36" s="90"/>
      <c r="Q36" s="90"/>
      <c r="R36" s="90"/>
      <c r="S36" s="90">
        <v>64000</v>
      </c>
    </row>
    <row r="37" ht="21" customHeight="1" spans="1:19">
      <c r="A37" s="125" t="s">
        <v>189</v>
      </c>
      <c r="B37" s="126" t="s">
        <v>70</v>
      </c>
      <c r="C37" s="126" t="s">
        <v>228</v>
      </c>
      <c r="D37" s="127" t="s">
        <v>450</v>
      </c>
      <c r="E37" s="127" t="s">
        <v>435</v>
      </c>
      <c r="F37" s="127" t="s">
        <v>427</v>
      </c>
      <c r="G37" s="128">
        <v>2</v>
      </c>
      <c r="H37" s="90"/>
      <c r="I37" s="90">
        <f>VLOOKUP(D37,[1]Sheet1!$G:$K,5,FALSE)</f>
        <v>2000</v>
      </c>
      <c r="J37" s="90"/>
      <c r="K37" s="90"/>
      <c r="L37" s="90"/>
      <c r="M37" s="90"/>
      <c r="N37" s="90">
        <f t="shared" si="0"/>
        <v>2000</v>
      </c>
      <c r="O37" s="90"/>
      <c r="P37" s="90"/>
      <c r="Q37" s="90"/>
      <c r="R37" s="90"/>
      <c r="S37" s="90">
        <v>2000</v>
      </c>
    </row>
    <row r="38" ht="21" customHeight="1" spans="1:19">
      <c r="A38" s="125" t="s">
        <v>189</v>
      </c>
      <c r="B38" s="126" t="s">
        <v>70</v>
      </c>
      <c r="C38" s="126" t="s">
        <v>228</v>
      </c>
      <c r="D38" s="127" t="s">
        <v>451</v>
      </c>
      <c r="E38" s="127" t="s">
        <v>435</v>
      </c>
      <c r="F38" s="127" t="s">
        <v>427</v>
      </c>
      <c r="G38" s="128">
        <v>3</v>
      </c>
      <c r="H38" s="90"/>
      <c r="I38" s="90">
        <f>VLOOKUP(D38,[1]Sheet1!$G:$K,5,FALSE)</f>
        <v>105000</v>
      </c>
      <c r="J38" s="90"/>
      <c r="K38" s="90"/>
      <c r="L38" s="90"/>
      <c r="M38" s="90"/>
      <c r="N38" s="90">
        <f t="shared" si="0"/>
        <v>105000</v>
      </c>
      <c r="O38" s="90"/>
      <c r="P38" s="90"/>
      <c r="Q38" s="90"/>
      <c r="R38" s="90"/>
      <c r="S38" s="90">
        <v>105000</v>
      </c>
    </row>
    <row r="39" ht="21" customHeight="1" spans="1:19">
      <c r="A39" s="125" t="s">
        <v>189</v>
      </c>
      <c r="B39" s="126" t="s">
        <v>70</v>
      </c>
      <c r="C39" s="126" t="s">
        <v>228</v>
      </c>
      <c r="D39" s="127" t="s">
        <v>452</v>
      </c>
      <c r="E39" s="127" t="s">
        <v>435</v>
      </c>
      <c r="F39" s="127" t="s">
        <v>427</v>
      </c>
      <c r="G39" s="128">
        <v>3</v>
      </c>
      <c r="H39" s="90"/>
      <c r="I39" s="90">
        <f>VLOOKUP(D39,[1]Sheet1!$G:$K,5,FALSE)</f>
        <v>120000</v>
      </c>
      <c r="J39" s="90"/>
      <c r="K39" s="90"/>
      <c r="L39" s="90"/>
      <c r="M39" s="90"/>
      <c r="N39" s="90">
        <f t="shared" si="0"/>
        <v>120000</v>
      </c>
      <c r="O39" s="90"/>
      <c r="P39" s="90"/>
      <c r="Q39" s="90"/>
      <c r="R39" s="90"/>
      <c r="S39" s="90">
        <v>120000</v>
      </c>
    </row>
    <row r="40" ht="21" customHeight="1" spans="1:19">
      <c r="A40" s="125" t="s">
        <v>189</v>
      </c>
      <c r="B40" s="126" t="s">
        <v>70</v>
      </c>
      <c r="C40" s="126" t="s">
        <v>228</v>
      </c>
      <c r="D40" s="127" t="s">
        <v>453</v>
      </c>
      <c r="E40" s="127" t="s">
        <v>435</v>
      </c>
      <c r="F40" s="127" t="s">
        <v>427</v>
      </c>
      <c r="G40" s="128">
        <v>2</v>
      </c>
      <c r="H40" s="90"/>
      <c r="I40" s="90">
        <f>VLOOKUP(D40,[1]Sheet1!$G:$K,5,FALSE)</f>
        <v>6000</v>
      </c>
      <c r="J40" s="90"/>
      <c r="K40" s="90"/>
      <c r="L40" s="90"/>
      <c r="M40" s="90"/>
      <c r="N40" s="90">
        <f t="shared" si="0"/>
        <v>6000</v>
      </c>
      <c r="O40" s="90"/>
      <c r="P40" s="90"/>
      <c r="Q40" s="90"/>
      <c r="R40" s="90"/>
      <c r="S40" s="90">
        <v>6000</v>
      </c>
    </row>
    <row r="41" ht="21" customHeight="1" spans="1:19">
      <c r="A41" s="125" t="s">
        <v>189</v>
      </c>
      <c r="B41" s="126" t="s">
        <v>70</v>
      </c>
      <c r="C41" s="126" t="s">
        <v>228</v>
      </c>
      <c r="D41" s="127" t="s">
        <v>454</v>
      </c>
      <c r="E41" s="127" t="s">
        <v>435</v>
      </c>
      <c r="F41" s="127" t="s">
        <v>427</v>
      </c>
      <c r="G41" s="128">
        <v>6</v>
      </c>
      <c r="H41" s="90"/>
      <c r="I41" s="90">
        <f>VLOOKUP(D41,[1]Sheet1!$G:$K,5,FALSE)</f>
        <v>210000</v>
      </c>
      <c r="J41" s="90"/>
      <c r="K41" s="90"/>
      <c r="L41" s="90"/>
      <c r="M41" s="90"/>
      <c r="N41" s="90">
        <f t="shared" si="0"/>
        <v>210000</v>
      </c>
      <c r="O41" s="90"/>
      <c r="P41" s="90"/>
      <c r="Q41" s="90"/>
      <c r="R41" s="90"/>
      <c r="S41" s="90">
        <v>210000</v>
      </c>
    </row>
    <row r="42" ht="21" customHeight="1" spans="1:19">
      <c r="A42" s="125" t="s">
        <v>189</v>
      </c>
      <c r="B42" s="126" t="s">
        <v>70</v>
      </c>
      <c r="C42" s="126" t="s">
        <v>228</v>
      </c>
      <c r="D42" s="127" t="s">
        <v>455</v>
      </c>
      <c r="E42" s="127" t="s">
        <v>435</v>
      </c>
      <c r="F42" s="127" t="s">
        <v>438</v>
      </c>
      <c r="G42" s="128">
        <v>5</v>
      </c>
      <c r="H42" s="90"/>
      <c r="I42" s="90">
        <f>VLOOKUP(D42,[1]Sheet1!$G:$K,5,FALSE)</f>
        <v>15000</v>
      </c>
      <c r="J42" s="90"/>
      <c r="K42" s="90"/>
      <c r="L42" s="90"/>
      <c r="M42" s="90"/>
      <c r="N42" s="90">
        <f t="shared" ref="N42:N73" si="1">SUM(O42:S42)</f>
        <v>15000</v>
      </c>
      <c r="O42" s="90"/>
      <c r="P42" s="90"/>
      <c r="Q42" s="90"/>
      <c r="R42" s="90"/>
      <c r="S42" s="90">
        <v>15000</v>
      </c>
    </row>
    <row r="43" ht="21" customHeight="1" spans="1:19">
      <c r="A43" s="125" t="s">
        <v>189</v>
      </c>
      <c r="B43" s="126" t="s">
        <v>70</v>
      </c>
      <c r="C43" s="126" t="s">
        <v>228</v>
      </c>
      <c r="D43" s="127" t="s">
        <v>456</v>
      </c>
      <c r="E43" s="127" t="s">
        <v>457</v>
      </c>
      <c r="F43" s="127" t="s">
        <v>427</v>
      </c>
      <c r="G43" s="128">
        <v>5</v>
      </c>
      <c r="H43" s="90"/>
      <c r="I43" s="90">
        <f>VLOOKUP(D43,[1]Sheet1!$G:$K,5,FALSE)</f>
        <v>12500</v>
      </c>
      <c r="J43" s="90"/>
      <c r="K43" s="90"/>
      <c r="L43" s="90"/>
      <c r="M43" s="90"/>
      <c r="N43" s="90">
        <f t="shared" si="1"/>
        <v>12500</v>
      </c>
      <c r="O43" s="90"/>
      <c r="P43" s="90"/>
      <c r="Q43" s="90"/>
      <c r="R43" s="90"/>
      <c r="S43" s="90">
        <v>12500</v>
      </c>
    </row>
    <row r="44" ht="21" customHeight="1" spans="1:19">
      <c r="A44" s="125" t="s">
        <v>189</v>
      </c>
      <c r="B44" s="126" t="s">
        <v>70</v>
      </c>
      <c r="C44" s="126" t="s">
        <v>228</v>
      </c>
      <c r="D44" s="127" t="s">
        <v>458</v>
      </c>
      <c r="E44" s="127" t="s">
        <v>458</v>
      </c>
      <c r="F44" s="127" t="s">
        <v>427</v>
      </c>
      <c r="G44" s="128">
        <v>2</v>
      </c>
      <c r="H44" s="90"/>
      <c r="I44" s="90">
        <f>VLOOKUP(D44,[1]Sheet1!$G:$K,5,FALSE)</f>
        <v>10000</v>
      </c>
      <c r="J44" s="90"/>
      <c r="K44" s="90"/>
      <c r="L44" s="90"/>
      <c r="M44" s="90"/>
      <c r="N44" s="90">
        <f t="shared" si="1"/>
        <v>10000</v>
      </c>
      <c r="O44" s="90"/>
      <c r="P44" s="90"/>
      <c r="Q44" s="90"/>
      <c r="R44" s="90"/>
      <c r="S44" s="90">
        <v>10000</v>
      </c>
    </row>
    <row r="45" ht="21" customHeight="1" spans="1:19">
      <c r="A45" s="125" t="s">
        <v>189</v>
      </c>
      <c r="B45" s="126" t="s">
        <v>70</v>
      </c>
      <c r="C45" s="126" t="s">
        <v>228</v>
      </c>
      <c r="D45" s="127" t="s">
        <v>459</v>
      </c>
      <c r="E45" s="127" t="s">
        <v>460</v>
      </c>
      <c r="F45" s="127" t="s">
        <v>461</v>
      </c>
      <c r="G45" s="128">
        <v>1</v>
      </c>
      <c r="H45" s="90"/>
      <c r="I45" s="90">
        <f>VLOOKUP(D45,[1]Sheet1!$G:$K,5,FALSE)</f>
        <v>500</v>
      </c>
      <c r="J45" s="90"/>
      <c r="K45" s="90"/>
      <c r="L45" s="90"/>
      <c r="M45" s="90"/>
      <c r="N45" s="90">
        <f t="shared" si="1"/>
        <v>500</v>
      </c>
      <c r="O45" s="90"/>
      <c r="P45" s="90"/>
      <c r="Q45" s="90"/>
      <c r="R45" s="90"/>
      <c r="S45" s="90">
        <v>500</v>
      </c>
    </row>
    <row r="46" ht="21" customHeight="1" spans="1:19">
      <c r="A46" s="125" t="s">
        <v>189</v>
      </c>
      <c r="B46" s="126" t="s">
        <v>70</v>
      </c>
      <c r="C46" s="126" t="s">
        <v>228</v>
      </c>
      <c r="D46" s="127" t="s">
        <v>462</v>
      </c>
      <c r="E46" s="127" t="s">
        <v>463</v>
      </c>
      <c r="F46" s="127" t="s">
        <v>461</v>
      </c>
      <c r="G46" s="128">
        <v>10</v>
      </c>
      <c r="H46" s="90"/>
      <c r="I46" s="90">
        <f>VLOOKUP(D46,[1]Sheet1!$G:$K,5,FALSE)</f>
        <v>15000</v>
      </c>
      <c r="J46" s="90"/>
      <c r="K46" s="90"/>
      <c r="L46" s="90"/>
      <c r="M46" s="90"/>
      <c r="N46" s="90">
        <f t="shared" si="1"/>
        <v>15000</v>
      </c>
      <c r="O46" s="90"/>
      <c r="P46" s="90"/>
      <c r="Q46" s="90"/>
      <c r="R46" s="90"/>
      <c r="S46" s="90">
        <v>15000</v>
      </c>
    </row>
    <row r="47" ht="21" customHeight="1" spans="1:19">
      <c r="A47" s="125" t="s">
        <v>189</v>
      </c>
      <c r="B47" s="126" t="s">
        <v>70</v>
      </c>
      <c r="C47" s="126" t="s">
        <v>228</v>
      </c>
      <c r="D47" s="127" t="s">
        <v>464</v>
      </c>
      <c r="E47" s="127" t="s">
        <v>464</v>
      </c>
      <c r="F47" s="127" t="s">
        <v>427</v>
      </c>
      <c r="G47" s="128">
        <v>2</v>
      </c>
      <c r="H47" s="90"/>
      <c r="I47" s="90">
        <f>VLOOKUP(D47,[1]Sheet1!$G:$K,5,FALSE)</f>
        <v>180000</v>
      </c>
      <c r="J47" s="90"/>
      <c r="K47" s="90"/>
      <c r="L47" s="90"/>
      <c r="M47" s="90"/>
      <c r="N47" s="90">
        <f t="shared" si="1"/>
        <v>180000</v>
      </c>
      <c r="O47" s="90"/>
      <c r="P47" s="90"/>
      <c r="Q47" s="90"/>
      <c r="R47" s="90"/>
      <c r="S47" s="90">
        <v>180000</v>
      </c>
    </row>
    <row r="48" ht="21" customHeight="1" spans="1:19">
      <c r="A48" s="125" t="s">
        <v>189</v>
      </c>
      <c r="B48" s="126" t="s">
        <v>70</v>
      </c>
      <c r="C48" s="126" t="s">
        <v>228</v>
      </c>
      <c r="D48" s="127" t="s">
        <v>465</v>
      </c>
      <c r="E48" s="127" t="s">
        <v>464</v>
      </c>
      <c r="F48" s="127" t="s">
        <v>427</v>
      </c>
      <c r="G48" s="128">
        <v>5</v>
      </c>
      <c r="H48" s="90"/>
      <c r="I48" s="90">
        <f>VLOOKUP(D48,[1]Sheet1!$G:$K,5,FALSE)</f>
        <v>250000</v>
      </c>
      <c r="J48" s="90"/>
      <c r="K48" s="90"/>
      <c r="L48" s="90"/>
      <c r="M48" s="90"/>
      <c r="N48" s="90">
        <f t="shared" si="1"/>
        <v>250000</v>
      </c>
      <c r="O48" s="90"/>
      <c r="P48" s="90"/>
      <c r="Q48" s="90"/>
      <c r="R48" s="90"/>
      <c r="S48" s="90">
        <v>250000</v>
      </c>
    </row>
    <row r="49" ht="21" customHeight="1" spans="1:19">
      <c r="A49" s="125" t="s">
        <v>189</v>
      </c>
      <c r="B49" s="126" t="s">
        <v>70</v>
      </c>
      <c r="C49" s="126" t="s">
        <v>228</v>
      </c>
      <c r="D49" s="127" t="s">
        <v>466</v>
      </c>
      <c r="E49" s="127" t="s">
        <v>467</v>
      </c>
      <c r="F49" s="127" t="s">
        <v>427</v>
      </c>
      <c r="G49" s="128">
        <v>5</v>
      </c>
      <c r="H49" s="90"/>
      <c r="I49" s="90">
        <f>VLOOKUP(D49,[1]Sheet1!$G:$K,5,FALSE)</f>
        <v>100000</v>
      </c>
      <c r="J49" s="90"/>
      <c r="K49" s="90"/>
      <c r="L49" s="90"/>
      <c r="M49" s="90"/>
      <c r="N49" s="90">
        <f t="shared" si="1"/>
        <v>100000</v>
      </c>
      <c r="O49" s="90"/>
      <c r="P49" s="90"/>
      <c r="Q49" s="90"/>
      <c r="R49" s="90"/>
      <c r="S49" s="90">
        <v>100000</v>
      </c>
    </row>
    <row r="50" ht="21" customHeight="1" spans="1:19">
      <c r="A50" s="125" t="s">
        <v>189</v>
      </c>
      <c r="B50" s="126" t="s">
        <v>70</v>
      </c>
      <c r="C50" s="126" t="s">
        <v>228</v>
      </c>
      <c r="D50" s="127" t="s">
        <v>468</v>
      </c>
      <c r="E50" s="127" t="s">
        <v>469</v>
      </c>
      <c r="F50" s="127" t="s">
        <v>427</v>
      </c>
      <c r="G50" s="128">
        <v>1</v>
      </c>
      <c r="H50" s="90"/>
      <c r="I50" s="90">
        <f>VLOOKUP(D50,[1]Sheet1!$G:$K,5,FALSE)</f>
        <v>40000</v>
      </c>
      <c r="J50" s="90"/>
      <c r="K50" s="90"/>
      <c r="L50" s="90"/>
      <c r="M50" s="90"/>
      <c r="N50" s="90">
        <f t="shared" si="1"/>
        <v>40000</v>
      </c>
      <c r="O50" s="90"/>
      <c r="P50" s="90"/>
      <c r="Q50" s="90"/>
      <c r="R50" s="90"/>
      <c r="S50" s="90">
        <v>40000</v>
      </c>
    </row>
    <row r="51" ht="21" customHeight="1" spans="1:19">
      <c r="A51" s="125" t="s">
        <v>189</v>
      </c>
      <c r="B51" s="126" t="s">
        <v>70</v>
      </c>
      <c r="C51" s="126" t="s">
        <v>228</v>
      </c>
      <c r="D51" s="127" t="s">
        <v>470</v>
      </c>
      <c r="E51" s="127" t="s">
        <v>469</v>
      </c>
      <c r="F51" s="127" t="s">
        <v>427</v>
      </c>
      <c r="G51" s="128">
        <v>2</v>
      </c>
      <c r="H51" s="90"/>
      <c r="I51" s="90">
        <f>VLOOKUP(D51,[1]Sheet1!$G:$K,5,FALSE)</f>
        <v>150000</v>
      </c>
      <c r="J51" s="90"/>
      <c r="K51" s="90"/>
      <c r="L51" s="90"/>
      <c r="M51" s="90"/>
      <c r="N51" s="90">
        <f t="shared" si="1"/>
        <v>150000</v>
      </c>
      <c r="O51" s="90"/>
      <c r="P51" s="90"/>
      <c r="Q51" s="90"/>
      <c r="R51" s="90"/>
      <c r="S51" s="90">
        <v>150000</v>
      </c>
    </row>
    <row r="52" ht="21" customHeight="1" spans="1:19">
      <c r="A52" s="125" t="s">
        <v>189</v>
      </c>
      <c r="B52" s="126" t="s">
        <v>70</v>
      </c>
      <c r="C52" s="126" t="s">
        <v>228</v>
      </c>
      <c r="D52" s="127" t="s">
        <v>471</v>
      </c>
      <c r="E52" s="127" t="s">
        <v>469</v>
      </c>
      <c r="F52" s="127" t="s">
        <v>438</v>
      </c>
      <c r="G52" s="128">
        <v>5</v>
      </c>
      <c r="H52" s="90"/>
      <c r="I52" s="90">
        <f>VLOOKUP(D52,[1]Sheet1!$G:$K,5,FALSE)</f>
        <v>50000</v>
      </c>
      <c r="J52" s="90"/>
      <c r="K52" s="90"/>
      <c r="L52" s="90"/>
      <c r="M52" s="90"/>
      <c r="N52" s="90">
        <f t="shared" si="1"/>
        <v>50000</v>
      </c>
      <c r="O52" s="90"/>
      <c r="P52" s="90"/>
      <c r="Q52" s="90"/>
      <c r="R52" s="90"/>
      <c r="S52" s="90">
        <v>50000</v>
      </c>
    </row>
    <row r="53" ht="21" customHeight="1" spans="1:19">
      <c r="A53" s="125" t="s">
        <v>189</v>
      </c>
      <c r="B53" s="126" t="s">
        <v>70</v>
      </c>
      <c r="C53" s="126" t="s">
        <v>228</v>
      </c>
      <c r="D53" s="127" t="s">
        <v>472</v>
      </c>
      <c r="E53" s="127" t="s">
        <v>469</v>
      </c>
      <c r="F53" s="127" t="s">
        <v>427</v>
      </c>
      <c r="G53" s="128">
        <v>2</v>
      </c>
      <c r="H53" s="90"/>
      <c r="I53" s="90">
        <f>VLOOKUP(D53,[1]Sheet1!$G:$K,5,FALSE)</f>
        <v>100000</v>
      </c>
      <c r="J53" s="90"/>
      <c r="K53" s="90"/>
      <c r="L53" s="90"/>
      <c r="M53" s="90"/>
      <c r="N53" s="90">
        <f t="shared" si="1"/>
        <v>100000</v>
      </c>
      <c r="O53" s="90"/>
      <c r="P53" s="90"/>
      <c r="Q53" s="90"/>
      <c r="R53" s="90"/>
      <c r="S53" s="90">
        <v>100000</v>
      </c>
    </row>
    <row r="54" ht="21" customHeight="1" spans="1:19">
      <c r="A54" s="125" t="s">
        <v>189</v>
      </c>
      <c r="B54" s="126" t="s">
        <v>70</v>
      </c>
      <c r="C54" s="126" t="s">
        <v>228</v>
      </c>
      <c r="D54" s="127" t="s">
        <v>473</v>
      </c>
      <c r="E54" s="127" t="s">
        <v>469</v>
      </c>
      <c r="F54" s="127" t="s">
        <v>427</v>
      </c>
      <c r="G54" s="128">
        <v>3</v>
      </c>
      <c r="H54" s="90"/>
      <c r="I54" s="90">
        <f>VLOOKUP(D54,[1]Sheet1!$G:$K,5,FALSE)</f>
        <v>840000</v>
      </c>
      <c r="J54" s="90"/>
      <c r="K54" s="90"/>
      <c r="L54" s="90"/>
      <c r="M54" s="90"/>
      <c r="N54" s="90">
        <f t="shared" si="1"/>
        <v>840000</v>
      </c>
      <c r="O54" s="90"/>
      <c r="P54" s="90"/>
      <c r="Q54" s="90"/>
      <c r="R54" s="90"/>
      <c r="S54" s="90">
        <v>840000</v>
      </c>
    </row>
    <row r="55" ht="21" customHeight="1" spans="1:19">
      <c r="A55" s="125" t="s">
        <v>189</v>
      </c>
      <c r="B55" s="126" t="s">
        <v>70</v>
      </c>
      <c r="C55" s="126" t="s">
        <v>228</v>
      </c>
      <c r="D55" s="127" t="s">
        <v>474</v>
      </c>
      <c r="E55" s="127" t="s">
        <v>469</v>
      </c>
      <c r="F55" s="127" t="s">
        <v>427</v>
      </c>
      <c r="G55" s="128">
        <v>2</v>
      </c>
      <c r="H55" s="90"/>
      <c r="I55" s="90">
        <f>VLOOKUP(D55,[1]Sheet1!$G:$K,5,FALSE)</f>
        <v>400000</v>
      </c>
      <c r="J55" s="90"/>
      <c r="K55" s="90"/>
      <c r="L55" s="90"/>
      <c r="M55" s="90"/>
      <c r="N55" s="90">
        <f t="shared" si="1"/>
        <v>400000</v>
      </c>
      <c r="O55" s="90"/>
      <c r="P55" s="90"/>
      <c r="Q55" s="90"/>
      <c r="R55" s="90"/>
      <c r="S55" s="90">
        <v>400000</v>
      </c>
    </row>
    <row r="56" ht="21" customHeight="1" spans="1:19">
      <c r="A56" s="125" t="s">
        <v>189</v>
      </c>
      <c r="B56" s="126" t="s">
        <v>70</v>
      </c>
      <c r="C56" s="126" t="s">
        <v>228</v>
      </c>
      <c r="D56" s="127" t="s">
        <v>475</v>
      </c>
      <c r="E56" s="127" t="s">
        <v>469</v>
      </c>
      <c r="F56" s="127" t="s">
        <v>427</v>
      </c>
      <c r="G56" s="128">
        <v>1</v>
      </c>
      <c r="H56" s="90"/>
      <c r="I56" s="90">
        <f>VLOOKUP(D56,[1]Sheet1!$G:$K,5,FALSE)</f>
        <v>300000</v>
      </c>
      <c r="J56" s="90"/>
      <c r="K56" s="90"/>
      <c r="L56" s="90"/>
      <c r="M56" s="90"/>
      <c r="N56" s="90">
        <f t="shared" si="1"/>
        <v>300000</v>
      </c>
      <c r="O56" s="90"/>
      <c r="P56" s="90"/>
      <c r="Q56" s="90"/>
      <c r="R56" s="90"/>
      <c r="S56" s="90">
        <v>300000</v>
      </c>
    </row>
    <row r="57" ht="21" customHeight="1" spans="1:19">
      <c r="A57" s="125" t="s">
        <v>189</v>
      </c>
      <c r="B57" s="126" t="s">
        <v>70</v>
      </c>
      <c r="C57" s="126" t="s">
        <v>228</v>
      </c>
      <c r="D57" s="127" t="s">
        <v>476</v>
      </c>
      <c r="E57" s="127" t="s">
        <v>469</v>
      </c>
      <c r="F57" s="127" t="s">
        <v>427</v>
      </c>
      <c r="G57" s="128">
        <v>1</v>
      </c>
      <c r="H57" s="90"/>
      <c r="I57" s="90">
        <f>VLOOKUP(D57,[1]Sheet1!$G:$K,5,FALSE)</f>
        <v>200000</v>
      </c>
      <c r="J57" s="90"/>
      <c r="K57" s="90"/>
      <c r="L57" s="90"/>
      <c r="M57" s="90"/>
      <c r="N57" s="90">
        <f t="shared" si="1"/>
        <v>200000</v>
      </c>
      <c r="O57" s="90"/>
      <c r="P57" s="90"/>
      <c r="Q57" s="90"/>
      <c r="R57" s="90"/>
      <c r="S57" s="90">
        <v>200000</v>
      </c>
    </row>
    <row r="58" ht="21" customHeight="1" spans="1:19">
      <c r="A58" s="125" t="s">
        <v>189</v>
      </c>
      <c r="B58" s="126" t="s">
        <v>70</v>
      </c>
      <c r="C58" s="126" t="s">
        <v>228</v>
      </c>
      <c r="D58" s="127" t="s">
        <v>477</v>
      </c>
      <c r="E58" s="127" t="s">
        <v>478</v>
      </c>
      <c r="F58" s="127" t="s">
        <v>427</v>
      </c>
      <c r="G58" s="128">
        <v>10</v>
      </c>
      <c r="H58" s="90"/>
      <c r="I58" s="90">
        <f>VLOOKUP(D58,[1]Sheet1!$G:$K,5,FALSE)</f>
        <v>20000</v>
      </c>
      <c r="J58" s="90"/>
      <c r="K58" s="90"/>
      <c r="L58" s="90"/>
      <c r="M58" s="90"/>
      <c r="N58" s="90">
        <f t="shared" si="1"/>
        <v>20000</v>
      </c>
      <c r="O58" s="90"/>
      <c r="P58" s="90"/>
      <c r="Q58" s="90"/>
      <c r="R58" s="90"/>
      <c r="S58" s="90">
        <v>20000</v>
      </c>
    </row>
    <row r="59" ht="21" customHeight="1" spans="1:19">
      <c r="A59" s="125" t="s">
        <v>189</v>
      </c>
      <c r="B59" s="126" t="s">
        <v>70</v>
      </c>
      <c r="C59" s="126" t="s">
        <v>228</v>
      </c>
      <c r="D59" s="127" t="s">
        <v>479</v>
      </c>
      <c r="E59" s="127" t="s">
        <v>478</v>
      </c>
      <c r="F59" s="127" t="s">
        <v>427</v>
      </c>
      <c r="G59" s="128">
        <v>2</v>
      </c>
      <c r="H59" s="90"/>
      <c r="I59" s="90">
        <f>VLOOKUP(D59,[1]Sheet1!$G:$K,5,FALSE)</f>
        <v>10000</v>
      </c>
      <c r="J59" s="90"/>
      <c r="K59" s="90"/>
      <c r="L59" s="90"/>
      <c r="M59" s="90"/>
      <c r="N59" s="90">
        <f t="shared" si="1"/>
        <v>10000</v>
      </c>
      <c r="O59" s="90"/>
      <c r="P59" s="90"/>
      <c r="Q59" s="90"/>
      <c r="R59" s="90"/>
      <c r="S59" s="90">
        <v>10000</v>
      </c>
    </row>
    <row r="60" ht="21" customHeight="1" spans="1:19">
      <c r="A60" s="125" t="s">
        <v>189</v>
      </c>
      <c r="B60" s="126" t="s">
        <v>70</v>
      </c>
      <c r="C60" s="126" t="s">
        <v>228</v>
      </c>
      <c r="D60" s="127" t="s">
        <v>480</v>
      </c>
      <c r="E60" s="127" t="s">
        <v>481</v>
      </c>
      <c r="F60" s="127" t="s">
        <v>427</v>
      </c>
      <c r="G60" s="128">
        <v>100</v>
      </c>
      <c r="H60" s="90"/>
      <c r="I60" s="90">
        <f>VLOOKUP(D60,[1]Sheet1!$G:$K,5,FALSE)</f>
        <v>300000</v>
      </c>
      <c r="J60" s="90"/>
      <c r="K60" s="90"/>
      <c r="L60" s="90"/>
      <c r="M60" s="90"/>
      <c r="N60" s="90">
        <f t="shared" si="1"/>
        <v>300000</v>
      </c>
      <c r="O60" s="90"/>
      <c r="P60" s="90"/>
      <c r="Q60" s="90"/>
      <c r="R60" s="90"/>
      <c r="S60" s="90">
        <v>300000</v>
      </c>
    </row>
    <row r="61" ht="21" customHeight="1" spans="1:19">
      <c r="A61" s="125" t="s">
        <v>189</v>
      </c>
      <c r="B61" s="126" t="s">
        <v>70</v>
      </c>
      <c r="C61" s="126" t="s">
        <v>228</v>
      </c>
      <c r="D61" s="127" t="s">
        <v>482</v>
      </c>
      <c r="E61" s="127" t="s">
        <v>481</v>
      </c>
      <c r="F61" s="127" t="s">
        <v>461</v>
      </c>
      <c r="G61" s="128">
        <v>5</v>
      </c>
      <c r="H61" s="90"/>
      <c r="I61" s="90">
        <f>VLOOKUP(D61,[1]Sheet1!$G:$K,5,FALSE)</f>
        <v>25000</v>
      </c>
      <c r="J61" s="90"/>
      <c r="K61" s="90"/>
      <c r="L61" s="90"/>
      <c r="M61" s="90"/>
      <c r="N61" s="90">
        <f t="shared" si="1"/>
        <v>25000</v>
      </c>
      <c r="O61" s="90"/>
      <c r="P61" s="90"/>
      <c r="Q61" s="90"/>
      <c r="R61" s="90"/>
      <c r="S61" s="90">
        <v>25000</v>
      </c>
    </row>
    <row r="62" ht="21" customHeight="1" spans="1:19">
      <c r="A62" s="125" t="s">
        <v>189</v>
      </c>
      <c r="B62" s="126" t="s">
        <v>70</v>
      </c>
      <c r="C62" s="126" t="s">
        <v>228</v>
      </c>
      <c r="D62" s="127" t="s">
        <v>483</v>
      </c>
      <c r="E62" s="127" t="s">
        <v>483</v>
      </c>
      <c r="F62" s="127" t="s">
        <v>427</v>
      </c>
      <c r="G62" s="128">
        <v>5</v>
      </c>
      <c r="H62" s="90"/>
      <c r="I62" s="90">
        <f>VLOOKUP(D62,[1]Sheet1!$G:$K,5,FALSE)</f>
        <v>5000</v>
      </c>
      <c r="J62" s="90"/>
      <c r="K62" s="90"/>
      <c r="L62" s="90"/>
      <c r="M62" s="90"/>
      <c r="N62" s="90">
        <f t="shared" si="1"/>
        <v>5000</v>
      </c>
      <c r="O62" s="90"/>
      <c r="P62" s="90"/>
      <c r="Q62" s="90"/>
      <c r="R62" s="90"/>
      <c r="S62" s="90">
        <v>5000</v>
      </c>
    </row>
    <row r="63" ht="21" customHeight="1" spans="1:19">
      <c r="A63" s="125" t="s">
        <v>189</v>
      </c>
      <c r="B63" s="126" t="s">
        <v>70</v>
      </c>
      <c r="C63" s="126" t="s">
        <v>228</v>
      </c>
      <c r="D63" s="127" t="s">
        <v>484</v>
      </c>
      <c r="E63" s="127" t="s">
        <v>485</v>
      </c>
      <c r="F63" s="127" t="s">
        <v>427</v>
      </c>
      <c r="G63" s="128">
        <v>1</v>
      </c>
      <c r="H63" s="90"/>
      <c r="I63" s="90">
        <f>VLOOKUP(D63,[1]Sheet1!$G:$K,5,FALSE)</f>
        <v>18000</v>
      </c>
      <c r="J63" s="90"/>
      <c r="K63" s="90"/>
      <c r="L63" s="90"/>
      <c r="M63" s="90"/>
      <c r="N63" s="90">
        <f t="shared" si="1"/>
        <v>18000</v>
      </c>
      <c r="O63" s="90"/>
      <c r="P63" s="90"/>
      <c r="Q63" s="90"/>
      <c r="R63" s="90"/>
      <c r="S63" s="90">
        <v>18000</v>
      </c>
    </row>
    <row r="64" ht="21" customHeight="1" spans="1:19">
      <c r="A64" s="125" t="s">
        <v>189</v>
      </c>
      <c r="B64" s="126" t="s">
        <v>70</v>
      </c>
      <c r="C64" s="126" t="s">
        <v>228</v>
      </c>
      <c r="D64" s="127" t="s">
        <v>486</v>
      </c>
      <c r="E64" s="127" t="s">
        <v>485</v>
      </c>
      <c r="F64" s="127" t="s">
        <v>427</v>
      </c>
      <c r="G64" s="128">
        <v>2</v>
      </c>
      <c r="H64" s="90"/>
      <c r="I64" s="90">
        <f>VLOOKUP(D64,[1]Sheet1!$G:$K,5,FALSE)</f>
        <v>40000</v>
      </c>
      <c r="J64" s="90"/>
      <c r="K64" s="90"/>
      <c r="L64" s="90"/>
      <c r="M64" s="90"/>
      <c r="N64" s="90">
        <f t="shared" si="1"/>
        <v>40000</v>
      </c>
      <c r="O64" s="90"/>
      <c r="P64" s="90"/>
      <c r="Q64" s="90"/>
      <c r="R64" s="90"/>
      <c r="S64" s="90">
        <v>40000</v>
      </c>
    </row>
    <row r="65" ht="21" customHeight="1" spans="1:19">
      <c r="A65" s="125" t="s">
        <v>189</v>
      </c>
      <c r="B65" s="126" t="s">
        <v>70</v>
      </c>
      <c r="C65" s="126" t="s">
        <v>228</v>
      </c>
      <c r="D65" s="127" t="s">
        <v>487</v>
      </c>
      <c r="E65" s="127" t="s">
        <v>485</v>
      </c>
      <c r="F65" s="127" t="s">
        <v>427</v>
      </c>
      <c r="G65" s="128">
        <v>1</v>
      </c>
      <c r="H65" s="90"/>
      <c r="I65" s="90">
        <f>VLOOKUP(D65,[1]Sheet1!$G:$K,5,FALSE)</f>
        <v>100000</v>
      </c>
      <c r="J65" s="90"/>
      <c r="K65" s="90"/>
      <c r="L65" s="90"/>
      <c r="M65" s="90"/>
      <c r="N65" s="90">
        <f t="shared" si="1"/>
        <v>100000</v>
      </c>
      <c r="O65" s="90"/>
      <c r="P65" s="90"/>
      <c r="Q65" s="90"/>
      <c r="R65" s="90"/>
      <c r="S65" s="90">
        <v>100000</v>
      </c>
    </row>
    <row r="66" ht="21" customHeight="1" spans="1:19">
      <c r="A66" s="125" t="s">
        <v>189</v>
      </c>
      <c r="B66" s="126" t="s">
        <v>70</v>
      </c>
      <c r="C66" s="126" t="s">
        <v>228</v>
      </c>
      <c r="D66" s="127" t="s">
        <v>488</v>
      </c>
      <c r="E66" s="127" t="s">
        <v>485</v>
      </c>
      <c r="F66" s="127" t="s">
        <v>427</v>
      </c>
      <c r="G66" s="128">
        <v>1</v>
      </c>
      <c r="H66" s="90"/>
      <c r="I66" s="90">
        <f>VLOOKUP(D66,[1]Sheet1!$G:$K,5,FALSE)</f>
        <v>9000</v>
      </c>
      <c r="J66" s="90"/>
      <c r="K66" s="90"/>
      <c r="L66" s="90"/>
      <c r="M66" s="90"/>
      <c r="N66" s="90">
        <f t="shared" si="1"/>
        <v>9000</v>
      </c>
      <c r="O66" s="90"/>
      <c r="P66" s="90"/>
      <c r="Q66" s="90"/>
      <c r="R66" s="90"/>
      <c r="S66" s="90">
        <v>9000</v>
      </c>
    </row>
    <row r="67" ht="21" customHeight="1" spans="1:19">
      <c r="A67" s="125" t="s">
        <v>189</v>
      </c>
      <c r="B67" s="126" t="s">
        <v>70</v>
      </c>
      <c r="C67" s="126" t="s">
        <v>228</v>
      </c>
      <c r="D67" s="127" t="s">
        <v>489</v>
      </c>
      <c r="E67" s="127" t="s">
        <v>485</v>
      </c>
      <c r="F67" s="127" t="s">
        <v>427</v>
      </c>
      <c r="G67" s="128">
        <v>1</v>
      </c>
      <c r="H67" s="90"/>
      <c r="I67" s="90">
        <f>VLOOKUP(D67,[1]Sheet1!$G:$K,5,FALSE)</f>
        <v>440000</v>
      </c>
      <c r="J67" s="90"/>
      <c r="K67" s="90"/>
      <c r="L67" s="90"/>
      <c r="M67" s="90"/>
      <c r="N67" s="90">
        <f t="shared" si="1"/>
        <v>440000</v>
      </c>
      <c r="O67" s="90"/>
      <c r="P67" s="90"/>
      <c r="Q67" s="90"/>
      <c r="R67" s="90"/>
      <c r="S67" s="90">
        <v>440000</v>
      </c>
    </row>
    <row r="68" ht="21" customHeight="1" spans="1:19">
      <c r="A68" s="125" t="s">
        <v>189</v>
      </c>
      <c r="B68" s="126" t="s">
        <v>70</v>
      </c>
      <c r="C68" s="126" t="s">
        <v>228</v>
      </c>
      <c r="D68" s="127" t="s">
        <v>490</v>
      </c>
      <c r="E68" s="127" t="s">
        <v>485</v>
      </c>
      <c r="F68" s="127" t="s">
        <v>427</v>
      </c>
      <c r="G68" s="128">
        <v>1</v>
      </c>
      <c r="H68" s="90"/>
      <c r="I68" s="90">
        <f>VLOOKUP(D68,[1]Sheet1!$G:$K,5,FALSE)</f>
        <v>65000</v>
      </c>
      <c r="J68" s="90"/>
      <c r="K68" s="90"/>
      <c r="L68" s="90"/>
      <c r="M68" s="90"/>
      <c r="N68" s="90">
        <f t="shared" si="1"/>
        <v>65000</v>
      </c>
      <c r="O68" s="90"/>
      <c r="P68" s="90"/>
      <c r="Q68" s="90"/>
      <c r="R68" s="90"/>
      <c r="S68" s="90">
        <v>65000</v>
      </c>
    </row>
    <row r="69" ht="21" customHeight="1" spans="1:19">
      <c r="A69" s="125" t="s">
        <v>189</v>
      </c>
      <c r="B69" s="126" t="s">
        <v>70</v>
      </c>
      <c r="C69" s="126" t="s">
        <v>228</v>
      </c>
      <c r="D69" s="127" t="s">
        <v>491</v>
      </c>
      <c r="E69" s="127" t="s">
        <v>485</v>
      </c>
      <c r="F69" s="127" t="s">
        <v>427</v>
      </c>
      <c r="G69" s="128">
        <v>1</v>
      </c>
      <c r="H69" s="90"/>
      <c r="I69" s="90">
        <f>VLOOKUP(D69,[1]Sheet1!$G:$K,5,FALSE)</f>
        <v>300000</v>
      </c>
      <c r="J69" s="90"/>
      <c r="K69" s="90"/>
      <c r="L69" s="90"/>
      <c r="M69" s="90"/>
      <c r="N69" s="90">
        <f t="shared" si="1"/>
        <v>300000</v>
      </c>
      <c r="O69" s="90"/>
      <c r="P69" s="90"/>
      <c r="Q69" s="90"/>
      <c r="R69" s="90"/>
      <c r="S69" s="90">
        <v>300000</v>
      </c>
    </row>
    <row r="70" ht="21" customHeight="1" spans="1:19">
      <c r="A70" s="125" t="s">
        <v>189</v>
      </c>
      <c r="B70" s="126" t="s">
        <v>70</v>
      </c>
      <c r="C70" s="126" t="s">
        <v>228</v>
      </c>
      <c r="D70" s="127" t="s">
        <v>492</v>
      </c>
      <c r="E70" s="127" t="s">
        <v>485</v>
      </c>
      <c r="F70" s="127" t="s">
        <v>427</v>
      </c>
      <c r="G70" s="128">
        <v>1</v>
      </c>
      <c r="H70" s="90"/>
      <c r="I70" s="90">
        <f>VLOOKUP(D70,[1]Sheet1!$G:$K,5,FALSE)</f>
        <v>1000000</v>
      </c>
      <c r="J70" s="90"/>
      <c r="K70" s="90"/>
      <c r="L70" s="90"/>
      <c r="M70" s="90"/>
      <c r="N70" s="90">
        <f t="shared" si="1"/>
        <v>1000000</v>
      </c>
      <c r="O70" s="90"/>
      <c r="P70" s="90"/>
      <c r="Q70" s="90"/>
      <c r="R70" s="90"/>
      <c r="S70" s="90">
        <v>1000000</v>
      </c>
    </row>
    <row r="71" ht="21" customHeight="1" spans="1:19">
      <c r="A71" s="125" t="s">
        <v>189</v>
      </c>
      <c r="B71" s="126" t="s">
        <v>70</v>
      </c>
      <c r="C71" s="126" t="s">
        <v>228</v>
      </c>
      <c r="D71" s="127" t="s">
        <v>493</v>
      </c>
      <c r="E71" s="127" t="s">
        <v>485</v>
      </c>
      <c r="F71" s="127" t="s">
        <v>427</v>
      </c>
      <c r="G71" s="128">
        <v>1</v>
      </c>
      <c r="H71" s="90"/>
      <c r="I71" s="90">
        <f>VLOOKUP(D71,[1]Sheet1!$G:$K,5,FALSE)</f>
        <v>80000</v>
      </c>
      <c r="J71" s="90"/>
      <c r="K71" s="90"/>
      <c r="L71" s="90"/>
      <c r="M71" s="90"/>
      <c r="N71" s="90">
        <f t="shared" si="1"/>
        <v>80000</v>
      </c>
      <c r="O71" s="90"/>
      <c r="P71" s="90"/>
      <c r="Q71" s="90"/>
      <c r="R71" s="90"/>
      <c r="S71" s="90">
        <v>80000</v>
      </c>
    </row>
    <row r="72" ht="21" customHeight="1" spans="1:19">
      <c r="A72" s="125" t="s">
        <v>189</v>
      </c>
      <c r="B72" s="126" t="s">
        <v>70</v>
      </c>
      <c r="C72" s="126" t="s">
        <v>228</v>
      </c>
      <c r="D72" s="127" t="s">
        <v>494</v>
      </c>
      <c r="E72" s="127" t="s">
        <v>485</v>
      </c>
      <c r="F72" s="127" t="s">
        <v>427</v>
      </c>
      <c r="G72" s="128">
        <v>1</v>
      </c>
      <c r="H72" s="90"/>
      <c r="I72" s="90">
        <f>VLOOKUP(D72,[1]Sheet1!$G:$K,5,FALSE)</f>
        <v>400000</v>
      </c>
      <c r="J72" s="90"/>
      <c r="K72" s="90"/>
      <c r="L72" s="90"/>
      <c r="M72" s="90"/>
      <c r="N72" s="90">
        <f t="shared" si="1"/>
        <v>400000</v>
      </c>
      <c r="O72" s="90"/>
      <c r="P72" s="90"/>
      <c r="Q72" s="90"/>
      <c r="R72" s="90"/>
      <c r="S72" s="90">
        <v>400000</v>
      </c>
    </row>
    <row r="73" ht="21" customHeight="1" spans="1:19">
      <c r="A73" s="125" t="s">
        <v>189</v>
      </c>
      <c r="B73" s="126" t="s">
        <v>70</v>
      </c>
      <c r="C73" s="126" t="s">
        <v>228</v>
      </c>
      <c r="D73" s="127" t="s">
        <v>495</v>
      </c>
      <c r="E73" s="127" t="s">
        <v>485</v>
      </c>
      <c r="F73" s="127" t="s">
        <v>427</v>
      </c>
      <c r="G73" s="128">
        <v>1</v>
      </c>
      <c r="H73" s="90"/>
      <c r="I73" s="90">
        <f>VLOOKUP(D73,[1]Sheet1!$G:$K,5,FALSE)</f>
        <v>250000</v>
      </c>
      <c r="J73" s="90"/>
      <c r="K73" s="90"/>
      <c r="L73" s="90"/>
      <c r="M73" s="90"/>
      <c r="N73" s="90">
        <f t="shared" si="1"/>
        <v>250000</v>
      </c>
      <c r="O73" s="90"/>
      <c r="P73" s="90"/>
      <c r="Q73" s="90"/>
      <c r="R73" s="90"/>
      <c r="S73" s="90">
        <v>250000</v>
      </c>
    </row>
    <row r="74" ht="21" customHeight="1" spans="1:19">
      <c r="A74" s="125" t="s">
        <v>189</v>
      </c>
      <c r="B74" s="126" t="s">
        <v>70</v>
      </c>
      <c r="C74" s="126" t="s">
        <v>228</v>
      </c>
      <c r="D74" s="127" t="s">
        <v>496</v>
      </c>
      <c r="E74" s="127" t="s">
        <v>485</v>
      </c>
      <c r="F74" s="127" t="s">
        <v>427</v>
      </c>
      <c r="G74" s="128">
        <v>1</v>
      </c>
      <c r="H74" s="90"/>
      <c r="I74" s="90">
        <f>VLOOKUP(D74,[1]Sheet1!$G:$K,5,FALSE)</f>
        <v>500000</v>
      </c>
      <c r="J74" s="90"/>
      <c r="K74" s="90"/>
      <c r="L74" s="90"/>
      <c r="M74" s="90"/>
      <c r="N74" s="90">
        <f t="shared" ref="N74:N105" si="2">SUM(O74:S74)</f>
        <v>500000</v>
      </c>
      <c r="O74" s="90"/>
      <c r="P74" s="90"/>
      <c r="Q74" s="90"/>
      <c r="R74" s="90"/>
      <c r="S74" s="90">
        <v>500000</v>
      </c>
    </row>
    <row r="75" ht="21" customHeight="1" spans="1:19">
      <c r="A75" s="125" t="s">
        <v>189</v>
      </c>
      <c r="B75" s="126" t="s">
        <v>70</v>
      </c>
      <c r="C75" s="126" t="s">
        <v>228</v>
      </c>
      <c r="D75" s="126" t="s">
        <v>497</v>
      </c>
      <c r="E75" s="127" t="s">
        <v>485</v>
      </c>
      <c r="F75" s="127" t="s">
        <v>427</v>
      </c>
      <c r="G75" s="128">
        <v>1</v>
      </c>
      <c r="H75" s="90"/>
      <c r="I75" s="90">
        <f>VLOOKUP(D75,[1]Sheet1!$G:$K,5,FALSE)</f>
        <v>100000</v>
      </c>
      <c r="J75" s="90"/>
      <c r="K75" s="90"/>
      <c r="L75" s="90"/>
      <c r="M75" s="90"/>
      <c r="N75" s="90">
        <f t="shared" si="2"/>
        <v>100000</v>
      </c>
      <c r="O75" s="90"/>
      <c r="P75" s="90"/>
      <c r="Q75" s="90"/>
      <c r="R75" s="90"/>
      <c r="S75" s="90">
        <v>100000</v>
      </c>
    </row>
    <row r="76" ht="21" customHeight="1" spans="1:19">
      <c r="A76" s="125" t="s">
        <v>189</v>
      </c>
      <c r="B76" s="126" t="s">
        <v>70</v>
      </c>
      <c r="C76" s="126" t="s">
        <v>228</v>
      </c>
      <c r="D76" s="127" t="s">
        <v>498</v>
      </c>
      <c r="E76" s="127" t="s">
        <v>499</v>
      </c>
      <c r="F76" s="127" t="s">
        <v>427</v>
      </c>
      <c r="G76" s="128">
        <v>50</v>
      </c>
      <c r="H76" s="90"/>
      <c r="I76" s="90">
        <f>VLOOKUP(D76,[1]Sheet1!$G:$K,5,FALSE)</f>
        <v>40000</v>
      </c>
      <c r="J76" s="90"/>
      <c r="K76" s="90"/>
      <c r="L76" s="90"/>
      <c r="M76" s="90"/>
      <c r="N76" s="90">
        <f t="shared" si="2"/>
        <v>40000</v>
      </c>
      <c r="O76" s="90"/>
      <c r="P76" s="90"/>
      <c r="Q76" s="90"/>
      <c r="R76" s="90"/>
      <c r="S76" s="90">
        <v>40000</v>
      </c>
    </row>
    <row r="77" ht="21" customHeight="1" spans="1:19">
      <c r="A77" s="125" t="s">
        <v>189</v>
      </c>
      <c r="B77" s="126" t="s">
        <v>70</v>
      </c>
      <c r="C77" s="126" t="s">
        <v>228</v>
      </c>
      <c r="D77" s="127" t="s">
        <v>500</v>
      </c>
      <c r="E77" s="127" t="s">
        <v>499</v>
      </c>
      <c r="F77" s="127" t="s">
        <v>427</v>
      </c>
      <c r="G77" s="128">
        <v>3</v>
      </c>
      <c r="H77" s="90"/>
      <c r="I77" s="90">
        <f>VLOOKUP(D77,[1]Sheet1!$G:$K,5,FALSE)</f>
        <v>2400</v>
      </c>
      <c r="J77" s="90"/>
      <c r="K77" s="90"/>
      <c r="L77" s="90"/>
      <c r="M77" s="90"/>
      <c r="N77" s="90">
        <f t="shared" si="2"/>
        <v>2400</v>
      </c>
      <c r="O77" s="90"/>
      <c r="P77" s="90"/>
      <c r="Q77" s="90"/>
      <c r="R77" s="90"/>
      <c r="S77" s="90">
        <v>2400</v>
      </c>
    </row>
    <row r="78" ht="21" customHeight="1" spans="1:19">
      <c r="A78" s="125" t="s">
        <v>189</v>
      </c>
      <c r="B78" s="126" t="s">
        <v>70</v>
      </c>
      <c r="C78" s="126" t="s">
        <v>228</v>
      </c>
      <c r="D78" s="127" t="s">
        <v>501</v>
      </c>
      <c r="E78" s="127" t="s">
        <v>502</v>
      </c>
      <c r="F78" s="127" t="s">
        <v>503</v>
      </c>
      <c r="G78" s="128">
        <v>2</v>
      </c>
      <c r="H78" s="90"/>
      <c r="I78" s="90">
        <f>VLOOKUP(D78,[1]Sheet1!$G:$K,5,FALSE)</f>
        <v>600</v>
      </c>
      <c r="J78" s="90"/>
      <c r="K78" s="90"/>
      <c r="L78" s="90"/>
      <c r="M78" s="90"/>
      <c r="N78" s="90">
        <f t="shared" si="2"/>
        <v>600</v>
      </c>
      <c r="O78" s="90"/>
      <c r="P78" s="90"/>
      <c r="Q78" s="90"/>
      <c r="R78" s="90"/>
      <c r="S78" s="90">
        <v>600</v>
      </c>
    </row>
    <row r="79" ht="21" customHeight="1" spans="1:19">
      <c r="A79" s="125" t="s">
        <v>189</v>
      </c>
      <c r="B79" s="126" t="s">
        <v>70</v>
      </c>
      <c r="C79" s="126" t="s">
        <v>228</v>
      </c>
      <c r="D79" s="127" t="s">
        <v>504</v>
      </c>
      <c r="E79" s="127" t="s">
        <v>505</v>
      </c>
      <c r="F79" s="127" t="s">
        <v>438</v>
      </c>
      <c r="G79" s="128">
        <v>2</v>
      </c>
      <c r="H79" s="90"/>
      <c r="I79" s="90">
        <f>VLOOKUP(D79,[1]Sheet1!$G:$K,5,FALSE)</f>
        <v>1000</v>
      </c>
      <c r="J79" s="90"/>
      <c r="K79" s="90"/>
      <c r="L79" s="90"/>
      <c r="M79" s="90"/>
      <c r="N79" s="90">
        <f t="shared" si="2"/>
        <v>1000</v>
      </c>
      <c r="O79" s="90"/>
      <c r="P79" s="90"/>
      <c r="Q79" s="90"/>
      <c r="R79" s="90"/>
      <c r="S79" s="90">
        <v>1000</v>
      </c>
    </row>
    <row r="80" ht="21" customHeight="1" spans="1:19">
      <c r="A80" s="125" t="s">
        <v>189</v>
      </c>
      <c r="B80" s="126" t="s">
        <v>70</v>
      </c>
      <c r="C80" s="126" t="s">
        <v>228</v>
      </c>
      <c r="D80" s="127" t="s">
        <v>506</v>
      </c>
      <c r="E80" s="127" t="s">
        <v>507</v>
      </c>
      <c r="F80" s="127" t="s">
        <v>427</v>
      </c>
      <c r="G80" s="128">
        <v>30</v>
      </c>
      <c r="H80" s="90"/>
      <c r="I80" s="90">
        <f>VLOOKUP(D80,[1]Sheet1!$G:$K,5,FALSE)</f>
        <v>78000</v>
      </c>
      <c r="J80" s="90"/>
      <c r="K80" s="90"/>
      <c r="L80" s="90"/>
      <c r="M80" s="90"/>
      <c r="N80" s="90">
        <f t="shared" si="2"/>
        <v>78000</v>
      </c>
      <c r="O80" s="90"/>
      <c r="P80" s="90"/>
      <c r="Q80" s="90"/>
      <c r="R80" s="90"/>
      <c r="S80" s="90">
        <v>78000</v>
      </c>
    </row>
    <row r="81" ht="21" customHeight="1" spans="1:19">
      <c r="A81" s="125" t="s">
        <v>189</v>
      </c>
      <c r="B81" s="126" t="s">
        <v>70</v>
      </c>
      <c r="C81" s="126" t="s">
        <v>228</v>
      </c>
      <c r="D81" s="127" t="s">
        <v>508</v>
      </c>
      <c r="E81" s="127" t="s">
        <v>509</v>
      </c>
      <c r="F81" s="127" t="s">
        <v>427</v>
      </c>
      <c r="G81" s="128">
        <v>22</v>
      </c>
      <c r="H81" s="90"/>
      <c r="I81" s="90">
        <f>VLOOKUP(D81,[1]Sheet1!$G:$K,5,FALSE)</f>
        <v>22000</v>
      </c>
      <c r="J81" s="90"/>
      <c r="K81" s="90"/>
      <c r="L81" s="90"/>
      <c r="M81" s="90"/>
      <c r="N81" s="90">
        <f t="shared" si="2"/>
        <v>22000</v>
      </c>
      <c r="O81" s="90"/>
      <c r="P81" s="90"/>
      <c r="Q81" s="90"/>
      <c r="R81" s="90"/>
      <c r="S81" s="90">
        <v>22000</v>
      </c>
    </row>
    <row r="82" ht="21" customHeight="1" spans="1:19">
      <c r="A82" s="125" t="s">
        <v>189</v>
      </c>
      <c r="B82" s="126" t="s">
        <v>70</v>
      </c>
      <c r="C82" s="126" t="s">
        <v>228</v>
      </c>
      <c r="D82" s="127" t="s">
        <v>510</v>
      </c>
      <c r="E82" s="127" t="s">
        <v>511</v>
      </c>
      <c r="F82" s="127" t="s">
        <v>461</v>
      </c>
      <c r="G82" s="128">
        <v>2</v>
      </c>
      <c r="H82" s="90"/>
      <c r="I82" s="90">
        <f>VLOOKUP(D82,[1]Sheet1!$G:$K,5,FALSE)</f>
        <v>2400</v>
      </c>
      <c r="J82" s="90"/>
      <c r="K82" s="90"/>
      <c r="L82" s="90"/>
      <c r="M82" s="90"/>
      <c r="N82" s="90">
        <f t="shared" si="2"/>
        <v>2400</v>
      </c>
      <c r="O82" s="90"/>
      <c r="P82" s="90"/>
      <c r="Q82" s="90"/>
      <c r="R82" s="90"/>
      <c r="S82" s="90">
        <v>2400</v>
      </c>
    </row>
    <row r="83" ht="21" customHeight="1" spans="1:19">
      <c r="A83" s="125" t="s">
        <v>189</v>
      </c>
      <c r="B83" s="126" t="s">
        <v>70</v>
      </c>
      <c r="C83" s="126" t="s">
        <v>228</v>
      </c>
      <c r="D83" s="127" t="s">
        <v>512</v>
      </c>
      <c r="E83" s="127" t="s">
        <v>513</v>
      </c>
      <c r="F83" s="127" t="s">
        <v>427</v>
      </c>
      <c r="G83" s="128">
        <v>2</v>
      </c>
      <c r="H83" s="90"/>
      <c r="I83" s="90">
        <f>VLOOKUP(D83,[1]Sheet1!$G:$K,5,FALSE)</f>
        <v>16000</v>
      </c>
      <c r="J83" s="90"/>
      <c r="K83" s="90"/>
      <c r="L83" s="90"/>
      <c r="M83" s="90"/>
      <c r="N83" s="90">
        <f t="shared" si="2"/>
        <v>16000</v>
      </c>
      <c r="O83" s="90"/>
      <c r="P83" s="90"/>
      <c r="Q83" s="90"/>
      <c r="R83" s="90"/>
      <c r="S83" s="90">
        <v>16000</v>
      </c>
    </row>
    <row r="84" ht="21" customHeight="1" spans="1:19">
      <c r="A84" s="125" t="s">
        <v>189</v>
      </c>
      <c r="B84" s="126" t="s">
        <v>70</v>
      </c>
      <c r="C84" s="126" t="s">
        <v>228</v>
      </c>
      <c r="D84" s="127" t="s">
        <v>514</v>
      </c>
      <c r="E84" s="127" t="s">
        <v>515</v>
      </c>
      <c r="F84" s="127" t="s">
        <v>427</v>
      </c>
      <c r="G84" s="128">
        <v>1</v>
      </c>
      <c r="H84" s="90"/>
      <c r="I84" s="90">
        <f>VLOOKUP(D84,[1]Sheet1!$G:$K,5,FALSE)</f>
        <v>500000</v>
      </c>
      <c r="J84" s="90"/>
      <c r="K84" s="90"/>
      <c r="L84" s="90"/>
      <c r="M84" s="90"/>
      <c r="N84" s="90">
        <f t="shared" si="2"/>
        <v>500000</v>
      </c>
      <c r="O84" s="90"/>
      <c r="P84" s="90"/>
      <c r="Q84" s="90"/>
      <c r="R84" s="90"/>
      <c r="S84" s="90">
        <v>500000</v>
      </c>
    </row>
    <row r="85" ht="21" customHeight="1" spans="1:19">
      <c r="A85" s="125" t="s">
        <v>189</v>
      </c>
      <c r="B85" s="126" t="s">
        <v>70</v>
      </c>
      <c r="C85" s="126" t="s">
        <v>228</v>
      </c>
      <c r="D85" s="127" t="s">
        <v>516</v>
      </c>
      <c r="E85" s="127" t="s">
        <v>517</v>
      </c>
      <c r="F85" s="127" t="s">
        <v>461</v>
      </c>
      <c r="G85" s="128">
        <v>2</v>
      </c>
      <c r="H85" s="90"/>
      <c r="I85" s="90">
        <f>VLOOKUP(D85,[1]Sheet1!$G:$K,5,FALSE)</f>
        <v>1000</v>
      </c>
      <c r="J85" s="90"/>
      <c r="K85" s="90"/>
      <c r="L85" s="90"/>
      <c r="M85" s="90"/>
      <c r="N85" s="90">
        <f t="shared" si="2"/>
        <v>1000</v>
      </c>
      <c r="O85" s="90"/>
      <c r="P85" s="90"/>
      <c r="Q85" s="90"/>
      <c r="R85" s="90"/>
      <c r="S85" s="90">
        <v>1000</v>
      </c>
    </row>
    <row r="86" ht="21" customHeight="1" spans="1:19">
      <c r="A86" s="125" t="s">
        <v>189</v>
      </c>
      <c r="B86" s="126" t="s">
        <v>70</v>
      </c>
      <c r="C86" s="126" t="s">
        <v>228</v>
      </c>
      <c r="D86" s="127" t="s">
        <v>518</v>
      </c>
      <c r="E86" s="127" t="s">
        <v>519</v>
      </c>
      <c r="F86" s="127" t="s">
        <v>427</v>
      </c>
      <c r="G86" s="128">
        <v>5</v>
      </c>
      <c r="H86" s="90"/>
      <c r="I86" s="90">
        <f>VLOOKUP(D86,[1]Sheet1!$G:$K,5,FALSE)</f>
        <v>30000</v>
      </c>
      <c r="J86" s="90"/>
      <c r="K86" s="90"/>
      <c r="L86" s="90"/>
      <c r="M86" s="90"/>
      <c r="N86" s="90">
        <f t="shared" si="2"/>
        <v>30000</v>
      </c>
      <c r="O86" s="90"/>
      <c r="P86" s="90"/>
      <c r="Q86" s="90"/>
      <c r="R86" s="90"/>
      <c r="S86" s="90">
        <v>30000</v>
      </c>
    </row>
    <row r="87" ht="21" customHeight="1" spans="1:19">
      <c r="A87" s="125" t="s">
        <v>189</v>
      </c>
      <c r="B87" s="126" t="s">
        <v>70</v>
      </c>
      <c r="C87" s="126" t="s">
        <v>228</v>
      </c>
      <c r="D87" s="127" t="s">
        <v>520</v>
      </c>
      <c r="E87" s="127" t="s">
        <v>521</v>
      </c>
      <c r="F87" s="127" t="s">
        <v>427</v>
      </c>
      <c r="G87" s="128">
        <v>1</v>
      </c>
      <c r="H87" s="90"/>
      <c r="I87" s="90">
        <f>VLOOKUP(D87,[1]Sheet1!$G:$K,5,FALSE)</f>
        <v>90000</v>
      </c>
      <c r="J87" s="90"/>
      <c r="K87" s="90"/>
      <c r="L87" s="90"/>
      <c r="M87" s="90"/>
      <c r="N87" s="90">
        <f t="shared" si="2"/>
        <v>90000</v>
      </c>
      <c r="O87" s="90"/>
      <c r="P87" s="90"/>
      <c r="Q87" s="90"/>
      <c r="R87" s="90"/>
      <c r="S87" s="90">
        <v>90000</v>
      </c>
    </row>
    <row r="88" ht="21" customHeight="1" spans="1:19">
      <c r="A88" s="125" t="s">
        <v>189</v>
      </c>
      <c r="B88" s="126" t="s">
        <v>70</v>
      </c>
      <c r="C88" s="126" t="s">
        <v>228</v>
      </c>
      <c r="D88" s="127" t="s">
        <v>522</v>
      </c>
      <c r="E88" s="127" t="s">
        <v>523</v>
      </c>
      <c r="F88" s="127" t="s">
        <v>427</v>
      </c>
      <c r="G88" s="128">
        <v>5</v>
      </c>
      <c r="H88" s="90"/>
      <c r="I88" s="90">
        <f>VLOOKUP(D88,[1]Sheet1!$G:$K,5,FALSE)</f>
        <v>9000</v>
      </c>
      <c r="J88" s="90"/>
      <c r="K88" s="90"/>
      <c r="L88" s="90"/>
      <c r="M88" s="90"/>
      <c r="N88" s="90">
        <f t="shared" si="2"/>
        <v>9000</v>
      </c>
      <c r="O88" s="90"/>
      <c r="P88" s="90"/>
      <c r="Q88" s="90"/>
      <c r="R88" s="90"/>
      <c r="S88" s="90">
        <v>9000</v>
      </c>
    </row>
    <row r="89" ht="21" customHeight="1" spans="1:19">
      <c r="A89" s="125" t="s">
        <v>189</v>
      </c>
      <c r="B89" s="126" t="s">
        <v>70</v>
      </c>
      <c r="C89" s="126" t="s">
        <v>228</v>
      </c>
      <c r="D89" s="127" t="s">
        <v>524</v>
      </c>
      <c r="E89" s="127" t="s">
        <v>525</v>
      </c>
      <c r="F89" s="127" t="s">
        <v>427</v>
      </c>
      <c r="G89" s="128">
        <v>1</v>
      </c>
      <c r="H89" s="90"/>
      <c r="I89" s="90">
        <f>VLOOKUP(D89,[1]Sheet1!$G:$K,5,FALSE)</f>
        <v>400000</v>
      </c>
      <c r="J89" s="90"/>
      <c r="K89" s="90"/>
      <c r="L89" s="90"/>
      <c r="M89" s="90"/>
      <c r="N89" s="90">
        <f t="shared" si="2"/>
        <v>400000</v>
      </c>
      <c r="O89" s="90"/>
      <c r="P89" s="90"/>
      <c r="Q89" s="90"/>
      <c r="R89" s="90"/>
      <c r="S89" s="90">
        <v>400000</v>
      </c>
    </row>
    <row r="90" ht="21" customHeight="1" spans="1:19">
      <c r="A90" s="125" t="s">
        <v>189</v>
      </c>
      <c r="B90" s="126" t="s">
        <v>70</v>
      </c>
      <c r="C90" s="126" t="s">
        <v>228</v>
      </c>
      <c r="D90" s="127" t="s">
        <v>526</v>
      </c>
      <c r="E90" s="127" t="s">
        <v>525</v>
      </c>
      <c r="F90" s="127" t="s">
        <v>427</v>
      </c>
      <c r="G90" s="128">
        <v>1</v>
      </c>
      <c r="H90" s="90"/>
      <c r="I90" s="90">
        <f>VLOOKUP(D90,[1]Sheet1!$G:$K,5,FALSE)</f>
        <v>1000000</v>
      </c>
      <c r="J90" s="90"/>
      <c r="K90" s="90"/>
      <c r="L90" s="90"/>
      <c r="M90" s="90"/>
      <c r="N90" s="90">
        <f t="shared" si="2"/>
        <v>1000000</v>
      </c>
      <c r="O90" s="90"/>
      <c r="P90" s="90"/>
      <c r="Q90" s="90"/>
      <c r="R90" s="90"/>
      <c r="S90" s="90">
        <v>1000000</v>
      </c>
    </row>
    <row r="91" ht="21" customHeight="1" spans="1:19">
      <c r="A91" s="125" t="s">
        <v>189</v>
      </c>
      <c r="B91" s="126" t="s">
        <v>70</v>
      </c>
      <c r="C91" s="126" t="s">
        <v>228</v>
      </c>
      <c r="D91" s="127" t="s">
        <v>527</v>
      </c>
      <c r="E91" s="127" t="s">
        <v>528</v>
      </c>
      <c r="F91" s="127" t="s">
        <v>529</v>
      </c>
      <c r="G91" s="128">
        <v>2</v>
      </c>
      <c r="H91" s="90"/>
      <c r="I91" s="90">
        <f>VLOOKUP(D91,[1]Sheet1!$G:$K,5,FALSE)</f>
        <v>200000</v>
      </c>
      <c r="J91" s="90"/>
      <c r="K91" s="90"/>
      <c r="L91" s="90"/>
      <c r="M91" s="90"/>
      <c r="N91" s="90">
        <f t="shared" si="2"/>
        <v>200000</v>
      </c>
      <c r="O91" s="90"/>
      <c r="P91" s="90"/>
      <c r="Q91" s="90"/>
      <c r="R91" s="90"/>
      <c r="S91" s="90">
        <v>200000</v>
      </c>
    </row>
    <row r="92" ht="21" customHeight="1" spans="1:19">
      <c r="A92" s="125" t="s">
        <v>189</v>
      </c>
      <c r="B92" s="126" t="s">
        <v>70</v>
      </c>
      <c r="C92" s="126" t="s">
        <v>228</v>
      </c>
      <c r="D92" s="127" t="s">
        <v>530</v>
      </c>
      <c r="E92" s="127" t="s">
        <v>528</v>
      </c>
      <c r="F92" s="127" t="s">
        <v>427</v>
      </c>
      <c r="G92" s="128">
        <v>2</v>
      </c>
      <c r="H92" s="90"/>
      <c r="I92" s="90">
        <f>VLOOKUP(D92,[1]Sheet1!$G:$K,5,FALSE)</f>
        <v>31600</v>
      </c>
      <c r="J92" s="90"/>
      <c r="K92" s="90"/>
      <c r="L92" s="90"/>
      <c r="M92" s="90"/>
      <c r="N92" s="90">
        <f t="shared" si="2"/>
        <v>31600</v>
      </c>
      <c r="O92" s="90"/>
      <c r="P92" s="90"/>
      <c r="Q92" s="90"/>
      <c r="R92" s="90"/>
      <c r="S92" s="90">
        <v>31600</v>
      </c>
    </row>
    <row r="93" ht="21" customHeight="1" spans="1:19">
      <c r="A93" s="125" t="s">
        <v>189</v>
      </c>
      <c r="B93" s="126" t="s">
        <v>70</v>
      </c>
      <c r="C93" s="126" t="s">
        <v>228</v>
      </c>
      <c r="D93" s="127" t="s">
        <v>531</v>
      </c>
      <c r="E93" s="127" t="s">
        <v>528</v>
      </c>
      <c r="F93" s="127" t="s">
        <v>427</v>
      </c>
      <c r="G93" s="128">
        <v>3</v>
      </c>
      <c r="H93" s="90"/>
      <c r="I93" s="90">
        <f>VLOOKUP(D93,[1]Sheet1!$G:$K,5,FALSE)</f>
        <v>420000</v>
      </c>
      <c r="J93" s="90"/>
      <c r="K93" s="90"/>
      <c r="L93" s="90"/>
      <c r="M93" s="90"/>
      <c r="N93" s="90">
        <f t="shared" si="2"/>
        <v>420000</v>
      </c>
      <c r="O93" s="90"/>
      <c r="P93" s="90"/>
      <c r="Q93" s="90"/>
      <c r="R93" s="90"/>
      <c r="S93" s="90">
        <v>420000</v>
      </c>
    </row>
    <row r="94" ht="21" customHeight="1" spans="1:19">
      <c r="A94" s="125" t="s">
        <v>189</v>
      </c>
      <c r="B94" s="126" t="s">
        <v>70</v>
      </c>
      <c r="C94" s="126" t="s">
        <v>228</v>
      </c>
      <c r="D94" s="127" t="s">
        <v>532</v>
      </c>
      <c r="E94" s="127" t="s">
        <v>528</v>
      </c>
      <c r="F94" s="127" t="s">
        <v>427</v>
      </c>
      <c r="G94" s="128">
        <v>1</v>
      </c>
      <c r="H94" s="90"/>
      <c r="I94" s="90">
        <f>VLOOKUP(D94,[1]Sheet1!$G:$K,5,FALSE)</f>
        <v>35000</v>
      </c>
      <c r="J94" s="90"/>
      <c r="K94" s="90"/>
      <c r="L94" s="90"/>
      <c r="M94" s="90"/>
      <c r="N94" s="90">
        <f t="shared" si="2"/>
        <v>35000</v>
      </c>
      <c r="O94" s="90"/>
      <c r="P94" s="90"/>
      <c r="Q94" s="90"/>
      <c r="R94" s="90"/>
      <c r="S94" s="90">
        <v>35000</v>
      </c>
    </row>
    <row r="95" ht="21" customHeight="1" spans="1:19">
      <c r="A95" s="125" t="s">
        <v>189</v>
      </c>
      <c r="B95" s="126" t="s">
        <v>70</v>
      </c>
      <c r="C95" s="126" t="s">
        <v>228</v>
      </c>
      <c r="D95" s="127" t="s">
        <v>533</v>
      </c>
      <c r="E95" s="127" t="s">
        <v>528</v>
      </c>
      <c r="F95" s="127" t="s">
        <v>427</v>
      </c>
      <c r="G95" s="128">
        <v>2</v>
      </c>
      <c r="H95" s="90"/>
      <c r="I95" s="90">
        <f>VLOOKUP(D95,[1]Sheet1!$G:$K,5,FALSE)</f>
        <v>6000</v>
      </c>
      <c r="J95" s="90"/>
      <c r="K95" s="90"/>
      <c r="L95" s="90"/>
      <c r="M95" s="90"/>
      <c r="N95" s="90">
        <f t="shared" si="2"/>
        <v>6000</v>
      </c>
      <c r="O95" s="90"/>
      <c r="P95" s="90"/>
      <c r="Q95" s="90"/>
      <c r="R95" s="90"/>
      <c r="S95" s="90">
        <v>6000</v>
      </c>
    </row>
    <row r="96" ht="21" customHeight="1" spans="1:19">
      <c r="A96" s="125" t="s">
        <v>189</v>
      </c>
      <c r="B96" s="126" t="s">
        <v>70</v>
      </c>
      <c r="C96" s="126" t="s">
        <v>228</v>
      </c>
      <c r="D96" s="127" t="s">
        <v>534</v>
      </c>
      <c r="E96" s="127" t="s">
        <v>528</v>
      </c>
      <c r="F96" s="127" t="s">
        <v>535</v>
      </c>
      <c r="G96" s="128">
        <v>1</v>
      </c>
      <c r="H96" s="90"/>
      <c r="I96" s="90">
        <f>VLOOKUP(D96,[1]Sheet1!$G:$K,5,FALSE)</f>
        <v>220000</v>
      </c>
      <c r="J96" s="90"/>
      <c r="K96" s="90"/>
      <c r="L96" s="90"/>
      <c r="M96" s="90"/>
      <c r="N96" s="90">
        <f t="shared" si="2"/>
        <v>220000</v>
      </c>
      <c r="O96" s="90"/>
      <c r="P96" s="90"/>
      <c r="Q96" s="90"/>
      <c r="R96" s="90"/>
      <c r="S96" s="90">
        <v>220000</v>
      </c>
    </row>
    <row r="97" ht="21" customHeight="1" spans="1:19">
      <c r="A97" s="125" t="s">
        <v>189</v>
      </c>
      <c r="B97" s="126" t="s">
        <v>70</v>
      </c>
      <c r="C97" s="126" t="s">
        <v>228</v>
      </c>
      <c r="D97" s="127" t="s">
        <v>536</v>
      </c>
      <c r="E97" s="127" t="s">
        <v>528</v>
      </c>
      <c r="F97" s="127" t="s">
        <v>427</v>
      </c>
      <c r="G97" s="128">
        <v>3</v>
      </c>
      <c r="H97" s="90"/>
      <c r="I97" s="90">
        <f>VLOOKUP(D97,[1]Sheet1!$G:$K,5,FALSE)</f>
        <v>3000</v>
      </c>
      <c r="J97" s="90"/>
      <c r="K97" s="90"/>
      <c r="L97" s="90"/>
      <c r="M97" s="90"/>
      <c r="N97" s="90">
        <f t="shared" si="2"/>
        <v>3000</v>
      </c>
      <c r="O97" s="90"/>
      <c r="P97" s="90"/>
      <c r="Q97" s="90"/>
      <c r="R97" s="90"/>
      <c r="S97" s="90">
        <v>3000</v>
      </c>
    </row>
    <row r="98" ht="21" customHeight="1" spans="1:19">
      <c r="A98" s="125" t="s">
        <v>189</v>
      </c>
      <c r="B98" s="126" t="s">
        <v>70</v>
      </c>
      <c r="C98" s="126" t="s">
        <v>228</v>
      </c>
      <c r="D98" s="127" t="s">
        <v>537</v>
      </c>
      <c r="E98" s="127" t="s">
        <v>528</v>
      </c>
      <c r="F98" s="127" t="s">
        <v>427</v>
      </c>
      <c r="G98" s="128">
        <v>1</v>
      </c>
      <c r="H98" s="90"/>
      <c r="I98" s="90">
        <f>VLOOKUP(D98,[1]Sheet1!$G:$K,5,FALSE)</f>
        <v>20000</v>
      </c>
      <c r="J98" s="90"/>
      <c r="K98" s="90"/>
      <c r="L98" s="90"/>
      <c r="M98" s="90"/>
      <c r="N98" s="90">
        <f t="shared" si="2"/>
        <v>20000</v>
      </c>
      <c r="O98" s="90"/>
      <c r="P98" s="90"/>
      <c r="Q98" s="90"/>
      <c r="R98" s="90"/>
      <c r="S98" s="90">
        <v>20000</v>
      </c>
    </row>
    <row r="99" ht="21" customHeight="1" spans="1:19">
      <c r="A99" s="125" t="s">
        <v>189</v>
      </c>
      <c r="B99" s="126" t="s">
        <v>70</v>
      </c>
      <c r="C99" s="126" t="s">
        <v>228</v>
      </c>
      <c r="D99" s="127" t="s">
        <v>538</v>
      </c>
      <c r="E99" s="127" t="s">
        <v>528</v>
      </c>
      <c r="F99" s="127" t="s">
        <v>427</v>
      </c>
      <c r="G99" s="128">
        <v>2</v>
      </c>
      <c r="H99" s="90"/>
      <c r="I99" s="90">
        <f>VLOOKUP(D99,[1]Sheet1!$G:$K,5,FALSE)</f>
        <v>60000</v>
      </c>
      <c r="J99" s="90"/>
      <c r="K99" s="90"/>
      <c r="L99" s="90"/>
      <c r="M99" s="90"/>
      <c r="N99" s="90">
        <f t="shared" si="2"/>
        <v>60000</v>
      </c>
      <c r="O99" s="90"/>
      <c r="P99" s="90"/>
      <c r="Q99" s="90"/>
      <c r="R99" s="90"/>
      <c r="S99" s="90">
        <v>60000</v>
      </c>
    </row>
    <row r="100" ht="21" customHeight="1" spans="1:19">
      <c r="A100" s="125" t="s">
        <v>189</v>
      </c>
      <c r="B100" s="126" t="s">
        <v>70</v>
      </c>
      <c r="C100" s="126" t="s">
        <v>228</v>
      </c>
      <c r="D100" s="127" t="s">
        <v>539</v>
      </c>
      <c r="E100" s="127" t="s">
        <v>539</v>
      </c>
      <c r="F100" s="127" t="s">
        <v>535</v>
      </c>
      <c r="G100" s="128">
        <v>200</v>
      </c>
      <c r="H100" s="90"/>
      <c r="I100" s="90">
        <f>VLOOKUP(D100,[1]Sheet1!$G:$K,5,FALSE)</f>
        <v>1000000</v>
      </c>
      <c r="J100" s="90"/>
      <c r="K100" s="90"/>
      <c r="L100" s="90"/>
      <c r="M100" s="90"/>
      <c r="N100" s="90">
        <f t="shared" si="2"/>
        <v>1000000</v>
      </c>
      <c r="O100" s="90"/>
      <c r="P100" s="90"/>
      <c r="Q100" s="90"/>
      <c r="R100" s="90"/>
      <c r="S100" s="90">
        <v>1000000</v>
      </c>
    </row>
    <row r="101" ht="21" customHeight="1" spans="1:19">
      <c r="A101" s="125" t="s">
        <v>189</v>
      </c>
      <c r="B101" s="126" t="s">
        <v>70</v>
      </c>
      <c r="C101" s="126" t="s">
        <v>228</v>
      </c>
      <c r="D101" s="127" t="s">
        <v>540</v>
      </c>
      <c r="E101" s="127" t="s">
        <v>541</v>
      </c>
      <c r="F101" s="127" t="s">
        <v>427</v>
      </c>
      <c r="G101" s="128">
        <v>1</v>
      </c>
      <c r="H101" s="90"/>
      <c r="I101" s="90">
        <f>VLOOKUP(D101,[1]Sheet1!$G:$K,5,FALSE)</f>
        <v>35000</v>
      </c>
      <c r="J101" s="90"/>
      <c r="K101" s="90"/>
      <c r="L101" s="90"/>
      <c r="M101" s="90"/>
      <c r="N101" s="90">
        <f t="shared" si="2"/>
        <v>35000</v>
      </c>
      <c r="O101" s="90"/>
      <c r="P101" s="90"/>
      <c r="Q101" s="90"/>
      <c r="R101" s="90"/>
      <c r="S101" s="90">
        <v>35000</v>
      </c>
    </row>
    <row r="102" ht="21" customHeight="1" spans="1:19">
      <c r="A102" s="125" t="s">
        <v>189</v>
      </c>
      <c r="B102" s="126" t="s">
        <v>70</v>
      </c>
      <c r="C102" s="126" t="s">
        <v>228</v>
      </c>
      <c r="D102" s="127" t="s">
        <v>542</v>
      </c>
      <c r="E102" s="127" t="s">
        <v>541</v>
      </c>
      <c r="F102" s="127" t="s">
        <v>427</v>
      </c>
      <c r="G102" s="128">
        <v>2</v>
      </c>
      <c r="H102" s="90"/>
      <c r="I102" s="90">
        <f>VLOOKUP(D102,[1]Sheet1!$G:$K,5,FALSE)</f>
        <v>300000</v>
      </c>
      <c r="J102" s="90"/>
      <c r="K102" s="90"/>
      <c r="L102" s="90"/>
      <c r="M102" s="90"/>
      <c r="N102" s="90">
        <f t="shared" si="2"/>
        <v>300000</v>
      </c>
      <c r="O102" s="90"/>
      <c r="P102" s="90"/>
      <c r="Q102" s="90"/>
      <c r="R102" s="90"/>
      <c r="S102" s="90">
        <v>300000</v>
      </c>
    </row>
    <row r="103" ht="21" customHeight="1" spans="1:19">
      <c r="A103" s="125" t="s">
        <v>189</v>
      </c>
      <c r="B103" s="126" t="s">
        <v>70</v>
      </c>
      <c r="C103" s="126" t="s">
        <v>228</v>
      </c>
      <c r="D103" s="127" t="s">
        <v>543</v>
      </c>
      <c r="E103" s="127" t="s">
        <v>541</v>
      </c>
      <c r="F103" s="127" t="s">
        <v>427</v>
      </c>
      <c r="G103" s="128">
        <v>1</v>
      </c>
      <c r="H103" s="90"/>
      <c r="I103" s="90">
        <f>VLOOKUP(D103,[1]Sheet1!$G:$K,5,FALSE)</f>
        <v>50000</v>
      </c>
      <c r="J103" s="90"/>
      <c r="K103" s="90"/>
      <c r="L103" s="90"/>
      <c r="M103" s="90"/>
      <c r="N103" s="90">
        <f t="shared" si="2"/>
        <v>50000</v>
      </c>
      <c r="O103" s="90"/>
      <c r="P103" s="90"/>
      <c r="Q103" s="90"/>
      <c r="R103" s="90"/>
      <c r="S103" s="90">
        <v>50000</v>
      </c>
    </row>
    <row r="104" ht="21" customHeight="1" spans="1:19">
      <c r="A104" s="125" t="s">
        <v>189</v>
      </c>
      <c r="B104" s="126" t="s">
        <v>70</v>
      </c>
      <c r="C104" s="126" t="s">
        <v>228</v>
      </c>
      <c r="D104" s="127" t="s">
        <v>544</v>
      </c>
      <c r="E104" s="127" t="s">
        <v>541</v>
      </c>
      <c r="F104" s="127" t="s">
        <v>535</v>
      </c>
      <c r="G104" s="128">
        <v>1</v>
      </c>
      <c r="H104" s="90"/>
      <c r="I104" s="90">
        <f>VLOOKUP(D104,[1]Sheet1!$G:$K,5,FALSE)</f>
        <v>400000</v>
      </c>
      <c r="J104" s="90"/>
      <c r="K104" s="90"/>
      <c r="L104" s="90"/>
      <c r="M104" s="90"/>
      <c r="N104" s="90">
        <f t="shared" si="2"/>
        <v>400000</v>
      </c>
      <c r="O104" s="90"/>
      <c r="P104" s="90"/>
      <c r="Q104" s="90"/>
      <c r="R104" s="90"/>
      <c r="S104" s="90">
        <v>400000</v>
      </c>
    </row>
    <row r="105" ht="21" customHeight="1" spans="1:19">
      <c r="A105" s="125" t="s">
        <v>189</v>
      </c>
      <c r="B105" s="126" t="s">
        <v>70</v>
      </c>
      <c r="C105" s="126" t="s">
        <v>228</v>
      </c>
      <c r="D105" s="127" t="s">
        <v>545</v>
      </c>
      <c r="E105" s="127" t="s">
        <v>546</v>
      </c>
      <c r="F105" s="127" t="s">
        <v>427</v>
      </c>
      <c r="G105" s="128">
        <v>50</v>
      </c>
      <c r="H105" s="90"/>
      <c r="I105" s="90">
        <f>VLOOKUP(D105,[1]Sheet1!$G:$K,5,FALSE)</f>
        <v>130000</v>
      </c>
      <c r="J105" s="90"/>
      <c r="K105" s="90"/>
      <c r="L105" s="90"/>
      <c r="M105" s="90"/>
      <c r="N105" s="90">
        <f t="shared" si="2"/>
        <v>130000</v>
      </c>
      <c r="O105" s="90"/>
      <c r="P105" s="90"/>
      <c r="Q105" s="90"/>
      <c r="R105" s="90"/>
      <c r="S105" s="90">
        <v>130000</v>
      </c>
    </row>
    <row r="106" ht="21" customHeight="1" spans="1:19">
      <c r="A106" s="125" t="s">
        <v>189</v>
      </c>
      <c r="B106" s="126" t="s">
        <v>70</v>
      </c>
      <c r="C106" s="126" t="s">
        <v>228</v>
      </c>
      <c r="D106" s="127" t="s">
        <v>547</v>
      </c>
      <c r="E106" s="127" t="s">
        <v>546</v>
      </c>
      <c r="F106" s="127" t="s">
        <v>427</v>
      </c>
      <c r="G106" s="128">
        <v>2</v>
      </c>
      <c r="H106" s="90"/>
      <c r="I106" s="90">
        <f>VLOOKUP(D106,[1]Sheet1!$G:$K,5,FALSE)</f>
        <v>1000</v>
      </c>
      <c r="J106" s="90"/>
      <c r="K106" s="90"/>
      <c r="L106" s="90"/>
      <c r="M106" s="90"/>
      <c r="N106" s="90">
        <f t="shared" ref="N106:N137" si="3">SUM(O106:S106)</f>
        <v>1000</v>
      </c>
      <c r="O106" s="90"/>
      <c r="P106" s="90"/>
      <c r="Q106" s="90"/>
      <c r="R106" s="90"/>
      <c r="S106" s="90">
        <v>1000</v>
      </c>
    </row>
    <row r="107" ht="21" customHeight="1" spans="1:19">
      <c r="A107" s="125" t="s">
        <v>189</v>
      </c>
      <c r="B107" s="126" t="s">
        <v>70</v>
      </c>
      <c r="C107" s="126" t="s">
        <v>228</v>
      </c>
      <c r="D107" s="127" t="s">
        <v>548</v>
      </c>
      <c r="E107" s="127" t="s">
        <v>546</v>
      </c>
      <c r="F107" s="127" t="s">
        <v>427</v>
      </c>
      <c r="G107" s="128">
        <v>10</v>
      </c>
      <c r="H107" s="90"/>
      <c r="I107" s="90">
        <f>VLOOKUP(D107,[1]Sheet1!$G:$K,5,FALSE)</f>
        <v>32000</v>
      </c>
      <c r="J107" s="90"/>
      <c r="K107" s="90"/>
      <c r="L107" s="90"/>
      <c r="M107" s="90"/>
      <c r="N107" s="90">
        <f t="shared" si="3"/>
        <v>32000</v>
      </c>
      <c r="O107" s="90"/>
      <c r="P107" s="90"/>
      <c r="Q107" s="90"/>
      <c r="R107" s="90"/>
      <c r="S107" s="90">
        <v>32000</v>
      </c>
    </row>
    <row r="108" ht="21" customHeight="1" spans="1:19">
      <c r="A108" s="125" t="s">
        <v>189</v>
      </c>
      <c r="B108" s="126" t="s">
        <v>70</v>
      </c>
      <c r="C108" s="126" t="s">
        <v>228</v>
      </c>
      <c r="D108" s="127" t="s">
        <v>549</v>
      </c>
      <c r="E108" s="127" t="s">
        <v>549</v>
      </c>
      <c r="F108" s="127" t="s">
        <v>427</v>
      </c>
      <c r="G108" s="128">
        <v>5</v>
      </c>
      <c r="H108" s="90"/>
      <c r="I108" s="90">
        <f>VLOOKUP(D108,[1]Sheet1!$G:$K,5,FALSE)</f>
        <v>40000</v>
      </c>
      <c r="J108" s="90"/>
      <c r="K108" s="90"/>
      <c r="L108" s="90"/>
      <c r="M108" s="90"/>
      <c r="N108" s="90">
        <f t="shared" si="3"/>
        <v>40000</v>
      </c>
      <c r="O108" s="90"/>
      <c r="P108" s="90"/>
      <c r="Q108" s="90"/>
      <c r="R108" s="90"/>
      <c r="S108" s="90">
        <v>40000</v>
      </c>
    </row>
    <row r="109" ht="21" customHeight="1" spans="1:19">
      <c r="A109" s="125" t="s">
        <v>189</v>
      </c>
      <c r="B109" s="126" t="s">
        <v>70</v>
      </c>
      <c r="C109" s="126" t="s">
        <v>228</v>
      </c>
      <c r="D109" s="127" t="s">
        <v>550</v>
      </c>
      <c r="E109" s="127" t="s">
        <v>551</v>
      </c>
      <c r="F109" s="127" t="s">
        <v>427</v>
      </c>
      <c r="G109" s="128">
        <v>1</v>
      </c>
      <c r="H109" s="90"/>
      <c r="I109" s="90">
        <f>VLOOKUP(D109,[1]Sheet1!$G:$K,5,FALSE)</f>
        <v>20000</v>
      </c>
      <c r="J109" s="90"/>
      <c r="K109" s="90"/>
      <c r="L109" s="90"/>
      <c r="M109" s="90"/>
      <c r="N109" s="90">
        <f t="shared" si="3"/>
        <v>20000</v>
      </c>
      <c r="O109" s="90"/>
      <c r="P109" s="90"/>
      <c r="Q109" s="90"/>
      <c r="R109" s="90"/>
      <c r="S109" s="90">
        <v>20000</v>
      </c>
    </row>
    <row r="110" ht="21" customHeight="1" spans="1:19">
      <c r="A110" s="125" t="s">
        <v>189</v>
      </c>
      <c r="B110" s="126" t="s">
        <v>70</v>
      </c>
      <c r="C110" s="126" t="s">
        <v>228</v>
      </c>
      <c r="D110" s="127" t="s">
        <v>552</v>
      </c>
      <c r="E110" s="127" t="s">
        <v>553</v>
      </c>
      <c r="F110" s="127" t="s">
        <v>427</v>
      </c>
      <c r="G110" s="128">
        <v>5</v>
      </c>
      <c r="H110" s="90"/>
      <c r="I110" s="90">
        <f>VLOOKUP(D110,[1]Sheet1!$G:$K,5,FALSE)</f>
        <v>12500</v>
      </c>
      <c r="J110" s="90"/>
      <c r="K110" s="90"/>
      <c r="L110" s="90"/>
      <c r="M110" s="90"/>
      <c r="N110" s="90">
        <f t="shared" si="3"/>
        <v>12500</v>
      </c>
      <c r="O110" s="90"/>
      <c r="P110" s="90"/>
      <c r="Q110" s="90"/>
      <c r="R110" s="90"/>
      <c r="S110" s="90">
        <v>12500</v>
      </c>
    </row>
    <row r="111" ht="21" customHeight="1" spans="1:19">
      <c r="A111" s="125" t="s">
        <v>189</v>
      </c>
      <c r="B111" s="126" t="s">
        <v>70</v>
      </c>
      <c r="C111" s="126" t="s">
        <v>228</v>
      </c>
      <c r="D111" s="127" t="s">
        <v>554</v>
      </c>
      <c r="E111" s="127" t="s">
        <v>554</v>
      </c>
      <c r="F111" s="127" t="s">
        <v>461</v>
      </c>
      <c r="G111" s="128">
        <v>1</v>
      </c>
      <c r="H111" s="90"/>
      <c r="I111" s="90">
        <f>VLOOKUP(D111,[1]Sheet1!$G:$K,5,FALSE)</f>
        <v>1000</v>
      </c>
      <c r="J111" s="90"/>
      <c r="K111" s="90"/>
      <c r="L111" s="90"/>
      <c r="M111" s="90"/>
      <c r="N111" s="90">
        <f t="shared" si="3"/>
        <v>1000</v>
      </c>
      <c r="O111" s="90"/>
      <c r="P111" s="90"/>
      <c r="Q111" s="90"/>
      <c r="R111" s="90"/>
      <c r="S111" s="90">
        <v>1000</v>
      </c>
    </row>
    <row r="112" ht="21" customHeight="1" spans="1:19">
      <c r="A112" s="125" t="s">
        <v>189</v>
      </c>
      <c r="B112" s="126" t="s">
        <v>70</v>
      </c>
      <c r="C112" s="126" t="s">
        <v>228</v>
      </c>
      <c r="D112" s="127" t="s">
        <v>555</v>
      </c>
      <c r="E112" s="127" t="s">
        <v>556</v>
      </c>
      <c r="F112" s="127" t="s">
        <v>427</v>
      </c>
      <c r="G112" s="128">
        <v>4</v>
      </c>
      <c r="H112" s="90"/>
      <c r="I112" s="90">
        <f>VLOOKUP(D112,[1]Sheet1!$G:$K,5,FALSE)</f>
        <v>200000</v>
      </c>
      <c r="J112" s="90"/>
      <c r="K112" s="90"/>
      <c r="L112" s="90"/>
      <c r="M112" s="90"/>
      <c r="N112" s="90">
        <f t="shared" si="3"/>
        <v>200000</v>
      </c>
      <c r="O112" s="90"/>
      <c r="P112" s="90"/>
      <c r="Q112" s="90"/>
      <c r="R112" s="90"/>
      <c r="S112" s="90">
        <v>200000</v>
      </c>
    </row>
    <row r="113" ht="21" customHeight="1" spans="1:19">
      <c r="A113" s="125" t="s">
        <v>189</v>
      </c>
      <c r="B113" s="126" t="s">
        <v>70</v>
      </c>
      <c r="C113" s="126" t="s">
        <v>228</v>
      </c>
      <c r="D113" s="127" t="s">
        <v>557</v>
      </c>
      <c r="E113" s="127" t="s">
        <v>556</v>
      </c>
      <c r="F113" s="127" t="s">
        <v>535</v>
      </c>
      <c r="G113" s="128">
        <v>1</v>
      </c>
      <c r="H113" s="90"/>
      <c r="I113" s="90">
        <f>VLOOKUP(D113,[1]Sheet1!$G:$K,5,FALSE)</f>
        <v>180000</v>
      </c>
      <c r="J113" s="90"/>
      <c r="K113" s="90"/>
      <c r="L113" s="90"/>
      <c r="M113" s="90"/>
      <c r="N113" s="90">
        <f t="shared" si="3"/>
        <v>180000</v>
      </c>
      <c r="O113" s="90"/>
      <c r="P113" s="90"/>
      <c r="Q113" s="90"/>
      <c r="R113" s="90"/>
      <c r="S113" s="90">
        <v>180000</v>
      </c>
    </row>
    <row r="114" ht="21" customHeight="1" spans="1:19">
      <c r="A114" s="125" t="s">
        <v>189</v>
      </c>
      <c r="B114" s="126" t="s">
        <v>70</v>
      </c>
      <c r="C114" s="126" t="s">
        <v>228</v>
      </c>
      <c r="D114" s="127" t="s">
        <v>558</v>
      </c>
      <c r="E114" s="127" t="s">
        <v>556</v>
      </c>
      <c r="F114" s="127" t="s">
        <v>427</v>
      </c>
      <c r="G114" s="128">
        <v>1</v>
      </c>
      <c r="H114" s="90"/>
      <c r="I114" s="90">
        <f>VLOOKUP(D114,[1]Sheet1!$G:$K,5,FALSE)</f>
        <v>250000</v>
      </c>
      <c r="J114" s="90"/>
      <c r="K114" s="90"/>
      <c r="L114" s="90"/>
      <c r="M114" s="90"/>
      <c r="N114" s="90">
        <f t="shared" si="3"/>
        <v>250000</v>
      </c>
      <c r="O114" s="90"/>
      <c r="P114" s="90"/>
      <c r="Q114" s="90"/>
      <c r="R114" s="90"/>
      <c r="S114" s="90">
        <v>250000</v>
      </c>
    </row>
    <row r="115" ht="21" customHeight="1" spans="1:19">
      <c r="A115" s="125" t="s">
        <v>189</v>
      </c>
      <c r="B115" s="126" t="s">
        <v>70</v>
      </c>
      <c r="C115" s="126" t="s">
        <v>228</v>
      </c>
      <c r="D115" s="127" t="s">
        <v>559</v>
      </c>
      <c r="E115" s="127" t="s">
        <v>556</v>
      </c>
      <c r="F115" s="127" t="s">
        <v>427</v>
      </c>
      <c r="G115" s="128">
        <v>2</v>
      </c>
      <c r="H115" s="90"/>
      <c r="I115" s="90">
        <f>VLOOKUP(D115,[1]Sheet1!$G:$K,5,FALSE)</f>
        <v>100000</v>
      </c>
      <c r="J115" s="90"/>
      <c r="K115" s="90"/>
      <c r="L115" s="90"/>
      <c r="M115" s="90"/>
      <c r="N115" s="90">
        <f t="shared" si="3"/>
        <v>100000</v>
      </c>
      <c r="O115" s="90"/>
      <c r="P115" s="90"/>
      <c r="Q115" s="90"/>
      <c r="R115" s="90"/>
      <c r="S115" s="90">
        <v>100000</v>
      </c>
    </row>
    <row r="116" ht="21" customHeight="1" spans="1:19">
      <c r="A116" s="125" t="s">
        <v>189</v>
      </c>
      <c r="B116" s="126" t="s">
        <v>70</v>
      </c>
      <c r="C116" s="126" t="s">
        <v>228</v>
      </c>
      <c r="D116" s="127" t="s">
        <v>560</v>
      </c>
      <c r="E116" s="127" t="s">
        <v>556</v>
      </c>
      <c r="F116" s="127" t="s">
        <v>427</v>
      </c>
      <c r="G116" s="128">
        <v>2</v>
      </c>
      <c r="H116" s="90"/>
      <c r="I116" s="90">
        <f>VLOOKUP(D116,[1]Sheet1!$G:$K,5,FALSE)</f>
        <v>14000</v>
      </c>
      <c r="J116" s="90"/>
      <c r="K116" s="90"/>
      <c r="L116" s="90"/>
      <c r="M116" s="90"/>
      <c r="N116" s="90">
        <f t="shared" si="3"/>
        <v>14000</v>
      </c>
      <c r="O116" s="90"/>
      <c r="P116" s="90"/>
      <c r="Q116" s="90"/>
      <c r="R116" s="90"/>
      <c r="S116" s="90">
        <v>14000</v>
      </c>
    </row>
    <row r="117" ht="21" customHeight="1" spans="1:19">
      <c r="A117" s="125" t="s">
        <v>189</v>
      </c>
      <c r="B117" s="126" t="s">
        <v>70</v>
      </c>
      <c r="C117" s="126" t="s">
        <v>228</v>
      </c>
      <c r="D117" s="127" t="s">
        <v>561</v>
      </c>
      <c r="E117" s="127" t="s">
        <v>562</v>
      </c>
      <c r="F117" s="127" t="s">
        <v>427</v>
      </c>
      <c r="G117" s="128">
        <v>4</v>
      </c>
      <c r="H117" s="90"/>
      <c r="I117" s="90">
        <f>VLOOKUP(D117,[1]Sheet1!$G:$K,5,FALSE)</f>
        <v>200000</v>
      </c>
      <c r="J117" s="90"/>
      <c r="K117" s="90"/>
      <c r="L117" s="90"/>
      <c r="M117" s="90"/>
      <c r="N117" s="90">
        <f t="shared" si="3"/>
        <v>200000</v>
      </c>
      <c r="O117" s="90"/>
      <c r="P117" s="90"/>
      <c r="Q117" s="90"/>
      <c r="R117" s="90"/>
      <c r="S117" s="90">
        <v>200000</v>
      </c>
    </row>
    <row r="118" ht="21" customHeight="1" spans="1:19">
      <c r="A118" s="125" t="s">
        <v>189</v>
      </c>
      <c r="B118" s="126" t="s">
        <v>70</v>
      </c>
      <c r="C118" s="126" t="s">
        <v>228</v>
      </c>
      <c r="D118" s="127" t="s">
        <v>563</v>
      </c>
      <c r="E118" s="127" t="s">
        <v>564</v>
      </c>
      <c r="F118" s="127" t="s">
        <v>565</v>
      </c>
      <c r="G118" s="128">
        <v>5</v>
      </c>
      <c r="H118" s="90"/>
      <c r="I118" s="90">
        <f>VLOOKUP(D118,[1]Sheet1!$G:$K,5,FALSE)</f>
        <v>22500</v>
      </c>
      <c r="J118" s="90"/>
      <c r="K118" s="90"/>
      <c r="L118" s="90"/>
      <c r="M118" s="90"/>
      <c r="N118" s="90">
        <f t="shared" si="3"/>
        <v>22500</v>
      </c>
      <c r="O118" s="90"/>
      <c r="P118" s="90"/>
      <c r="Q118" s="90"/>
      <c r="R118" s="90"/>
      <c r="S118" s="90">
        <v>22500</v>
      </c>
    </row>
    <row r="119" ht="21" customHeight="1" spans="1:19">
      <c r="A119" s="125" t="s">
        <v>189</v>
      </c>
      <c r="B119" s="126" t="s">
        <v>70</v>
      </c>
      <c r="C119" s="126" t="s">
        <v>228</v>
      </c>
      <c r="D119" s="127" t="s">
        <v>566</v>
      </c>
      <c r="E119" s="127" t="s">
        <v>564</v>
      </c>
      <c r="F119" s="127" t="s">
        <v>565</v>
      </c>
      <c r="G119" s="128">
        <v>5</v>
      </c>
      <c r="H119" s="90"/>
      <c r="I119" s="90">
        <f>VLOOKUP(D119,[1]Sheet1!$G:$K,5,FALSE)</f>
        <v>10000</v>
      </c>
      <c r="J119" s="90"/>
      <c r="K119" s="90"/>
      <c r="L119" s="90"/>
      <c r="M119" s="90"/>
      <c r="N119" s="90">
        <f t="shared" si="3"/>
        <v>10000</v>
      </c>
      <c r="O119" s="90"/>
      <c r="P119" s="90"/>
      <c r="Q119" s="90"/>
      <c r="R119" s="90"/>
      <c r="S119" s="90">
        <v>10000</v>
      </c>
    </row>
    <row r="120" ht="21" customHeight="1" spans="1:19">
      <c r="A120" s="125" t="s">
        <v>189</v>
      </c>
      <c r="B120" s="126" t="s">
        <v>70</v>
      </c>
      <c r="C120" s="126" t="s">
        <v>228</v>
      </c>
      <c r="D120" s="127" t="s">
        <v>567</v>
      </c>
      <c r="E120" s="127" t="s">
        <v>568</v>
      </c>
      <c r="F120" s="127" t="s">
        <v>427</v>
      </c>
      <c r="G120" s="128">
        <v>5</v>
      </c>
      <c r="H120" s="90"/>
      <c r="I120" s="90">
        <f>VLOOKUP(D120,[1]Sheet1!$G:$K,5,FALSE)</f>
        <v>10000</v>
      </c>
      <c r="J120" s="90"/>
      <c r="K120" s="90"/>
      <c r="L120" s="90"/>
      <c r="M120" s="90"/>
      <c r="N120" s="90">
        <f t="shared" si="3"/>
        <v>10000</v>
      </c>
      <c r="O120" s="90"/>
      <c r="P120" s="90"/>
      <c r="Q120" s="90"/>
      <c r="R120" s="90"/>
      <c r="S120" s="90">
        <v>10000</v>
      </c>
    </row>
    <row r="121" ht="21" customHeight="1" spans="1:19">
      <c r="A121" s="125" t="s">
        <v>189</v>
      </c>
      <c r="B121" s="126" t="s">
        <v>70</v>
      </c>
      <c r="C121" s="126" t="s">
        <v>228</v>
      </c>
      <c r="D121" s="127" t="s">
        <v>569</v>
      </c>
      <c r="E121" s="127" t="s">
        <v>568</v>
      </c>
      <c r="F121" s="127" t="s">
        <v>427</v>
      </c>
      <c r="G121" s="128">
        <v>2</v>
      </c>
      <c r="H121" s="90"/>
      <c r="I121" s="90">
        <f>VLOOKUP(D121,[1]Sheet1!$G:$K,5,FALSE)</f>
        <v>100000</v>
      </c>
      <c r="J121" s="90"/>
      <c r="K121" s="90"/>
      <c r="L121" s="90"/>
      <c r="M121" s="90"/>
      <c r="N121" s="90">
        <f t="shared" si="3"/>
        <v>100000</v>
      </c>
      <c r="O121" s="90"/>
      <c r="P121" s="90"/>
      <c r="Q121" s="90"/>
      <c r="R121" s="90"/>
      <c r="S121" s="90">
        <v>100000</v>
      </c>
    </row>
    <row r="122" ht="21" customHeight="1" spans="1:19">
      <c r="A122" s="125" t="s">
        <v>189</v>
      </c>
      <c r="B122" s="126" t="s">
        <v>70</v>
      </c>
      <c r="C122" s="126" t="s">
        <v>228</v>
      </c>
      <c r="D122" s="127" t="s">
        <v>570</v>
      </c>
      <c r="E122" s="127" t="s">
        <v>568</v>
      </c>
      <c r="F122" s="127" t="s">
        <v>427</v>
      </c>
      <c r="G122" s="128">
        <v>2</v>
      </c>
      <c r="H122" s="90"/>
      <c r="I122" s="90">
        <f>VLOOKUP(D122,[1]Sheet1!$G:$K,5,FALSE)</f>
        <v>200000</v>
      </c>
      <c r="J122" s="90"/>
      <c r="K122" s="90"/>
      <c r="L122" s="90"/>
      <c r="M122" s="90"/>
      <c r="N122" s="90">
        <f t="shared" si="3"/>
        <v>200000</v>
      </c>
      <c r="O122" s="90"/>
      <c r="P122" s="90"/>
      <c r="Q122" s="90"/>
      <c r="R122" s="90"/>
      <c r="S122" s="90">
        <v>200000</v>
      </c>
    </row>
    <row r="123" ht="21" customHeight="1" spans="1:19">
      <c r="A123" s="125" t="s">
        <v>189</v>
      </c>
      <c r="B123" s="126" t="s">
        <v>70</v>
      </c>
      <c r="C123" s="126" t="s">
        <v>228</v>
      </c>
      <c r="D123" s="127" t="s">
        <v>571</v>
      </c>
      <c r="E123" s="127" t="s">
        <v>568</v>
      </c>
      <c r="F123" s="127" t="s">
        <v>427</v>
      </c>
      <c r="G123" s="128">
        <v>2</v>
      </c>
      <c r="H123" s="90"/>
      <c r="I123" s="90">
        <f>VLOOKUP(D123,[1]Sheet1!$G:$K,5,FALSE)</f>
        <v>40000</v>
      </c>
      <c r="J123" s="90"/>
      <c r="K123" s="90"/>
      <c r="L123" s="90"/>
      <c r="M123" s="90"/>
      <c r="N123" s="90">
        <f t="shared" si="3"/>
        <v>40000</v>
      </c>
      <c r="O123" s="90"/>
      <c r="P123" s="90"/>
      <c r="Q123" s="90"/>
      <c r="R123" s="90"/>
      <c r="S123" s="90">
        <v>40000</v>
      </c>
    </row>
    <row r="124" ht="21" customHeight="1" spans="1:19">
      <c r="A124" s="125" t="s">
        <v>189</v>
      </c>
      <c r="B124" s="126" t="s">
        <v>70</v>
      </c>
      <c r="C124" s="126" t="s">
        <v>228</v>
      </c>
      <c r="D124" s="127" t="s">
        <v>497</v>
      </c>
      <c r="E124" s="127" t="s">
        <v>568</v>
      </c>
      <c r="F124" s="127" t="s">
        <v>461</v>
      </c>
      <c r="G124" s="128">
        <v>3</v>
      </c>
      <c r="H124" s="90"/>
      <c r="I124" s="90">
        <v>450000</v>
      </c>
      <c r="J124" s="90"/>
      <c r="K124" s="90"/>
      <c r="L124" s="90"/>
      <c r="M124" s="90"/>
      <c r="N124" s="90">
        <f t="shared" si="3"/>
        <v>450000</v>
      </c>
      <c r="O124" s="90"/>
      <c r="P124" s="90"/>
      <c r="Q124" s="90"/>
      <c r="R124" s="90"/>
      <c r="S124" s="90">
        <v>450000</v>
      </c>
    </row>
    <row r="125" ht="21" customHeight="1" spans="1:19">
      <c r="A125" s="125" t="s">
        <v>189</v>
      </c>
      <c r="B125" s="126" t="s">
        <v>70</v>
      </c>
      <c r="C125" s="126" t="s">
        <v>228</v>
      </c>
      <c r="D125" s="127" t="s">
        <v>572</v>
      </c>
      <c r="E125" s="127" t="s">
        <v>568</v>
      </c>
      <c r="F125" s="127" t="s">
        <v>427</v>
      </c>
      <c r="G125" s="128">
        <v>4</v>
      </c>
      <c r="H125" s="90"/>
      <c r="I125" s="90">
        <f>VLOOKUP(D125,[1]Sheet1!$G:$K,5,FALSE)</f>
        <v>400000</v>
      </c>
      <c r="J125" s="90"/>
      <c r="K125" s="90"/>
      <c r="L125" s="90"/>
      <c r="M125" s="90"/>
      <c r="N125" s="90">
        <f t="shared" si="3"/>
        <v>400000</v>
      </c>
      <c r="O125" s="90"/>
      <c r="P125" s="90"/>
      <c r="Q125" s="90"/>
      <c r="R125" s="90"/>
      <c r="S125" s="90">
        <v>400000</v>
      </c>
    </row>
    <row r="126" ht="21" customHeight="1" spans="1:19">
      <c r="A126" s="125" t="s">
        <v>189</v>
      </c>
      <c r="B126" s="126" t="s">
        <v>70</v>
      </c>
      <c r="C126" s="126" t="s">
        <v>228</v>
      </c>
      <c r="D126" s="127" t="s">
        <v>573</v>
      </c>
      <c r="E126" s="127" t="s">
        <v>568</v>
      </c>
      <c r="F126" s="127" t="s">
        <v>461</v>
      </c>
      <c r="G126" s="128">
        <v>3</v>
      </c>
      <c r="H126" s="90"/>
      <c r="I126" s="90">
        <f>VLOOKUP(D126,[1]Sheet1!$G:$K,5,FALSE)</f>
        <v>120000</v>
      </c>
      <c r="J126" s="90"/>
      <c r="K126" s="90"/>
      <c r="L126" s="90"/>
      <c r="M126" s="90"/>
      <c r="N126" s="90">
        <f t="shared" si="3"/>
        <v>120000</v>
      </c>
      <c r="O126" s="90"/>
      <c r="P126" s="90"/>
      <c r="Q126" s="90"/>
      <c r="R126" s="90"/>
      <c r="S126" s="90">
        <v>120000</v>
      </c>
    </row>
    <row r="127" ht="21" customHeight="1" spans="1:19">
      <c r="A127" s="125" t="s">
        <v>189</v>
      </c>
      <c r="B127" s="126" t="s">
        <v>70</v>
      </c>
      <c r="C127" s="126" t="s">
        <v>228</v>
      </c>
      <c r="D127" s="127" t="s">
        <v>574</v>
      </c>
      <c r="E127" s="127" t="s">
        <v>568</v>
      </c>
      <c r="F127" s="127" t="s">
        <v>427</v>
      </c>
      <c r="G127" s="128">
        <v>2</v>
      </c>
      <c r="H127" s="90"/>
      <c r="I127" s="90">
        <f>VLOOKUP(D127,[1]Sheet1!$G:$K,5,FALSE)</f>
        <v>3000000</v>
      </c>
      <c r="J127" s="90"/>
      <c r="K127" s="90"/>
      <c r="L127" s="90"/>
      <c r="M127" s="90"/>
      <c r="N127" s="90">
        <f t="shared" si="3"/>
        <v>3000000</v>
      </c>
      <c r="O127" s="90"/>
      <c r="P127" s="90"/>
      <c r="Q127" s="90"/>
      <c r="R127" s="90"/>
      <c r="S127" s="90">
        <v>3000000</v>
      </c>
    </row>
    <row r="128" ht="21" customHeight="1" spans="1:19">
      <c r="A128" s="125" t="s">
        <v>189</v>
      </c>
      <c r="B128" s="126" t="s">
        <v>70</v>
      </c>
      <c r="C128" s="126" t="s">
        <v>228</v>
      </c>
      <c r="D128" s="127" t="s">
        <v>575</v>
      </c>
      <c r="E128" s="127" t="s">
        <v>568</v>
      </c>
      <c r="F128" s="127" t="s">
        <v>427</v>
      </c>
      <c r="G128" s="128">
        <v>2</v>
      </c>
      <c r="H128" s="90"/>
      <c r="I128" s="90">
        <f>VLOOKUP(D128,[1]Sheet1!$G:$K,5,FALSE)</f>
        <v>100000</v>
      </c>
      <c r="J128" s="90"/>
      <c r="K128" s="90"/>
      <c r="L128" s="90"/>
      <c r="M128" s="90"/>
      <c r="N128" s="90">
        <f t="shared" si="3"/>
        <v>100000</v>
      </c>
      <c r="O128" s="90"/>
      <c r="P128" s="90"/>
      <c r="Q128" s="90"/>
      <c r="R128" s="90"/>
      <c r="S128" s="90">
        <v>100000</v>
      </c>
    </row>
    <row r="129" ht="21" customHeight="1" spans="1:19">
      <c r="A129" s="125" t="s">
        <v>189</v>
      </c>
      <c r="B129" s="126" t="s">
        <v>70</v>
      </c>
      <c r="C129" s="126" t="s">
        <v>228</v>
      </c>
      <c r="D129" s="127" t="s">
        <v>576</v>
      </c>
      <c r="E129" s="127" t="s">
        <v>568</v>
      </c>
      <c r="F129" s="127" t="s">
        <v>427</v>
      </c>
      <c r="G129" s="128">
        <v>2</v>
      </c>
      <c r="H129" s="90"/>
      <c r="I129" s="90">
        <f>VLOOKUP(D129,[1]Sheet1!$G:$K,5,FALSE)</f>
        <v>80000</v>
      </c>
      <c r="J129" s="90"/>
      <c r="K129" s="90"/>
      <c r="L129" s="90"/>
      <c r="M129" s="90"/>
      <c r="N129" s="90">
        <f t="shared" si="3"/>
        <v>80000</v>
      </c>
      <c r="O129" s="90"/>
      <c r="P129" s="90"/>
      <c r="Q129" s="90"/>
      <c r="R129" s="90"/>
      <c r="S129" s="90">
        <v>80000</v>
      </c>
    </row>
    <row r="130" ht="21" customHeight="1" spans="1:19">
      <c r="A130" s="125" t="s">
        <v>189</v>
      </c>
      <c r="B130" s="126" t="s">
        <v>70</v>
      </c>
      <c r="C130" s="126" t="s">
        <v>228</v>
      </c>
      <c r="D130" s="127" t="s">
        <v>577</v>
      </c>
      <c r="E130" s="127" t="s">
        <v>568</v>
      </c>
      <c r="F130" s="127" t="s">
        <v>427</v>
      </c>
      <c r="G130" s="128">
        <v>4</v>
      </c>
      <c r="H130" s="90"/>
      <c r="I130" s="90">
        <f>VLOOKUP(D130,[1]Sheet1!$G:$K,5,FALSE)</f>
        <v>3200000</v>
      </c>
      <c r="J130" s="90"/>
      <c r="K130" s="90"/>
      <c r="L130" s="90"/>
      <c r="M130" s="90"/>
      <c r="N130" s="90">
        <f t="shared" si="3"/>
        <v>3200000</v>
      </c>
      <c r="O130" s="90"/>
      <c r="P130" s="90"/>
      <c r="Q130" s="90"/>
      <c r="R130" s="90"/>
      <c r="S130" s="90">
        <v>3200000</v>
      </c>
    </row>
    <row r="131" ht="21" customHeight="1" spans="1:19">
      <c r="A131" s="125" t="s">
        <v>189</v>
      </c>
      <c r="B131" s="126" t="s">
        <v>70</v>
      </c>
      <c r="C131" s="126" t="s">
        <v>228</v>
      </c>
      <c r="D131" s="127" t="s">
        <v>578</v>
      </c>
      <c r="E131" s="127" t="s">
        <v>579</v>
      </c>
      <c r="F131" s="127" t="s">
        <v>427</v>
      </c>
      <c r="G131" s="128">
        <v>2</v>
      </c>
      <c r="H131" s="90"/>
      <c r="I131" s="90">
        <f>VLOOKUP(D131,[1]Sheet1!$G:$K,5,FALSE)</f>
        <v>40000</v>
      </c>
      <c r="J131" s="90"/>
      <c r="K131" s="90"/>
      <c r="L131" s="90"/>
      <c r="M131" s="90"/>
      <c r="N131" s="90">
        <f t="shared" si="3"/>
        <v>40000</v>
      </c>
      <c r="O131" s="90"/>
      <c r="P131" s="90"/>
      <c r="Q131" s="90"/>
      <c r="R131" s="90"/>
      <c r="S131" s="90">
        <v>40000</v>
      </c>
    </row>
    <row r="132" ht="21" customHeight="1" spans="1:19">
      <c r="A132" s="125" t="s">
        <v>189</v>
      </c>
      <c r="B132" s="126" t="s">
        <v>70</v>
      </c>
      <c r="C132" s="126" t="s">
        <v>228</v>
      </c>
      <c r="D132" s="127" t="s">
        <v>580</v>
      </c>
      <c r="E132" s="127" t="s">
        <v>581</v>
      </c>
      <c r="F132" s="127" t="s">
        <v>427</v>
      </c>
      <c r="G132" s="128">
        <v>1</v>
      </c>
      <c r="H132" s="90"/>
      <c r="I132" s="90">
        <f>VLOOKUP(D132,[1]Sheet1!$G:$K,5,FALSE)</f>
        <v>1800000</v>
      </c>
      <c r="J132" s="90"/>
      <c r="K132" s="90"/>
      <c r="L132" s="90"/>
      <c r="M132" s="90"/>
      <c r="N132" s="90">
        <f t="shared" si="3"/>
        <v>1800000</v>
      </c>
      <c r="O132" s="90"/>
      <c r="P132" s="90"/>
      <c r="Q132" s="90"/>
      <c r="R132" s="90"/>
      <c r="S132" s="90">
        <v>1800000</v>
      </c>
    </row>
    <row r="133" ht="21" customHeight="1" spans="1:19">
      <c r="A133" s="125" t="s">
        <v>189</v>
      </c>
      <c r="B133" s="126" t="s">
        <v>70</v>
      </c>
      <c r="C133" s="126" t="s">
        <v>228</v>
      </c>
      <c r="D133" s="127" t="s">
        <v>582</v>
      </c>
      <c r="E133" s="127" t="s">
        <v>581</v>
      </c>
      <c r="F133" s="127" t="s">
        <v>427</v>
      </c>
      <c r="G133" s="128">
        <v>1</v>
      </c>
      <c r="H133" s="90"/>
      <c r="I133" s="90">
        <f>VLOOKUP(D133,[1]Sheet1!$G:$K,5,FALSE)</f>
        <v>300000</v>
      </c>
      <c r="J133" s="90"/>
      <c r="K133" s="90"/>
      <c r="L133" s="90"/>
      <c r="M133" s="90"/>
      <c r="N133" s="90">
        <f t="shared" si="3"/>
        <v>300000</v>
      </c>
      <c r="O133" s="90"/>
      <c r="P133" s="90"/>
      <c r="Q133" s="90"/>
      <c r="R133" s="90"/>
      <c r="S133" s="90">
        <v>300000</v>
      </c>
    </row>
    <row r="134" ht="21" customHeight="1" spans="1:19">
      <c r="A134" s="125" t="s">
        <v>189</v>
      </c>
      <c r="B134" s="126" t="s">
        <v>70</v>
      </c>
      <c r="C134" s="126" t="s">
        <v>228</v>
      </c>
      <c r="D134" s="127" t="s">
        <v>583</v>
      </c>
      <c r="E134" s="127" t="s">
        <v>581</v>
      </c>
      <c r="F134" s="127" t="s">
        <v>427</v>
      </c>
      <c r="G134" s="128">
        <v>1</v>
      </c>
      <c r="H134" s="90"/>
      <c r="I134" s="90">
        <f>VLOOKUP(D134,[1]Sheet1!$G:$K,5,FALSE)</f>
        <v>900000</v>
      </c>
      <c r="J134" s="90"/>
      <c r="K134" s="90"/>
      <c r="L134" s="90"/>
      <c r="M134" s="90"/>
      <c r="N134" s="90">
        <f t="shared" si="3"/>
        <v>900000</v>
      </c>
      <c r="O134" s="90"/>
      <c r="P134" s="90"/>
      <c r="Q134" s="90"/>
      <c r="R134" s="90"/>
      <c r="S134" s="90">
        <v>900000</v>
      </c>
    </row>
    <row r="135" ht="21" customHeight="1" spans="1:19">
      <c r="A135" s="125" t="s">
        <v>189</v>
      </c>
      <c r="B135" s="126" t="s">
        <v>70</v>
      </c>
      <c r="C135" s="126" t="s">
        <v>228</v>
      </c>
      <c r="D135" s="127" t="s">
        <v>584</v>
      </c>
      <c r="E135" s="127" t="s">
        <v>585</v>
      </c>
      <c r="F135" s="127" t="s">
        <v>427</v>
      </c>
      <c r="G135" s="128">
        <v>1</v>
      </c>
      <c r="H135" s="90"/>
      <c r="I135" s="90">
        <f>VLOOKUP(D135,[1]Sheet1!$G:$K,5,FALSE)</f>
        <v>1800000</v>
      </c>
      <c r="J135" s="90"/>
      <c r="K135" s="90"/>
      <c r="L135" s="90"/>
      <c r="M135" s="90"/>
      <c r="N135" s="90">
        <f t="shared" si="3"/>
        <v>1800000</v>
      </c>
      <c r="O135" s="90"/>
      <c r="P135" s="90"/>
      <c r="Q135" s="90"/>
      <c r="R135" s="90"/>
      <c r="S135" s="90">
        <v>1800000</v>
      </c>
    </row>
    <row r="136" ht="21" customHeight="1" spans="1:19">
      <c r="A136" s="125" t="s">
        <v>189</v>
      </c>
      <c r="B136" s="126" t="s">
        <v>70</v>
      </c>
      <c r="C136" s="126" t="s">
        <v>228</v>
      </c>
      <c r="D136" s="127" t="s">
        <v>586</v>
      </c>
      <c r="E136" s="127" t="s">
        <v>585</v>
      </c>
      <c r="F136" s="127" t="s">
        <v>427</v>
      </c>
      <c r="G136" s="128">
        <v>2</v>
      </c>
      <c r="H136" s="90"/>
      <c r="I136" s="90">
        <f>VLOOKUP(D136,[1]Sheet1!$G:$K,5,FALSE)</f>
        <v>66000</v>
      </c>
      <c r="J136" s="90"/>
      <c r="K136" s="90"/>
      <c r="L136" s="90"/>
      <c r="M136" s="90"/>
      <c r="N136" s="90">
        <f t="shared" si="3"/>
        <v>66000</v>
      </c>
      <c r="O136" s="90"/>
      <c r="P136" s="90"/>
      <c r="Q136" s="90"/>
      <c r="R136" s="90"/>
      <c r="S136" s="90">
        <v>66000</v>
      </c>
    </row>
    <row r="137" ht="21" customHeight="1" spans="1:19">
      <c r="A137" s="125" t="s">
        <v>189</v>
      </c>
      <c r="B137" s="126" t="s">
        <v>70</v>
      </c>
      <c r="C137" s="126" t="s">
        <v>228</v>
      </c>
      <c r="D137" s="127" t="s">
        <v>587</v>
      </c>
      <c r="E137" s="127" t="s">
        <v>585</v>
      </c>
      <c r="F137" s="127" t="s">
        <v>427</v>
      </c>
      <c r="G137" s="128">
        <v>1</v>
      </c>
      <c r="H137" s="90"/>
      <c r="I137" s="90">
        <f>VLOOKUP(D137,[1]Sheet1!$G:$K,5,FALSE)</f>
        <v>400000</v>
      </c>
      <c r="J137" s="90"/>
      <c r="K137" s="90"/>
      <c r="L137" s="90"/>
      <c r="M137" s="90"/>
      <c r="N137" s="90">
        <f t="shared" si="3"/>
        <v>400000</v>
      </c>
      <c r="O137" s="90"/>
      <c r="P137" s="90"/>
      <c r="Q137" s="90"/>
      <c r="R137" s="90"/>
      <c r="S137" s="90">
        <v>400000</v>
      </c>
    </row>
    <row r="138" ht="21" customHeight="1" spans="1:19">
      <c r="A138" s="125" t="s">
        <v>189</v>
      </c>
      <c r="B138" s="126" t="s">
        <v>70</v>
      </c>
      <c r="C138" s="126" t="s">
        <v>228</v>
      </c>
      <c r="D138" s="127" t="s">
        <v>588</v>
      </c>
      <c r="E138" s="127" t="s">
        <v>585</v>
      </c>
      <c r="F138" s="127" t="s">
        <v>427</v>
      </c>
      <c r="G138" s="128">
        <v>1</v>
      </c>
      <c r="H138" s="90"/>
      <c r="I138" s="90">
        <f>VLOOKUP(D138,[1]Sheet1!$G:$K,5,FALSE)</f>
        <v>2500000</v>
      </c>
      <c r="J138" s="90"/>
      <c r="K138" s="90"/>
      <c r="L138" s="90"/>
      <c r="M138" s="90"/>
      <c r="N138" s="90">
        <f t="shared" ref="N138:N176" si="4">SUM(O138:S138)</f>
        <v>2500000</v>
      </c>
      <c r="O138" s="90"/>
      <c r="P138" s="90"/>
      <c r="Q138" s="90"/>
      <c r="R138" s="90"/>
      <c r="S138" s="90">
        <v>2500000</v>
      </c>
    </row>
    <row r="139" ht="21" customHeight="1" spans="1:19">
      <c r="A139" s="125" t="s">
        <v>189</v>
      </c>
      <c r="B139" s="126" t="s">
        <v>70</v>
      </c>
      <c r="C139" s="126" t="s">
        <v>228</v>
      </c>
      <c r="D139" s="127" t="s">
        <v>589</v>
      </c>
      <c r="E139" s="127" t="s">
        <v>585</v>
      </c>
      <c r="F139" s="127" t="s">
        <v>427</v>
      </c>
      <c r="G139" s="128">
        <v>1</v>
      </c>
      <c r="H139" s="90"/>
      <c r="I139" s="90">
        <f>VLOOKUP(D139,[1]Sheet1!$G:$K,5,FALSE)</f>
        <v>1200000</v>
      </c>
      <c r="J139" s="90"/>
      <c r="K139" s="90"/>
      <c r="L139" s="90"/>
      <c r="M139" s="90"/>
      <c r="N139" s="90">
        <f t="shared" si="4"/>
        <v>1200000</v>
      </c>
      <c r="O139" s="90"/>
      <c r="P139" s="90"/>
      <c r="Q139" s="90"/>
      <c r="R139" s="90"/>
      <c r="S139" s="90">
        <v>1200000</v>
      </c>
    </row>
    <row r="140" ht="26" customHeight="1" spans="1:19">
      <c r="A140" s="125" t="s">
        <v>189</v>
      </c>
      <c r="B140" s="126" t="s">
        <v>70</v>
      </c>
      <c r="C140" s="126" t="s">
        <v>228</v>
      </c>
      <c r="D140" s="127" t="s">
        <v>590</v>
      </c>
      <c r="E140" s="127" t="s">
        <v>585</v>
      </c>
      <c r="F140" s="127" t="s">
        <v>427</v>
      </c>
      <c r="G140" s="128">
        <v>1</v>
      </c>
      <c r="H140" s="90"/>
      <c r="I140" s="90">
        <f>VLOOKUP(D140,[1]Sheet1!$G:$K,5,FALSE)</f>
        <v>30000</v>
      </c>
      <c r="J140" s="90"/>
      <c r="K140" s="90"/>
      <c r="L140" s="90"/>
      <c r="M140" s="90"/>
      <c r="N140" s="90">
        <f t="shared" si="4"/>
        <v>30000</v>
      </c>
      <c r="O140" s="90"/>
      <c r="P140" s="90"/>
      <c r="Q140" s="90"/>
      <c r="R140" s="90"/>
      <c r="S140" s="90">
        <v>30000</v>
      </c>
    </row>
    <row r="141" ht="24" customHeight="1" spans="1:19">
      <c r="A141" s="125" t="s">
        <v>189</v>
      </c>
      <c r="B141" s="126" t="s">
        <v>70</v>
      </c>
      <c r="C141" s="126" t="s">
        <v>228</v>
      </c>
      <c r="D141" s="127" t="s">
        <v>591</v>
      </c>
      <c r="E141" s="127" t="s">
        <v>585</v>
      </c>
      <c r="F141" s="127" t="s">
        <v>427</v>
      </c>
      <c r="G141" s="128">
        <v>1</v>
      </c>
      <c r="H141" s="90"/>
      <c r="I141" s="90">
        <f>VLOOKUP(D141,[1]Sheet1!$G:$K,5,FALSE)</f>
        <v>150000</v>
      </c>
      <c r="J141" s="90"/>
      <c r="K141" s="90"/>
      <c r="L141" s="90"/>
      <c r="M141" s="90"/>
      <c r="N141" s="90">
        <f t="shared" si="4"/>
        <v>150000</v>
      </c>
      <c r="O141" s="90"/>
      <c r="P141" s="90"/>
      <c r="Q141" s="90"/>
      <c r="R141" s="90"/>
      <c r="S141" s="90">
        <v>150000</v>
      </c>
    </row>
    <row r="142" ht="21" customHeight="1" spans="1:19">
      <c r="A142" s="125" t="s">
        <v>189</v>
      </c>
      <c r="B142" s="126" t="s">
        <v>70</v>
      </c>
      <c r="C142" s="126" t="s">
        <v>228</v>
      </c>
      <c r="D142" s="127" t="s">
        <v>592</v>
      </c>
      <c r="E142" s="127" t="s">
        <v>593</v>
      </c>
      <c r="F142" s="127" t="s">
        <v>427</v>
      </c>
      <c r="G142" s="128">
        <v>1</v>
      </c>
      <c r="H142" s="90"/>
      <c r="I142" s="90">
        <f>VLOOKUP(D142,[1]Sheet1!$G:$K,5,FALSE)</f>
        <v>11000</v>
      </c>
      <c r="J142" s="90"/>
      <c r="K142" s="90"/>
      <c r="L142" s="90"/>
      <c r="M142" s="90"/>
      <c r="N142" s="90">
        <f t="shared" si="4"/>
        <v>11000</v>
      </c>
      <c r="O142" s="90"/>
      <c r="P142" s="90"/>
      <c r="Q142" s="90"/>
      <c r="R142" s="90"/>
      <c r="S142" s="90">
        <v>11000</v>
      </c>
    </row>
    <row r="143" ht="21" customHeight="1" spans="1:19">
      <c r="A143" s="125" t="s">
        <v>189</v>
      </c>
      <c r="B143" s="126" t="s">
        <v>70</v>
      </c>
      <c r="C143" s="126" t="s">
        <v>228</v>
      </c>
      <c r="D143" s="127" t="s">
        <v>594</v>
      </c>
      <c r="E143" s="127" t="s">
        <v>593</v>
      </c>
      <c r="F143" s="127" t="s">
        <v>427</v>
      </c>
      <c r="G143" s="128">
        <v>14</v>
      </c>
      <c r="H143" s="90"/>
      <c r="I143" s="90">
        <f>VLOOKUP(D143,[1]Sheet1!$G:$K,5,FALSE)</f>
        <v>210000</v>
      </c>
      <c r="J143" s="90"/>
      <c r="K143" s="90"/>
      <c r="L143" s="90"/>
      <c r="M143" s="90"/>
      <c r="N143" s="90">
        <f t="shared" si="4"/>
        <v>210000</v>
      </c>
      <c r="O143" s="90"/>
      <c r="P143" s="90"/>
      <c r="Q143" s="90"/>
      <c r="R143" s="90"/>
      <c r="S143" s="90">
        <v>210000</v>
      </c>
    </row>
    <row r="144" ht="21" customHeight="1" spans="1:19">
      <c r="A144" s="125" t="s">
        <v>189</v>
      </c>
      <c r="B144" s="126" t="s">
        <v>70</v>
      </c>
      <c r="C144" s="126" t="s">
        <v>228</v>
      </c>
      <c r="D144" s="127" t="s">
        <v>595</v>
      </c>
      <c r="E144" s="127" t="s">
        <v>596</v>
      </c>
      <c r="F144" s="127" t="s">
        <v>427</v>
      </c>
      <c r="G144" s="128">
        <v>3</v>
      </c>
      <c r="H144" s="90"/>
      <c r="I144" s="90">
        <f>VLOOKUP(D144,[1]Sheet1!$G:$K,5,FALSE)</f>
        <v>180000</v>
      </c>
      <c r="J144" s="90"/>
      <c r="K144" s="90"/>
      <c r="L144" s="90"/>
      <c r="M144" s="90"/>
      <c r="N144" s="90">
        <f t="shared" si="4"/>
        <v>180000</v>
      </c>
      <c r="O144" s="90"/>
      <c r="P144" s="90"/>
      <c r="Q144" s="90"/>
      <c r="R144" s="90"/>
      <c r="S144" s="90">
        <v>180000</v>
      </c>
    </row>
    <row r="145" ht="21" customHeight="1" spans="1:19">
      <c r="A145" s="125" t="s">
        <v>189</v>
      </c>
      <c r="B145" s="126" t="s">
        <v>70</v>
      </c>
      <c r="C145" s="126" t="s">
        <v>228</v>
      </c>
      <c r="D145" s="127" t="s">
        <v>597</v>
      </c>
      <c r="E145" s="127" t="s">
        <v>596</v>
      </c>
      <c r="F145" s="127" t="s">
        <v>427</v>
      </c>
      <c r="G145" s="128">
        <v>20</v>
      </c>
      <c r="H145" s="90"/>
      <c r="I145" s="90">
        <f>VLOOKUP(D145,[1]Sheet1!$G:$K,5,FALSE)</f>
        <v>300000</v>
      </c>
      <c r="J145" s="90"/>
      <c r="K145" s="90"/>
      <c r="L145" s="90"/>
      <c r="M145" s="90"/>
      <c r="N145" s="90">
        <f t="shared" si="4"/>
        <v>300000</v>
      </c>
      <c r="O145" s="90"/>
      <c r="P145" s="90"/>
      <c r="Q145" s="90"/>
      <c r="R145" s="90"/>
      <c r="S145" s="90">
        <v>300000</v>
      </c>
    </row>
    <row r="146" ht="21" customHeight="1" spans="1:19">
      <c r="A146" s="125" t="s">
        <v>189</v>
      </c>
      <c r="B146" s="126" t="s">
        <v>70</v>
      </c>
      <c r="C146" s="126" t="s">
        <v>228</v>
      </c>
      <c r="D146" s="127" t="s">
        <v>598</v>
      </c>
      <c r="E146" s="127" t="s">
        <v>596</v>
      </c>
      <c r="F146" s="127" t="s">
        <v>427</v>
      </c>
      <c r="G146" s="128">
        <v>5</v>
      </c>
      <c r="H146" s="90"/>
      <c r="I146" s="90">
        <f>VLOOKUP(D146,[1]Sheet1!$G:$K,5,FALSE)</f>
        <v>200000</v>
      </c>
      <c r="J146" s="90"/>
      <c r="K146" s="90"/>
      <c r="L146" s="90"/>
      <c r="M146" s="90"/>
      <c r="N146" s="90">
        <f t="shared" si="4"/>
        <v>200000</v>
      </c>
      <c r="O146" s="90"/>
      <c r="P146" s="90"/>
      <c r="Q146" s="90"/>
      <c r="R146" s="90"/>
      <c r="S146" s="90">
        <v>200000</v>
      </c>
    </row>
    <row r="147" ht="21" customHeight="1" spans="1:19">
      <c r="A147" s="125" t="s">
        <v>189</v>
      </c>
      <c r="B147" s="126" t="s">
        <v>70</v>
      </c>
      <c r="C147" s="126" t="s">
        <v>228</v>
      </c>
      <c r="D147" s="127" t="s">
        <v>599</v>
      </c>
      <c r="E147" s="127" t="s">
        <v>596</v>
      </c>
      <c r="F147" s="127" t="s">
        <v>427</v>
      </c>
      <c r="G147" s="128">
        <v>20</v>
      </c>
      <c r="H147" s="90"/>
      <c r="I147" s="90">
        <f>VLOOKUP(D147,[1]Sheet1!$G:$K,5,FALSE)</f>
        <v>300000</v>
      </c>
      <c r="J147" s="90"/>
      <c r="K147" s="90"/>
      <c r="L147" s="90"/>
      <c r="M147" s="90"/>
      <c r="N147" s="90">
        <f t="shared" si="4"/>
        <v>300000</v>
      </c>
      <c r="O147" s="90"/>
      <c r="P147" s="90"/>
      <c r="Q147" s="90"/>
      <c r="R147" s="90"/>
      <c r="S147" s="90">
        <v>300000</v>
      </c>
    </row>
    <row r="148" ht="21" customHeight="1" spans="1:19">
      <c r="A148" s="125" t="s">
        <v>189</v>
      </c>
      <c r="B148" s="126" t="s">
        <v>70</v>
      </c>
      <c r="C148" s="126" t="s">
        <v>228</v>
      </c>
      <c r="D148" s="127" t="s">
        <v>600</v>
      </c>
      <c r="E148" s="127" t="s">
        <v>596</v>
      </c>
      <c r="F148" s="127" t="s">
        <v>427</v>
      </c>
      <c r="G148" s="128">
        <v>5</v>
      </c>
      <c r="H148" s="90"/>
      <c r="I148" s="90">
        <f>VLOOKUP(D148,[1]Sheet1!$G:$K,5,FALSE)</f>
        <v>15000</v>
      </c>
      <c r="J148" s="90"/>
      <c r="K148" s="90"/>
      <c r="L148" s="90"/>
      <c r="M148" s="90"/>
      <c r="N148" s="90">
        <f t="shared" si="4"/>
        <v>15000</v>
      </c>
      <c r="O148" s="90"/>
      <c r="P148" s="90"/>
      <c r="Q148" s="90"/>
      <c r="R148" s="90"/>
      <c r="S148" s="90">
        <v>15000</v>
      </c>
    </row>
    <row r="149" ht="21" customHeight="1" spans="1:19">
      <c r="A149" s="125" t="s">
        <v>189</v>
      </c>
      <c r="B149" s="126" t="s">
        <v>70</v>
      </c>
      <c r="C149" s="126" t="s">
        <v>228</v>
      </c>
      <c r="D149" s="127" t="s">
        <v>601</v>
      </c>
      <c r="E149" s="127" t="s">
        <v>596</v>
      </c>
      <c r="F149" s="127" t="s">
        <v>427</v>
      </c>
      <c r="G149" s="128">
        <v>4</v>
      </c>
      <c r="H149" s="90"/>
      <c r="I149" s="90">
        <f>VLOOKUP(D149,[1]Sheet1!$G:$K,5,FALSE)</f>
        <v>168000</v>
      </c>
      <c r="J149" s="90"/>
      <c r="K149" s="90"/>
      <c r="L149" s="90"/>
      <c r="M149" s="90"/>
      <c r="N149" s="90">
        <f t="shared" si="4"/>
        <v>168000</v>
      </c>
      <c r="O149" s="90"/>
      <c r="P149" s="90"/>
      <c r="Q149" s="90"/>
      <c r="R149" s="90"/>
      <c r="S149" s="90">
        <v>168000</v>
      </c>
    </row>
    <row r="150" ht="21" customHeight="1" spans="1:19">
      <c r="A150" s="125" t="s">
        <v>189</v>
      </c>
      <c r="B150" s="126" t="s">
        <v>70</v>
      </c>
      <c r="C150" s="126" t="s">
        <v>228</v>
      </c>
      <c r="D150" s="127" t="s">
        <v>602</v>
      </c>
      <c r="E150" s="127" t="s">
        <v>596</v>
      </c>
      <c r="F150" s="127" t="s">
        <v>427</v>
      </c>
      <c r="G150" s="128">
        <v>1</v>
      </c>
      <c r="H150" s="90"/>
      <c r="I150" s="90">
        <f>VLOOKUP(D150,[1]Sheet1!$G:$K,5,FALSE)</f>
        <v>120000</v>
      </c>
      <c r="J150" s="90"/>
      <c r="K150" s="90"/>
      <c r="L150" s="90"/>
      <c r="M150" s="90"/>
      <c r="N150" s="90">
        <f t="shared" si="4"/>
        <v>120000</v>
      </c>
      <c r="O150" s="90"/>
      <c r="P150" s="90"/>
      <c r="Q150" s="90"/>
      <c r="R150" s="90"/>
      <c r="S150" s="90">
        <v>120000</v>
      </c>
    </row>
    <row r="151" ht="21" customHeight="1" spans="1:19">
      <c r="A151" s="125" t="s">
        <v>189</v>
      </c>
      <c r="B151" s="126" t="s">
        <v>70</v>
      </c>
      <c r="C151" s="126" t="s">
        <v>228</v>
      </c>
      <c r="D151" s="127" t="s">
        <v>603</v>
      </c>
      <c r="E151" s="127" t="s">
        <v>596</v>
      </c>
      <c r="F151" s="127" t="s">
        <v>427</v>
      </c>
      <c r="G151" s="128">
        <v>1</v>
      </c>
      <c r="H151" s="90"/>
      <c r="I151" s="90">
        <f>VLOOKUP(D151,[1]Sheet1!$G:$K,5,FALSE)</f>
        <v>600000</v>
      </c>
      <c r="J151" s="90"/>
      <c r="K151" s="90"/>
      <c r="L151" s="90"/>
      <c r="M151" s="90"/>
      <c r="N151" s="90">
        <f t="shared" si="4"/>
        <v>600000</v>
      </c>
      <c r="O151" s="90"/>
      <c r="P151" s="90"/>
      <c r="Q151" s="90"/>
      <c r="R151" s="90"/>
      <c r="S151" s="90">
        <v>600000</v>
      </c>
    </row>
    <row r="152" ht="21" customHeight="1" spans="1:19">
      <c r="A152" s="125" t="s">
        <v>189</v>
      </c>
      <c r="B152" s="126" t="s">
        <v>70</v>
      </c>
      <c r="C152" s="126" t="s">
        <v>228</v>
      </c>
      <c r="D152" s="127" t="s">
        <v>604</v>
      </c>
      <c r="E152" s="127" t="s">
        <v>596</v>
      </c>
      <c r="F152" s="127" t="s">
        <v>427</v>
      </c>
      <c r="G152" s="128">
        <v>1</v>
      </c>
      <c r="H152" s="90"/>
      <c r="I152" s="90">
        <f>VLOOKUP(D152,[1]Sheet1!$G:$K,5,FALSE)</f>
        <v>280000</v>
      </c>
      <c r="J152" s="90"/>
      <c r="K152" s="90"/>
      <c r="L152" s="90"/>
      <c r="M152" s="90"/>
      <c r="N152" s="90">
        <f t="shared" si="4"/>
        <v>280000</v>
      </c>
      <c r="O152" s="90"/>
      <c r="P152" s="90"/>
      <c r="Q152" s="90"/>
      <c r="R152" s="90"/>
      <c r="S152" s="90">
        <v>280000</v>
      </c>
    </row>
    <row r="153" ht="21" customHeight="1" spans="1:19">
      <c r="A153" s="125" t="s">
        <v>189</v>
      </c>
      <c r="B153" s="126" t="s">
        <v>70</v>
      </c>
      <c r="C153" s="126" t="s">
        <v>228</v>
      </c>
      <c r="D153" s="127" t="s">
        <v>605</v>
      </c>
      <c r="E153" s="127" t="s">
        <v>596</v>
      </c>
      <c r="F153" s="127" t="s">
        <v>427</v>
      </c>
      <c r="G153" s="128">
        <v>1</v>
      </c>
      <c r="H153" s="90"/>
      <c r="I153" s="90">
        <f>VLOOKUP(D153,[1]Sheet1!$G:$K,5,FALSE)</f>
        <v>250000</v>
      </c>
      <c r="J153" s="90"/>
      <c r="K153" s="90"/>
      <c r="L153" s="90"/>
      <c r="M153" s="90"/>
      <c r="N153" s="90">
        <f t="shared" si="4"/>
        <v>250000</v>
      </c>
      <c r="O153" s="90"/>
      <c r="P153" s="90"/>
      <c r="Q153" s="90"/>
      <c r="R153" s="90"/>
      <c r="S153" s="90">
        <v>250000</v>
      </c>
    </row>
    <row r="154" ht="21" customHeight="1" spans="1:19">
      <c r="A154" s="125" t="s">
        <v>189</v>
      </c>
      <c r="B154" s="126" t="s">
        <v>70</v>
      </c>
      <c r="C154" s="126" t="s">
        <v>228</v>
      </c>
      <c r="D154" s="127" t="s">
        <v>606</v>
      </c>
      <c r="E154" s="127" t="s">
        <v>596</v>
      </c>
      <c r="F154" s="127" t="s">
        <v>427</v>
      </c>
      <c r="G154" s="128">
        <v>3</v>
      </c>
      <c r="H154" s="90"/>
      <c r="I154" s="90">
        <f>VLOOKUP(D154,[1]Sheet1!$G:$K,5,FALSE)</f>
        <v>75000</v>
      </c>
      <c r="J154" s="90"/>
      <c r="K154" s="90"/>
      <c r="L154" s="90"/>
      <c r="M154" s="90"/>
      <c r="N154" s="90">
        <f t="shared" si="4"/>
        <v>75000</v>
      </c>
      <c r="O154" s="90"/>
      <c r="P154" s="90"/>
      <c r="Q154" s="90"/>
      <c r="R154" s="90"/>
      <c r="S154" s="90">
        <v>75000</v>
      </c>
    </row>
    <row r="155" ht="21" customHeight="1" spans="1:19">
      <c r="A155" s="125" t="s">
        <v>189</v>
      </c>
      <c r="B155" s="126" t="s">
        <v>70</v>
      </c>
      <c r="C155" s="126" t="s">
        <v>228</v>
      </c>
      <c r="D155" s="127" t="s">
        <v>607</v>
      </c>
      <c r="E155" s="127" t="s">
        <v>596</v>
      </c>
      <c r="F155" s="127" t="s">
        <v>427</v>
      </c>
      <c r="G155" s="128">
        <v>1</v>
      </c>
      <c r="H155" s="90"/>
      <c r="I155" s="90">
        <f>VLOOKUP(D155,[1]Sheet1!$G:$K,5,FALSE)</f>
        <v>200000</v>
      </c>
      <c r="J155" s="90"/>
      <c r="K155" s="90"/>
      <c r="L155" s="90"/>
      <c r="M155" s="90"/>
      <c r="N155" s="90">
        <f t="shared" si="4"/>
        <v>200000</v>
      </c>
      <c r="O155" s="90"/>
      <c r="P155" s="90"/>
      <c r="Q155" s="90"/>
      <c r="R155" s="90"/>
      <c r="S155" s="90">
        <v>200000</v>
      </c>
    </row>
    <row r="156" ht="21" customHeight="1" spans="1:19">
      <c r="A156" s="125" t="s">
        <v>189</v>
      </c>
      <c r="B156" s="126" t="s">
        <v>70</v>
      </c>
      <c r="C156" s="126" t="s">
        <v>228</v>
      </c>
      <c r="D156" s="127" t="s">
        <v>608</v>
      </c>
      <c r="E156" s="127" t="s">
        <v>596</v>
      </c>
      <c r="F156" s="127" t="s">
        <v>461</v>
      </c>
      <c r="G156" s="128">
        <v>2</v>
      </c>
      <c r="H156" s="90"/>
      <c r="I156" s="90">
        <f>VLOOKUP(D156,[1]Sheet1!$G:$K,5,FALSE)</f>
        <v>1000</v>
      </c>
      <c r="J156" s="90"/>
      <c r="K156" s="90"/>
      <c r="L156" s="90"/>
      <c r="M156" s="90"/>
      <c r="N156" s="90">
        <f t="shared" si="4"/>
        <v>1000</v>
      </c>
      <c r="O156" s="90"/>
      <c r="P156" s="90"/>
      <c r="Q156" s="90"/>
      <c r="R156" s="90"/>
      <c r="S156" s="90">
        <v>1000</v>
      </c>
    </row>
    <row r="157" ht="21" customHeight="1" spans="1:19">
      <c r="A157" s="125" t="s">
        <v>189</v>
      </c>
      <c r="B157" s="126" t="s">
        <v>70</v>
      </c>
      <c r="C157" s="126" t="s">
        <v>228</v>
      </c>
      <c r="D157" s="127" t="s">
        <v>609</v>
      </c>
      <c r="E157" s="127" t="s">
        <v>596</v>
      </c>
      <c r="F157" s="127" t="s">
        <v>427</v>
      </c>
      <c r="G157" s="128">
        <v>1</v>
      </c>
      <c r="H157" s="90"/>
      <c r="I157" s="90">
        <f>VLOOKUP(D157,[1]Sheet1!$G:$K,5,FALSE)</f>
        <v>500000</v>
      </c>
      <c r="J157" s="90"/>
      <c r="K157" s="90"/>
      <c r="L157" s="90"/>
      <c r="M157" s="90"/>
      <c r="N157" s="90">
        <f t="shared" si="4"/>
        <v>500000</v>
      </c>
      <c r="O157" s="90"/>
      <c r="P157" s="90"/>
      <c r="Q157" s="90"/>
      <c r="R157" s="90"/>
      <c r="S157" s="90">
        <v>500000</v>
      </c>
    </row>
    <row r="158" ht="21" customHeight="1" spans="1:19">
      <c r="A158" s="125" t="s">
        <v>189</v>
      </c>
      <c r="B158" s="126" t="s">
        <v>70</v>
      </c>
      <c r="C158" s="126" t="s">
        <v>228</v>
      </c>
      <c r="D158" s="127" t="s">
        <v>610</v>
      </c>
      <c r="E158" s="127" t="s">
        <v>596</v>
      </c>
      <c r="F158" s="127" t="s">
        <v>427</v>
      </c>
      <c r="G158" s="128">
        <v>1</v>
      </c>
      <c r="H158" s="90"/>
      <c r="I158" s="90">
        <f>VLOOKUP(D158,[1]Sheet1!$G:$K,5,FALSE)</f>
        <v>500</v>
      </c>
      <c r="J158" s="90"/>
      <c r="K158" s="90"/>
      <c r="L158" s="90"/>
      <c r="M158" s="90"/>
      <c r="N158" s="90">
        <f t="shared" si="4"/>
        <v>500</v>
      </c>
      <c r="O158" s="90"/>
      <c r="P158" s="90"/>
      <c r="Q158" s="90"/>
      <c r="R158" s="90"/>
      <c r="S158" s="90">
        <v>500</v>
      </c>
    </row>
    <row r="159" ht="21" customHeight="1" spans="1:19">
      <c r="A159" s="125" t="s">
        <v>189</v>
      </c>
      <c r="B159" s="126" t="s">
        <v>70</v>
      </c>
      <c r="C159" s="126" t="s">
        <v>228</v>
      </c>
      <c r="D159" s="127" t="s">
        <v>611</v>
      </c>
      <c r="E159" s="127" t="s">
        <v>596</v>
      </c>
      <c r="F159" s="127" t="s">
        <v>427</v>
      </c>
      <c r="G159" s="128">
        <v>1</v>
      </c>
      <c r="H159" s="90"/>
      <c r="I159" s="90">
        <f>VLOOKUP(D159,[1]Sheet1!$G:$K,5,FALSE)</f>
        <v>90000</v>
      </c>
      <c r="J159" s="90"/>
      <c r="K159" s="90"/>
      <c r="L159" s="90"/>
      <c r="M159" s="90"/>
      <c r="N159" s="90">
        <f t="shared" si="4"/>
        <v>90000</v>
      </c>
      <c r="O159" s="90"/>
      <c r="P159" s="90"/>
      <c r="Q159" s="90"/>
      <c r="R159" s="90"/>
      <c r="S159" s="90">
        <v>90000</v>
      </c>
    </row>
    <row r="160" ht="21" customHeight="1" spans="1:19">
      <c r="A160" s="125" t="s">
        <v>189</v>
      </c>
      <c r="B160" s="126" t="s">
        <v>70</v>
      </c>
      <c r="C160" s="126" t="s">
        <v>228</v>
      </c>
      <c r="D160" s="127" t="s">
        <v>612</v>
      </c>
      <c r="E160" s="127" t="s">
        <v>596</v>
      </c>
      <c r="F160" s="127" t="s">
        <v>427</v>
      </c>
      <c r="G160" s="128">
        <v>5</v>
      </c>
      <c r="H160" s="90"/>
      <c r="I160" s="90">
        <f>VLOOKUP(D160,[1]Sheet1!$G:$K,5,FALSE)</f>
        <v>210000</v>
      </c>
      <c r="J160" s="90"/>
      <c r="K160" s="90"/>
      <c r="L160" s="90"/>
      <c r="M160" s="90"/>
      <c r="N160" s="90">
        <f t="shared" si="4"/>
        <v>210000</v>
      </c>
      <c r="O160" s="90"/>
      <c r="P160" s="90"/>
      <c r="Q160" s="90"/>
      <c r="R160" s="90"/>
      <c r="S160" s="90">
        <v>210000</v>
      </c>
    </row>
    <row r="161" ht="21" customHeight="1" spans="1:19">
      <c r="A161" s="125" t="s">
        <v>189</v>
      </c>
      <c r="B161" s="126" t="s">
        <v>70</v>
      </c>
      <c r="C161" s="126" t="s">
        <v>228</v>
      </c>
      <c r="D161" s="127" t="s">
        <v>613</v>
      </c>
      <c r="E161" s="127" t="s">
        <v>596</v>
      </c>
      <c r="F161" s="127" t="s">
        <v>427</v>
      </c>
      <c r="G161" s="128">
        <v>14</v>
      </c>
      <c r="H161" s="90"/>
      <c r="I161" s="90">
        <f>VLOOKUP(D161,[1]Sheet1!$G:$K,5,FALSE)</f>
        <v>210000</v>
      </c>
      <c r="J161" s="90"/>
      <c r="K161" s="90"/>
      <c r="L161" s="90"/>
      <c r="M161" s="90"/>
      <c r="N161" s="90">
        <f t="shared" si="4"/>
        <v>210000</v>
      </c>
      <c r="O161" s="90"/>
      <c r="P161" s="90"/>
      <c r="Q161" s="90"/>
      <c r="R161" s="90"/>
      <c r="S161" s="90">
        <v>210000</v>
      </c>
    </row>
    <row r="162" ht="21" customHeight="1" spans="1:19">
      <c r="A162" s="125" t="s">
        <v>189</v>
      </c>
      <c r="B162" s="126" t="s">
        <v>70</v>
      </c>
      <c r="C162" s="126" t="s">
        <v>228</v>
      </c>
      <c r="D162" s="127" t="s">
        <v>614</v>
      </c>
      <c r="E162" s="127" t="s">
        <v>596</v>
      </c>
      <c r="F162" s="127" t="s">
        <v>427</v>
      </c>
      <c r="G162" s="128">
        <v>1</v>
      </c>
      <c r="H162" s="90"/>
      <c r="I162" s="90">
        <f>VLOOKUP(D162,[1]Sheet1!$G:$K,5,FALSE)</f>
        <v>50000</v>
      </c>
      <c r="J162" s="90"/>
      <c r="K162" s="90"/>
      <c r="L162" s="90"/>
      <c r="M162" s="90"/>
      <c r="N162" s="90">
        <f t="shared" si="4"/>
        <v>50000</v>
      </c>
      <c r="O162" s="90"/>
      <c r="P162" s="90"/>
      <c r="Q162" s="90"/>
      <c r="R162" s="90"/>
      <c r="S162" s="90">
        <v>50000</v>
      </c>
    </row>
    <row r="163" ht="27" customHeight="1" spans="1:19">
      <c r="A163" s="125" t="s">
        <v>189</v>
      </c>
      <c r="B163" s="126" t="s">
        <v>70</v>
      </c>
      <c r="C163" s="126" t="s">
        <v>228</v>
      </c>
      <c r="D163" s="127" t="s">
        <v>615</v>
      </c>
      <c r="E163" s="127" t="s">
        <v>596</v>
      </c>
      <c r="F163" s="127" t="s">
        <v>427</v>
      </c>
      <c r="G163" s="128">
        <v>1</v>
      </c>
      <c r="H163" s="90"/>
      <c r="I163" s="90">
        <f>VLOOKUP(D163,[1]Sheet1!$G:$K,5,FALSE)</f>
        <v>600000</v>
      </c>
      <c r="J163" s="90"/>
      <c r="K163" s="90"/>
      <c r="L163" s="90"/>
      <c r="M163" s="90"/>
      <c r="N163" s="90">
        <f t="shared" si="4"/>
        <v>600000</v>
      </c>
      <c r="O163" s="90"/>
      <c r="P163" s="90"/>
      <c r="Q163" s="90"/>
      <c r="R163" s="90"/>
      <c r="S163" s="90">
        <v>600000</v>
      </c>
    </row>
    <row r="164" ht="21" customHeight="1" spans="1:19">
      <c r="A164" s="125" t="s">
        <v>189</v>
      </c>
      <c r="B164" s="126" t="s">
        <v>70</v>
      </c>
      <c r="C164" s="126" t="s">
        <v>228</v>
      </c>
      <c r="D164" s="127" t="s">
        <v>616</v>
      </c>
      <c r="E164" s="127" t="s">
        <v>596</v>
      </c>
      <c r="F164" s="127" t="s">
        <v>427</v>
      </c>
      <c r="G164" s="128">
        <v>2</v>
      </c>
      <c r="H164" s="90"/>
      <c r="I164" s="90">
        <f>VLOOKUP(D164,[1]Sheet1!$G:$K,5,FALSE)</f>
        <v>70000</v>
      </c>
      <c r="J164" s="90"/>
      <c r="K164" s="90"/>
      <c r="L164" s="90"/>
      <c r="M164" s="90"/>
      <c r="N164" s="90">
        <f t="shared" si="4"/>
        <v>70000</v>
      </c>
      <c r="O164" s="90"/>
      <c r="P164" s="90"/>
      <c r="Q164" s="90"/>
      <c r="R164" s="90"/>
      <c r="S164" s="90">
        <v>70000</v>
      </c>
    </row>
    <row r="165" ht="21" customHeight="1" spans="1:19">
      <c r="A165" s="125" t="s">
        <v>189</v>
      </c>
      <c r="B165" s="126" t="s">
        <v>70</v>
      </c>
      <c r="C165" s="126" t="s">
        <v>228</v>
      </c>
      <c r="D165" s="127" t="s">
        <v>617</v>
      </c>
      <c r="E165" s="127" t="s">
        <v>596</v>
      </c>
      <c r="F165" s="127" t="s">
        <v>427</v>
      </c>
      <c r="G165" s="128">
        <v>1</v>
      </c>
      <c r="H165" s="90"/>
      <c r="I165" s="90">
        <f>VLOOKUP(D165,[1]Sheet1!$G:$K,5,FALSE)</f>
        <v>450000</v>
      </c>
      <c r="J165" s="90"/>
      <c r="K165" s="90"/>
      <c r="L165" s="90"/>
      <c r="M165" s="90"/>
      <c r="N165" s="90">
        <f t="shared" si="4"/>
        <v>450000</v>
      </c>
      <c r="O165" s="90"/>
      <c r="P165" s="90"/>
      <c r="Q165" s="90"/>
      <c r="R165" s="90"/>
      <c r="S165" s="90">
        <v>450000</v>
      </c>
    </row>
    <row r="166" ht="21" customHeight="1" spans="1:19">
      <c r="A166" s="125" t="s">
        <v>189</v>
      </c>
      <c r="B166" s="126" t="s">
        <v>70</v>
      </c>
      <c r="C166" s="126" t="s">
        <v>228</v>
      </c>
      <c r="D166" s="127" t="s">
        <v>618</v>
      </c>
      <c r="E166" s="127" t="s">
        <v>619</v>
      </c>
      <c r="F166" s="127" t="s">
        <v>427</v>
      </c>
      <c r="G166" s="128">
        <v>1</v>
      </c>
      <c r="H166" s="90"/>
      <c r="I166" s="90">
        <f>VLOOKUP(D166,[1]Sheet1!$G:$K,5,FALSE)</f>
        <v>4000</v>
      </c>
      <c r="J166" s="90"/>
      <c r="K166" s="90"/>
      <c r="L166" s="90"/>
      <c r="M166" s="90"/>
      <c r="N166" s="90">
        <f t="shared" si="4"/>
        <v>4000</v>
      </c>
      <c r="O166" s="90"/>
      <c r="P166" s="90"/>
      <c r="Q166" s="90"/>
      <c r="R166" s="90"/>
      <c r="S166" s="90">
        <v>4000</v>
      </c>
    </row>
    <row r="167" ht="25" customHeight="1" spans="1:19">
      <c r="A167" s="125" t="s">
        <v>189</v>
      </c>
      <c r="B167" s="126" t="s">
        <v>70</v>
      </c>
      <c r="C167" s="126" t="s">
        <v>228</v>
      </c>
      <c r="D167" s="127" t="s">
        <v>620</v>
      </c>
      <c r="E167" s="127" t="s">
        <v>619</v>
      </c>
      <c r="F167" s="127" t="s">
        <v>427</v>
      </c>
      <c r="G167" s="128">
        <v>1</v>
      </c>
      <c r="H167" s="90"/>
      <c r="I167" s="90">
        <f>VLOOKUP(D167,[1]Sheet1!$G:$K,5,FALSE)</f>
        <v>2000</v>
      </c>
      <c r="J167" s="90"/>
      <c r="K167" s="90"/>
      <c r="L167" s="90"/>
      <c r="M167" s="90"/>
      <c r="N167" s="90">
        <f t="shared" si="4"/>
        <v>2000</v>
      </c>
      <c r="O167" s="90"/>
      <c r="P167" s="90"/>
      <c r="Q167" s="90"/>
      <c r="R167" s="90"/>
      <c r="S167" s="90">
        <v>2000</v>
      </c>
    </row>
    <row r="168" ht="21" customHeight="1" spans="1:19">
      <c r="A168" s="125" t="s">
        <v>189</v>
      </c>
      <c r="B168" s="126" t="s">
        <v>70</v>
      </c>
      <c r="C168" s="126" t="s">
        <v>228</v>
      </c>
      <c r="D168" s="127" t="s">
        <v>621</v>
      </c>
      <c r="E168" s="127" t="s">
        <v>619</v>
      </c>
      <c r="F168" s="127" t="s">
        <v>427</v>
      </c>
      <c r="G168" s="128">
        <v>1</v>
      </c>
      <c r="H168" s="90"/>
      <c r="I168" s="90">
        <f>VLOOKUP(D168,[1]Sheet1!$G:$K,5,FALSE)</f>
        <v>2000</v>
      </c>
      <c r="J168" s="90"/>
      <c r="K168" s="90"/>
      <c r="L168" s="90"/>
      <c r="M168" s="90"/>
      <c r="N168" s="90">
        <f t="shared" si="4"/>
        <v>2000</v>
      </c>
      <c r="O168" s="90"/>
      <c r="P168" s="90"/>
      <c r="Q168" s="90"/>
      <c r="R168" s="90"/>
      <c r="S168" s="90">
        <v>2000</v>
      </c>
    </row>
    <row r="169" ht="21" customHeight="1" spans="1:19">
      <c r="A169" s="125" t="s">
        <v>189</v>
      </c>
      <c r="B169" s="126" t="s">
        <v>70</v>
      </c>
      <c r="C169" s="126" t="s">
        <v>228</v>
      </c>
      <c r="D169" s="127" t="s">
        <v>622</v>
      </c>
      <c r="E169" s="127" t="s">
        <v>623</v>
      </c>
      <c r="F169" s="127" t="s">
        <v>427</v>
      </c>
      <c r="G169" s="128">
        <v>1</v>
      </c>
      <c r="H169" s="90"/>
      <c r="I169" s="90">
        <f>VLOOKUP(D169,[1]Sheet1!$G:$K,5,FALSE)</f>
        <v>450000</v>
      </c>
      <c r="J169" s="90"/>
      <c r="K169" s="90"/>
      <c r="L169" s="90"/>
      <c r="M169" s="90"/>
      <c r="N169" s="90">
        <f t="shared" si="4"/>
        <v>450000</v>
      </c>
      <c r="O169" s="90"/>
      <c r="P169" s="90"/>
      <c r="Q169" s="90"/>
      <c r="R169" s="90"/>
      <c r="S169" s="90">
        <v>450000</v>
      </c>
    </row>
    <row r="170" ht="21" customHeight="1" spans="1:19">
      <c r="A170" s="125" t="s">
        <v>189</v>
      </c>
      <c r="B170" s="126" t="s">
        <v>70</v>
      </c>
      <c r="C170" s="126" t="s">
        <v>228</v>
      </c>
      <c r="D170" s="127" t="s">
        <v>624</v>
      </c>
      <c r="E170" s="127" t="s">
        <v>623</v>
      </c>
      <c r="F170" s="127" t="s">
        <v>427</v>
      </c>
      <c r="G170" s="128">
        <v>1</v>
      </c>
      <c r="H170" s="90"/>
      <c r="I170" s="90">
        <f>VLOOKUP(D170,[1]Sheet1!$G:$K,5,FALSE)</f>
        <v>2000000</v>
      </c>
      <c r="J170" s="90"/>
      <c r="K170" s="90"/>
      <c r="L170" s="90"/>
      <c r="M170" s="90"/>
      <c r="N170" s="90">
        <f t="shared" si="4"/>
        <v>2000000</v>
      </c>
      <c r="O170" s="90"/>
      <c r="P170" s="90"/>
      <c r="Q170" s="90"/>
      <c r="R170" s="90"/>
      <c r="S170" s="90">
        <v>2000000</v>
      </c>
    </row>
    <row r="171" ht="21" customHeight="1" spans="1:19">
      <c r="A171" s="125" t="s">
        <v>189</v>
      </c>
      <c r="B171" s="126" t="s">
        <v>70</v>
      </c>
      <c r="C171" s="126" t="s">
        <v>228</v>
      </c>
      <c r="D171" s="127" t="s">
        <v>625</v>
      </c>
      <c r="E171" s="127" t="s">
        <v>623</v>
      </c>
      <c r="F171" s="127" t="s">
        <v>535</v>
      </c>
      <c r="G171" s="128">
        <v>1</v>
      </c>
      <c r="H171" s="90"/>
      <c r="I171" s="90">
        <f>VLOOKUP(D171,[1]Sheet1!$G:$K,5,FALSE)</f>
        <v>2200000</v>
      </c>
      <c r="J171" s="90"/>
      <c r="K171" s="90"/>
      <c r="L171" s="90"/>
      <c r="M171" s="90"/>
      <c r="N171" s="90">
        <f t="shared" si="4"/>
        <v>2200000</v>
      </c>
      <c r="O171" s="90"/>
      <c r="P171" s="90"/>
      <c r="Q171" s="90"/>
      <c r="R171" s="90"/>
      <c r="S171" s="90">
        <v>2200000</v>
      </c>
    </row>
    <row r="172" ht="30" customHeight="1" spans="1:19">
      <c r="A172" s="125" t="s">
        <v>189</v>
      </c>
      <c r="B172" s="126" t="s">
        <v>70</v>
      </c>
      <c r="C172" s="126" t="s">
        <v>228</v>
      </c>
      <c r="D172" s="127" t="s">
        <v>626</v>
      </c>
      <c r="E172" s="127" t="s">
        <v>623</v>
      </c>
      <c r="F172" s="127" t="s">
        <v>535</v>
      </c>
      <c r="G172" s="128">
        <v>1</v>
      </c>
      <c r="H172" s="90"/>
      <c r="I172" s="90">
        <f>VLOOKUP(D172,[1]Sheet1!$G:$K,5,FALSE)</f>
        <v>450000</v>
      </c>
      <c r="J172" s="90"/>
      <c r="K172" s="90"/>
      <c r="L172" s="90"/>
      <c r="M172" s="90"/>
      <c r="N172" s="90">
        <f t="shared" si="4"/>
        <v>450000</v>
      </c>
      <c r="O172" s="90"/>
      <c r="P172" s="90"/>
      <c r="Q172" s="90"/>
      <c r="R172" s="90"/>
      <c r="S172" s="90">
        <v>450000</v>
      </c>
    </row>
    <row r="173" ht="21" customHeight="1" spans="1:19">
      <c r="A173" s="125" t="s">
        <v>189</v>
      </c>
      <c r="B173" s="126" t="s">
        <v>70</v>
      </c>
      <c r="C173" s="126" t="s">
        <v>228</v>
      </c>
      <c r="D173" s="127" t="s">
        <v>627</v>
      </c>
      <c r="E173" s="127" t="s">
        <v>623</v>
      </c>
      <c r="F173" s="127" t="s">
        <v>427</v>
      </c>
      <c r="G173" s="128">
        <v>1</v>
      </c>
      <c r="H173" s="90"/>
      <c r="I173" s="90">
        <f>VLOOKUP(D173,[1]Sheet1!$G:$K,5,FALSE)</f>
        <v>55000</v>
      </c>
      <c r="J173" s="90"/>
      <c r="K173" s="90"/>
      <c r="L173" s="90"/>
      <c r="M173" s="90"/>
      <c r="N173" s="90">
        <f t="shared" si="4"/>
        <v>55000</v>
      </c>
      <c r="O173" s="90"/>
      <c r="P173" s="90"/>
      <c r="Q173" s="90"/>
      <c r="R173" s="90"/>
      <c r="S173" s="90">
        <v>55000</v>
      </c>
    </row>
    <row r="174" ht="21" customHeight="1" spans="1:19">
      <c r="A174" s="125" t="s">
        <v>189</v>
      </c>
      <c r="B174" s="126" t="s">
        <v>70</v>
      </c>
      <c r="C174" s="126" t="s">
        <v>228</v>
      </c>
      <c r="D174" s="127" t="s">
        <v>628</v>
      </c>
      <c r="E174" s="127" t="s">
        <v>623</v>
      </c>
      <c r="F174" s="127" t="s">
        <v>427</v>
      </c>
      <c r="G174" s="128">
        <v>1</v>
      </c>
      <c r="H174" s="90"/>
      <c r="I174" s="90">
        <f>VLOOKUP(D174,[1]Sheet1!$G:$K,5,FALSE)</f>
        <v>500000</v>
      </c>
      <c r="J174" s="90"/>
      <c r="K174" s="90"/>
      <c r="L174" s="90"/>
      <c r="M174" s="90"/>
      <c r="N174" s="90">
        <f t="shared" si="4"/>
        <v>500000</v>
      </c>
      <c r="O174" s="90"/>
      <c r="P174" s="90"/>
      <c r="Q174" s="90"/>
      <c r="R174" s="90"/>
      <c r="S174" s="90">
        <v>500000</v>
      </c>
    </row>
    <row r="175" ht="21" customHeight="1" spans="1:19">
      <c r="A175" s="125" t="s">
        <v>189</v>
      </c>
      <c r="B175" s="126" t="s">
        <v>70</v>
      </c>
      <c r="C175" s="126" t="s">
        <v>228</v>
      </c>
      <c r="D175" s="127" t="s">
        <v>629</v>
      </c>
      <c r="E175" s="127" t="s">
        <v>623</v>
      </c>
      <c r="F175" s="127" t="s">
        <v>427</v>
      </c>
      <c r="G175" s="128">
        <v>1</v>
      </c>
      <c r="H175" s="90"/>
      <c r="I175" s="90">
        <f>VLOOKUP(D175,[1]Sheet1!$G:$K,5,FALSE)</f>
        <v>30000</v>
      </c>
      <c r="J175" s="90"/>
      <c r="K175" s="90"/>
      <c r="L175" s="90"/>
      <c r="M175" s="90"/>
      <c r="N175" s="90">
        <f t="shared" si="4"/>
        <v>30000</v>
      </c>
      <c r="O175" s="90"/>
      <c r="P175" s="90"/>
      <c r="Q175" s="90"/>
      <c r="R175" s="90"/>
      <c r="S175" s="90">
        <v>30000</v>
      </c>
    </row>
    <row r="176" ht="21" customHeight="1" spans="1:19">
      <c r="A176" s="125" t="s">
        <v>189</v>
      </c>
      <c r="B176" s="126" t="s">
        <v>70</v>
      </c>
      <c r="C176" s="126" t="s">
        <v>228</v>
      </c>
      <c r="D176" s="127" t="s">
        <v>630</v>
      </c>
      <c r="E176" s="127" t="s">
        <v>631</v>
      </c>
      <c r="F176" s="127" t="s">
        <v>427</v>
      </c>
      <c r="G176" s="128">
        <v>10</v>
      </c>
      <c r="H176" s="90"/>
      <c r="I176" s="90">
        <f>VLOOKUP(D176,[1]Sheet1!$G:$K,5,FALSE)</f>
        <v>56000</v>
      </c>
      <c r="J176" s="90"/>
      <c r="K176" s="90"/>
      <c r="L176" s="90"/>
      <c r="M176" s="90"/>
      <c r="N176" s="90">
        <f t="shared" si="4"/>
        <v>56000</v>
      </c>
      <c r="O176" s="90"/>
      <c r="P176" s="90"/>
      <c r="Q176" s="90"/>
      <c r="R176" s="90"/>
      <c r="S176" s="90">
        <v>56000</v>
      </c>
    </row>
    <row r="177" ht="21" customHeight="1" spans="1:19">
      <c r="A177" s="131" t="s">
        <v>161</v>
      </c>
      <c r="B177" s="132"/>
      <c r="C177" s="132"/>
      <c r="D177" s="133"/>
      <c r="E177" s="133"/>
      <c r="F177" s="133"/>
      <c r="G177" s="134"/>
      <c r="H177" s="90"/>
      <c r="I177" s="90">
        <f>SUM(I9:I176)</f>
        <v>44366500</v>
      </c>
      <c r="J177" s="90">
        <f t="shared" ref="J177:S177" si="5">SUM(J9:J176)</f>
        <v>0</v>
      </c>
      <c r="K177" s="90">
        <f t="shared" si="5"/>
        <v>0</v>
      </c>
      <c r="L177" s="90">
        <f t="shared" si="5"/>
        <v>0</v>
      </c>
      <c r="M177" s="90">
        <f t="shared" si="5"/>
        <v>0</v>
      </c>
      <c r="N177" s="90">
        <f t="shared" si="5"/>
        <v>44366500</v>
      </c>
      <c r="O177" s="90">
        <f t="shared" si="5"/>
        <v>2690000</v>
      </c>
      <c r="P177" s="90">
        <f t="shared" si="5"/>
        <v>0</v>
      </c>
      <c r="Q177" s="90">
        <f t="shared" si="5"/>
        <v>0</v>
      </c>
      <c r="R177" s="90">
        <f t="shared" si="5"/>
        <v>0</v>
      </c>
      <c r="S177" s="90">
        <f t="shared" si="5"/>
        <v>41676500</v>
      </c>
    </row>
    <row r="178" ht="21" customHeight="1" spans="1:19">
      <c r="A178" s="122" t="s">
        <v>632</v>
      </c>
      <c r="B178" s="5"/>
      <c r="C178" s="5"/>
      <c r="D178" s="122"/>
      <c r="E178" s="122"/>
      <c r="F178" s="122"/>
      <c r="G178" s="135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</row>
  </sheetData>
  <mergeCells count="19">
    <mergeCell ref="A3:S3"/>
    <mergeCell ref="A4:H4"/>
    <mergeCell ref="I5:S5"/>
    <mergeCell ref="N6:S6"/>
    <mergeCell ref="A177:G177"/>
    <mergeCell ref="A178:S178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conditionalFormatting sqref="D1:D74 D76:D1048576">
    <cfRule type="duplicateValues" dxfId="0" priority="1"/>
  </conditionalFormatting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95"/>
      <c r="B2" s="96"/>
      <c r="C2" s="96"/>
      <c r="D2" s="96"/>
      <c r="E2" s="96"/>
      <c r="F2" s="96"/>
      <c r="G2" s="96"/>
      <c r="H2" s="95"/>
      <c r="I2" s="95"/>
      <c r="J2" s="95"/>
      <c r="K2" s="95"/>
      <c r="L2" s="95"/>
      <c r="M2" s="95"/>
      <c r="N2" s="110"/>
      <c r="O2" s="95"/>
      <c r="P2" s="95"/>
      <c r="Q2" s="96"/>
      <c r="R2" s="95"/>
      <c r="S2" s="117"/>
      <c r="T2" s="117" t="s">
        <v>633</v>
      </c>
    </row>
    <row r="3" ht="41.25" customHeight="1" spans="1:20">
      <c r="A3" s="81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97"/>
      <c r="I3" s="97"/>
      <c r="J3" s="97"/>
      <c r="K3" s="97"/>
      <c r="L3" s="97"/>
      <c r="M3" s="97"/>
      <c r="N3" s="111"/>
      <c r="O3" s="97"/>
      <c r="P3" s="97"/>
      <c r="Q3" s="69"/>
      <c r="R3" s="97"/>
      <c r="S3" s="111"/>
      <c r="T3" s="69"/>
    </row>
    <row r="4" ht="22.5" customHeight="1" spans="1:20">
      <c r="A4" s="82" t="str">
        <f>"单位名称："&amp;"昆明市五华区人民医院"</f>
        <v>单位名称：昆明市五华区人民医院</v>
      </c>
      <c r="B4" s="98"/>
      <c r="C4" s="98"/>
      <c r="D4" s="98"/>
      <c r="E4" s="98"/>
      <c r="F4" s="98"/>
      <c r="G4" s="98"/>
      <c r="H4" s="83"/>
      <c r="I4" s="83"/>
      <c r="J4" s="83"/>
      <c r="K4" s="83"/>
      <c r="L4" s="83"/>
      <c r="M4" s="83"/>
      <c r="N4" s="110"/>
      <c r="O4" s="95"/>
      <c r="P4" s="95"/>
      <c r="Q4" s="96"/>
      <c r="R4" s="95"/>
      <c r="S4" s="118"/>
      <c r="T4" s="117" t="s">
        <v>1</v>
      </c>
    </row>
    <row r="5" ht="24" customHeight="1" spans="1:20">
      <c r="A5" s="10" t="s">
        <v>171</v>
      </c>
      <c r="B5" s="99" t="s">
        <v>172</v>
      </c>
      <c r="C5" s="99" t="s">
        <v>395</v>
      </c>
      <c r="D5" s="99" t="s">
        <v>634</v>
      </c>
      <c r="E5" s="99" t="s">
        <v>635</v>
      </c>
      <c r="F5" s="99" t="s">
        <v>636</v>
      </c>
      <c r="G5" s="99" t="s">
        <v>637</v>
      </c>
      <c r="H5" s="100" t="s">
        <v>638</v>
      </c>
      <c r="I5" s="100" t="s">
        <v>639</v>
      </c>
      <c r="J5" s="112" t="s">
        <v>179</v>
      </c>
      <c r="K5" s="112"/>
      <c r="L5" s="112"/>
      <c r="M5" s="112"/>
      <c r="N5" s="113"/>
      <c r="O5" s="112"/>
      <c r="P5" s="112"/>
      <c r="Q5" s="119"/>
      <c r="R5" s="112"/>
      <c r="S5" s="113"/>
      <c r="T5" s="85"/>
    </row>
    <row r="6" ht="24" customHeight="1" spans="1:20">
      <c r="A6" s="15"/>
      <c r="B6" s="101"/>
      <c r="C6" s="101"/>
      <c r="D6" s="101"/>
      <c r="E6" s="101"/>
      <c r="F6" s="101"/>
      <c r="G6" s="101"/>
      <c r="H6" s="102"/>
      <c r="I6" s="102"/>
      <c r="J6" s="102" t="s">
        <v>55</v>
      </c>
      <c r="K6" s="102" t="s">
        <v>58</v>
      </c>
      <c r="L6" s="102" t="s">
        <v>401</v>
      </c>
      <c r="M6" s="102" t="s">
        <v>402</v>
      </c>
      <c r="N6" s="114" t="s">
        <v>403</v>
      </c>
      <c r="O6" s="115" t="s">
        <v>404</v>
      </c>
      <c r="P6" s="115"/>
      <c r="Q6" s="120"/>
      <c r="R6" s="115"/>
      <c r="S6" s="121"/>
      <c r="T6" s="103"/>
    </row>
    <row r="7" ht="54" customHeight="1" spans="1:20">
      <c r="A7" s="18"/>
      <c r="B7" s="103"/>
      <c r="C7" s="103"/>
      <c r="D7" s="103"/>
      <c r="E7" s="103"/>
      <c r="F7" s="103"/>
      <c r="G7" s="103"/>
      <c r="H7" s="104"/>
      <c r="I7" s="104"/>
      <c r="J7" s="104"/>
      <c r="K7" s="104" t="s">
        <v>57</v>
      </c>
      <c r="L7" s="104"/>
      <c r="M7" s="104"/>
      <c r="N7" s="116"/>
      <c r="O7" s="104" t="s">
        <v>57</v>
      </c>
      <c r="P7" s="104" t="s">
        <v>64</v>
      </c>
      <c r="Q7" s="103" t="s">
        <v>65</v>
      </c>
      <c r="R7" s="104" t="s">
        <v>66</v>
      </c>
      <c r="S7" s="116" t="s">
        <v>67</v>
      </c>
      <c r="T7" s="103" t="s">
        <v>68</v>
      </c>
    </row>
    <row r="8" ht="17.25" customHeight="1" spans="1:20">
      <c r="A8" s="19">
        <v>1</v>
      </c>
      <c r="B8" s="103">
        <v>2</v>
      </c>
      <c r="C8" s="19">
        <v>3</v>
      </c>
      <c r="D8" s="19">
        <v>4</v>
      </c>
      <c r="E8" s="103">
        <v>5</v>
      </c>
      <c r="F8" s="19">
        <v>6</v>
      </c>
      <c r="G8" s="19">
        <v>7</v>
      </c>
      <c r="H8" s="103">
        <v>8</v>
      </c>
      <c r="I8" s="19">
        <v>9</v>
      </c>
      <c r="J8" s="19">
        <v>10</v>
      </c>
      <c r="K8" s="103">
        <v>11</v>
      </c>
      <c r="L8" s="19">
        <v>12</v>
      </c>
      <c r="M8" s="19">
        <v>13</v>
      </c>
      <c r="N8" s="103">
        <v>14</v>
      </c>
      <c r="O8" s="19">
        <v>15</v>
      </c>
      <c r="P8" s="19">
        <v>16</v>
      </c>
      <c r="Q8" s="103">
        <v>17</v>
      </c>
      <c r="R8" s="19">
        <v>18</v>
      </c>
      <c r="S8" s="19">
        <v>19</v>
      </c>
      <c r="T8" s="19">
        <v>20</v>
      </c>
    </row>
    <row r="9" ht="21" customHeight="1" spans="1:20">
      <c r="A9" s="105"/>
      <c r="B9" s="106"/>
      <c r="C9" s="106"/>
      <c r="D9" s="106"/>
      <c r="E9" s="106"/>
      <c r="F9" s="106"/>
      <c r="G9" s="106"/>
      <c r="H9" s="107"/>
      <c r="I9" s="107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ht="21" customHeight="1" spans="1:20">
      <c r="A10" s="108" t="s">
        <v>161</v>
      </c>
      <c r="B10" s="109"/>
      <c r="C10" s="109"/>
      <c r="D10" s="109"/>
      <c r="E10" s="109"/>
      <c r="F10" s="109"/>
      <c r="G10" s="109"/>
      <c r="H10" s="35"/>
      <c r="I10" s="36"/>
      <c r="J10" s="93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customHeight="1" spans="1:2">
      <c r="A11" s="94" t="s">
        <v>640</v>
      </c>
      <c r="B11" s="94"/>
    </row>
  </sheetData>
  <mergeCells count="20">
    <mergeCell ref="A3:T3"/>
    <mergeCell ref="A4:I4"/>
    <mergeCell ref="J5:T5"/>
    <mergeCell ref="O6:T6"/>
    <mergeCell ref="A10:I10"/>
    <mergeCell ref="A11:B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80"/>
      <c r="E2" s="3" t="s">
        <v>641</v>
      </c>
    </row>
    <row r="3" ht="41.25" customHeight="1" spans="1:5">
      <c r="A3" s="81" t="str">
        <f>"2025"&amp;"年区对下转移支付预算表"</f>
        <v>2025年区对下转移支付预算表</v>
      </c>
      <c r="B3" s="4"/>
      <c r="C3" s="4"/>
      <c r="D3" s="4"/>
      <c r="E3" s="69"/>
    </row>
    <row r="4" ht="18" customHeight="1" spans="1:5">
      <c r="A4" s="82" t="s">
        <v>642</v>
      </c>
      <c r="B4" s="83"/>
      <c r="C4" s="83"/>
      <c r="D4" s="84"/>
      <c r="E4" s="8" t="s">
        <v>1</v>
      </c>
    </row>
    <row r="5" ht="19.5" customHeight="1" spans="1:5">
      <c r="A5" s="28" t="s">
        <v>643</v>
      </c>
      <c r="B5" s="11" t="s">
        <v>179</v>
      </c>
      <c r="C5" s="12"/>
      <c r="D5" s="12"/>
      <c r="E5" s="85"/>
    </row>
    <row r="6" ht="40.5" customHeight="1" spans="1:5">
      <c r="A6" s="19"/>
      <c r="B6" s="29" t="s">
        <v>55</v>
      </c>
      <c r="C6" s="10" t="s">
        <v>58</v>
      </c>
      <c r="D6" s="86" t="s">
        <v>401</v>
      </c>
      <c r="E6" s="87" t="s">
        <v>644</v>
      </c>
    </row>
    <row r="7" ht="19.5" customHeight="1" spans="1:5">
      <c r="A7" s="20">
        <v>1</v>
      </c>
      <c r="B7" s="20">
        <v>2</v>
      </c>
      <c r="C7" s="20">
        <v>3</v>
      </c>
      <c r="D7" s="88">
        <v>4</v>
      </c>
      <c r="E7" s="39">
        <v>5</v>
      </c>
    </row>
    <row r="8" ht="19.5" customHeight="1" spans="1:5">
      <c r="A8" s="72"/>
      <c r="B8" s="89"/>
      <c r="C8" s="89"/>
      <c r="D8" s="90"/>
      <c r="E8" s="90"/>
    </row>
    <row r="9" ht="19.5" customHeight="1" spans="1:5">
      <c r="A9" s="91"/>
      <c r="B9" s="92"/>
      <c r="C9" s="92"/>
      <c r="D9" s="93"/>
      <c r="E9" s="90"/>
    </row>
    <row r="10" customHeight="1" spans="1:3">
      <c r="A10" s="94" t="s">
        <v>645</v>
      </c>
      <c r="B10" s="94"/>
      <c r="C10" s="94"/>
    </row>
  </sheetData>
  <mergeCells count="5">
    <mergeCell ref="A3:E3"/>
    <mergeCell ref="A4:D4"/>
    <mergeCell ref="B5:D5"/>
    <mergeCell ref="A10:C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646</v>
      </c>
    </row>
    <row r="3" ht="41.25" customHeight="1" spans="1:10">
      <c r="A3" s="68" t="str">
        <f>"2025"&amp;"年区对下转移支付绩效目标表"</f>
        <v>2025年区对下转移支付绩效目标表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"单位名称："&amp;"昆明市五华区人民医院"</f>
        <v>单位名称：昆明市五华区人民医院</v>
      </c>
    </row>
    <row r="5" ht="44.25" customHeight="1" spans="1:10">
      <c r="A5" s="70" t="s">
        <v>643</v>
      </c>
      <c r="B5" s="70" t="s">
        <v>269</v>
      </c>
      <c r="C5" s="70" t="s">
        <v>270</v>
      </c>
      <c r="D5" s="70" t="s">
        <v>271</v>
      </c>
      <c r="E5" s="70" t="s">
        <v>272</v>
      </c>
      <c r="F5" s="71" t="s">
        <v>273</v>
      </c>
      <c r="G5" s="70" t="s">
        <v>274</v>
      </c>
      <c r="H5" s="71" t="s">
        <v>275</v>
      </c>
      <c r="I5" s="71" t="s">
        <v>276</v>
      </c>
      <c r="J5" s="70" t="s">
        <v>277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72"/>
      <c r="B7" s="73"/>
      <c r="C7" s="73"/>
      <c r="D7" s="74"/>
      <c r="E7" s="57"/>
      <c r="F7" s="75"/>
      <c r="G7" s="57"/>
      <c r="H7" s="75"/>
      <c r="I7" s="75"/>
      <c r="J7" s="57"/>
    </row>
    <row r="8" ht="42" customHeight="1" spans="1:10">
      <c r="A8" s="76"/>
      <c r="B8" s="77"/>
      <c r="C8" s="77"/>
      <c r="D8" s="78"/>
      <c r="E8" s="30"/>
      <c r="F8" s="21"/>
      <c r="G8" s="30"/>
      <c r="H8" s="21"/>
      <c r="I8" s="21"/>
      <c r="J8" s="30"/>
    </row>
    <row r="9" ht="21" customHeight="1" spans="1:3">
      <c r="A9" s="79" t="s">
        <v>647</v>
      </c>
      <c r="B9" s="79"/>
      <c r="C9" s="79"/>
    </row>
  </sheetData>
  <mergeCells count="3">
    <mergeCell ref="A3:J3"/>
    <mergeCell ref="A4:H4"/>
    <mergeCell ref="A9:C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66"/>
  <sheetViews>
    <sheetView showZeros="0" topLeftCell="D1" workbookViewId="0">
      <pane ySplit="1" topLeftCell="A147" activePane="bottomLeft" state="frozen"/>
      <selection/>
      <selection pane="bottomLeft" activeCell="B23" sqref="B23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648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tr">
        <f>"单位名称："&amp;"昆明市五华区人民医院"</f>
        <v>单位名称：昆明市五华区人民医院</v>
      </c>
      <c r="B4" s="48"/>
      <c r="C4" s="48"/>
      <c r="D4" s="49"/>
      <c r="F4" s="46"/>
      <c r="G4" s="45"/>
      <c r="H4" s="45"/>
      <c r="I4" s="63" t="s">
        <v>1</v>
      </c>
    </row>
    <row r="5" ht="28.5" customHeight="1" spans="1:9">
      <c r="A5" s="50" t="s">
        <v>171</v>
      </c>
      <c r="B5" s="51" t="s">
        <v>172</v>
      </c>
      <c r="C5" s="52" t="s">
        <v>649</v>
      </c>
      <c r="D5" s="50" t="s">
        <v>650</v>
      </c>
      <c r="E5" s="50" t="s">
        <v>651</v>
      </c>
      <c r="F5" s="50" t="s">
        <v>652</v>
      </c>
      <c r="G5" s="51" t="s">
        <v>653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399</v>
      </c>
      <c r="H6" s="51" t="s">
        <v>654</v>
      </c>
      <c r="I6" s="51" t="s">
        <v>655</v>
      </c>
    </row>
    <row r="7" ht="17.25" customHeight="1" spans="1:9">
      <c r="A7" s="55" t="s">
        <v>82</v>
      </c>
      <c r="B7" s="56" t="s">
        <v>83</v>
      </c>
      <c r="C7" s="55" t="s">
        <v>84</v>
      </c>
      <c r="D7" s="57" t="s">
        <v>85</v>
      </c>
      <c r="E7" s="55" t="s">
        <v>86</v>
      </c>
      <c r="F7" s="56" t="s">
        <v>87</v>
      </c>
      <c r="G7" s="58" t="s">
        <v>88</v>
      </c>
      <c r="H7" s="57" t="s">
        <v>89</v>
      </c>
      <c r="I7" s="57">
        <v>9</v>
      </c>
    </row>
    <row r="8" ht="19.5" customHeight="1" spans="1:9">
      <c r="A8" s="59" t="s">
        <v>189</v>
      </c>
      <c r="B8" s="60" t="s">
        <v>70</v>
      </c>
      <c r="C8" s="60" t="s">
        <v>656</v>
      </c>
      <c r="D8" s="30" t="s">
        <v>657</v>
      </c>
      <c r="E8" s="21" t="s">
        <v>464</v>
      </c>
      <c r="F8" s="58" t="s">
        <v>427</v>
      </c>
      <c r="G8" s="61">
        <v>5</v>
      </c>
      <c r="H8" s="62">
        <v>50000</v>
      </c>
      <c r="I8" s="62">
        <v>250000</v>
      </c>
    </row>
    <row r="9" ht="19.5" customHeight="1" spans="1:9">
      <c r="A9" s="59" t="s">
        <v>189</v>
      </c>
      <c r="B9" s="60" t="s">
        <v>70</v>
      </c>
      <c r="C9" s="60" t="s">
        <v>656</v>
      </c>
      <c r="D9" s="30" t="s">
        <v>657</v>
      </c>
      <c r="E9" s="21" t="s">
        <v>464</v>
      </c>
      <c r="F9" s="58" t="s">
        <v>427</v>
      </c>
      <c r="G9" s="61">
        <v>2</v>
      </c>
      <c r="H9" s="62">
        <v>90000</v>
      </c>
      <c r="I9" s="62">
        <v>180000</v>
      </c>
    </row>
    <row r="10" ht="19.5" customHeight="1" spans="1:9">
      <c r="A10" s="59" t="s">
        <v>189</v>
      </c>
      <c r="B10" s="60" t="s">
        <v>70</v>
      </c>
      <c r="C10" s="60" t="s">
        <v>656</v>
      </c>
      <c r="D10" s="30" t="s">
        <v>658</v>
      </c>
      <c r="E10" s="21" t="s">
        <v>539</v>
      </c>
      <c r="F10" s="58" t="s">
        <v>535</v>
      </c>
      <c r="G10" s="61">
        <v>200</v>
      </c>
      <c r="H10" s="62">
        <v>5000</v>
      </c>
      <c r="I10" s="62">
        <v>1000000</v>
      </c>
    </row>
    <row r="11" ht="19.5" customHeight="1" spans="1:9">
      <c r="A11" s="59" t="s">
        <v>189</v>
      </c>
      <c r="B11" s="60" t="s">
        <v>70</v>
      </c>
      <c r="C11" s="60" t="s">
        <v>656</v>
      </c>
      <c r="D11" s="30" t="s">
        <v>659</v>
      </c>
      <c r="E11" s="21" t="s">
        <v>433</v>
      </c>
      <c r="F11" s="58" t="s">
        <v>427</v>
      </c>
      <c r="G11" s="61">
        <v>2</v>
      </c>
      <c r="H11" s="62">
        <v>4000</v>
      </c>
      <c r="I11" s="62">
        <v>8000</v>
      </c>
    </row>
    <row r="12" ht="19.5" customHeight="1" spans="1:9">
      <c r="A12" s="59" t="s">
        <v>189</v>
      </c>
      <c r="B12" s="60" t="s">
        <v>70</v>
      </c>
      <c r="C12" s="60" t="s">
        <v>656</v>
      </c>
      <c r="D12" s="30" t="s">
        <v>659</v>
      </c>
      <c r="E12" s="21" t="s">
        <v>433</v>
      </c>
      <c r="F12" s="58" t="s">
        <v>427</v>
      </c>
      <c r="G12" s="61">
        <v>10</v>
      </c>
      <c r="H12" s="62">
        <v>6000</v>
      </c>
      <c r="I12" s="62">
        <v>60000</v>
      </c>
    </row>
    <row r="13" ht="19.5" customHeight="1" spans="1:9">
      <c r="A13" s="59" t="s">
        <v>189</v>
      </c>
      <c r="B13" s="60" t="s">
        <v>70</v>
      </c>
      <c r="C13" s="60" t="s">
        <v>656</v>
      </c>
      <c r="D13" s="30" t="s">
        <v>660</v>
      </c>
      <c r="E13" s="21" t="s">
        <v>478</v>
      </c>
      <c r="F13" s="58" t="s">
        <v>427</v>
      </c>
      <c r="G13" s="61">
        <v>2</v>
      </c>
      <c r="H13" s="62">
        <v>5000</v>
      </c>
      <c r="I13" s="62">
        <v>10000</v>
      </c>
    </row>
    <row r="14" ht="19.5" customHeight="1" spans="1:9">
      <c r="A14" s="59" t="s">
        <v>189</v>
      </c>
      <c r="B14" s="60" t="s">
        <v>70</v>
      </c>
      <c r="C14" s="60" t="s">
        <v>656</v>
      </c>
      <c r="D14" s="30" t="s">
        <v>660</v>
      </c>
      <c r="E14" s="21" t="s">
        <v>478</v>
      </c>
      <c r="F14" s="58" t="s">
        <v>427</v>
      </c>
      <c r="G14" s="61">
        <v>10</v>
      </c>
      <c r="H14" s="62">
        <v>2000</v>
      </c>
      <c r="I14" s="62">
        <v>20000</v>
      </c>
    </row>
    <row r="15" ht="19.5" customHeight="1" spans="1:9">
      <c r="A15" s="59" t="s">
        <v>189</v>
      </c>
      <c r="B15" s="60" t="s">
        <v>70</v>
      </c>
      <c r="C15" s="60" t="s">
        <v>656</v>
      </c>
      <c r="D15" s="30" t="s">
        <v>661</v>
      </c>
      <c r="E15" s="21" t="s">
        <v>458</v>
      </c>
      <c r="F15" s="58" t="s">
        <v>427</v>
      </c>
      <c r="G15" s="61">
        <v>2</v>
      </c>
      <c r="H15" s="62">
        <v>5000</v>
      </c>
      <c r="I15" s="62">
        <v>10000</v>
      </c>
    </row>
    <row r="16" ht="19.5" customHeight="1" spans="1:9">
      <c r="A16" s="59" t="s">
        <v>189</v>
      </c>
      <c r="B16" s="60" t="s">
        <v>70</v>
      </c>
      <c r="C16" s="60" t="s">
        <v>656</v>
      </c>
      <c r="D16" s="30" t="s">
        <v>662</v>
      </c>
      <c r="E16" s="21" t="s">
        <v>521</v>
      </c>
      <c r="F16" s="58" t="s">
        <v>427</v>
      </c>
      <c r="G16" s="61">
        <v>1</v>
      </c>
      <c r="H16" s="62">
        <v>90000</v>
      </c>
      <c r="I16" s="62">
        <v>90000</v>
      </c>
    </row>
    <row r="17" ht="19.5" customHeight="1" spans="1:9">
      <c r="A17" s="59" t="s">
        <v>189</v>
      </c>
      <c r="B17" s="60" t="s">
        <v>70</v>
      </c>
      <c r="C17" s="60" t="s">
        <v>656</v>
      </c>
      <c r="D17" s="30" t="s">
        <v>663</v>
      </c>
      <c r="E17" s="21" t="s">
        <v>551</v>
      </c>
      <c r="F17" s="58" t="s">
        <v>427</v>
      </c>
      <c r="G17" s="61">
        <v>1</v>
      </c>
      <c r="H17" s="62">
        <v>20000</v>
      </c>
      <c r="I17" s="62">
        <v>20000</v>
      </c>
    </row>
    <row r="18" ht="19.5" customHeight="1" spans="1:9">
      <c r="A18" s="59" t="s">
        <v>189</v>
      </c>
      <c r="B18" s="60" t="s">
        <v>70</v>
      </c>
      <c r="C18" s="60" t="s">
        <v>656</v>
      </c>
      <c r="D18" s="30" t="s">
        <v>664</v>
      </c>
      <c r="E18" s="21" t="s">
        <v>564</v>
      </c>
      <c r="F18" s="58" t="s">
        <v>565</v>
      </c>
      <c r="G18" s="61">
        <v>5</v>
      </c>
      <c r="H18" s="62">
        <v>2000</v>
      </c>
      <c r="I18" s="62">
        <v>10000</v>
      </c>
    </row>
    <row r="19" ht="19.5" customHeight="1" spans="1:9">
      <c r="A19" s="59" t="s">
        <v>189</v>
      </c>
      <c r="B19" s="60" t="s">
        <v>70</v>
      </c>
      <c r="C19" s="60" t="s">
        <v>656</v>
      </c>
      <c r="D19" s="30" t="s">
        <v>664</v>
      </c>
      <c r="E19" s="21" t="s">
        <v>564</v>
      </c>
      <c r="F19" s="58" t="s">
        <v>565</v>
      </c>
      <c r="G19" s="61">
        <v>5</v>
      </c>
      <c r="H19" s="62">
        <v>4500</v>
      </c>
      <c r="I19" s="62">
        <v>22500</v>
      </c>
    </row>
    <row r="20" ht="19.5" customHeight="1" spans="1:9">
      <c r="A20" s="59" t="s">
        <v>189</v>
      </c>
      <c r="B20" s="60" t="s">
        <v>70</v>
      </c>
      <c r="C20" s="60" t="s">
        <v>656</v>
      </c>
      <c r="D20" s="30" t="s">
        <v>665</v>
      </c>
      <c r="E20" s="21" t="s">
        <v>513</v>
      </c>
      <c r="F20" s="58" t="s">
        <v>427</v>
      </c>
      <c r="G20" s="61">
        <v>2</v>
      </c>
      <c r="H20" s="62">
        <v>8000</v>
      </c>
      <c r="I20" s="62">
        <v>16000</v>
      </c>
    </row>
    <row r="21" ht="19.5" customHeight="1" spans="1:9">
      <c r="A21" s="59" t="s">
        <v>189</v>
      </c>
      <c r="B21" s="60" t="s">
        <v>70</v>
      </c>
      <c r="C21" s="60" t="s">
        <v>656</v>
      </c>
      <c r="D21" s="30" t="s">
        <v>666</v>
      </c>
      <c r="E21" s="21" t="s">
        <v>467</v>
      </c>
      <c r="F21" s="58" t="s">
        <v>427</v>
      </c>
      <c r="G21" s="61">
        <v>5</v>
      </c>
      <c r="H21" s="62">
        <v>20000</v>
      </c>
      <c r="I21" s="62">
        <v>100000</v>
      </c>
    </row>
    <row r="22" ht="19.5" customHeight="1" spans="1:9">
      <c r="A22" s="59" t="s">
        <v>189</v>
      </c>
      <c r="B22" s="60" t="s">
        <v>70</v>
      </c>
      <c r="C22" s="60" t="s">
        <v>656</v>
      </c>
      <c r="D22" s="30" t="s">
        <v>667</v>
      </c>
      <c r="E22" s="21" t="s">
        <v>549</v>
      </c>
      <c r="F22" s="58" t="s">
        <v>427</v>
      </c>
      <c r="G22" s="61">
        <v>5</v>
      </c>
      <c r="H22" s="62">
        <v>8000</v>
      </c>
      <c r="I22" s="62">
        <v>40000</v>
      </c>
    </row>
    <row r="23" ht="19.5" customHeight="1" spans="1:9">
      <c r="A23" s="59" t="s">
        <v>189</v>
      </c>
      <c r="B23" s="60" t="s">
        <v>70</v>
      </c>
      <c r="C23" s="60" t="s">
        <v>656</v>
      </c>
      <c r="D23" s="30" t="s">
        <v>668</v>
      </c>
      <c r="E23" s="21" t="s">
        <v>457</v>
      </c>
      <c r="F23" s="58" t="s">
        <v>427</v>
      </c>
      <c r="G23" s="61">
        <v>5</v>
      </c>
      <c r="H23" s="62">
        <v>2500</v>
      </c>
      <c r="I23" s="62">
        <v>12500</v>
      </c>
    </row>
    <row r="24" ht="19.5" customHeight="1" spans="1:9">
      <c r="A24" s="59" t="s">
        <v>189</v>
      </c>
      <c r="B24" s="60" t="s">
        <v>70</v>
      </c>
      <c r="C24" s="60" t="s">
        <v>656</v>
      </c>
      <c r="D24" s="30" t="s">
        <v>669</v>
      </c>
      <c r="E24" s="21" t="s">
        <v>483</v>
      </c>
      <c r="F24" s="58" t="s">
        <v>427</v>
      </c>
      <c r="G24" s="61">
        <v>5</v>
      </c>
      <c r="H24" s="62">
        <v>1000</v>
      </c>
      <c r="I24" s="62">
        <v>5000</v>
      </c>
    </row>
    <row r="25" ht="19.5" customHeight="1" spans="1:9">
      <c r="A25" s="59" t="s">
        <v>189</v>
      </c>
      <c r="B25" s="60" t="s">
        <v>70</v>
      </c>
      <c r="C25" s="60" t="s">
        <v>656</v>
      </c>
      <c r="D25" s="30" t="s">
        <v>670</v>
      </c>
      <c r="E25" s="21" t="s">
        <v>429</v>
      </c>
      <c r="F25" s="58" t="s">
        <v>427</v>
      </c>
      <c r="G25" s="61">
        <v>70</v>
      </c>
      <c r="H25" s="62">
        <v>1200</v>
      </c>
      <c r="I25" s="62">
        <v>84000</v>
      </c>
    </row>
    <row r="26" ht="19.5" customHeight="1" spans="1:9">
      <c r="A26" s="59" t="s">
        <v>189</v>
      </c>
      <c r="B26" s="60" t="s">
        <v>70</v>
      </c>
      <c r="C26" s="60" t="s">
        <v>656</v>
      </c>
      <c r="D26" s="30" t="s">
        <v>671</v>
      </c>
      <c r="E26" s="21" t="s">
        <v>426</v>
      </c>
      <c r="F26" s="58" t="s">
        <v>427</v>
      </c>
      <c r="G26" s="61">
        <v>7</v>
      </c>
      <c r="H26" s="62">
        <v>2000</v>
      </c>
      <c r="I26" s="62">
        <v>14000</v>
      </c>
    </row>
    <row r="27" ht="19.5" customHeight="1" spans="1:9">
      <c r="A27" s="59" t="s">
        <v>189</v>
      </c>
      <c r="B27" s="60" t="s">
        <v>70</v>
      </c>
      <c r="C27" s="60" t="s">
        <v>656</v>
      </c>
      <c r="D27" s="30" t="s">
        <v>672</v>
      </c>
      <c r="E27" s="21" t="s">
        <v>499</v>
      </c>
      <c r="F27" s="58" t="s">
        <v>427</v>
      </c>
      <c r="G27" s="61">
        <v>3</v>
      </c>
      <c r="H27" s="62">
        <v>800</v>
      </c>
      <c r="I27" s="62">
        <v>2400</v>
      </c>
    </row>
    <row r="28" ht="19.5" customHeight="1" spans="1:9">
      <c r="A28" s="59" t="s">
        <v>189</v>
      </c>
      <c r="B28" s="60" t="s">
        <v>70</v>
      </c>
      <c r="C28" s="60" t="s">
        <v>656</v>
      </c>
      <c r="D28" s="30" t="s">
        <v>672</v>
      </c>
      <c r="E28" s="21" t="s">
        <v>499</v>
      </c>
      <c r="F28" s="58" t="s">
        <v>427</v>
      </c>
      <c r="G28" s="61">
        <v>50</v>
      </c>
      <c r="H28" s="62">
        <v>800</v>
      </c>
      <c r="I28" s="62">
        <v>40000</v>
      </c>
    </row>
    <row r="29" ht="19.5" customHeight="1" spans="1:9">
      <c r="A29" s="59" t="s">
        <v>189</v>
      </c>
      <c r="B29" s="60" t="s">
        <v>70</v>
      </c>
      <c r="C29" s="60" t="s">
        <v>656</v>
      </c>
      <c r="D29" s="30" t="s">
        <v>673</v>
      </c>
      <c r="E29" s="21" t="s">
        <v>546</v>
      </c>
      <c r="F29" s="58" t="s">
        <v>427</v>
      </c>
      <c r="G29" s="61">
        <v>2</v>
      </c>
      <c r="H29" s="62">
        <v>500</v>
      </c>
      <c r="I29" s="62">
        <v>1000</v>
      </c>
    </row>
    <row r="30" ht="19.5" customHeight="1" spans="1:9">
      <c r="A30" s="59" t="s">
        <v>189</v>
      </c>
      <c r="B30" s="60" t="s">
        <v>70</v>
      </c>
      <c r="C30" s="60" t="s">
        <v>656</v>
      </c>
      <c r="D30" s="30" t="s">
        <v>673</v>
      </c>
      <c r="E30" s="21" t="s">
        <v>546</v>
      </c>
      <c r="F30" s="58" t="s">
        <v>427</v>
      </c>
      <c r="G30" s="61">
        <v>10</v>
      </c>
      <c r="H30" s="62">
        <v>3200</v>
      </c>
      <c r="I30" s="62">
        <v>32000</v>
      </c>
    </row>
    <row r="31" ht="19.5" customHeight="1" spans="1:9">
      <c r="A31" s="59" t="s">
        <v>189</v>
      </c>
      <c r="B31" s="60" t="s">
        <v>70</v>
      </c>
      <c r="C31" s="60" t="s">
        <v>656</v>
      </c>
      <c r="D31" s="30" t="s">
        <v>673</v>
      </c>
      <c r="E31" s="21" t="s">
        <v>546</v>
      </c>
      <c r="F31" s="58" t="s">
        <v>427</v>
      </c>
      <c r="G31" s="61">
        <v>50</v>
      </c>
      <c r="H31" s="62">
        <v>2600</v>
      </c>
      <c r="I31" s="62">
        <v>130000</v>
      </c>
    </row>
    <row r="32" ht="19.5" customHeight="1" spans="1:9">
      <c r="A32" s="59" t="s">
        <v>189</v>
      </c>
      <c r="B32" s="60" t="s">
        <v>70</v>
      </c>
      <c r="C32" s="60" t="s">
        <v>656</v>
      </c>
      <c r="D32" s="30" t="s">
        <v>674</v>
      </c>
      <c r="E32" s="21" t="s">
        <v>507</v>
      </c>
      <c r="F32" s="58" t="s">
        <v>427</v>
      </c>
      <c r="G32" s="61">
        <v>30</v>
      </c>
      <c r="H32" s="62">
        <v>2600</v>
      </c>
      <c r="I32" s="62">
        <v>78000</v>
      </c>
    </row>
    <row r="33" ht="19.5" customHeight="1" spans="1:9">
      <c r="A33" s="59" t="s">
        <v>189</v>
      </c>
      <c r="B33" s="60" t="s">
        <v>70</v>
      </c>
      <c r="C33" s="60" t="s">
        <v>656</v>
      </c>
      <c r="D33" s="30" t="s">
        <v>675</v>
      </c>
      <c r="E33" s="21" t="s">
        <v>463</v>
      </c>
      <c r="F33" s="58" t="s">
        <v>461</v>
      </c>
      <c r="G33" s="61">
        <v>10</v>
      </c>
      <c r="H33" s="62">
        <v>1500</v>
      </c>
      <c r="I33" s="62">
        <v>15000</v>
      </c>
    </row>
    <row r="34" ht="19.5" customHeight="1" spans="1:9">
      <c r="A34" s="59" t="s">
        <v>189</v>
      </c>
      <c r="B34" s="60" t="s">
        <v>70</v>
      </c>
      <c r="C34" s="60" t="s">
        <v>656</v>
      </c>
      <c r="D34" s="30" t="s">
        <v>676</v>
      </c>
      <c r="E34" s="21" t="s">
        <v>523</v>
      </c>
      <c r="F34" s="58" t="s">
        <v>427</v>
      </c>
      <c r="G34" s="61">
        <v>5</v>
      </c>
      <c r="H34" s="62">
        <v>1800</v>
      </c>
      <c r="I34" s="62">
        <v>9000</v>
      </c>
    </row>
    <row r="35" ht="19.5" customHeight="1" spans="1:9">
      <c r="A35" s="59" t="s">
        <v>189</v>
      </c>
      <c r="B35" s="60" t="s">
        <v>70</v>
      </c>
      <c r="C35" s="60" t="s">
        <v>656</v>
      </c>
      <c r="D35" s="30" t="s">
        <v>677</v>
      </c>
      <c r="E35" s="21" t="s">
        <v>509</v>
      </c>
      <c r="F35" s="58" t="s">
        <v>427</v>
      </c>
      <c r="G35" s="61">
        <v>22</v>
      </c>
      <c r="H35" s="62">
        <v>1000</v>
      </c>
      <c r="I35" s="62">
        <v>22000</v>
      </c>
    </row>
    <row r="36" ht="19.5" customHeight="1" spans="1:9">
      <c r="A36" s="59" t="s">
        <v>189</v>
      </c>
      <c r="B36" s="60" t="s">
        <v>70</v>
      </c>
      <c r="C36" s="60" t="s">
        <v>656</v>
      </c>
      <c r="D36" s="30" t="s">
        <v>678</v>
      </c>
      <c r="E36" s="21" t="s">
        <v>519</v>
      </c>
      <c r="F36" s="58" t="s">
        <v>427</v>
      </c>
      <c r="G36" s="61">
        <v>5</v>
      </c>
      <c r="H36" s="62">
        <v>6000</v>
      </c>
      <c r="I36" s="62">
        <v>30000</v>
      </c>
    </row>
    <row r="37" ht="19.5" customHeight="1" spans="1:9">
      <c r="A37" s="59" t="s">
        <v>189</v>
      </c>
      <c r="B37" s="60" t="s">
        <v>70</v>
      </c>
      <c r="C37" s="60" t="s">
        <v>656</v>
      </c>
      <c r="D37" s="30" t="s">
        <v>679</v>
      </c>
      <c r="E37" s="21" t="s">
        <v>631</v>
      </c>
      <c r="F37" s="58" t="s">
        <v>427</v>
      </c>
      <c r="G37" s="61">
        <v>10</v>
      </c>
      <c r="H37" s="62">
        <v>5600</v>
      </c>
      <c r="I37" s="62">
        <v>56000</v>
      </c>
    </row>
    <row r="38" ht="19.5" customHeight="1" spans="1:9">
      <c r="A38" s="59" t="s">
        <v>189</v>
      </c>
      <c r="B38" s="60" t="s">
        <v>70</v>
      </c>
      <c r="C38" s="60" t="s">
        <v>656</v>
      </c>
      <c r="D38" s="30" t="s">
        <v>680</v>
      </c>
      <c r="E38" s="21" t="s">
        <v>553</v>
      </c>
      <c r="F38" s="58" t="s">
        <v>427</v>
      </c>
      <c r="G38" s="61">
        <v>5</v>
      </c>
      <c r="H38" s="62">
        <v>2500</v>
      </c>
      <c r="I38" s="62">
        <v>12500</v>
      </c>
    </row>
    <row r="39" ht="19.5" customHeight="1" spans="1:9">
      <c r="A39" s="59" t="s">
        <v>189</v>
      </c>
      <c r="B39" s="60" t="s">
        <v>70</v>
      </c>
      <c r="C39" s="60" t="s">
        <v>656</v>
      </c>
      <c r="D39" s="30" t="s">
        <v>681</v>
      </c>
      <c r="E39" s="21" t="s">
        <v>579</v>
      </c>
      <c r="F39" s="58" t="s">
        <v>427</v>
      </c>
      <c r="G39" s="61">
        <v>2</v>
      </c>
      <c r="H39" s="62">
        <v>20000</v>
      </c>
      <c r="I39" s="62">
        <v>40000</v>
      </c>
    </row>
    <row r="40" ht="19.5" customHeight="1" spans="1:9">
      <c r="A40" s="59" t="s">
        <v>189</v>
      </c>
      <c r="B40" s="60" t="s">
        <v>70</v>
      </c>
      <c r="C40" s="60" t="s">
        <v>656</v>
      </c>
      <c r="D40" s="30" t="s">
        <v>682</v>
      </c>
      <c r="E40" s="21" t="s">
        <v>525</v>
      </c>
      <c r="F40" s="58" t="s">
        <v>427</v>
      </c>
      <c r="G40" s="61">
        <v>1</v>
      </c>
      <c r="H40" s="62">
        <v>400000</v>
      </c>
      <c r="I40" s="62">
        <v>400000</v>
      </c>
    </row>
    <row r="41" ht="19.5" customHeight="1" spans="1:9">
      <c r="A41" s="59" t="s">
        <v>189</v>
      </c>
      <c r="B41" s="60" t="s">
        <v>70</v>
      </c>
      <c r="C41" s="60" t="s">
        <v>656</v>
      </c>
      <c r="D41" s="30" t="s">
        <v>682</v>
      </c>
      <c r="E41" s="21" t="s">
        <v>525</v>
      </c>
      <c r="F41" s="58" t="s">
        <v>427</v>
      </c>
      <c r="G41" s="61">
        <v>1</v>
      </c>
      <c r="H41" s="62">
        <v>1000000</v>
      </c>
      <c r="I41" s="62">
        <v>1000000</v>
      </c>
    </row>
    <row r="42" ht="19.5" customHeight="1" spans="1:9">
      <c r="A42" s="59" t="s">
        <v>189</v>
      </c>
      <c r="B42" s="60" t="s">
        <v>70</v>
      </c>
      <c r="C42" s="60" t="s">
        <v>656</v>
      </c>
      <c r="D42" s="30" t="s">
        <v>683</v>
      </c>
      <c r="E42" s="21" t="s">
        <v>502</v>
      </c>
      <c r="F42" s="58" t="s">
        <v>503</v>
      </c>
      <c r="G42" s="61">
        <v>2</v>
      </c>
      <c r="H42" s="62">
        <v>300</v>
      </c>
      <c r="I42" s="62">
        <v>600</v>
      </c>
    </row>
    <row r="43" ht="19.5" customHeight="1" spans="1:9">
      <c r="A43" s="59" t="s">
        <v>189</v>
      </c>
      <c r="B43" s="60" t="s">
        <v>70</v>
      </c>
      <c r="C43" s="60" t="s">
        <v>656</v>
      </c>
      <c r="D43" s="30" t="s">
        <v>684</v>
      </c>
      <c r="E43" s="21" t="s">
        <v>596</v>
      </c>
      <c r="F43" s="58" t="s">
        <v>427</v>
      </c>
      <c r="G43" s="61">
        <v>3</v>
      </c>
      <c r="H43" s="62">
        <v>60000</v>
      </c>
      <c r="I43" s="62">
        <v>180000</v>
      </c>
    </row>
    <row r="44" ht="19.5" customHeight="1" spans="1:9">
      <c r="A44" s="59" t="s">
        <v>189</v>
      </c>
      <c r="B44" s="60" t="s">
        <v>70</v>
      </c>
      <c r="C44" s="60" t="s">
        <v>656</v>
      </c>
      <c r="D44" s="30" t="s">
        <v>684</v>
      </c>
      <c r="E44" s="21" t="s">
        <v>596</v>
      </c>
      <c r="F44" s="58" t="s">
        <v>427</v>
      </c>
      <c r="G44" s="61">
        <v>14</v>
      </c>
      <c r="H44" s="62">
        <v>15000</v>
      </c>
      <c r="I44" s="62">
        <v>210000</v>
      </c>
    </row>
    <row r="45" ht="19.5" customHeight="1" spans="1:9">
      <c r="A45" s="59" t="s">
        <v>189</v>
      </c>
      <c r="B45" s="60" t="s">
        <v>70</v>
      </c>
      <c r="C45" s="60" t="s">
        <v>656</v>
      </c>
      <c r="D45" s="30" t="s">
        <v>684</v>
      </c>
      <c r="E45" s="21" t="s">
        <v>596</v>
      </c>
      <c r="F45" s="58" t="s">
        <v>427</v>
      </c>
      <c r="G45" s="61">
        <v>5</v>
      </c>
      <c r="H45" s="62">
        <v>3000</v>
      </c>
      <c r="I45" s="62">
        <v>15000</v>
      </c>
    </row>
    <row r="46" ht="19.5" customHeight="1" spans="1:9">
      <c r="A46" s="59" t="s">
        <v>189</v>
      </c>
      <c r="B46" s="60" t="s">
        <v>70</v>
      </c>
      <c r="C46" s="60" t="s">
        <v>656</v>
      </c>
      <c r="D46" s="30" t="s">
        <v>684</v>
      </c>
      <c r="E46" s="21" t="s">
        <v>596</v>
      </c>
      <c r="F46" s="58" t="s">
        <v>427</v>
      </c>
      <c r="G46" s="61">
        <v>1</v>
      </c>
      <c r="H46" s="62">
        <v>600000</v>
      </c>
      <c r="I46" s="62">
        <v>600000</v>
      </c>
    </row>
    <row r="47" ht="19.5" customHeight="1" spans="1:9">
      <c r="A47" s="59" t="s">
        <v>189</v>
      </c>
      <c r="B47" s="60" t="s">
        <v>70</v>
      </c>
      <c r="C47" s="60" t="s">
        <v>656</v>
      </c>
      <c r="D47" s="30" t="s">
        <v>684</v>
      </c>
      <c r="E47" s="21" t="s">
        <v>596</v>
      </c>
      <c r="F47" s="58" t="s">
        <v>427</v>
      </c>
      <c r="G47" s="61">
        <v>3</v>
      </c>
      <c r="H47" s="62">
        <v>25000</v>
      </c>
      <c r="I47" s="62">
        <v>75000</v>
      </c>
    </row>
    <row r="48" ht="19.5" customHeight="1" spans="1:9">
      <c r="A48" s="59" t="s">
        <v>189</v>
      </c>
      <c r="B48" s="60" t="s">
        <v>70</v>
      </c>
      <c r="C48" s="60" t="s">
        <v>656</v>
      </c>
      <c r="D48" s="30" t="s">
        <v>684</v>
      </c>
      <c r="E48" s="21" t="s">
        <v>596</v>
      </c>
      <c r="F48" s="58" t="s">
        <v>427</v>
      </c>
      <c r="G48" s="61">
        <v>5</v>
      </c>
      <c r="H48" s="62">
        <v>40000</v>
      </c>
      <c r="I48" s="62">
        <v>200000</v>
      </c>
    </row>
    <row r="49" ht="19.5" customHeight="1" spans="1:9">
      <c r="A49" s="59" t="s">
        <v>189</v>
      </c>
      <c r="B49" s="60" t="s">
        <v>70</v>
      </c>
      <c r="C49" s="60" t="s">
        <v>656</v>
      </c>
      <c r="D49" s="30" t="s">
        <v>684</v>
      </c>
      <c r="E49" s="21" t="s">
        <v>596</v>
      </c>
      <c r="F49" s="58" t="s">
        <v>427</v>
      </c>
      <c r="G49" s="61">
        <v>1</v>
      </c>
      <c r="H49" s="62">
        <v>120000</v>
      </c>
      <c r="I49" s="62">
        <v>120000</v>
      </c>
    </row>
    <row r="50" ht="19.5" customHeight="1" spans="1:9">
      <c r="A50" s="59" t="s">
        <v>189</v>
      </c>
      <c r="B50" s="60" t="s">
        <v>70</v>
      </c>
      <c r="C50" s="60" t="s">
        <v>656</v>
      </c>
      <c r="D50" s="30" t="s">
        <v>684</v>
      </c>
      <c r="E50" s="21" t="s">
        <v>596</v>
      </c>
      <c r="F50" s="58" t="s">
        <v>427</v>
      </c>
      <c r="G50" s="61">
        <v>1</v>
      </c>
      <c r="H50" s="62">
        <v>450000</v>
      </c>
      <c r="I50" s="62">
        <v>450000</v>
      </c>
    </row>
    <row r="51" ht="19.5" customHeight="1" spans="1:9">
      <c r="A51" s="59" t="s">
        <v>189</v>
      </c>
      <c r="B51" s="60" t="s">
        <v>70</v>
      </c>
      <c r="C51" s="60" t="s">
        <v>656</v>
      </c>
      <c r="D51" s="30" t="s">
        <v>684</v>
      </c>
      <c r="E51" s="21" t="s">
        <v>596</v>
      </c>
      <c r="F51" s="58" t="s">
        <v>427</v>
      </c>
      <c r="G51" s="61">
        <v>1</v>
      </c>
      <c r="H51" s="62">
        <v>90000</v>
      </c>
      <c r="I51" s="62">
        <v>90000</v>
      </c>
    </row>
    <row r="52" ht="19.5" customHeight="1" spans="1:9">
      <c r="A52" s="59" t="s">
        <v>189</v>
      </c>
      <c r="B52" s="60" t="s">
        <v>70</v>
      </c>
      <c r="C52" s="60" t="s">
        <v>656</v>
      </c>
      <c r="D52" s="30" t="s">
        <v>684</v>
      </c>
      <c r="E52" s="21" t="s">
        <v>596</v>
      </c>
      <c r="F52" s="58" t="s">
        <v>427</v>
      </c>
      <c r="G52" s="61">
        <v>1</v>
      </c>
      <c r="H52" s="62">
        <v>250000</v>
      </c>
      <c r="I52" s="62">
        <v>250000</v>
      </c>
    </row>
    <row r="53" ht="19.5" customHeight="1" spans="1:9">
      <c r="A53" s="59" t="s">
        <v>189</v>
      </c>
      <c r="B53" s="60" t="s">
        <v>70</v>
      </c>
      <c r="C53" s="60" t="s">
        <v>656</v>
      </c>
      <c r="D53" s="30" t="s">
        <v>684</v>
      </c>
      <c r="E53" s="21" t="s">
        <v>596</v>
      </c>
      <c r="F53" s="58" t="s">
        <v>427</v>
      </c>
      <c r="G53" s="61">
        <v>5</v>
      </c>
      <c r="H53" s="62">
        <v>42000</v>
      </c>
      <c r="I53" s="62">
        <v>210000</v>
      </c>
    </row>
    <row r="54" ht="19.5" customHeight="1" spans="1:9">
      <c r="A54" s="59" t="s">
        <v>189</v>
      </c>
      <c r="B54" s="60" t="s">
        <v>70</v>
      </c>
      <c r="C54" s="60" t="s">
        <v>656</v>
      </c>
      <c r="D54" s="30" t="s">
        <v>684</v>
      </c>
      <c r="E54" s="21" t="s">
        <v>596</v>
      </c>
      <c r="F54" s="58" t="s">
        <v>461</v>
      </c>
      <c r="G54" s="61">
        <v>2</v>
      </c>
      <c r="H54" s="62">
        <v>500</v>
      </c>
      <c r="I54" s="62">
        <v>1000</v>
      </c>
    </row>
    <row r="55" ht="19.5" customHeight="1" spans="1:9">
      <c r="A55" s="59" t="s">
        <v>189</v>
      </c>
      <c r="B55" s="60" t="s">
        <v>70</v>
      </c>
      <c r="C55" s="60" t="s">
        <v>656</v>
      </c>
      <c r="D55" s="30" t="s">
        <v>684</v>
      </c>
      <c r="E55" s="21" t="s">
        <v>596</v>
      </c>
      <c r="F55" s="58" t="s">
        <v>427</v>
      </c>
      <c r="G55" s="61">
        <v>1</v>
      </c>
      <c r="H55" s="62">
        <v>50000</v>
      </c>
      <c r="I55" s="62">
        <v>50000</v>
      </c>
    </row>
    <row r="56" ht="19.5" customHeight="1" spans="1:9">
      <c r="A56" s="59" t="s">
        <v>189</v>
      </c>
      <c r="B56" s="60" t="s">
        <v>70</v>
      </c>
      <c r="C56" s="60" t="s">
        <v>656</v>
      </c>
      <c r="D56" s="30" t="s">
        <v>684</v>
      </c>
      <c r="E56" s="21" t="s">
        <v>596</v>
      </c>
      <c r="F56" s="58" t="s">
        <v>427</v>
      </c>
      <c r="G56" s="61">
        <v>1</v>
      </c>
      <c r="H56" s="62">
        <v>500</v>
      </c>
      <c r="I56" s="62">
        <v>500</v>
      </c>
    </row>
    <row r="57" ht="19.5" customHeight="1" spans="1:9">
      <c r="A57" s="59" t="s">
        <v>189</v>
      </c>
      <c r="B57" s="60" t="s">
        <v>70</v>
      </c>
      <c r="C57" s="60" t="s">
        <v>656</v>
      </c>
      <c r="D57" s="30" t="s">
        <v>684</v>
      </c>
      <c r="E57" s="21" t="s">
        <v>596</v>
      </c>
      <c r="F57" s="58" t="s">
        <v>427</v>
      </c>
      <c r="G57" s="61">
        <v>20</v>
      </c>
      <c r="H57" s="62">
        <v>15000</v>
      </c>
      <c r="I57" s="62">
        <v>300000</v>
      </c>
    </row>
    <row r="58" ht="19.5" customHeight="1" spans="1:9">
      <c r="A58" s="59" t="s">
        <v>189</v>
      </c>
      <c r="B58" s="60" t="s">
        <v>70</v>
      </c>
      <c r="C58" s="60" t="s">
        <v>656</v>
      </c>
      <c r="D58" s="30" t="s">
        <v>684</v>
      </c>
      <c r="E58" s="21" t="s">
        <v>596</v>
      </c>
      <c r="F58" s="58" t="s">
        <v>427</v>
      </c>
      <c r="G58" s="61">
        <v>1</v>
      </c>
      <c r="H58" s="62">
        <v>600000</v>
      </c>
      <c r="I58" s="62">
        <v>600000</v>
      </c>
    </row>
    <row r="59" ht="19.5" customHeight="1" spans="1:9">
      <c r="A59" s="59" t="s">
        <v>189</v>
      </c>
      <c r="B59" s="60" t="s">
        <v>70</v>
      </c>
      <c r="C59" s="60" t="s">
        <v>656</v>
      </c>
      <c r="D59" s="30" t="s">
        <v>684</v>
      </c>
      <c r="E59" s="21" t="s">
        <v>596</v>
      </c>
      <c r="F59" s="58" t="s">
        <v>427</v>
      </c>
      <c r="G59" s="61">
        <v>1</v>
      </c>
      <c r="H59" s="62">
        <v>280000</v>
      </c>
      <c r="I59" s="62">
        <v>280000</v>
      </c>
    </row>
    <row r="60" ht="19.5" customHeight="1" spans="1:9">
      <c r="A60" s="59" t="s">
        <v>189</v>
      </c>
      <c r="B60" s="60" t="s">
        <v>70</v>
      </c>
      <c r="C60" s="60" t="s">
        <v>656</v>
      </c>
      <c r="D60" s="30" t="s">
        <v>684</v>
      </c>
      <c r="E60" s="21" t="s">
        <v>596</v>
      </c>
      <c r="F60" s="58" t="s">
        <v>427</v>
      </c>
      <c r="G60" s="61">
        <v>20</v>
      </c>
      <c r="H60" s="62">
        <v>15000</v>
      </c>
      <c r="I60" s="62">
        <v>300000</v>
      </c>
    </row>
    <row r="61" ht="19.5" customHeight="1" spans="1:9">
      <c r="A61" s="59" t="s">
        <v>189</v>
      </c>
      <c r="B61" s="60" t="s">
        <v>70</v>
      </c>
      <c r="C61" s="60" t="s">
        <v>656</v>
      </c>
      <c r="D61" s="30" t="s">
        <v>684</v>
      </c>
      <c r="E61" s="21" t="s">
        <v>596</v>
      </c>
      <c r="F61" s="58" t="s">
        <v>427</v>
      </c>
      <c r="G61" s="61">
        <v>1</v>
      </c>
      <c r="H61" s="62">
        <v>500000</v>
      </c>
      <c r="I61" s="62">
        <v>500000</v>
      </c>
    </row>
    <row r="62" ht="19.5" customHeight="1" spans="1:9">
      <c r="A62" s="59" t="s">
        <v>189</v>
      </c>
      <c r="B62" s="60" t="s">
        <v>70</v>
      </c>
      <c r="C62" s="60" t="s">
        <v>656</v>
      </c>
      <c r="D62" s="30" t="s">
        <v>684</v>
      </c>
      <c r="E62" s="21" t="s">
        <v>596</v>
      </c>
      <c r="F62" s="58" t="s">
        <v>427</v>
      </c>
      <c r="G62" s="61">
        <v>1</v>
      </c>
      <c r="H62" s="62">
        <v>200000</v>
      </c>
      <c r="I62" s="62">
        <v>200000</v>
      </c>
    </row>
    <row r="63" ht="19.5" customHeight="1" spans="1:9">
      <c r="A63" s="59" t="s">
        <v>189</v>
      </c>
      <c r="B63" s="60" t="s">
        <v>70</v>
      </c>
      <c r="C63" s="60" t="s">
        <v>656</v>
      </c>
      <c r="D63" s="30" t="s">
        <v>684</v>
      </c>
      <c r="E63" s="21" t="s">
        <v>596</v>
      </c>
      <c r="F63" s="58" t="s">
        <v>427</v>
      </c>
      <c r="G63" s="61">
        <v>4</v>
      </c>
      <c r="H63" s="62">
        <v>42000</v>
      </c>
      <c r="I63" s="62">
        <v>168000</v>
      </c>
    </row>
    <row r="64" ht="19.5" customHeight="1" spans="1:9">
      <c r="A64" s="59" t="s">
        <v>189</v>
      </c>
      <c r="B64" s="60" t="s">
        <v>70</v>
      </c>
      <c r="C64" s="60" t="s">
        <v>656</v>
      </c>
      <c r="D64" s="30" t="s">
        <v>684</v>
      </c>
      <c r="E64" s="21" t="s">
        <v>596</v>
      </c>
      <c r="F64" s="58" t="s">
        <v>427</v>
      </c>
      <c r="G64" s="61">
        <v>2</v>
      </c>
      <c r="H64" s="62">
        <v>35000</v>
      </c>
      <c r="I64" s="62">
        <v>70000</v>
      </c>
    </row>
    <row r="65" ht="19.5" customHeight="1" spans="1:9">
      <c r="A65" s="59" t="s">
        <v>189</v>
      </c>
      <c r="B65" s="60" t="s">
        <v>70</v>
      </c>
      <c r="C65" s="60" t="s">
        <v>656</v>
      </c>
      <c r="D65" s="30" t="s">
        <v>685</v>
      </c>
      <c r="E65" s="21" t="s">
        <v>619</v>
      </c>
      <c r="F65" s="58" t="s">
        <v>427</v>
      </c>
      <c r="G65" s="61">
        <v>1</v>
      </c>
      <c r="H65" s="62">
        <v>2000</v>
      </c>
      <c r="I65" s="62">
        <v>2000</v>
      </c>
    </row>
    <row r="66" ht="19.5" customHeight="1" spans="1:9">
      <c r="A66" s="59" t="s">
        <v>189</v>
      </c>
      <c r="B66" s="60" t="s">
        <v>70</v>
      </c>
      <c r="C66" s="60" t="s">
        <v>656</v>
      </c>
      <c r="D66" s="30" t="s">
        <v>685</v>
      </c>
      <c r="E66" s="21" t="s">
        <v>619</v>
      </c>
      <c r="F66" s="58" t="s">
        <v>427</v>
      </c>
      <c r="G66" s="61">
        <v>1</v>
      </c>
      <c r="H66" s="62">
        <v>4000</v>
      </c>
      <c r="I66" s="62">
        <v>4000</v>
      </c>
    </row>
    <row r="67" ht="19.5" customHeight="1" spans="1:9">
      <c r="A67" s="59" t="s">
        <v>189</v>
      </c>
      <c r="B67" s="60" t="s">
        <v>70</v>
      </c>
      <c r="C67" s="60" t="s">
        <v>656</v>
      </c>
      <c r="D67" s="30" t="s">
        <v>685</v>
      </c>
      <c r="E67" s="21" t="s">
        <v>619</v>
      </c>
      <c r="F67" s="58" t="s">
        <v>427</v>
      </c>
      <c r="G67" s="61">
        <v>1</v>
      </c>
      <c r="H67" s="62">
        <v>2000</v>
      </c>
      <c r="I67" s="62">
        <v>2000</v>
      </c>
    </row>
    <row r="68" ht="19.5" customHeight="1" spans="1:9">
      <c r="A68" s="59" t="s">
        <v>189</v>
      </c>
      <c r="B68" s="60" t="s">
        <v>70</v>
      </c>
      <c r="C68" s="60" t="s">
        <v>656</v>
      </c>
      <c r="D68" s="30" t="s">
        <v>686</v>
      </c>
      <c r="E68" s="21" t="s">
        <v>585</v>
      </c>
      <c r="F68" s="58" t="s">
        <v>427</v>
      </c>
      <c r="G68" s="61">
        <v>2</v>
      </c>
      <c r="H68" s="62">
        <v>33000</v>
      </c>
      <c r="I68" s="62">
        <v>66000</v>
      </c>
    </row>
    <row r="69" ht="19.5" customHeight="1" spans="1:9">
      <c r="A69" s="59" t="s">
        <v>189</v>
      </c>
      <c r="B69" s="60" t="s">
        <v>70</v>
      </c>
      <c r="C69" s="60" t="s">
        <v>656</v>
      </c>
      <c r="D69" s="30" t="s">
        <v>686</v>
      </c>
      <c r="E69" s="21" t="s">
        <v>585</v>
      </c>
      <c r="F69" s="58" t="s">
        <v>427</v>
      </c>
      <c r="G69" s="61">
        <v>1</v>
      </c>
      <c r="H69" s="62">
        <v>1200000</v>
      </c>
      <c r="I69" s="62">
        <v>1200000</v>
      </c>
    </row>
    <row r="70" ht="19.5" customHeight="1" spans="1:9">
      <c r="A70" s="59" t="s">
        <v>189</v>
      </c>
      <c r="B70" s="60" t="s">
        <v>70</v>
      </c>
      <c r="C70" s="60" t="s">
        <v>656</v>
      </c>
      <c r="D70" s="30" t="s">
        <v>686</v>
      </c>
      <c r="E70" s="21" t="s">
        <v>585</v>
      </c>
      <c r="F70" s="58" t="s">
        <v>427</v>
      </c>
      <c r="G70" s="61">
        <v>1</v>
      </c>
      <c r="H70" s="62">
        <v>1800000</v>
      </c>
      <c r="I70" s="62">
        <v>1800000</v>
      </c>
    </row>
    <row r="71" ht="19.5" customHeight="1" spans="1:9">
      <c r="A71" s="59" t="s">
        <v>189</v>
      </c>
      <c r="B71" s="60" t="s">
        <v>70</v>
      </c>
      <c r="C71" s="60" t="s">
        <v>656</v>
      </c>
      <c r="D71" s="30" t="s">
        <v>686</v>
      </c>
      <c r="E71" s="21" t="s">
        <v>585</v>
      </c>
      <c r="F71" s="58" t="s">
        <v>427</v>
      </c>
      <c r="G71" s="61">
        <v>1</v>
      </c>
      <c r="H71" s="62">
        <v>2500000</v>
      </c>
      <c r="I71" s="62">
        <v>2500000</v>
      </c>
    </row>
    <row r="72" ht="19.5" customHeight="1" spans="1:9">
      <c r="A72" s="59" t="s">
        <v>189</v>
      </c>
      <c r="B72" s="60" t="s">
        <v>70</v>
      </c>
      <c r="C72" s="60" t="s">
        <v>656</v>
      </c>
      <c r="D72" s="30" t="s">
        <v>686</v>
      </c>
      <c r="E72" s="21" t="s">
        <v>585</v>
      </c>
      <c r="F72" s="58" t="s">
        <v>427</v>
      </c>
      <c r="G72" s="61">
        <v>1</v>
      </c>
      <c r="H72" s="62">
        <v>400000</v>
      </c>
      <c r="I72" s="62">
        <v>400000</v>
      </c>
    </row>
    <row r="73" ht="19.5" customHeight="1" spans="1:9">
      <c r="A73" s="59" t="s">
        <v>189</v>
      </c>
      <c r="B73" s="60" t="s">
        <v>70</v>
      </c>
      <c r="C73" s="60" t="s">
        <v>656</v>
      </c>
      <c r="D73" s="30" t="s">
        <v>686</v>
      </c>
      <c r="E73" s="21" t="s">
        <v>585</v>
      </c>
      <c r="F73" s="58" t="s">
        <v>427</v>
      </c>
      <c r="G73" s="61">
        <v>1</v>
      </c>
      <c r="H73" s="62">
        <v>30000</v>
      </c>
      <c r="I73" s="62">
        <v>30000</v>
      </c>
    </row>
    <row r="74" ht="19.5" customHeight="1" spans="1:9">
      <c r="A74" s="59" t="s">
        <v>189</v>
      </c>
      <c r="B74" s="60" t="s">
        <v>70</v>
      </c>
      <c r="C74" s="60" t="s">
        <v>656</v>
      </c>
      <c r="D74" s="30" t="s">
        <v>686</v>
      </c>
      <c r="E74" s="21" t="s">
        <v>585</v>
      </c>
      <c r="F74" s="58" t="s">
        <v>427</v>
      </c>
      <c r="G74" s="61">
        <v>1</v>
      </c>
      <c r="H74" s="62">
        <v>150000</v>
      </c>
      <c r="I74" s="62">
        <v>150000</v>
      </c>
    </row>
    <row r="75" ht="19.5" customHeight="1" spans="1:9">
      <c r="A75" s="59" t="s">
        <v>189</v>
      </c>
      <c r="B75" s="60" t="s">
        <v>70</v>
      </c>
      <c r="C75" s="60" t="s">
        <v>656</v>
      </c>
      <c r="D75" s="30" t="s">
        <v>687</v>
      </c>
      <c r="E75" s="21" t="s">
        <v>623</v>
      </c>
      <c r="F75" s="58" t="s">
        <v>427</v>
      </c>
      <c r="G75" s="61">
        <v>1</v>
      </c>
      <c r="H75" s="62">
        <v>30000</v>
      </c>
      <c r="I75" s="62">
        <v>30000</v>
      </c>
    </row>
    <row r="76" ht="19.5" customHeight="1" spans="1:9">
      <c r="A76" s="59" t="s">
        <v>189</v>
      </c>
      <c r="B76" s="60" t="s">
        <v>70</v>
      </c>
      <c r="C76" s="60" t="s">
        <v>656</v>
      </c>
      <c r="D76" s="30" t="s">
        <v>687</v>
      </c>
      <c r="E76" s="21" t="s">
        <v>623</v>
      </c>
      <c r="F76" s="58" t="s">
        <v>427</v>
      </c>
      <c r="G76" s="61">
        <v>1</v>
      </c>
      <c r="H76" s="62">
        <v>500000</v>
      </c>
      <c r="I76" s="62">
        <v>500000</v>
      </c>
    </row>
    <row r="77" ht="19.5" customHeight="1" spans="1:9">
      <c r="A77" s="59" t="s">
        <v>189</v>
      </c>
      <c r="B77" s="60" t="s">
        <v>70</v>
      </c>
      <c r="C77" s="60" t="s">
        <v>656</v>
      </c>
      <c r="D77" s="30" t="s">
        <v>687</v>
      </c>
      <c r="E77" s="21" t="s">
        <v>623</v>
      </c>
      <c r="F77" s="58" t="s">
        <v>535</v>
      </c>
      <c r="G77" s="61">
        <v>1</v>
      </c>
      <c r="H77" s="62">
        <v>2000000</v>
      </c>
      <c r="I77" s="62">
        <v>2000000</v>
      </c>
    </row>
    <row r="78" ht="19.5" customHeight="1" spans="1:9">
      <c r="A78" s="59" t="s">
        <v>189</v>
      </c>
      <c r="B78" s="60" t="s">
        <v>70</v>
      </c>
      <c r="C78" s="60" t="s">
        <v>656</v>
      </c>
      <c r="D78" s="30" t="s">
        <v>687</v>
      </c>
      <c r="E78" s="21" t="s">
        <v>623</v>
      </c>
      <c r="F78" s="58" t="s">
        <v>427</v>
      </c>
      <c r="G78" s="61">
        <v>1</v>
      </c>
      <c r="H78" s="62">
        <v>450000</v>
      </c>
      <c r="I78" s="62">
        <v>450000</v>
      </c>
    </row>
    <row r="79" ht="19.5" customHeight="1" spans="1:9">
      <c r="A79" s="59" t="s">
        <v>189</v>
      </c>
      <c r="B79" s="60" t="s">
        <v>70</v>
      </c>
      <c r="C79" s="60" t="s">
        <v>656</v>
      </c>
      <c r="D79" s="30" t="s">
        <v>687</v>
      </c>
      <c r="E79" s="21" t="s">
        <v>623</v>
      </c>
      <c r="F79" s="58" t="s">
        <v>535</v>
      </c>
      <c r="G79" s="61">
        <v>1</v>
      </c>
      <c r="H79" s="62">
        <v>2200000</v>
      </c>
      <c r="I79" s="62">
        <v>2200000</v>
      </c>
    </row>
    <row r="80" ht="19.5" customHeight="1" spans="1:9">
      <c r="A80" s="59" t="s">
        <v>189</v>
      </c>
      <c r="B80" s="60" t="s">
        <v>70</v>
      </c>
      <c r="C80" s="60" t="s">
        <v>656</v>
      </c>
      <c r="D80" s="30" t="s">
        <v>687</v>
      </c>
      <c r="E80" s="21" t="s">
        <v>623</v>
      </c>
      <c r="F80" s="58" t="s">
        <v>535</v>
      </c>
      <c r="G80" s="61">
        <v>1</v>
      </c>
      <c r="H80" s="62">
        <v>450000</v>
      </c>
      <c r="I80" s="62">
        <v>450000</v>
      </c>
    </row>
    <row r="81" ht="19.5" customHeight="1" spans="1:9">
      <c r="A81" s="59" t="s">
        <v>189</v>
      </c>
      <c r="B81" s="60" t="s">
        <v>70</v>
      </c>
      <c r="C81" s="60" t="s">
        <v>656</v>
      </c>
      <c r="D81" s="30" t="s">
        <v>687</v>
      </c>
      <c r="E81" s="21" t="s">
        <v>623</v>
      </c>
      <c r="F81" s="58" t="s">
        <v>427</v>
      </c>
      <c r="G81" s="61">
        <v>1</v>
      </c>
      <c r="H81" s="62">
        <v>55000</v>
      </c>
      <c r="I81" s="62">
        <v>55000</v>
      </c>
    </row>
    <row r="82" ht="19.5" customHeight="1" spans="1:9">
      <c r="A82" s="59" t="s">
        <v>189</v>
      </c>
      <c r="B82" s="60" t="s">
        <v>70</v>
      </c>
      <c r="C82" s="60" t="s">
        <v>656</v>
      </c>
      <c r="D82" s="30" t="s">
        <v>688</v>
      </c>
      <c r="E82" s="21" t="s">
        <v>556</v>
      </c>
      <c r="F82" s="58" t="s">
        <v>427</v>
      </c>
      <c r="G82" s="61">
        <v>2</v>
      </c>
      <c r="H82" s="62">
        <v>7000</v>
      </c>
      <c r="I82" s="62">
        <v>14000</v>
      </c>
    </row>
    <row r="83" ht="19.5" customHeight="1" spans="1:9">
      <c r="A83" s="59" t="s">
        <v>189</v>
      </c>
      <c r="B83" s="60" t="s">
        <v>70</v>
      </c>
      <c r="C83" s="60" t="s">
        <v>656</v>
      </c>
      <c r="D83" s="30" t="s">
        <v>688</v>
      </c>
      <c r="E83" s="21" t="s">
        <v>556</v>
      </c>
      <c r="F83" s="58" t="s">
        <v>427</v>
      </c>
      <c r="G83" s="61">
        <v>1</v>
      </c>
      <c r="H83" s="62">
        <v>250000</v>
      </c>
      <c r="I83" s="62">
        <v>250000</v>
      </c>
    </row>
    <row r="84" ht="19.5" customHeight="1" spans="1:9">
      <c r="A84" s="59" t="s">
        <v>189</v>
      </c>
      <c r="B84" s="60" t="s">
        <v>70</v>
      </c>
      <c r="C84" s="60" t="s">
        <v>656</v>
      </c>
      <c r="D84" s="30" t="s">
        <v>688</v>
      </c>
      <c r="E84" s="21" t="s">
        <v>556</v>
      </c>
      <c r="F84" s="58" t="s">
        <v>427</v>
      </c>
      <c r="G84" s="61">
        <v>4</v>
      </c>
      <c r="H84" s="62">
        <v>50000</v>
      </c>
      <c r="I84" s="62">
        <v>200000</v>
      </c>
    </row>
    <row r="85" ht="19.5" customHeight="1" spans="1:9">
      <c r="A85" s="59" t="s">
        <v>189</v>
      </c>
      <c r="B85" s="60" t="s">
        <v>70</v>
      </c>
      <c r="C85" s="60" t="s">
        <v>656</v>
      </c>
      <c r="D85" s="30" t="s">
        <v>688</v>
      </c>
      <c r="E85" s="21" t="s">
        <v>556</v>
      </c>
      <c r="F85" s="58" t="s">
        <v>535</v>
      </c>
      <c r="G85" s="61">
        <v>1</v>
      </c>
      <c r="H85" s="62">
        <v>180000</v>
      </c>
      <c r="I85" s="62">
        <v>180000</v>
      </c>
    </row>
    <row r="86" ht="19.5" customHeight="1" spans="1:9">
      <c r="A86" s="59" t="s">
        <v>189</v>
      </c>
      <c r="B86" s="60" t="s">
        <v>70</v>
      </c>
      <c r="C86" s="60" t="s">
        <v>656</v>
      </c>
      <c r="D86" s="30" t="s">
        <v>688</v>
      </c>
      <c r="E86" s="21" t="s">
        <v>556</v>
      </c>
      <c r="F86" s="58" t="s">
        <v>427</v>
      </c>
      <c r="G86" s="61">
        <v>2</v>
      </c>
      <c r="H86" s="62">
        <v>50000</v>
      </c>
      <c r="I86" s="62">
        <v>100000</v>
      </c>
    </row>
    <row r="87" ht="19.5" customHeight="1" spans="1:9">
      <c r="A87" s="59" t="s">
        <v>189</v>
      </c>
      <c r="B87" s="60" t="s">
        <v>70</v>
      </c>
      <c r="C87" s="60" t="s">
        <v>656</v>
      </c>
      <c r="D87" s="30" t="s">
        <v>689</v>
      </c>
      <c r="E87" s="21" t="s">
        <v>690</v>
      </c>
      <c r="F87" s="58" t="s">
        <v>427</v>
      </c>
      <c r="G87" s="61">
        <v>1</v>
      </c>
      <c r="H87" s="62">
        <v>1800000</v>
      </c>
      <c r="I87" s="62">
        <v>1800000</v>
      </c>
    </row>
    <row r="88" ht="19.5" customHeight="1" spans="1:9">
      <c r="A88" s="59" t="s">
        <v>189</v>
      </c>
      <c r="B88" s="60" t="s">
        <v>70</v>
      </c>
      <c r="C88" s="60" t="s">
        <v>656</v>
      </c>
      <c r="D88" s="30" t="s">
        <v>689</v>
      </c>
      <c r="E88" s="21" t="s">
        <v>690</v>
      </c>
      <c r="F88" s="58" t="s">
        <v>427</v>
      </c>
      <c r="G88" s="61">
        <v>1</v>
      </c>
      <c r="H88" s="62">
        <v>900000</v>
      </c>
      <c r="I88" s="62">
        <v>900000</v>
      </c>
    </row>
    <row r="89" ht="19.5" customHeight="1" spans="1:9">
      <c r="A89" s="59" t="s">
        <v>189</v>
      </c>
      <c r="B89" s="60" t="s">
        <v>70</v>
      </c>
      <c r="C89" s="60" t="s">
        <v>656</v>
      </c>
      <c r="D89" s="30" t="s">
        <v>689</v>
      </c>
      <c r="E89" s="21" t="s">
        <v>690</v>
      </c>
      <c r="F89" s="58" t="s">
        <v>427</v>
      </c>
      <c r="G89" s="61">
        <v>1</v>
      </c>
      <c r="H89" s="62">
        <v>300000</v>
      </c>
      <c r="I89" s="62">
        <v>300000</v>
      </c>
    </row>
    <row r="90" ht="19.5" customHeight="1" spans="1:9">
      <c r="A90" s="59" t="s">
        <v>189</v>
      </c>
      <c r="B90" s="60" t="s">
        <v>70</v>
      </c>
      <c r="C90" s="60" t="s">
        <v>656</v>
      </c>
      <c r="D90" s="30" t="s">
        <v>691</v>
      </c>
      <c r="E90" s="21" t="s">
        <v>485</v>
      </c>
      <c r="F90" s="58" t="s">
        <v>427</v>
      </c>
      <c r="G90" s="61">
        <v>1</v>
      </c>
      <c r="H90" s="62">
        <v>500000</v>
      </c>
      <c r="I90" s="62">
        <v>500000</v>
      </c>
    </row>
    <row r="91" ht="19.5" customHeight="1" spans="1:9">
      <c r="A91" s="59" t="s">
        <v>189</v>
      </c>
      <c r="B91" s="60" t="s">
        <v>70</v>
      </c>
      <c r="C91" s="60" t="s">
        <v>656</v>
      </c>
      <c r="D91" s="30" t="s">
        <v>691</v>
      </c>
      <c r="E91" s="21" t="s">
        <v>485</v>
      </c>
      <c r="F91" s="58" t="s">
        <v>427</v>
      </c>
      <c r="G91" s="61">
        <v>1</v>
      </c>
      <c r="H91" s="62">
        <v>250000</v>
      </c>
      <c r="I91" s="62">
        <v>250000</v>
      </c>
    </row>
    <row r="92" ht="19.5" customHeight="1" spans="1:9">
      <c r="A92" s="59" t="s">
        <v>189</v>
      </c>
      <c r="B92" s="60" t="s">
        <v>70</v>
      </c>
      <c r="C92" s="60" t="s">
        <v>656</v>
      </c>
      <c r="D92" s="30" t="s">
        <v>691</v>
      </c>
      <c r="E92" s="21" t="s">
        <v>485</v>
      </c>
      <c r="F92" s="58" t="s">
        <v>427</v>
      </c>
      <c r="G92" s="61">
        <v>1</v>
      </c>
      <c r="H92" s="62">
        <v>9000</v>
      </c>
      <c r="I92" s="62">
        <v>9000</v>
      </c>
    </row>
    <row r="93" ht="19.5" customHeight="1" spans="1:9">
      <c r="A93" s="59" t="s">
        <v>189</v>
      </c>
      <c r="B93" s="60" t="s">
        <v>70</v>
      </c>
      <c r="C93" s="60" t="s">
        <v>656</v>
      </c>
      <c r="D93" s="30" t="s">
        <v>691</v>
      </c>
      <c r="E93" s="21" t="s">
        <v>485</v>
      </c>
      <c r="F93" s="58" t="s">
        <v>427</v>
      </c>
      <c r="G93" s="61">
        <v>1</v>
      </c>
      <c r="H93" s="62">
        <v>80000</v>
      </c>
      <c r="I93" s="62">
        <v>80000</v>
      </c>
    </row>
    <row r="94" ht="19.5" customHeight="1" spans="1:9">
      <c r="A94" s="59" t="s">
        <v>189</v>
      </c>
      <c r="B94" s="60" t="s">
        <v>70</v>
      </c>
      <c r="C94" s="60" t="s">
        <v>656</v>
      </c>
      <c r="D94" s="30" t="s">
        <v>691</v>
      </c>
      <c r="E94" s="21" t="s">
        <v>485</v>
      </c>
      <c r="F94" s="58" t="s">
        <v>427</v>
      </c>
      <c r="G94" s="61">
        <v>1</v>
      </c>
      <c r="H94" s="62">
        <v>65000</v>
      </c>
      <c r="I94" s="62">
        <v>65000</v>
      </c>
    </row>
    <row r="95" ht="19.5" customHeight="1" spans="1:9">
      <c r="A95" s="59" t="s">
        <v>189</v>
      </c>
      <c r="B95" s="60" t="s">
        <v>70</v>
      </c>
      <c r="C95" s="60" t="s">
        <v>656</v>
      </c>
      <c r="D95" s="30" t="s">
        <v>691</v>
      </c>
      <c r="E95" s="21" t="s">
        <v>485</v>
      </c>
      <c r="F95" s="58" t="s">
        <v>427</v>
      </c>
      <c r="G95" s="61">
        <v>1</v>
      </c>
      <c r="H95" s="62">
        <v>100000</v>
      </c>
      <c r="I95" s="62">
        <v>100000</v>
      </c>
    </row>
    <row r="96" ht="19.5" customHeight="1" spans="1:9">
      <c r="A96" s="59" t="s">
        <v>189</v>
      </c>
      <c r="B96" s="60" t="s">
        <v>70</v>
      </c>
      <c r="C96" s="60" t="s">
        <v>656</v>
      </c>
      <c r="D96" s="30" t="s">
        <v>691</v>
      </c>
      <c r="E96" s="21" t="s">
        <v>485</v>
      </c>
      <c r="F96" s="58" t="s">
        <v>427</v>
      </c>
      <c r="G96" s="61">
        <v>1</v>
      </c>
      <c r="H96" s="62">
        <v>100000</v>
      </c>
      <c r="I96" s="62">
        <v>100000</v>
      </c>
    </row>
    <row r="97" ht="19.5" customHeight="1" spans="1:9">
      <c r="A97" s="59" t="s">
        <v>189</v>
      </c>
      <c r="B97" s="60" t="s">
        <v>70</v>
      </c>
      <c r="C97" s="60" t="s">
        <v>656</v>
      </c>
      <c r="D97" s="30" t="s">
        <v>691</v>
      </c>
      <c r="E97" s="21" t="s">
        <v>485</v>
      </c>
      <c r="F97" s="58" t="s">
        <v>427</v>
      </c>
      <c r="G97" s="61">
        <v>2</v>
      </c>
      <c r="H97" s="62">
        <v>20000</v>
      </c>
      <c r="I97" s="62">
        <v>40000</v>
      </c>
    </row>
    <row r="98" ht="19.5" customHeight="1" spans="1:9">
      <c r="A98" s="59" t="s">
        <v>189</v>
      </c>
      <c r="B98" s="60" t="s">
        <v>70</v>
      </c>
      <c r="C98" s="60" t="s">
        <v>656</v>
      </c>
      <c r="D98" s="30" t="s">
        <v>691</v>
      </c>
      <c r="E98" s="21" t="s">
        <v>485</v>
      </c>
      <c r="F98" s="58" t="s">
        <v>427</v>
      </c>
      <c r="G98" s="61">
        <v>1</v>
      </c>
      <c r="H98" s="62">
        <v>300000</v>
      </c>
      <c r="I98" s="62">
        <v>300000</v>
      </c>
    </row>
    <row r="99" ht="19.5" customHeight="1" spans="1:9">
      <c r="A99" s="59" t="s">
        <v>189</v>
      </c>
      <c r="B99" s="60" t="s">
        <v>70</v>
      </c>
      <c r="C99" s="60" t="s">
        <v>656</v>
      </c>
      <c r="D99" s="30" t="s">
        <v>691</v>
      </c>
      <c r="E99" s="21" t="s">
        <v>485</v>
      </c>
      <c r="F99" s="58" t="s">
        <v>427</v>
      </c>
      <c r="G99" s="61">
        <v>1</v>
      </c>
      <c r="H99" s="62">
        <v>400000</v>
      </c>
      <c r="I99" s="62">
        <v>400000</v>
      </c>
    </row>
    <row r="100" ht="19.5" customHeight="1" spans="1:9">
      <c r="A100" s="59" t="s">
        <v>189</v>
      </c>
      <c r="B100" s="60" t="s">
        <v>70</v>
      </c>
      <c r="C100" s="60" t="s">
        <v>656</v>
      </c>
      <c r="D100" s="30" t="s">
        <v>691</v>
      </c>
      <c r="E100" s="21" t="s">
        <v>485</v>
      </c>
      <c r="F100" s="58" t="s">
        <v>427</v>
      </c>
      <c r="G100" s="61">
        <v>1</v>
      </c>
      <c r="H100" s="62">
        <v>440000</v>
      </c>
      <c r="I100" s="62">
        <v>440000</v>
      </c>
    </row>
    <row r="101" ht="19.5" customHeight="1" spans="1:9">
      <c r="A101" s="59" t="s">
        <v>189</v>
      </c>
      <c r="B101" s="60" t="s">
        <v>70</v>
      </c>
      <c r="C101" s="60" t="s">
        <v>656</v>
      </c>
      <c r="D101" s="30" t="s">
        <v>691</v>
      </c>
      <c r="E101" s="21" t="s">
        <v>485</v>
      </c>
      <c r="F101" s="58" t="s">
        <v>427</v>
      </c>
      <c r="G101" s="61">
        <v>1</v>
      </c>
      <c r="H101" s="62">
        <v>18000</v>
      </c>
      <c r="I101" s="62">
        <v>18000</v>
      </c>
    </row>
    <row r="102" ht="19.5" customHeight="1" spans="1:9">
      <c r="A102" s="59" t="s">
        <v>189</v>
      </c>
      <c r="B102" s="60" t="s">
        <v>70</v>
      </c>
      <c r="C102" s="60" t="s">
        <v>656</v>
      </c>
      <c r="D102" s="30" t="s">
        <v>691</v>
      </c>
      <c r="E102" s="21" t="s">
        <v>485</v>
      </c>
      <c r="F102" s="58" t="s">
        <v>427</v>
      </c>
      <c r="G102" s="61">
        <v>1</v>
      </c>
      <c r="H102" s="62">
        <v>1000000</v>
      </c>
      <c r="I102" s="62">
        <v>1000000</v>
      </c>
    </row>
    <row r="103" ht="19.5" customHeight="1" spans="1:9">
      <c r="A103" s="59" t="s">
        <v>189</v>
      </c>
      <c r="B103" s="60" t="s">
        <v>70</v>
      </c>
      <c r="C103" s="60" t="s">
        <v>656</v>
      </c>
      <c r="D103" s="30" t="s">
        <v>692</v>
      </c>
      <c r="E103" s="21" t="s">
        <v>568</v>
      </c>
      <c r="F103" s="58" t="s">
        <v>427</v>
      </c>
      <c r="G103" s="61">
        <v>2</v>
      </c>
      <c r="H103" s="62">
        <v>50000</v>
      </c>
      <c r="I103" s="62">
        <v>100000</v>
      </c>
    </row>
    <row r="104" ht="19.5" customHeight="1" spans="1:9">
      <c r="A104" s="59" t="s">
        <v>189</v>
      </c>
      <c r="B104" s="60" t="s">
        <v>70</v>
      </c>
      <c r="C104" s="60" t="s">
        <v>656</v>
      </c>
      <c r="D104" s="30" t="s">
        <v>692</v>
      </c>
      <c r="E104" s="21" t="s">
        <v>568</v>
      </c>
      <c r="F104" s="58" t="s">
        <v>427</v>
      </c>
      <c r="G104" s="61">
        <v>2</v>
      </c>
      <c r="H104" s="62">
        <v>100000</v>
      </c>
      <c r="I104" s="62">
        <v>200000</v>
      </c>
    </row>
    <row r="105" ht="19.5" customHeight="1" spans="1:9">
      <c r="A105" s="59" t="s">
        <v>189</v>
      </c>
      <c r="B105" s="60" t="s">
        <v>70</v>
      </c>
      <c r="C105" s="60" t="s">
        <v>656</v>
      </c>
      <c r="D105" s="30" t="s">
        <v>692</v>
      </c>
      <c r="E105" s="21" t="s">
        <v>568</v>
      </c>
      <c r="F105" s="58" t="s">
        <v>427</v>
      </c>
      <c r="G105" s="61">
        <v>2</v>
      </c>
      <c r="H105" s="62">
        <v>50000</v>
      </c>
      <c r="I105" s="62">
        <v>100000</v>
      </c>
    </row>
    <row r="106" ht="19.5" customHeight="1" spans="1:9">
      <c r="A106" s="59" t="s">
        <v>189</v>
      </c>
      <c r="B106" s="60" t="s">
        <v>70</v>
      </c>
      <c r="C106" s="60" t="s">
        <v>656</v>
      </c>
      <c r="D106" s="30" t="s">
        <v>692</v>
      </c>
      <c r="E106" s="21" t="s">
        <v>568</v>
      </c>
      <c r="F106" s="58" t="s">
        <v>427</v>
      </c>
      <c r="G106" s="61">
        <v>5</v>
      </c>
      <c r="H106" s="62">
        <v>2000</v>
      </c>
      <c r="I106" s="62">
        <v>10000</v>
      </c>
    </row>
    <row r="107" ht="19.5" customHeight="1" spans="1:9">
      <c r="A107" s="59" t="s">
        <v>189</v>
      </c>
      <c r="B107" s="60" t="s">
        <v>70</v>
      </c>
      <c r="C107" s="60" t="s">
        <v>656</v>
      </c>
      <c r="D107" s="30" t="s">
        <v>692</v>
      </c>
      <c r="E107" s="21" t="s">
        <v>568</v>
      </c>
      <c r="F107" s="58" t="s">
        <v>427</v>
      </c>
      <c r="G107" s="61">
        <v>4</v>
      </c>
      <c r="H107" s="62">
        <v>800000</v>
      </c>
      <c r="I107" s="62">
        <v>3200000</v>
      </c>
    </row>
    <row r="108" ht="19.5" customHeight="1" spans="1:9">
      <c r="A108" s="59" t="s">
        <v>189</v>
      </c>
      <c r="B108" s="60" t="s">
        <v>70</v>
      </c>
      <c r="C108" s="60" t="s">
        <v>656</v>
      </c>
      <c r="D108" s="30" t="s">
        <v>692</v>
      </c>
      <c r="E108" s="21" t="s">
        <v>568</v>
      </c>
      <c r="F108" s="58" t="s">
        <v>427</v>
      </c>
      <c r="G108" s="61">
        <v>2</v>
      </c>
      <c r="H108" s="62">
        <v>20000</v>
      </c>
      <c r="I108" s="62">
        <v>40000</v>
      </c>
    </row>
    <row r="109" ht="19.5" customHeight="1" spans="1:9">
      <c r="A109" s="59" t="s">
        <v>189</v>
      </c>
      <c r="B109" s="60" t="s">
        <v>70</v>
      </c>
      <c r="C109" s="60" t="s">
        <v>656</v>
      </c>
      <c r="D109" s="30" t="s">
        <v>692</v>
      </c>
      <c r="E109" s="21" t="s">
        <v>568</v>
      </c>
      <c r="F109" s="58" t="s">
        <v>427</v>
      </c>
      <c r="G109" s="61">
        <v>4</v>
      </c>
      <c r="H109" s="62">
        <v>100000</v>
      </c>
      <c r="I109" s="62">
        <v>400000</v>
      </c>
    </row>
    <row r="110" ht="19.5" customHeight="1" spans="1:9">
      <c r="A110" s="59" t="s">
        <v>189</v>
      </c>
      <c r="B110" s="60" t="s">
        <v>70</v>
      </c>
      <c r="C110" s="60" t="s">
        <v>656</v>
      </c>
      <c r="D110" s="30" t="s">
        <v>692</v>
      </c>
      <c r="E110" s="21" t="s">
        <v>568</v>
      </c>
      <c r="F110" s="58" t="s">
        <v>427</v>
      </c>
      <c r="G110" s="61">
        <v>2</v>
      </c>
      <c r="H110" s="62">
        <v>1500000</v>
      </c>
      <c r="I110" s="62">
        <v>3000000</v>
      </c>
    </row>
    <row r="111" ht="19.5" customHeight="1" spans="1:9">
      <c r="A111" s="59" t="s">
        <v>189</v>
      </c>
      <c r="B111" s="60" t="s">
        <v>70</v>
      </c>
      <c r="C111" s="60" t="s">
        <v>656</v>
      </c>
      <c r="D111" s="30" t="s">
        <v>692</v>
      </c>
      <c r="E111" s="21" t="s">
        <v>568</v>
      </c>
      <c r="F111" s="58" t="s">
        <v>461</v>
      </c>
      <c r="G111" s="61">
        <v>3</v>
      </c>
      <c r="H111" s="62">
        <v>40000</v>
      </c>
      <c r="I111" s="62">
        <v>120000</v>
      </c>
    </row>
    <row r="112" ht="19.5" customHeight="1" spans="1:9">
      <c r="A112" s="59" t="s">
        <v>189</v>
      </c>
      <c r="B112" s="60" t="s">
        <v>70</v>
      </c>
      <c r="C112" s="60" t="s">
        <v>656</v>
      </c>
      <c r="D112" s="30" t="s">
        <v>692</v>
      </c>
      <c r="E112" s="21" t="s">
        <v>568</v>
      </c>
      <c r="F112" s="58" t="s">
        <v>427</v>
      </c>
      <c r="G112" s="61">
        <v>2</v>
      </c>
      <c r="H112" s="62">
        <v>40000</v>
      </c>
      <c r="I112" s="62">
        <v>80000</v>
      </c>
    </row>
    <row r="113" ht="19.5" customHeight="1" spans="1:9">
      <c r="A113" s="59" t="s">
        <v>189</v>
      </c>
      <c r="B113" s="60" t="s">
        <v>70</v>
      </c>
      <c r="C113" s="60" t="s">
        <v>656</v>
      </c>
      <c r="D113" s="30" t="s">
        <v>692</v>
      </c>
      <c r="E113" s="21" t="s">
        <v>568</v>
      </c>
      <c r="F113" s="58" t="s">
        <v>461</v>
      </c>
      <c r="G113" s="61">
        <v>3</v>
      </c>
      <c r="H113" s="62">
        <v>150000</v>
      </c>
      <c r="I113" s="62">
        <v>450000</v>
      </c>
    </row>
    <row r="114" ht="19.5" customHeight="1" spans="1:9">
      <c r="A114" s="59" t="s">
        <v>189</v>
      </c>
      <c r="B114" s="60" t="s">
        <v>70</v>
      </c>
      <c r="C114" s="60" t="s">
        <v>656</v>
      </c>
      <c r="D114" s="30" t="s">
        <v>693</v>
      </c>
      <c r="E114" s="21" t="s">
        <v>541</v>
      </c>
      <c r="F114" s="58" t="s">
        <v>427</v>
      </c>
      <c r="G114" s="61">
        <v>2</v>
      </c>
      <c r="H114" s="62">
        <v>150000</v>
      </c>
      <c r="I114" s="62">
        <v>300000</v>
      </c>
    </row>
    <row r="115" ht="19.5" customHeight="1" spans="1:9">
      <c r="A115" s="59" t="s">
        <v>189</v>
      </c>
      <c r="B115" s="60" t="s">
        <v>70</v>
      </c>
      <c r="C115" s="60" t="s">
        <v>656</v>
      </c>
      <c r="D115" s="30" t="s">
        <v>693</v>
      </c>
      <c r="E115" s="21" t="s">
        <v>541</v>
      </c>
      <c r="F115" s="58" t="s">
        <v>427</v>
      </c>
      <c r="G115" s="61">
        <v>1</v>
      </c>
      <c r="H115" s="62">
        <v>35000</v>
      </c>
      <c r="I115" s="62">
        <v>35000</v>
      </c>
    </row>
    <row r="116" ht="19.5" customHeight="1" spans="1:9">
      <c r="A116" s="59" t="s">
        <v>189</v>
      </c>
      <c r="B116" s="60" t="s">
        <v>70</v>
      </c>
      <c r="C116" s="60" t="s">
        <v>656</v>
      </c>
      <c r="D116" s="30" t="s">
        <v>693</v>
      </c>
      <c r="E116" s="21" t="s">
        <v>541</v>
      </c>
      <c r="F116" s="58" t="s">
        <v>535</v>
      </c>
      <c r="G116" s="61">
        <v>1</v>
      </c>
      <c r="H116" s="62">
        <v>400000</v>
      </c>
      <c r="I116" s="62">
        <v>400000</v>
      </c>
    </row>
    <row r="117" ht="19.5" customHeight="1" spans="1:9">
      <c r="A117" s="59" t="s">
        <v>189</v>
      </c>
      <c r="B117" s="60" t="s">
        <v>70</v>
      </c>
      <c r="C117" s="60" t="s">
        <v>656</v>
      </c>
      <c r="D117" s="30" t="s">
        <v>693</v>
      </c>
      <c r="E117" s="21" t="s">
        <v>541</v>
      </c>
      <c r="F117" s="58" t="s">
        <v>427</v>
      </c>
      <c r="G117" s="61">
        <v>1</v>
      </c>
      <c r="H117" s="62">
        <v>50000</v>
      </c>
      <c r="I117" s="62">
        <v>50000</v>
      </c>
    </row>
    <row r="118" ht="19.5" customHeight="1" spans="1:9">
      <c r="A118" s="59" t="s">
        <v>189</v>
      </c>
      <c r="B118" s="60" t="s">
        <v>70</v>
      </c>
      <c r="C118" s="60" t="s">
        <v>656</v>
      </c>
      <c r="D118" s="30" t="s">
        <v>694</v>
      </c>
      <c r="E118" s="21" t="s">
        <v>528</v>
      </c>
      <c r="F118" s="58" t="s">
        <v>427</v>
      </c>
      <c r="G118" s="61">
        <v>2</v>
      </c>
      <c r="H118" s="62">
        <v>3000</v>
      </c>
      <c r="I118" s="62">
        <v>6000</v>
      </c>
    </row>
    <row r="119" ht="19.5" customHeight="1" spans="1:9">
      <c r="A119" s="59" t="s">
        <v>189</v>
      </c>
      <c r="B119" s="60" t="s">
        <v>70</v>
      </c>
      <c r="C119" s="60" t="s">
        <v>656</v>
      </c>
      <c r="D119" s="30" t="s">
        <v>694</v>
      </c>
      <c r="E119" s="21" t="s">
        <v>528</v>
      </c>
      <c r="F119" s="58" t="s">
        <v>535</v>
      </c>
      <c r="G119" s="61">
        <v>1</v>
      </c>
      <c r="H119" s="62">
        <v>220000</v>
      </c>
      <c r="I119" s="62">
        <v>220000</v>
      </c>
    </row>
    <row r="120" ht="19.5" customHeight="1" spans="1:9">
      <c r="A120" s="59" t="s">
        <v>189</v>
      </c>
      <c r="B120" s="60" t="s">
        <v>70</v>
      </c>
      <c r="C120" s="60" t="s">
        <v>656</v>
      </c>
      <c r="D120" s="30" t="s">
        <v>694</v>
      </c>
      <c r="E120" s="21" t="s">
        <v>528</v>
      </c>
      <c r="F120" s="58" t="s">
        <v>427</v>
      </c>
      <c r="G120" s="61">
        <v>3</v>
      </c>
      <c r="H120" s="62">
        <v>140000</v>
      </c>
      <c r="I120" s="62">
        <v>420000</v>
      </c>
    </row>
    <row r="121" ht="19.5" customHeight="1" spans="1:9">
      <c r="A121" s="59" t="s">
        <v>189</v>
      </c>
      <c r="B121" s="60" t="s">
        <v>70</v>
      </c>
      <c r="C121" s="60" t="s">
        <v>656</v>
      </c>
      <c r="D121" s="30" t="s">
        <v>694</v>
      </c>
      <c r="E121" s="21" t="s">
        <v>528</v>
      </c>
      <c r="F121" s="58" t="s">
        <v>427</v>
      </c>
      <c r="G121" s="61">
        <v>3</v>
      </c>
      <c r="H121" s="62">
        <v>1000</v>
      </c>
      <c r="I121" s="62">
        <v>3000</v>
      </c>
    </row>
    <row r="122" ht="19.5" customHeight="1" spans="1:9">
      <c r="A122" s="59" t="s">
        <v>189</v>
      </c>
      <c r="B122" s="60" t="s">
        <v>70</v>
      </c>
      <c r="C122" s="60" t="s">
        <v>656</v>
      </c>
      <c r="D122" s="30" t="s">
        <v>694</v>
      </c>
      <c r="E122" s="21" t="s">
        <v>528</v>
      </c>
      <c r="F122" s="58" t="s">
        <v>427</v>
      </c>
      <c r="G122" s="61">
        <v>1</v>
      </c>
      <c r="H122" s="62">
        <v>20000</v>
      </c>
      <c r="I122" s="62">
        <v>20000</v>
      </c>
    </row>
    <row r="123" ht="19.5" customHeight="1" spans="1:9">
      <c r="A123" s="59" t="s">
        <v>189</v>
      </c>
      <c r="B123" s="60" t="s">
        <v>70</v>
      </c>
      <c r="C123" s="60" t="s">
        <v>656</v>
      </c>
      <c r="D123" s="30" t="s">
        <v>694</v>
      </c>
      <c r="E123" s="21" t="s">
        <v>528</v>
      </c>
      <c r="F123" s="58" t="s">
        <v>427</v>
      </c>
      <c r="G123" s="61">
        <v>2</v>
      </c>
      <c r="H123" s="62">
        <v>100000</v>
      </c>
      <c r="I123" s="62">
        <v>200000</v>
      </c>
    </row>
    <row r="124" ht="19.5" customHeight="1" spans="1:9">
      <c r="A124" s="59" t="s">
        <v>189</v>
      </c>
      <c r="B124" s="60" t="s">
        <v>70</v>
      </c>
      <c r="C124" s="60" t="s">
        <v>656</v>
      </c>
      <c r="D124" s="30" t="s">
        <v>694</v>
      </c>
      <c r="E124" s="21" t="s">
        <v>528</v>
      </c>
      <c r="F124" s="58" t="s">
        <v>427</v>
      </c>
      <c r="G124" s="61">
        <v>1</v>
      </c>
      <c r="H124" s="62">
        <v>35000</v>
      </c>
      <c r="I124" s="62">
        <v>35000</v>
      </c>
    </row>
    <row r="125" ht="19.5" customHeight="1" spans="1:9">
      <c r="A125" s="59" t="s">
        <v>189</v>
      </c>
      <c r="B125" s="60" t="s">
        <v>70</v>
      </c>
      <c r="C125" s="60" t="s">
        <v>656</v>
      </c>
      <c r="D125" s="30" t="s">
        <v>694</v>
      </c>
      <c r="E125" s="21" t="s">
        <v>528</v>
      </c>
      <c r="F125" s="58" t="s">
        <v>427</v>
      </c>
      <c r="G125" s="61">
        <v>2</v>
      </c>
      <c r="H125" s="62">
        <v>30000</v>
      </c>
      <c r="I125" s="62">
        <v>60000</v>
      </c>
    </row>
    <row r="126" ht="19.5" customHeight="1" spans="1:9">
      <c r="A126" s="59" t="s">
        <v>189</v>
      </c>
      <c r="B126" s="60" t="s">
        <v>70</v>
      </c>
      <c r="C126" s="60" t="s">
        <v>656</v>
      </c>
      <c r="D126" s="30" t="s">
        <v>694</v>
      </c>
      <c r="E126" s="21" t="s">
        <v>528</v>
      </c>
      <c r="F126" s="58" t="s">
        <v>427</v>
      </c>
      <c r="G126" s="61">
        <v>2</v>
      </c>
      <c r="H126" s="62">
        <v>15800</v>
      </c>
      <c r="I126" s="62">
        <v>31600</v>
      </c>
    </row>
    <row r="127" ht="19.5" customHeight="1" spans="1:9">
      <c r="A127" s="59" t="s">
        <v>189</v>
      </c>
      <c r="B127" s="60" t="s">
        <v>70</v>
      </c>
      <c r="C127" s="60" t="s">
        <v>656</v>
      </c>
      <c r="D127" s="30" t="s">
        <v>695</v>
      </c>
      <c r="E127" s="21" t="s">
        <v>469</v>
      </c>
      <c r="F127" s="58" t="s">
        <v>427</v>
      </c>
      <c r="G127" s="61">
        <v>1</v>
      </c>
      <c r="H127" s="62">
        <v>200000</v>
      </c>
      <c r="I127" s="62">
        <v>200000</v>
      </c>
    </row>
    <row r="128" ht="19.5" customHeight="1" spans="1:9">
      <c r="A128" s="59" t="s">
        <v>189</v>
      </c>
      <c r="B128" s="60" t="s">
        <v>70</v>
      </c>
      <c r="C128" s="60" t="s">
        <v>656</v>
      </c>
      <c r="D128" s="30" t="s">
        <v>695</v>
      </c>
      <c r="E128" s="21" t="s">
        <v>469</v>
      </c>
      <c r="F128" s="58" t="s">
        <v>427</v>
      </c>
      <c r="G128" s="61">
        <v>2</v>
      </c>
      <c r="H128" s="62">
        <v>75000</v>
      </c>
      <c r="I128" s="62">
        <v>150000</v>
      </c>
    </row>
    <row r="129" ht="19.5" customHeight="1" spans="1:9">
      <c r="A129" s="59" t="s">
        <v>189</v>
      </c>
      <c r="B129" s="60" t="s">
        <v>70</v>
      </c>
      <c r="C129" s="60" t="s">
        <v>656</v>
      </c>
      <c r="D129" s="30" t="s">
        <v>695</v>
      </c>
      <c r="E129" s="21" t="s">
        <v>469</v>
      </c>
      <c r="F129" s="58" t="s">
        <v>427</v>
      </c>
      <c r="G129" s="61">
        <v>1</v>
      </c>
      <c r="H129" s="62">
        <v>300000</v>
      </c>
      <c r="I129" s="62">
        <v>300000</v>
      </c>
    </row>
    <row r="130" ht="19.5" customHeight="1" spans="1:9">
      <c r="A130" s="59" t="s">
        <v>189</v>
      </c>
      <c r="B130" s="60" t="s">
        <v>70</v>
      </c>
      <c r="C130" s="60" t="s">
        <v>656</v>
      </c>
      <c r="D130" s="30" t="s">
        <v>695</v>
      </c>
      <c r="E130" s="21" t="s">
        <v>469</v>
      </c>
      <c r="F130" s="58" t="s">
        <v>427</v>
      </c>
      <c r="G130" s="61">
        <v>3</v>
      </c>
      <c r="H130" s="62">
        <v>280000</v>
      </c>
      <c r="I130" s="62">
        <v>840000</v>
      </c>
    </row>
    <row r="131" ht="19.5" customHeight="1" spans="1:9">
      <c r="A131" s="59" t="s">
        <v>189</v>
      </c>
      <c r="B131" s="60" t="s">
        <v>70</v>
      </c>
      <c r="C131" s="60" t="s">
        <v>656</v>
      </c>
      <c r="D131" s="30" t="s">
        <v>695</v>
      </c>
      <c r="E131" s="21" t="s">
        <v>469</v>
      </c>
      <c r="F131" s="58" t="s">
        <v>427</v>
      </c>
      <c r="G131" s="61">
        <v>2</v>
      </c>
      <c r="H131" s="62">
        <v>50000</v>
      </c>
      <c r="I131" s="62">
        <v>100000</v>
      </c>
    </row>
    <row r="132" ht="19.5" customHeight="1" spans="1:9">
      <c r="A132" s="59" t="s">
        <v>189</v>
      </c>
      <c r="B132" s="60" t="s">
        <v>70</v>
      </c>
      <c r="C132" s="60" t="s">
        <v>656</v>
      </c>
      <c r="D132" s="30" t="s">
        <v>695</v>
      </c>
      <c r="E132" s="21" t="s">
        <v>469</v>
      </c>
      <c r="F132" s="58" t="s">
        <v>427</v>
      </c>
      <c r="G132" s="61">
        <v>1</v>
      </c>
      <c r="H132" s="62">
        <v>40000</v>
      </c>
      <c r="I132" s="62">
        <v>40000</v>
      </c>
    </row>
    <row r="133" ht="19.5" customHeight="1" spans="1:9">
      <c r="A133" s="59" t="s">
        <v>189</v>
      </c>
      <c r="B133" s="60" t="s">
        <v>70</v>
      </c>
      <c r="C133" s="60" t="s">
        <v>656</v>
      </c>
      <c r="D133" s="30" t="s">
        <v>695</v>
      </c>
      <c r="E133" s="21" t="s">
        <v>469</v>
      </c>
      <c r="F133" s="58" t="s">
        <v>427</v>
      </c>
      <c r="G133" s="61">
        <v>2</v>
      </c>
      <c r="H133" s="62">
        <v>200000</v>
      </c>
      <c r="I133" s="62">
        <v>400000</v>
      </c>
    </row>
    <row r="134" ht="19.5" customHeight="1" spans="1:9">
      <c r="A134" s="59" t="s">
        <v>189</v>
      </c>
      <c r="B134" s="60" t="s">
        <v>70</v>
      </c>
      <c r="C134" s="60" t="s">
        <v>656</v>
      </c>
      <c r="D134" s="30" t="s">
        <v>695</v>
      </c>
      <c r="E134" s="21" t="s">
        <v>469</v>
      </c>
      <c r="F134" s="58" t="s">
        <v>438</v>
      </c>
      <c r="G134" s="61">
        <v>5</v>
      </c>
      <c r="H134" s="62">
        <v>10000</v>
      </c>
      <c r="I134" s="62">
        <v>50000</v>
      </c>
    </row>
    <row r="135" ht="19.5" customHeight="1" spans="1:9">
      <c r="A135" s="59" t="s">
        <v>189</v>
      </c>
      <c r="B135" s="60" t="s">
        <v>70</v>
      </c>
      <c r="C135" s="60" t="s">
        <v>656</v>
      </c>
      <c r="D135" s="30" t="s">
        <v>696</v>
      </c>
      <c r="E135" s="21" t="s">
        <v>435</v>
      </c>
      <c r="F135" s="58" t="s">
        <v>438</v>
      </c>
      <c r="G135" s="61">
        <v>5</v>
      </c>
      <c r="H135" s="62">
        <v>3000</v>
      </c>
      <c r="I135" s="62">
        <v>15000</v>
      </c>
    </row>
    <row r="136" ht="19.5" customHeight="1" spans="1:9">
      <c r="A136" s="59" t="s">
        <v>189</v>
      </c>
      <c r="B136" s="60" t="s">
        <v>70</v>
      </c>
      <c r="C136" s="60" t="s">
        <v>656</v>
      </c>
      <c r="D136" s="30" t="s">
        <v>696</v>
      </c>
      <c r="E136" s="21" t="s">
        <v>435</v>
      </c>
      <c r="F136" s="58" t="s">
        <v>427</v>
      </c>
      <c r="G136" s="61">
        <v>2</v>
      </c>
      <c r="H136" s="62">
        <v>32000</v>
      </c>
      <c r="I136" s="62">
        <v>64000</v>
      </c>
    </row>
    <row r="137" ht="19.5" customHeight="1" spans="1:9">
      <c r="A137" s="59" t="s">
        <v>189</v>
      </c>
      <c r="B137" s="60" t="s">
        <v>70</v>
      </c>
      <c r="C137" s="60" t="s">
        <v>656</v>
      </c>
      <c r="D137" s="30" t="s">
        <v>696</v>
      </c>
      <c r="E137" s="21" t="s">
        <v>435</v>
      </c>
      <c r="F137" s="58" t="s">
        <v>427</v>
      </c>
      <c r="G137" s="61">
        <v>9</v>
      </c>
      <c r="H137" s="62">
        <v>8000</v>
      </c>
      <c r="I137" s="62">
        <v>72000</v>
      </c>
    </row>
    <row r="138" ht="19.5" customHeight="1" spans="1:9">
      <c r="A138" s="59" t="s">
        <v>189</v>
      </c>
      <c r="B138" s="60" t="s">
        <v>70</v>
      </c>
      <c r="C138" s="60" t="s">
        <v>656</v>
      </c>
      <c r="D138" s="30" t="s">
        <v>696</v>
      </c>
      <c r="E138" s="21" t="s">
        <v>435</v>
      </c>
      <c r="F138" s="58" t="s">
        <v>427</v>
      </c>
      <c r="G138" s="61">
        <v>3</v>
      </c>
      <c r="H138" s="62">
        <v>5000</v>
      </c>
      <c r="I138" s="62">
        <v>15000</v>
      </c>
    </row>
    <row r="139" ht="19.5" customHeight="1" spans="1:9">
      <c r="A139" s="59" t="s">
        <v>189</v>
      </c>
      <c r="B139" s="60" t="s">
        <v>70</v>
      </c>
      <c r="C139" s="60" t="s">
        <v>656</v>
      </c>
      <c r="D139" s="30" t="s">
        <v>696</v>
      </c>
      <c r="E139" s="21" t="s">
        <v>435</v>
      </c>
      <c r="F139" s="58" t="s">
        <v>427</v>
      </c>
      <c r="G139" s="61">
        <v>3</v>
      </c>
      <c r="H139" s="62">
        <v>35000</v>
      </c>
      <c r="I139" s="62">
        <v>105000</v>
      </c>
    </row>
    <row r="140" ht="19.5" customHeight="1" spans="1:9">
      <c r="A140" s="59" t="s">
        <v>189</v>
      </c>
      <c r="B140" s="60" t="s">
        <v>70</v>
      </c>
      <c r="C140" s="60" t="s">
        <v>656</v>
      </c>
      <c r="D140" s="30" t="s">
        <v>696</v>
      </c>
      <c r="E140" s="21" t="s">
        <v>435</v>
      </c>
      <c r="F140" s="58" t="s">
        <v>427</v>
      </c>
      <c r="G140" s="61">
        <v>1</v>
      </c>
      <c r="H140" s="62">
        <v>500</v>
      </c>
      <c r="I140" s="62">
        <v>500</v>
      </c>
    </row>
    <row r="141" ht="19.5" customHeight="1" spans="1:9">
      <c r="A141" s="59" t="s">
        <v>189</v>
      </c>
      <c r="B141" s="60" t="s">
        <v>70</v>
      </c>
      <c r="C141" s="60" t="s">
        <v>656</v>
      </c>
      <c r="D141" s="30" t="s">
        <v>696</v>
      </c>
      <c r="E141" s="21" t="s">
        <v>435</v>
      </c>
      <c r="F141" s="58" t="s">
        <v>427</v>
      </c>
      <c r="G141" s="61">
        <v>2</v>
      </c>
      <c r="H141" s="62">
        <v>1000</v>
      </c>
      <c r="I141" s="62">
        <v>2000</v>
      </c>
    </row>
    <row r="142" ht="19.5" customHeight="1" spans="1:9">
      <c r="A142" s="59" t="s">
        <v>189</v>
      </c>
      <c r="B142" s="60" t="s">
        <v>70</v>
      </c>
      <c r="C142" s="60" t="s">
        <v>656</v>
      </c>
      <c r="D142" s="30" t="s">
        <v>696</v>
      </c>
      <c r="E142" s="21" t="s">
        <v>435</v>
      </c>
      <c r="F142" s="58" t="s">
        <v>427</v>
      </c>
      <c r="G142" s="61">
        <v>9</v>
      </c>
      <c r="H142" s="62">
        <v>8000</v>
      </c>
      <c r="I142" s="62">
        <v>72000</v>
      </c>
    </row>
    <row r="143" ht="19.5" customHeight="1" spans="1:9">
      <c r="A143" s="59" t="s">
        <v>189</v>
      </c>
      <c r="B143" s="60" t="s">
        <v>70</v>
      </c>
      <c r="C143" s="60" t="s">
        <v>656</v>
      </c>
      <c r="D143" s="30" t="s">
        <v>696</v>
      </c>
      <c r="E143" s="21" t="s">
        <v>435</v>
      </c>
      <c r="F143" s="58" t="s">
        <v>438</v>
      </c>
      <c r="G143" s="61">
        <v>10</v>
      </c>
      <c r="H143" s="62">
        <v>4000</v>
      </c>
      <c r="I143" s="62">
        <v>40000</v>
      </c>
    </row>
    <row r="144" ht="19.5" customHeight="1" spans="1:9">
      <c r="A144" s="59" t="s">
        <v>189</v>
      </c>
      <c r="B144" s="60" t="s">
        <v>70</v>
      </c>
      <c r="C144" s="60" t="s">
        <v>656</v>
      </c>
      <c r="D144" s="30" t="s">
        <v>696</v>
      </c>
      <c r="E144" s="21" t="s">
        <v>435</v>
      </c>
      <c r="F144" s="58" t="s">
        <v>427</v>
      </c>
      <c r="G144" s="61">
        <v>6</v>
      </c>
      <c r="H144" s="62">
        <v>35000</v>
      </c>
      <c r="I144" s="62">
        <v>210000</v>
      </c>
    </row>
    <row r="145" ht="19.5" customHeight="1" spans="1:9">
      <c r="A145" s="59" t="s">
        <v>189</v>
      </c>
      <c r="B145" s="60" t="s">
        <v>70</v>
      </c>
      <c r="C145" s="60" t="s">
        <v>656</v>
      </c>
      <c r="D145" s="30" t="s">
        <v>696</v>
      </c>
      <c r="E145" s="21" t="s">
        <v>435</v>
      </c>
      <c r="F145" s="58" t="s">
        <v>427</v>
      </c>
      <c r="G145" s="61">
        <v>2</v>
      </c>
      <c r="H145" s="62">
        <v>3000</v>
      </c>
      <c r="I145" s="62">
        <v>6000</v>
      </c>
    </row>
    <row r="146" ht="19.5" customHeight="1" spans="1:9">
      <c r="A146" s="59" t="s">
        <v>189</v>
      </c>
      <c r="B146" s="60" t="s">
        <v>70</v>
      </c>
      <c r="C146" s="60" t="s">
        <v>656</v>
      </c>
      <c r="D146" s="30" t="s">
        <v>696</v>
      </c>
      <c r="E146" s="21" t="s">
        <v>435</v>
      </c>
      <c r="F146" s="58" t="s">
        <v>427</v>
      </c>
      <c r="G146" s="61">
        <v>3</v>
      </c>
      <c r="H146" s="62">
        <v>40000</v>
      </c>
      <c r="I146" s="62">
        <v>120000</v>
      </c>
    </row>
    <row r="147" ht="19.5" customHeight="1" spans="1:9">
      <c r="A147" s="59" t="s">
        <v>189</v>
      </c>
      <c r="B147" s="60" t="s">
        <v>70</v>
      </c>
      <c r="C147" s="60" t="s">
        <v>656</v>
      </c>
      <c r="D147" s="30" t="s">
        <v>696</v>
      </c>
      <c r="E147" s="21" t="s">
        <v>435</v>
      </c>
      <c r="F147" s="58" t="s">
        <v>443</v>
      </c>
      <c r="G147" s="61">
        <v>2</v>
      </c>
      <c r="H147" s="62">
        <v>3000</v>
      </c>
      <c r="I147" s="62">
        <v>6000</v>
      </c>
    </row>
    <row r="148" ht="19.5" customHeight="1" spans="1:9">
      <c r="A148" s="59" t="s">
        <v>189</v>
      </c>
      <c r="B148" s="60" t="s">
        <v>70</v>
      </c>
      <c r="C148" s="60" t="s">
        <v>656</v>
      </c>
      <c r="D148" s="30" t="s">
        <v>696</v>
      </c>
      <c r="E148" s="21" t="s">
        <v>435</v>
      </c>
      <c r="F148" s="58" t="s">
        <v>438</v>
      </c>
      <c r="G148" s="61">
        <v>2</v>
      </c>
      <c r="H148" s="62">
        <v>15000</v>
      </c>
      <c r="I148" s="62">
        <v>30000</v>
      </c>
    </row>
    <row r="149" ht="19.5" customHeight="1" spans="1:9">
      <c r="A149" s="59" t="s">
        <v>189</v>
      </c>
      <c r="B149" s="60" t="s">
        <v>70</v>
      </c>
      <c r="C149" s="60" t="s">
        <v>656</v>
      </c>
      <c r="D149" s="30" t="s">
        <v>696</v>
      </c>
      <c r="E149" s="21" t="s">
        <v>435</v>
      </c>
      <c r="F149" s="58" t="s">
        <v>427</v>
      </c>
      <c r="G149" s="61">
        <v>12</v>
      </c>
      <c r="H149" s="62">
        <v>8000</v>
      </c>
      <c r="I149" s="62">
        <v>96000</v>
      </c>
    </row>
    <row r="150" ht="19.5" customHeight="1" spans="1:9">
      <c r="A150" s="59" t="s">
        <v>189</v>
      </c>
      <c r="B150" s="60" t="s">
        <v>70</v>
      </c>
      <c r="C150" s="60" t="s">
        <v>656</v>
      </c>
      <c r="D150" s="30" t="s">
        <v>696</v>
      </c>
      <c r="E150" s="21" t="s">
        <v>435</v>
      </c>
      <c r="F150" s="58" t="s">
        <v>427</v>
      </c>
      <c r="G150" s="61">
        <v>30</v>
      </c>
      <c r="H150" s="62">
        <v>2000</v>
      </c>
      <c r="I150" s="62">
        <v>60000</v>
      </c>
    </row>
    <row r="151" ht="19.5" customHeight="1" spans="1:9">
      <c r="A151" s="59" t="s">
        <v>189</v>
      </c>
      <c r="B151" s="60" t="s">
        <v>70</v>
      </c>
      <c r="C151" s="60" t="s">
        <v>656</v>
      </c>
      <c r="D151" s="30" t="s">
        <v>696</v>
      </c>
      <c r="E151" s="21" t="s">
        <v>435</v>
      </c>
      <c r="F151" s="58" t="s">
        <v>438</v>
      </c>
      <c r="G151" s="61">
        <v>3</v>
      </c>
      <c r="H151" s="62">
        <v>4500</v>
      </c>
      <c r="I151" s="62">
        <v>13500</v>
      </c>
    </row>
    <row r="152" ht="19.5" customHeight="1" spans="1:9">
      <c r="A152" s="59" t="s">
        <v>189</v>
      </c>
      <c r="B152" s="60" t="s">
        <v>70</v>
      </c>
      <c r="C152" s="60" t="s">
        <v>656</v>
      </c>
      <c r="D152" s="30" t="s">
        <v>696</v>
      </c>
      <c r="E152" s="21" t="s">
        <v>435</v>
      </c>
      <c r="F152" s="58" t="s">
        <v>427</v>
      </c>
      <c r="G152" s="61">
        <v>3</v>
      </c>
      <c r="H152" s="62">
        <v>50000</v>
      </c>
      <c r="I152" s="62">
        <v>150000</v>
      </c>
    </row>
    <row r="153" ht="19.5" customHeight="1" spans="1:9">
      <c r="A153" s="59" t="s">
        <v>189</v>
      </c>
      <c r="B153" s="60" t="s">
        <v>70</v>
      </c>
      <c r="C153" s="60" t="s">
        <v>656</v>
      </c>
      <c r="D153" s="30" t="s">
        <v>696</v>
      </c>
      <c r="E153" s="21" t="s">
        <v>435</v>
      </c>
      <c r="F153" s="58" t="s">
        <v>427</v>
      </c>
      <c r="G153" s="61">
        <v>1</v>
      </c>
      <c r="H153" s="62">
        <v>200000</v>
      </c>
      <c r="I153" s="62">
        <v>200000</v>
      </c>
    </row>
    <row r="154" ht="19.5" customHeight="1" spans="1:9">
      <c r="A154" s="59" t="s">
        <v>189</v>
      </c>
      <c r="B154" s="60" t="s">
        <v>70</v>
      </c>
      <c r="C154" s="60" t="s">
        <v>656</v>
      </c>
      <c r="D154" s="30" t="s">
        <v>697</v>
      </c>
      <c r="E154" s="21" t="s">
        <v>562</v>
      </c>
      <c r="F154" s="58" t="s">
        <v>427</v>
      </c>
      <c r="G154" s="61">
        <v>4</v>
      </c>
      <c r="H154" s="62">
        <v>50000</v>
      </c>
      <c r="I154" s="62">
        <v>200000</v>
      </c>
    </row>
    <row r="155" ht="19.5" customHeight="1" spans="1:9">
      <c r="A155" s="59" t="s">
        <v>189</v>
      </c>
      <c r="B155" s="60" t="s">
        <v>70</v>
      </c>
      <c r="C155" s="60" t="s">
        <v>656</v>
      </c>
      <c r="D155" s="30" t="s">
        <v>698</v>
      </c>
      <c r="E155" s="21" t="s">
        <v>593</v>
      </c>
      <c r="F155" s="58" t="s">
        <v>427</v>
      </c>
      <c r="G155" s="61">
        <v>14</v>
      </c>
      <c r="H155" s="62">
        <v>15000</v>
      </c>
      <c r="I155" s="62">
        <v>210000</v>
      </c>
    </row>
    <row r="156" ht="19.5" customHeight="1" spans="1:9">
      <c r="A156" s="59" t="s">
        <v>189</v>
      </c>
      <c r="B156" s="60" t="s">
        <v>70</v>
      </c>
      <c r="C156" s="60" t="s">
        <v>656</v>
      </c>
      <c r="D156" s="30" t="s">
        <v>698</v>
      </c>
      <c r="E156" s="21" t="s">
        <v>593</v>
      </c>
      <c r="F156" s="58" t="s">
        <v>427</v>
      </c>
      <c r="G156" s="61">
        <v>1</v>
      </c>
      <c r="H156" s="62">
        <v>11000</v>
      </c>
      <c r="I156" s="62">
        <v>11000</v>
      </c>
    </row>
    <row r="157" ht="19.5" customHeight="1" spans="1:9">
      <c r="A157" s="59" t="s">
        <v>189</v>
      </c>
      <c r="B157" s="60" t="s">
        <v>70</v>
      </c>
      <c r="C157" s="60" t="s">
        <v>656</v>
      </c>
      <c r="D157" s="30" t="s">
        <v>699</v>
      </c>
      <c r="E157" s="21" t="s">
        <v>460</v>
      </c>
      <c r="F157" s="58" t="s">
        <v>461</v>
      </c>
      <c r="G157" s="61">
        <v>1</v>
      </c>
      <c r="H157" s="62">
        <v>500</v>
      </c>
      <c r="I157" s="62">
        <v>500</v>
      </c>
    </row>
    <row r="158" ht="19.5" customHeight="1" spans="1:9">
      <c r="A158" s="59" t="s">
        <v>189</v>
      </c>
      <c r="B158" s="60" t="s">
        <v>70</v>
      </c>
      <c r="C158" s="60" t="s">
        <v>656</v>
      </c>
      <c r="D158" s="30" t="s">
        <v>700</v>
      </c>
      <c r="E158" s="21" t="s">
        <v>515</v>
      </c>
      <c r="F158" s="58" t="s">
        <v>427</v>
      </c>
      <c r="G158" s="61">
        <v>1</v>
      </c>
      <c r="H158" s="62">
        <v>500000</v>
      </c>
      <c r="I158" s="62">
        <v>500000</v>
      </c>
    </row>
    <row r="159" ht="19.5" customHeight="1" spans="1:9">
      <c r="A159" s="59" t="s">
        <v>189</v>
      </c>
      <c r="B159" s="60" t="s">
        <v>70</v>
      </c>
      <c r="C159" s="60" t="s">
        <v>701</v>
      </c>
      <c r="D159" s="30" t="s">
        <v>702</v>
      </c>
      <c r="E159" s="21" t="s">
        <v>505</v>
      </c>
      <c r="F159" s="58" t="s">
        <v>438</v>
      </c>
      <c r="G159" s="61">
        <v>2</v>
      </c>
      <c r="H159" s="62">
        <v>500</v>
      </c>
      <c r="I159" s="62">
        <v>1000</v>
      </c>
    </row>
    <row r="160" ht="19.5" customHeight="1" spans="1:9">
      <c r="A160" s="59" t="s">
        <v>189</v>
      </c>
      <c r="B160" s="60" t="s">
        <v>70</v>
      </c>
      <c r="C160" s="60" t="s">
        <v>701</v>
      </c>
      <c r="D160" s="30" t="s">
        <v>703</v>
      </c>
      <c r="E160" s="21" t="s">
        <v>511</v>
      </c>
      <c r="F160" s="58" t="s">
        <v>461</v>
      </c>
      <c r="G160" s="61">
        <v>2</v>
      </c>
      <c r="H160" s="62">
        <v>1200</v>
      </c>
      <c r="I160" s="62">
        <v>2400</v>
      </c>
    </row>
    <row r="161" ht="19.5" customHeight="1" spans="1:9">
      <c r="A161" s="59" t="s">
        <v>189</v>
      </c>
      <c r="B161" s="60" t="s">
        <v>70</v>
      </c>
      <c r="C161" s="60" t="s">
        <v>701</v>
      </c>
      <c r="D161" s="30" t="s">
        <v>704</v>
      </c>
      <c r="E161" s="21" t="s">
        <v>517</v>
      </c>
      <c r="F161" s="58" t="s">
        <v>461</v>
      </c>
      <c r="G161" s="61">
        <v>2</v>
      </c>
      <c r="H161" s="62">
        <v>500</v>
      </c>
      <c r="I161" s="62">
        <v>1000</v>
      </c>
    </row>
    <row r="162" ht="19.5" customHeight="1" spans="1:9">
      <c r="A162" s="59" t="s">
        <v>189</v>
      </c>
      <c r="B162" s="60" t="s">
        <v>70</v>
      </c>
      <c r="C162" s="60" t="s">
        <v>701</v>
      </c>
      <c r="D162" s="30" t="s">
        <v>705</v>
      </c>
      <c r="E162" s="21" t="s">
        <v>554</v>
      </c>
      <c r="F162" s="58" t="s">
        <v>461</v>
      </c>
      <c r="G162" s="61">
        <v>1</v>
      </c>
      <c r="H162" s="62">
        <v>1000</v>
      </c>
      <c r="I162" s="62">
        <v>1000</v>
      </c>
    </row>
    <row r="163" ht="19.5" customHeight="1" spans="1:9">
      <c r="A163" s="59" t="s">
        <v>189</v>
      </c>
      <c r="B163" s="60" t="s">
        <v>70</v>
      </c>
      <c r="C163" s="60" t="s">
        <v>701</v>
      </c>
      <c r="D163" s="30" t="s">
        <v>706</v>
      </c>
      <c r="E163" s="21" t="s">
        <v>431</v>
      </c>
      <c r="F163" s="58" t="s">
        <v>427</v>
      </c>
      <c r="G163" s="61">
        <v>6</v>
      </c>
      <c r="H163" s="62">
        <v>2000</v>
      </c>
      <c r="I163" s="62">
        <v>12000</v>
      </c>
    </row>
    <row r="164" ht="19.5" customHeight="1" spans="1:9">
      <c r="A164" s="59" t="s">
        <v>189</v>
      </c>
      <c r="B164" s="60" t="s">
        <v>70</v>
      </c>
      <c r="C164" s="60" t="s">
        <v>701</v>
      </c>
      <c r="D164" s="30" t="s">
        <v>707</v>
      </c>
      <c r="E164" s="21" t="s">
        <v>481</v>
      </c>
      <c r="F164" s="58" t="s">
        <v>461</v>
      </c>
      <c r="G164" s="61">
        <v>5</v>
      </c>
      <c r="H164" s="62">
        <v>5000</v>
      </c>
      <c r="I164" s="62">
        <v>25000</v>
      </c>
    </row>
    <row r="165" ht="19.5" customHeight="1" spans="1:9">
      <c r="A165" s="59" t="s">
        <v>189</v>
      </c>
      <c r="B165" s="60" t="s">
        <v>70</v>
      </c>
      <c r="C165" s="60" t="s">
        <v>701</v>
      </c>
      <c r="D165" s="30" t="s">
        <v>707</v>
      </c>
      <c r="E165" s="21" t="s">
        <v>481</v>
      </c>
      <c r="F165" s="58" t="s">
        <v>427</v>
      </c>
      <c r="G165" s="61">
        <v>100</v>
      </c>
      <c r="H165" s="62">
        <v>3000</v>
      </c>
      <c r="I165" s="62">
        <v>300000</v>
      </c>
    </row>
    <row r="166" ht="19.5" customHeight="1" spans="1:9">
      <c r="A166" s="64" t="s">
        <v>55</v>
      </c>
      <c r="B166" s="65"/>
      <c r="C166" s="65"/>
      <c r="D166" s="66"/>
      <c r="E166" s="67"/>
      <c r="F166" s="67"/>
      <c r="G166" s="61">
        <v>1008</v>
      </c>
      <c r="H166" s="62">
        <v>30086900</v>
      </c>
      <c r="I166" s="62">
        <v>41676500</v>
      </c>
    </row>
  </sheetData>
  <mergeCells count="11">
    <mergeCell ref="A2:I2"/>
    <mergeCell ref="A3:I3"/>
    <mergeCell ref="A4:C4"/>
    <mergeCell ref="G5:I5"/>
    <mergeCell ref="A166:F166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708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"单位名称："&amp;"昆明市五华区人民医院"</f>
        <v>单位名称：昆明市五华区人民医院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215</v>
      </c>
      <c r="B5" s="9" t="s">
        <v>174</v>
      </c>
      <c r="C5" s="9" t="s">
        <v>216</v>
      </c>
      <c r="D5" s="10" t="s">
        <v>175</v>
      </c>
      <c r="E5" s="10" t="s">
        <v>176</v>
      </c>
      <c r="F5" s="10" t="s">
        <v>217</v>
      </c>
      <c r="G5" s="10" t="s">
        <v>218</v>
      </c>
      <c r="H5" s="28" t="s">
        <v>55</v>
      </c>
      <c r="I5" s="11" t="s">
        <v>709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40"/>
      <c r="J9" s="40"/>
      <c r="K9" s="31"/>
    </row>
    <row r="10" ht="18.75" customHeight="1" spans="1:11">
      <c r="A10" s="32"/>
      <c r="B10" s="33"/>
      <c r="C10" s="33"/>
      <c r="D10" s="33"/>
      <c r="E10" s="33"/>
      <c r="F10" s="33"/>
      <c r="G10" s="33"/>
      <c r="H10" s="23"/>
      <c r="I10" s="23"/>
      <c r="J10" s="23"/>
      <c r="K10" s="31"/>
    </row>
    <row r="11" ht="18.75" customHeight="1" spans="1:11">
      <c r="A11" s="34" t="s">
        <v>161</v>
      </c>
      <c r="B11" s="35"/>
      <c r="C11" s="35"/>
      <c r="D11" s="35"/>
      <c r="E11" s="35"/>
      <c r="F11" s="35"/>
      <c r="G11" s="36"/>
      <c r="H11" s="37"/>
      <c r="I11" s="23"/>
      <c r="J11" s="23"/>
      <c r="K11" s="31"/>
    </row>
    <row r="12" customHeight="1" spans="1:3">
      <c r="A12" s="38" t="s">
        <v>710</v>
      </c>
      <c r="B12" s="38"/>
      <c r="C12" s="38"/>
    </row>
  </sheetData>
  <mergeCells count="16">
    <mergeCell ref="A3:K3"/>
    <mergeCell ref="A4:G4"/>
    <mergeCell ref="I5:K5"/>
    <mergeCell ref="A11:G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tabSelected="1" workbookViewId="0">
      <pane ySplit="1" topLeftCell="A2" activePane="bottomLeft" state="frozen"/>
      <selection/>
      <selection pane="bottomLeft" activeCell="D20" sqref="D20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711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"单位名称："&amp;"昆明市五华区人民医院"</f>
        <v>单位名称：昆明市五华区人民医院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216</v>
      </c>
      <c r="B5" s="9" t="s">
        <v>215</v>
      </c>
      <c r="C5" s="9" t="s">
        <v>174</v>
      </c>
      <c r="D5" s="10" t="s">
        <v>712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3634000</v>
      </c>
      <c r="F9" s="23">
        <v>3634000</v>
      </c>
      <c r="G9" s="23">
        <v>3634000</v>
      </c>
    </row>
    <row r="10" ht="18.75" customHeight="1" spans="1:7">
      <c r="A10" s="21"/>
      <c r="B10" s="21" t="s">
        <v>713</v>
      </c>
      <c r="C10" s="21" t="s">
        <v>223</v>
      </c>
      <c r="D10" s="21" t="s">
        <v>714</v>
      </c>
      <c r="E10" s="23">
        <v>20000</v>
      </c>
      <c r="F10" s="23">
        <v>20000</v>
      </c>
      <c r="G10" s="23">
        <v>20000</v>
      </c>
    </row>
    <row r="11" ht="18.75" customHeight="1" spans="1:7">
      <c r="A11" s="24"/>
      <c r="B11" s="21" t="s">
        <v>715</v>
      </c>
      <c r="C11" s="21" t="s">
        <v>232</v>
      </c>
      <c r="D11" s="21" t="s">
        <v>714</v>
      </c>
      <c r="E11" s="23">
        <v>14000</v>
      </c>
      <c r="F11" s="23">
        <v>14000</v>
      </c>
      <c r="G11" s="23">
        <v>14000</v>
      </c>
    </row>
    <row r="12" ht="18.75" customHeight="1" spans="1:7">
      <c r="A12" s="24"/>
      <c r="B12" s="21" t="s">
        <v>716</v>
      </c>
      <c r="C12" s="21" t="s">
        <v>237</v>
      </c>
      <c r="D12" s="21" t="s">
        <v>714</v>
      </c>
      <c r="E12" s="23">
        <v>1500000</v>
      </c>
      <c r="F12" s="23">
        <v>1500000</v>
      </c>
      <c r="G12" s="23">
        <v>1500000</v>
      </c>
    </row>
    <row r="13" ht="18.75" customHeight="1" spans="1:7">
      <c r="A13" s="24"/>
      <c r="B13" s="21" t="s">
        <v>716</v>
      </c>
      <c r="C13" s="21" t="s">
        <v>241</v>
      </c>
      <c r="D13" s="21" t="s">
        <v>714</v>
      </c>
      <c r="E13" s="23">
        <v>2100000</v>
      </c>
      <c r="F13" s="23">
        <v>2100000</v>
      </c>
      <c r="G13" s="23">
        <v>2100000</v>
      </c>
    </row>
    <row r="14" ht="18.75" customHeight="1" spans="1:7">
      <c r="A14" s="25" t="s">
        <v>55</v>
      </c>
      <c r="B14" s="26" t="s">
        <v>717</v>
      </c>
      <c r="C14" s="26"/>
      <c r="D14" s="27"/>
      <c r="E14" s="23">
        <v>3634000</v>
      </c>
      <c r="F14" s="23">
        <v>3634000</v>
      </c>
      <c r="G14" s="23">
        <v>3634000</v>
      </c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3" sqref="C13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tr">
        <f>"单位名称："&amp;"昆明市五华区人民医院"</f>
        <v>单位名称：昆明市五华区人民医院</v>
      </c>
      <c r="S4" s="49" t="s">
        <v>1</v>
      </c>
    </row>
    <row r="5" ht="21.75" customHeight="1" spans="1:19">
      <c r="A5" s="204" t="s">
        <v>53</v>
      </c>
      <c r="B5" s="205" t="s">
        <v>54</v>
      </c>
      <c r="C5" s="205" t="s">
        <v>55</v>
      </c>
      <c r="D5" s="206" t="s">
        <v>56</v>
      </c>
      <c r="E5" s="206"/>
      <c r="F5" s="206"/>
      <c r="G5" s="206"/>
      <c r="H5" s="206"/>
      <c r="I5" s="213"/>
      <c r="J5" s="206"/>
      <c r="K5" s="206"/>
      <c r="L5" s="206"/>
      <c r="M5" s="206"/>
      <c r="N5" s="214"/>
      <c r="O5" s="206" t="s">
        <v>45</v>
      </c>
      <c r="P5" s="206"/>
      <c r="Q5" s="206"/>
      <c r="R5" s="206"/>
      <c r="S5" s="214"/>
    </row>
    <row r="6" ht="27" customHeight="1" spans="1:19">
      <c r="A6" s="207"/>
      <c r="B6" s="208"/>
      <c r="C6" s="208"/>
      <c r="D6" s="208" t="s">
        <v>57</v>
      </c>
      <c r="E6" s="208" t="s">
        <v>58</v>
      </c>
      <c r="F6" s="208" t="s">
        <v>59</v>
      </c>
      <c r="G6" s="208" t="s">
        <v>60</v>
      </c>
      <c r="H6" s="208" t="s">
        <v>61</v>
      </c>
      <c r="I6" s="215" t="s">
        <v>62</v>
      </c>
      <c r="J6" s="216"/>
      <c r="K6" s="216"/>
      <c r="L6" s="216"/>
      <c r="M6" s="216"/>
      <c r="N6" s="217"/>
      <c r="O6" s="208" t="s">
        <v>57</v>
      </c>
      <c r="P6" s="208" t="s">
        <v>58</v>
      </c>
      <c r="Q6" s="208" t="s">
        <v>59</v>
      </c>
      <c r="R6" s="208" t="s">
        <v>60</v>
      </c>
      <c r="S6" s="208" t="s">
        <v>63</v>
      </c>
    </row>
    <row r="7" ht="30" customHeight="1" spans="1:19">
      <c r="A7" s="209"/>
      <c r="B7" s="210"/>
      <c r="C7" s="134"/>
      <c r="D7" s="134"/>
      <c r="E7" s="134"/>
      <c r="F7" s="134"/>
      <c r="G7" s="134"/>
      <c r="H7" s="134"/>
      <c r="I7" s="75" t="s">
        <v>57</v>
      </c>
      <c r="J7" s="217" t="s">
        <v>64</v>
      </c>
      <c r="K7" s="217" t="s">
        <v>65</v>
      </c>
      <c r="L7" s="217" t="s">
        <v>66</v>
      </c>
      <c r="M7" s="217" t="s">
        <v>67</v>
      </c>
      <c r="N7" s="217" t="s">
        <v>68</v>
      </c>
      <c r="O7" s="218"/>
      <c r="P7" s="218"/>
      <c r="Q7" s="218"/>
      <c r="R7" s="218"/>
      <c r="S7" s="134"/>
    </row>
    <row r="8" ht="15" customHeight="1" spans="1:19">
      <c r="A8" s="211">
        <v>1</v>
      </c>
      <c r="B8" s="211">
        <v>2</v>
      </c>
      <c r="C8" s="211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75">
        <v>9</v>
      </c>
      <c r="J8" s="211">
        <v>10</v>
      </c>
      <c r="K8" s="211">
        <v>11</v>
      </c>
      <c r="L8" s="211">
        <v>12</v>
      </c>
      <c r="M8" s="211">
        <v>13</v>
      </c>
      <c r="N8" s="211">
        <v>14</v>
      </c>
      <c r="O8" s="211">
        <v>15</v>
      </c>
      <c r="P8" s="211">
        <v>16</v>
      </c>
      <c r="Q8" s="211">
        <v>17</v>
      </c>
      <c r="R8" s="211">
        <v>18</v>
      </c>
      <c r="S8" s="211">
        <v>19</v>
      </c>
    </row>
    <row r="9" ht="18" customHeight="1" spans="1:19">
      <c r="A9" s="21" t="s">
        <v>69</v>
      </c>
      <c r="B9" s="21" t="s">
        <v>70</v>
      </c>
      <c r="C9" s="90">
        <v>139191913.13</v>
      </c>
      <c r="D9" s="90">
        <v>139191913.13</v>
      </c>
      <c r="E9" s="90">
        <v>22432913.13</v>
      </c>
      <c r="F9" s="90"/>
      <c r="G9" s="90"/>
      <c r="H9" s="90"/>
      <c r="I9" s="90">
        <v>116759000</v>
      </c>
      <c r="J9" s="90">
        <v>75000000</v>
      </c>
      <c r="K9" s="90"/>
      <c r="L9" s="90"/>
      <c r="M9" s="90"/>
      <c r="N9" s="90">
        <v>41759000</v>
      </c>
      <c r="O9" s="90"/>
      <c r="P9" s="90"/>
      <c r="Q9" s="90"/>
      <c r="R9" s="90"/>
      <c r="S9" s="90"/>
    </row>
    <row r="10" ht="18" customHeight="1" spans="1:19">
      <c r="A10" s="52" t="s">
        <v>55</v>
      </c>
      <c r="B10" s="212"/>
      <c r="C10" s="90">
        <v>139191913.13</v>
      </c>
      <c r="D10" s="90">
        <v>139191913.13</v>
      </c>
      <c r="E10" s="90">
        <v>22432913.13</v>
      </c>
      <c r="F10" s="90"/>
      <c r="G10" s="90"/>
      <c r="H10" s="90"/>
      <c r="I10" s="90">
        <v>116759000</v>
      </c>
      <c r="J10" s="90">
        <v>75000000</v>
      </c>
      <c r="K10" s="90"/>
      <c r="L10" s="90"/>
      <c r="M10" s="90"/>
      <c r="N10" s="90">
        <v>41759000</v>
      </c>
      <c r="O10" s="90"/>
      <c r="P10" s="90"/>
      <c r="Q10" s="90"/>
      <c r="R10" s="90"/>
      <c r="S10" s="9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workbookViewId="0">
      <pane ySplit="1" topLeftCell="A2" activePane="bottomLeft" state="frozen"/>
      <selection/>
      <selection pane="bottomLeft" activeCell="E11" sqref="E1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9" t="s">
        <v>71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tr">
        <f>"单位名称："&amp;"昆明市五华区人民医院"</f>
        <v>单位名称：昆明市五华区人民医院</v>
      </c>
      <c r="O4" s="49" t="s">
        <v>1</v>
      </c>
    </row>
    <row r="5" ht="27" customHeight="1" spans="1:15">
      <c r="A5" s="190" t="s">
        <v>72</v>
      </c>
      <c r="B5" s="190" t="s">
        <v>73</v>
      </c>
      <c r="C5" s="190" t="s">
        <v>55</v>
      </c>
      <c r="D5" s="191" t="s">
        <v>58</v>
      </c>
      <c r="E5" s="192"/>
      <c r="F5" s="193"/>
      <c r="G5" s="194" t="s">
        <v>59</v>
      </c>
      <c r="H5" s="194" t="s">
        <v>60</v>
      </c>
      <c r="I5" s="194" t="s">
        <v>74</v>
      </c>
      <c r="J5" s="191" t="s">
        <v>62</v>
      </c>
      <c r="K5" s="192"/>
      <c r="L5" s="192"/>
      <c r="M5" s="192"/>
      <c r="N5" s="201"/>
      <c r="O5" s="202"/>
    </row>
    <row r="6" ht="42" customHeight="1" spans="1:15">
      <c r="A6" s="195"/>
      <c r="B6" s="195"/>
      <c r="C6" s="196"/>
      <c r="D6" s="197" t="s">
        <v>57</v>
      </c>
      <c r="E6" s="197" t="s">
        <v>75</v>
      </c>
      <c r="F6" s="197" t="s">
        <v>76</v>
      </c>
      <c r="G6" s="196"/>
      <c r="H6" s="196"/>
      <c r="I6" s="203"/>
      <c r="J6" s="197" t="s">
        <v>57</v>
      </c>
      <c r="K6" s="184" t="s">
        <v>77</v>
      </c>
      <c r="L6" s="184" t="s">
        <v>78</v>
      </c>
      <c r="M6" s="184" t="s">
        <v>79</v>
      </c>
      <c r="N6" s="184" t="s">
        <v>80</v>
      </c>
      <c r="O6" s="184" t="s">
        <v>81</v>
      </c>
    </row>
    <row r="7" ht="18" customHeight="1" spans="1:15">
      <c r="A7" s="55" t="s">
        <v>82</v>
      </c>
      <c r="B7" s="55" t="s">
        <v>83</v>
      </c>
      <c r="C7" s="55" t="s">
        <v>84</v>
      </c>
      <c r="D7" s="58" t="s">
        <v>85</v>
      </c>
      <c r="E7" s="58" t="s">
        <v>86</v>
      </c>
      <c r="F7" s="58" t="s">
        <v>87</v>
      </c>
      <c r="G7" s="58" t="s">
        <v>88</v>
      </c>
      <c r="H7" s="58" t="s">
        <v>89</v>
      </c>
      <c r="I7" s="58" t="s">
        <v>90</v>
      </c>
      <c r="J7" s="58" t="s">
        <v>91</v>
      </c>
      <c r="K7" s="58" t="s">
        <v>92</v>
      </c>
      <c r="L7" s="58" t="s">
        <v>93</v>
      </c>
      <c r="M7" s="58" t="s">
        <v>94</v>
      </c>
      <c r="N7" s="55" t="s">
        <v>95</v>
      </c>
      <c r="O7" s="58" t="s">
        <v>96</v>
      </c>
    </row>
    <row r="8" ht="21" customHeight="1" spans="1:15">
      <c r="A8" s="59" t="s">
        <v>97</v>
      </c>
      <c r="B8" s="59" t="s">
        <v>98</v>
      </c>
      <c r="C8" s="90">
        <v>8656363.77</v>
      </c>
      <c r="D8" s="90">
        <v>8656363.77</v>
      </c>
      <c r="E8" s="90">
        <v>8656363.77</v>
      </c>
      <c r="F8" s="90"/>
      <c r="G8" s="90"/>
      <c r="H8" s="90"/>
      <c r="I8" s="90"/>
      <c r="J8" s="90"/>
      <c r="K8" s="90"/>
      <c r="L8" s="90"/>
      <c r="M8" s="90"/>
      <c r="N8" s="90"/>
      <c r="O8" s="90"/>
    </row>
    <row r="9" ht="21" customHeight="1" spans="1:15">
      <c r="A9" s="198" t="s">
        <v>99</v>
      </c>
      <c r="B9" s="198" t="s">
        <v>100</v>
      </c>
      <c r="C9" s="90">
        <v>8656363.77</v>
      </c>
      <c r="D9" s="90">
        <v>8656363.77</v>
      </c>
      <c r="E9" s="90">
        <v>8656363.77</v>
      </c>
      <c r="F9" s="90"/>
      <c r="G9" s="90"/>
      <c r="H9" s="90"/>
      <c r="I9" s="90"/>
      <c r="J9" s="90"/>
      <c r="K9" s="90"/>
      <c r="L9" s="90"/>
      <c r="M9" s="90"/>
      <c r="N9" s="90"/>
      <c r="O9" s="90"/>
    </row>
    <row r="10" ht="21" customHeight="1" spans="1:15">
      <c r="A10" s="199" t="s">
        <v>101</v>
      </c>
      <c r="B10" s="199" t="s">
        <v>102</v>
      </c>
      <c r="C10" s="90">
        <v>6650400</v>
      </c>
      <c r="D10" s="90">
        <v>6650400</v>
      </c>
      <c r="E10" s="90">
        <v>6650400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ht="21" customHeight="1" spans="1:15">
      <c r="A11" s="199" t="s">
        <v>103</v>
      </c>
      <c r="B11" s="199" t="s">
        <v>104</v>
      </c>
      <c r="C11" s="90">
        <v>1337309.18</v>
      </c>
      <c r="D11" s="90">
        <v>1337309.18</v>
      </c>
      <c r="E11" s="90">
        <v>1337309.18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ht="21" customHeight="1" spans="1:15">
      <c r="A12" s="199" t="s">
        <v>105</v>
      </c>
      <c r="B12" s="199" t="s">
        <v>106</v>
      </c>
      <c r="C12" s="90">
        <v>668654.59</v>
      </c>
      <c r="D12" s="90">
        <v>668654.59</v>
      </c>
      <c r="E12" s="90">
        <v>668654.59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ht="21" customHeight="1" spans="1:15">
      <c r="A13" s="59" t="s">
        <v>107</v>
      </c>
      <c r="B13" s="59" t="s">
        <v>108</v>
      </c>
      <c r="C13" s="90">
        <v>130535549.36</v>
      </c>
      <c r="D13" s="90">
        <v>13776549.36</v>
      </c>
      <c r="E13" s="90">
        <v>10142549.36</v>
      </c>
      <c r="F13" s="90">
        <v>3634000</v>
      </c>
      <c r="G13" s="90"/>
      <c r="H13" s="90"/>
      <c r="I13" s="90"/>
      <c r="J13" s="90">
        <v>116759000</v>
      </c>
      <c r="K13" s="90">
        <v>75000000</v>
      </c>
      <c r="L13" s="90"/>
      <c r="M13" s="90"/>
      <c r="N13" s="90"/>
      <c r="O13" s="90">
        <v>41759000</v>
      </c>
    </row>
    <row r="14" ht="21" customHeight="1" spans="1:15">
      <c r="A14" s="198" t="s">
        <v>109</v>
      </c>
      <c r="B14" s="198" t="s">
        <v>110</v>
      </c>
      <c r="C14" s="90">
        <v>14000</v>
      </c>
      <c r="D14" s="90">
        <v>14000</v>
      </c>
      <c r="E14" s="90"/>
      <c r="F14" s="90">
        <v>14000</v>
      </c>
      <c r="G14" s="90"/>
      <c r="H14" s="90"/>
      <c r="I14" s="90"/>
      <c r="J14" s="90"/>
      <c r="K14" s="90"/>
      <c r="L14" s="90"/>
      <c r="M14" s="90"/>
      <c r="N14" s="90"/>
      <c r="O14" s="90"/>
    </row>
    <row r="15" ht="21" customHeight="1" spans="1:15">
      <c r="A15" s="199" t="s">
        <v>111</v>
      </c>
      <c r="B15" s="199" t="s">
        <v>112</v>
      </c>
      <c r="C15" s="90">
        <v>14000</v>
      </c>
      <c r="D15" s="90">
        <v>14000</v>
      </c>
      <c r="E15" s="90"/>
      <c r="F15" s="90">
        <v>14000</v>
      </c>
      <c r="G15" s="90"/>
      <c r="H15" s="90"/>
      <c r="I15" s="90"/>
      <c r="J15" s="90"/>
      <c r="K15" s="90"/>
      <c r="L15" s="90"/>
      <c r="M15" s="90"/>
      <c r="N15" s="90"/>
      <c r="O15" s="90"/>
    </row>
    <row r="16" ht="21" customHeight="1" spans="1:15">
      <c r="A16" s="198" t="s">
        <v>113</v>
      </c>
      <c r="B16" s="198" t="s">
        <v>114</v>
      </c>
      <c r="C16" s="90">
        <v>128817486.4</v>
      </c>
      <c r="D16" s="90">
        <v>12058486.4</v>
      </c>
      <c r="E16" s="90">
        <v>8438486.4</v>
      </c>
      <c r="F16" s="90">
        <v>3620000</v>
      </c>
      <c r="G16" s="90"/>
      <c r="H16" s="90"/>
      <c r="I16" s="90"/>
      <c r="J16" s="90">
        <v>116759000</v>
      </c>
      <c r="K16" s="90">
        <v>75000000</v>
      </c>
      <c r="L16" s="90"/>
      <c r="M16" s="90"/>
      <c r="N16" s="90"/>
      <c r="O16" s="90">
        <v>41759000</v>
      </c>
    </row>
    <row r="17" ht="21" customHeight="1" spans="1:15">
      <c r="A17" s="199" t="s">
        <v>115</v>
      </c>
      <c r="B17" s="199" t="s">
        <v>116</v>
      </c>
      <c r="C17" s="90">
        <v>128817486.4</v>
      </c>
      <c r="D17" s="90">
        <v>12058486.4</v>
      </c>
      <c r="E17" s="90">
        <v>8438486.4</v>
      </c>
      <c r="F17" s="90">
        <v>3620000</v>
      </c>
      <c r="G17" s="90"/>
      <c r="H17" s="90"/>
      <c r="I17" s="90"/>
      <c r="J17" s="90">
        <v>116759000</v>
      </c>
      <c r="K17" s="90">
        <v>75000000</v>
      </c>
      <c r="L17" s="90"/>
      <c r="M17" s="90"/>
      <c r="N17" s="90"/>
      <c r="O17" s="90">
        <v>41759000</v>
      </c>
    </row>
    <row r="18" ht="21" customHeight="1" spans="1:15">
      <c r="A18" s="198" t="s">
        <v>117</v>
      </c>
      <c r="B18" s="198" t="s">
        <v>118</v>
      </c>
      <c r="C18" s="90">
        <v>1704062.96</v>
      </c>
      <c r="D18" s="90">
        <v>1704062.96</v>
      </c>
      <c r="E18" s="90">
        <v>1704062.96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ht="21" customHeight="1" spans="1:15">
      <c r="A19" s="199" t="s">
        <v>119</v>
      </c>
      <c r="B19" s="199" t="s">
        <v>120</v>
      </c>
      <c r="C19" s="90">
        <v>1653203.85</v>
      </c>
      <c r="D19" s="90">
        <v>1653203.85</v>
      </c>
      <c r="E19" s="90">
        <v>1653203.85</v>
      </c>
      <c r="F19" s="90"/>
      <c r="G19" s="90"/>
      <c r="H19" s="90"/>
      <c r="I19" s="90"/>
      <c r="J19" s="90"/>
      <c r="K19" s="90"/>
      <c r="L19" s="90"/>
      <c r="M19" s="90"/>
      <c r="N19" s="90"/>
      <c r="O19" s="90"/>
    </row>
    <row r="20" ht="21" customHeight="1" spans="1:15">
      <c r="A20" s="199" t="s">
        <v>121</v>
      </c>
      <c r="B20" s="199" t="s">
        <v>122</v>
      </c>
      <c r="C20" s="90">
        <v>50859.11</v>
      </c>
      <c r="D20" s="90">
        <v>50859.11</v>
      </c>
      <c r="E20" s="90">
        <v>50859.11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</row>
    <row r="21" ht="21" customHeight="1" spans="1:15">
      <c r="A21" s="200" t="s">
        <v>55</v>
      </c>
      <c r="B21" s="155"/>
      <c r="C21" s="90">
        <v>139191913.13</v>
      </c>
      <c r="D21" s="90">
        <v>22432913.13</v>
      </c>
      <c r="E21" s="90">
        <v>18798913.13</v>
      </c>
      <c r="F21" s="90">
        <v>3634000</v>
      </c>
      <c r="G21" s="90"/>
      <c r="H21" s="90"/>
      <c r="I21" s="90"/>
      <c r="J21" s="90">
        <v>116759000</v>
      </c>
      <c r="K21" s="90">
        <v>75000000</v>
      </c>
      <c r="L21" s="90"/>
      <c r="M21" s="90"/>
      <c r="N21" s="90"/>
      <c r="O21" s="90">
        <v>41759000</v>
      </c>
    </row>
  </sheetData>
  <mergeCells count="12">
    <mergeCell ref="A2:O2"/>
    <mergeCell ref="A3:O3"/>
    <mergeCell ref="A4:B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15" sqref="D15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123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tr">
        <f>"单位名称："&amp;"昆明市五华区人民医院"</f>
        <v>单位名称：昆明市五华区人民医院</v>
      </c>
      <c r="B4" s="183"/>
      <c r="D4" s="49" t="s">
        <v>1</v>
      </c>
    </row>
    <row r="5" ht="17.25" customHeight="1" spans="1:4">
      <c r="A5" s="184" t="s">
        <v>2</v>
      </c>
      <c r="B5" s="185"/>
      <c r="C5" s="184" t="s">
        <v>3</v>
      </c>
      <c r="D5" s="185"/>
    </row>
    <row r="6" ht="18.75" customHeight="1" spans="1:4">
      <c r="A6" s="184" t="s">
        <v>4</v>
      </c>
      <c r="B6" s="184" t="s">
        <v>5</v>
      </c>
      <c r="C6" s="184" t="s">
        <v>6</v>
      </c>
      <c r="D6" s="184" t="s">
        <v>5</v>
      </c>
    </row>
    <row r="7" ht="16.5" customHeight="1" spans="1:4">
      <c r="A7" s="186" t="s">
        <v>124</v>
      </c>
      <c r="B7" s="90">
        <v>22432913.13</v>
      </c>
      <c r="C7" s="186" t="s">
        <v>125</v>
      </c>
      <c r="D7" s="90">
        <v>22432913.13</v>
      </c>
    </row>
    <row r="8" ht="16.5" customHeight="1" spans="1:4">
      <c r="A8" s="186" t="s">
        <v>126</v>
      </c>
      <c r="B8" s="90">
        <v>22432913.13</v>
      </c>
      <c r="C8" s="186" t="s">
        <v>127</v>
      </c>
      <c r="D8" s="90"/>
    </row>
    <row r="9" ht="16.5" customHeight="1" spans="1:4">
      <c r="A9" s="186" t="s">
        <v>128</v>
      </c>
      <c r="B9" s="90"/>
      <c r="C9" s="186" t="s">
        <v>129</v>
      </c>
      <c r="D9" s="90"/>
    </row>
    <row r="10" ht="16.5" customHeight="1" spans="1:4">
      <c r="A10" s="186" t="s">
        <v>130</v>
      </c>
      <c r="B10" s="90"/>
      <c r="C10" s="186" t="s">
        <v>131</v>
      </c>
      <c r="D10" s="90"/>
    </row>
    <row r="11" ht="16.5" customHeight="1" spans="1:4">
      <c r="A11" s="186" t="s">
        <v>132</v>
      </c>
      <c r="B11" s="90"/>
      <c r="C11" s="186" t="s">
        <v>133</v>
      </c>
      <c r="D11" s="90"/>
    </row>
    <row r="12" ht="16.5" customHeight="1" spans="1:4">
      <c r="A12" s="186" t="s">
        <v>126</v>
      </c>
      <c r="B12" s="90"/>
      <c r="C12" s="186" t="s">
        <v>134</v>
      </c>
      <c r="D12" s="90"/>
    </row>
    <row r="13" ht="16.5" customHeight="1" spans="1:4">
      <c r="A13" s="165" t="s">
        <v>128</v>
      </c>
      <c r="B13" s="90"/>
      <c r="C13" s="74" t="s">
        <v>135</v>
      </c>
      <c r="D13" s="90"/>
    </row>
    <row r="14" ht="16.5" customHeight="1" spans="1:4">
      <c r="A14" s="165" t="s">
        <v>130</v>
      </c>
      <c r="B14" s="90"/>
      <c r="C14" s="74" t="s">
        <v>136</v>
      </c>
      <c r="D14" s="90"/>
    </row>
    <row r="15" ht="16.5" customHeight="1" spans="1:4">
      <c r="A15" s="187"/>
      <c r="B15" s="90"/>
      <c r="C15" s="74" t="s">
        <v>137</v>
      </c>
      <c r="D15" s="90">
        <v>8656363.77</v>
      </c>
    </row>
    <row r="16" ht="16.5" customHeight="1" spans="1:4">
      <c r="A16" s="187"/>
      <c r="B16" s="90"/>
      <c r="C16" s="74" t="s">
        <v>138</v>
      </c>
      <c r="D16" s="90">
        <v>13776549.36</v>
      </c>
    </row>
    <row r="17" ht="16.5" customHeight="1" spans="1:4">
      <c r="A17" s="187"/>
      <c r="B17" s="90"/>
      <c r="C17" s="74" t="s">
        <v>139</v>
      </c>
      <c r="D17" s="90"/>
    </row>
    <row r="18" ht="16.5" customHeight="1" spans="1:4">
      <c r="A18" s="187"/>
      <c r="B18" s="90"/>
      <c r="C18" s="74" t="s">
        <v>140</v>
      </c>
      <c r="D18" s="90"/>
    </row>
    <row r="19" ht="16.5" customHeight="1" spans="1:4">
      <c r="A19" s="187"/>
      <c r="B19" s="90"/>
      <c r="C19" s="74" t="s">
        <v>141</v>
      </c>
      <c r="D19" s="90"/>
    </row>
    <row r="20" ht="16.5" customHeight="1" spans="1:4">
      <c r="A20" s="187"/>
      <c r="B20" s="90"/>
      <c r="C20" s="74" t="s">
        <v>142</v>
      </c>
      <c r="D20" s="90"/>
    </row>
    <row r="21" ht="16.5" customHeight="1" spans="1:4">
      <c r="A21" s="187"/>
      <c r="B21" s="90"/>
      <c r="C21" s="74" t="s">
        <v>143</v>
      </c>
      <c r="D21" s="90"/>
    </row>
    <row r="22" ht="16.5" customHeight="1" spans="1:4">
      <c r="A22" s="187"/>
      <c r="B22" s="90"/>
      <c r="C22" s="74" t="s">
        <v>144</v>
      </c>
      <c r="D22" s="90"/>
    </row>
    <row r="23" ht="16.5" customHeight="1" spans="1:4">
      <c r="A23" s="187"/>
      <c r="B23" s="90"/>
      <c r="C23" s="74" t="s">
        <v>145</v>
      </c>
      <c r="D23" s="90"/>
    </row>
    <row r="24" ht="16.5" customHeight="1" spans="1:4">
      <c r="A24" s="187"/>
      <c r="B24" s="90"/>
      <c r="C24" s="74" t="s">
        <v>146</v>
      </c>
      <c r="D24" s="90"/>
    </row>
    <row r="25" ht="16.5" customHeight="1" spans="1:4">
      <c r="A25" s="187"/>
      <c r="B25" s="90"/>
      <c r="C25" s="74" t="s">
        <v>147</v>
      </c>
      <c r="D25" s="90"/>
    </row>
    <row r="26" ht="16.5" customHeight="1" spans="1:4">
      <c r="A26" s="187"/>
      <c r="B26" s="90"/>
      <c r="C26" s="74" t="s">
        <v>148</v>
      </c>
      <c r="D26" s="90"/>
    </row>
    <row r="27" ht="16.5" customHeight="1" spans="1:4">
      <c r="A27" s="187"/>
      <c r="B27" s="90"/>
      <c r="C27" s="74" t="s">
        <v>149</v>
      </c>
      <c r="D27" s="90"/>
    </row>
    <row r="28" ht="16.5" customHeight="1" spans="1:4">
      <c r="A28" s="187"/>
      <c r="B28" s="90"/>
      <c r="C28" s="74" t="s">
        <v>150</v>
      </c>
      <c r="D28" s="90"/>
    </row>
    <row r="29" ht="16.5" customHeight="1" spans="1:4">
      <c r="A29" s="187"/>
      <c r="B29" s="90"/>
      <c r="C29" s="74" t="s">
        <v>151</v>
      </c>
      <c r="D29" s="90"/>
    </row>
    <row r="30" ht="16.5" customHeight="1" spans="1:4">
      <c r="A30" s="187"/>
      <c r="B30" s="90"/>
      <c r="C30" s="74" t="s">
        <v>152</v>
      </c>
      <c r="D30" s="90"/>
    </row>
    <row r="31" ht="16.5" customHeight="1" spans="1:4">
      <c r="A31" s="187"/>
      <c r="B31" s="90"/>
      <c r="C31" s="74" t="s">
        <v>153</v>
      </c>
      <c r="D31" s="90"/>
    </row>
    <row r="32" ht="16.5" customHeight="1" spans="1:4">
      <c r="A32" s="187"/>
      <c r="B32" s="90"/>
      <c r="C32" s="165" t="s">
        <v>154</v>
      </c>
      <c r="D32" s="90"/>
    </row>
    <row r="33" ht="16.5" customHeight="1" spans="1:4">
      <c r="A33" s="187"/>
      <c r="B33" s="90"/>
      <c r="C33" s="165" t="s">
        <v>155</v>
      </c>
      <c r="D33" s="90"/>
    </row>
    <row r="34" ht="16.5" customHeight="1" spans="1:4">
      <c r="A34" s="187"/>
      <c r="B34" s="90"/>
      <c r="C34" s="30" t="s">
        <v>156</v>
      </c>
      <c r="D34" s="90"/>
    </row>
    <row r="35" ht="15" customHeight="1" spans="1:4">
      <c r="A35" s="188" t="s">
        <v>50</v>
      </c>
      <c r="B35" s="189">
        <v>22432913.13</v>
      </c>
      <c r="C35" s="188" t="s">
        <v>51</v>
      </c>
      <c r="D35" s="189">
        <v>22432913.13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3" activePane="bottomLeft" state="frozen"/>
      <selection/>
      <selection pane="bottomLeft" activeCell="B23" sqref="B23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2"/>
      <c r="F2" s="80"/>
      <c r="G2" s="160" t="s">
        <v>157</v>
      </c>
    </row>
    <row r="3" ht="41.25" customHeight="1" spans="1:7">
      <c r="A3" s="142" t="str">
        <f>"2025"&amp;"年一般公共预算支出预算表（按功能科目分类）"</f>
        <v>2025年一般公共预算支出预算表（按功能科目分类）</v>
      </c>
      <c r="B3" s="142"/>
      <c r="C3" s="142"/>
      <c r="D3" s="142"/>
      <c r="E3" s="142"/>
      <c r="F3" s="142"/>
      <c r="G3" s="142"/>
    </row>
    <row r="4" ht="18" customHeight="1" spans="1:7">
      <c r="A4" s="5" t="str">
        <f>"单位名称："&amp;"昆明市五华区人民医院"</f>
        <v>单位名称：昆明市五华区人民医院</v>
      </c>
      <c r="F4" s="139"/>
      <c r="G4" s="160" t="s">
        <v>1</v>
      </c>
    </row>
    <row r="5" ht="20.25" customHeight="1" spans="1:7">
      <c r="A5" s="178" t="s">
        <v>158</v>
      </c>
      <c r="B5" s="179"/>
      <c r="C5" s="143" t="s">
        <v>55</v>
      </c>
      <c r="D5" s="168" t="s">
        <v>75</v>
      </c>
      <c r="E5" s="12"/>
      <c r="F5" s="13"/>
      <c r="G5" s="157" t="s">
        <v>76</v>
      </c>
    </row>
    <row r="6" ht="20.25" customHeight="1" spans="1:7">
      <c r="A6" s="180" t="s">
        <v>72</v>
      </c>
      <c r="B6" s="180" t="s">
        <v>73</v>
      </c>
      <c r="C6" s="19"/>
      <c r="D6" s="148" t="s">
        <v>57</v>
      </c>
      <c r="E6" s="148" t="s">
        <v>159</v>
      </c>
      <c r="F6" s="148" t="s">
        <v>160</v>
      </c>
      <c r="G6" s="159"/>
    </row>
    <row r="7" ht="15" customHeight="1" spans="1:7">
      <c r="A7" s="64" t="s">
        <v>82</v>
      </c>
      <c r="B7" s="64" t="s">
        <v>83</v>
      </c>
      <c r="C7" s="64" t="s">
        <v>84</v>
      </c>
      <c r="D7" s="64" t="s">
        <v>85</v>
      </c>
      <c r="E7" s="64" t="s">
        <v>86</v>
      </c>
      <c r="F7" s="64" t="s">
        <v>87</v>
      </c>
      <c r="G7" s="64" t="s">
        <v>88</v>
      </c>
    </row>
    <row r="8" ht="18" customHeight="1" spans="1:7">
      <c r="A8" s="30" t="s">
        <v>97</v>
      </c>
      <c r="B8" s="30" t="s">
        <v>98</v>
      </c>
      <c r="C8" s="90">
        <v>8656363.77</v>
      </c>
      <c r="D8" s="90">
        <v>8656363.77</v>
      </c>
      <c r="E8" s="90">
        <v>8656363.77</v>
      </c>
      <c r="F8" s="90"/>
      <c r="G8" s="90"/>
    </row>
    <row r="9" ht="18" customHeight="1" spans="1:7">
      <c r="A9" s="151" t="s">
        <v>99</v>
      </c>
      <c r="B9" s="151" t="s">
        <v>100</v>
      </c>
      <c r="C9" s="90">
        <v>8656363.77</v>
      </c>
      <c r="D9" s="90">
        <v>8656363.77</v>
      </c>
      <c r="E9" s="90">
        <v>8656363.77</v>
      </c>
      <c r="F9" s="90"/>
      <c r="G9" s="90"/>
    </row>
    <row r="10" ht="18" customHeight="1" spans="1:7">
      <c r="A10" s="181" t="s">
        <v>101</v>
      </c>
      <c r="B10" s="181" t="s">
        <v>102</v>
      </c>
      <c r="C10" s="90">
        <v>6650400</v>
      </c>
      <c r="D10" s="90">
        <v>6650400</v>
      </c>
      <c r="E10" s="90">
        <v>6650400</v>
      </c>
      <c r="F10" s="90"/>
      <c r="G10" s="90"/>
    </row>
    <row r="11" ht="18" customHeight="1" spans="1:7">
      <c r="A11" s="181" t="s">
        <v>103</v>
      </c>
      <c r="B11" s="181" t="s">
        <v>104</v>
      </c>
      <c r="C11" s="90">
        <v>1337309.18</v>
      </c>
      <c r="D11" s="90">
        <v>1337309.18</v>
      </c>
      <c r="E11" s="90">
        <v>1337309.18</v>
      </c>
      <c r="F11" s="90"/>
      <c r="G11" s="90"/>
    </row>
    <row r="12" ht="18" customHeight="1" spans="1:7">
      <c r="A12" s="181" t="s">
        <v>105</v>
      </c>
      <c r="B12" s="181" t="s">
        <v>106</v>
      </c>
      <c r="C12" s="90">
        <v>668654.59</v>
      </c>
      <c r="D12" s="90">
        <v>668654.59</v>
      </c>
      <c r="E12" s="90">
        <v>668654.59</v>
      </c>
      <c r="F12" s="90"/>
      <c r="G12" s="90"/>
    </row>
    <row r="13" ht="18" customHeight="1" spans="1:7">
      <c r="A13" s="30" t="s">
        <v>107</v>
      </c>
      <c r="B13" s="30" t="s">
        <v>108</v>
      </c>
      <c r="C13" s="90">
        <v>13776549.36</v>
      </c>
      <c r="D13" s="90">
        <v>10142549.36</v>
      </c>
      <c r="E13" s="90">
        <v>10142549.36</v>
      </c>
      <c r="F13" s="90"/>
      <c r="G13" s="90">
        <v>3634000</v>
      </c>
    </row>
    <row r="14" ht="18" customHeight="1" spans="1:7">
      <c r="A14" s="151" t="s">
        <v>109</v>
      </c>
      <c r="B14" s="151" t="s">
        <v>110</v>
      </c>
      <c r="C14" s="90">
        <v>14000</v>
      </c>
      <c r="D14" s="90"/>
      <c r="E14" s="90"/>
      <c r="F14" s="90"/>
      <c r="G14" s="90">
        <v>14000</v>
      </c>
    </row>
    <row r="15" ht="18" customHeight="1" spans="1:7">
      <c r="A15" s="181" t="s">
        <v>111</v>
      </c>
      <c r="B15" s="181" t="s">
        <v>112</v>
      </c>
      <c r="C15" s="90">
        <v>14000</v>
      </c>
      <c r="D15" s="90"/>
      <c r="E15" s="90"/>
      <c r="F15" s="90"/>
      <c r="G15" s="90">
        <v>14000</v>
      </c>
    </row>
    <row r="16" ht="18" customHeight="1" spans="1:7">
      <c r="A16" s="151" t="s">
        <v>113</v>
      </c>
      <c r="B16" s="151" t="s">
        <v>114</v>
      </c>
      <c r="C16" s="90">
        <v>12058486.4</v>
      </c>
      <c r="D16" s="90">
        <v>8438486.4</v>
      </c>
      <c r="E16" s="90">
        <v>8438486.4</v>
      </c>
      <c r="F16" s="90"/>
      <c r="G16" s="90">
        <v>3620000</v>
      </c>
    </row>
    <row r="17" ht="18" customHeight="1" spans="1:7">
      <c r="A17" s="181" t="s">
        <v>115</v>
      </c>
      <c r="B17" s="181" t="s">
        <v>116</v>
      </c>
      <c r="C17" s="90">
        <v>12058486.4</v>
      </c>
      <c r="D17" s="90">
        <v>8438486.4</v>
      </c>
      <c r="E17" s="90">
        <v>8438486.4</v>
      </c>
      <c r="F17" s="90"/>
      <c r="G17" s="90">
        <v>3620000</v>
      </c>
    </row>
    <row r="18" ht="18" customHeight="1" spans="1:7">
      <c r="A18" s="151" t="s">
        <v>117</v>
      </c>
      <c r="B18" s="151" t="s">
        <v>118</v>
      </c>
      <c r="C18" s="90">
        <v>1704062.96</v>
      </c>
      <c r="D18" s="90">
        <v>1704062.96</v>
      </c>
      <c r="E18" s="90">
        <v>1704062.96</v>
      </c>
      <c r="F18" s="90"/>
      <c r="G18" s="90"/>
    </row>
    <row r="19" ht="18" customHeight="1" spans="1:7">
      <c r="A19" s="181" t="s">
        <v>119</v>
      </c>
      <c r="B19" s="181" t="s">
        <v>120</v>
      </c>
      <c r="C19" s="90">
        <v>1653203.85</v>
      </c>
      <c r="D19" s="90">
        <v>1653203.85</v>
      </c>
      <c r="E19" s="90">
        <v>1653203.85</v>
      </c>
      <c r="F19" s="90"/>
      <c r="G19" s="90"/>
    </row>
    <row r="20" ht="18" customHeight="1" spans="1:7">
      <c r="A20" s="181" t="s">
        <v>121</v>
      </c>
      <c r="B20" s="181" t="s">
        <v>122</v>
      </c>
      <c r="C20" s="90">
        <v>50859.11</v>
      </c>
      <c r="D20" s="90">
        <v>50859.11</v>
      </c>
      <c r="E20" s="90">
        <v>50859.11</v>
      </c>
      <c r="F20" s="90"/>
      <c r="G20" s="90"/>
    </row>
    <row r="21" ht="18" customHeight="1" spans="1:7">
      <c r="A21" s="88" t="s">
        <v>161</v>
      </c>
      <c r="B21" s="182" t="s">
        <v>161</v>
      </c>
      <c r="C21" s="90">
        <v>22432913.13</v>
      </c>
      <c r="D21" s="90">
        <v>18798913.13</v>
      </c>
      <c r="E21" s="90">
        <v>18798913.13</v>
      </c>
      <c r="F21" s="90"/>
      <c r="G21" s="90">
        <v>3634000</v>
      </c>
    </row>
  </sheetData>
  <mergeCells count="6">
    <mergeCell ref="A3:G3"/>
    <mergeCell ref="A5:B5"/>
    <mergeCell ref="D5:F5"/>
    <mergeCell ref="A21:B2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72" t="s">
        <v>162</v>
      </c>
    </row>
    <row r="3" ht="41.25" customHeight="1" spans="1:6">
      <c r="A3" s="173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22" t="str">
        <f>"单位名称："&amp;"昆明市五华区人民医院"</f>
        <v>单位名称：昆明市五华区人民医院</v>
      </c>
      <c r="B4" s="174"/>
      <c r="D4" s="46"/>
      <c r="E4" s="45"/>
      <c r="F4" s="63" t="s">
        <v>1</v>
      </c>
    </row>
    <row r="5" ht="27" customHeight="1" spans="1:6">
      <c r="A5" s="50" t="s">
        <v>163</v>
      </c>
      <c r="B5" s="50" t="s">
        <v>164</v>
      </c>
      <c r="C5" s="52" t="s">
        <v>165</v>
      </c>
      <c r="D5" s="50"/>
      <c r="E5" s="51"/>
      <c r="F5" s="50" t="s">
        <v>166</v>
      </c>
    </row>
    <row r="6" ht="28.5" customHeight="1" spans="1:6">
      <c r="A6" s="175"/>
      <c r="B6" s="54"/>
      <c r="C6" s="51" t="s">
        <v>57</v>
      </c>
      <c r="D6" s="51" t="s">
        <v>167</v>
      </c>
      <c r="E6" s="51" t="s">
        <v>168</v>
      </c>
      <c r="F6" s="53"/>
    </row>
    <row r="7" ht="17.25" customHeight="1" spans="1:6">
      <c r="A7" s="176" t="s">
        <v>82</v>
      </c>
      <c r="B7" s="176" t="s">
        <v>83</v>
      </c>
      <c r="C7" s="176" t="s">
        <v>84</v>
      </c>
      <c r="D7" s="58" t="s">
        <v>85</v>
      </c>
      <c r="E7" s="58" t="s">
        <v>86</v>
      </c>
      <c r="F7" s="58" t="s">
        <v>87</v>
      </c>
    </row>
    <row r="8" ht="17.25" customHeight="1" spans="1:6">
      <c r="A8" s="92"/>
      <c r="B8" s="92"/>
      <c r="C8" s="92"/>
      <c r="D8" s="93"/>
      <c r="E8" s="90"/>
      <c r="F8" s="90"/>
    </row>
    <row r="9" customHeight="1" spans="1:3">
      <c r="A9" s="177" t="s">
        <v>169</v>
      </c>
      <c r="B9" s="177"/>
      <c r="C9" s="177"/>
    </row>
  </sheetData>
  <mergeCells count="7">
    <mergeCell ref="A3:F3"/>
    <mergeCell ref="A4:B4"/>
    <mergeCell ref="C5:E5"/>
    <mergeCell ref="A9:C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topLeftCell="C1" workbookViewId="0">
      <pane ySplit="1" topLeftCell="A5" activePane="bottomLeft" state="frozen"/>
      <selection/>
      <selection pane="bottomLeft" activeCell="F5" sqref="F5:F8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31.2222222222222" customWidth="1"/>
    <col min="7" max="7" width="10.2777777777778" customWidth="1"/>
    <col min="8" max="8" width="28.2222222222222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2"/>
      <c r="C2" s="161"/>
      <c r="E2" s="162"/>
      <c r="F2" s="162"/>
      <c r="G2" s="162"/>
      <c r="H2" s="162"/>
      <c r="I2" s="96"/>
      <c r="J2" s="96"/>
      <c r="K2" s="96"/>
      <c r="L2" s="96"/>
      <c r="M2" s="96"/>
      <c r="N2" s="96"/>
      <c r="R2" s="96"/>
      <c r="V2" s="161"/>
      <c r="X2" s="3" t="s">
        <v>170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5" t="str">
        <f>"单位名称："&amp;"昆明市五华区人民医院"</f>
        <v>单位名称：昆明市五华区人民医院</v>
      </c>
      <c r="B4" s="6"/>
      <c r="C4" s="163"/>
      <c r="D4" s="163"/>
      <c r="E4" s="163"/>
      <c r="F4" s="163"/>
      <c r="G4" s="163"/>
      <c r="H4" s="163"/>
      <c r="I4" s="98"/>
      <c r="J4" s="98"/>
      <c r="K4" s="98"/>
      <c r="L4" s="98"/>
      <c r="M4" s="98"/>
      <c r="N4" s="98"/>
      <c r="O4" s="7"/>
      <c r="P4" s="7"/>
      <c r="Q4" s="7"/>
      <c r="R4" s="98"/>
      <c r="V4" s="161"/>
      <c r="X4" s="3" t="s">
        <v>1</v>
      </c>
    </row>
    <row r="5" ht="18" customHeight="1" spans="1:24">
      <c r="A5" s="9" t="s">
        <v>171</v>
      </c>
      <c r="B5" s="9" t="s">
        <v>172</v>
      </c>
      <c r="C5" s="9" t="s">
        <v>173</v>
      </c>
      <c r="D5" s="9" t="s">
        <v>174</v>
      </c>
      <c r="E5" s="9" t="s">
        <v>175</v>
      </c>
      <c r="F5" s="9" t="s">
        <v>176</v>
      </c>
      <c r="G5" s="9" t="s">
        <v>177</v>
      </c>
      <c r="H5" s="9" t="s">
        <v>178</v>
      </c>
      <c r="I5" s="168" t="s">
        <v>179</v>
      </c>
      <c r="J5" s="119" t="s">
        <v>179</v>
      </c>
      <c r="K5" s="119"/>
      <c r="L5" s="119"/>
      <c r="M5" s="119"/>
      <c r="N5" s="119"/>
      <c r="O5" s="12"/>
      <c r="P5" s="12"/>
      <c r="Q5" s="12"/>
      <c r="R5" s="113" t="s">
        <v>61</v>
      </c>
      <c r="S5" s="119" t="s">
        <v>62</v>
      </c>
      <c r="T5" s="119"/>
      <c r="U5" s="119"/>
      <c r="V5" s="119"/>
      <c r="W5" s="119"/>
      <c r="X5" s="85"/>
    </row>
    <row r="6" ht="18" customHeight="1" spans="1:24">
      <c r="A6" s="14"/>
      <c r="B6" s="29"/>
      <c r="C6" s="145"/>
      <c r="D6" s="14"/>
      <c r="E6" s="14"/>
      <c r="F6" s="14"/>
      <c r="G6" s="14"/>
      <c r="H6" s="14"/>
      <c r="I6" s="143" t="s">
        <v>180</v>
      </c>
      <c r="J6" s="168" t="s">
        <v>58</v>
      </c>
      <c r="K6" s="119"/>
      <c r="L6" s="119"/>
      <c r="M6" s="119"/>
      <c r="N6" s="85"/>
      <c r="O6" s="11" t="s">
        <v>181</v>
      </c>
      <c r="P6" s="12"/>
      <c r="Q6" s="13"/>
      <c r="R6" s="9" t="s">
        <v>61</v>
      </c>
      <c r="S6" s="168" t="s">
        <v>62</v>
      </c>
      <c r="T6" s="113" t="s">
        <v>64</v>
      </c>
      <c r="U6" s="119" t="s">
        <v>62</v>
      </c>
      <c r="V6" s="113" t="s">
        <v>66</v>
      </c>
      <c r="W6" s="113" t="s">
        <v>67</v>
      </c>
      <c r="X6" s="171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69" t="s">
        <v>182</v>
      </c>
      <c r="K7" s="9" t="s">
        <v>183</v>
      </c>
      <c r="L7" s="9" t="s">
        <v>184</v>
      </c>
      <c r="M7" s="9" t="s">
        <v>185</v>
      </c>
      <c r="N7" s="9" t="s">
        <v>186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187</v>
      </c>
      <c r="V7" s="9" t="s">
        <v>66</v>
      </c>
      <c r="W7" s="9" t="s">
        <v>67</v>
      </c>
      <c r="X7" s="9" t="s">
        <v>68</v>
      </c>
    </row>
    <row r="8" ht="37.5" customHeight="1" spans="1:24">
      <c r="A8" s="164"/>
      <c r="B8" s="19"/>
      <c r="C8" s="164"/>
      <c r="D8" s="164"/>
      <c r="E8" s="164"/>
      <c r="F8" s="164"/>
      <c r="G8" s="164"/>
      <c r="H8" s="164"/>
      <c r="I8" s="164"/>
      <c r="J8" s="170" t="s">
        <v>57</v>
      </c>
      <c r="K8" s="17" t="s">
        <v>188</v>
      </c>
      <c r="L8" s="17" t="s">
        <v>184</v>
      </c>
      <c r="M8" s="17" t="s">
        <v>185</v>
      </c>
      <c r="N8" s="17" t="s">
        <v>186</v>
      </c>
      <c r="O8" s="17" t="s">
        <v>184</v>
      </c>
      <c r="P8" s="17" t="s">
        <v>185</v>
      </c>
      <c r="Q8" s="17" t="s">
        <v>186</v>
      </c>
      <c r="R8" s="17" t="s">
        <v>61</v>
      </c>
      <c r="S8" s="17" t="s">
        <v>57</v>
      </c>
      <c r="T8" s="17" t="s">
        <v>64</v>
      </c>
      <c r="U8" s="17" t="s">
        <v>187</v>
      </c>
      <c r="V8" s="17" t="s">
        <v>66</v>
      </c>
      <c r="W8" s="17" t="s">
        <v>67</v>
      </c>
      <c r="X8" s="17" t="s">
        <v>68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ht="20.25" customHeight="1" spans="1:24">
      <c r="A10" s="165" t="s">
        <v>189</v>
      </c>
      <c r="B10" s="165" t="s">
        <v>70</v>
      </c>
      <c r="C10" s="165" t="s">
        <v>190</v>
      </c>
      <c r="D10" s="165" t="s">
        <v>191</v>
      </c>
      <c r="E10" s="165" t="s">
        <v>101</v>
      </c>
      <c r="F10" s="165" t="s">
        <v>102</v>
      </c>
      <c r="G10" s="165" t="s">
        <v>192</v>
      </c>
      <c r="H10" s="165" t="s">
        <v>193</v>
      </c>
      <c r="I10" s="90">
        <v>6650400</v>
      </c>
      <c r="J10" s="90">
        <v>6650400</v>
      </c>
      <c r="K10" s="90"/>
      <c r="L10" s="90"/>
      <c r="M10" s="90">
        <v>6650400</v>
      </c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</row>
    <row r="11" ht="20.25" customHeight="1" spans="1:24">
      <c r="A11" s="165" t="s">
        <v>189</v>
      </c>
      <c r="B11" s="165" t="s">
        <v>70</v>
      </c>
      <c r="C11" s="165" t="s">
        <v>194</v>
      </c>
      <c r="D11" s="165" t="s">
        <v>195</v>
      </c>
      <c r="E11" s="165" t="s">
        <v>115</v>
      </c>
      <c r="F11" s="165" t="s">
        <v>116</v>
      </c>
      <c r="G11" s="165" t="s">
        <v>196</v>
      </c>
      <c r="H11" s="165" t="s">
        <v>197</v>
      </c>
      <c r="I11" s="90">
        <v>3885993.6</v>
      </c>
      <c r="J11" s="90">
        <v>3885993.6</v>
      </c>
      <c r="K11" s="24"/>
      <c r="L11" s="24"/>
      <c r="M11" s="90">
        <v>3885993.6</v>
      </c>
      <c r="N11" s="24"/>
      <c r="O11" s="90"/>
      <c r="P11" s="90"/>
      <c r="Q11" s="90"/>
      <c r="R11" s="90"/>
      <c r="S11" s="90"/>
      <c r="T11" s="90"/>
      <c r="U11" s="90"/>
      <c r="V11" s="90"/>
      <c r="W11" s="90"/>
      <c r="X11" s="90"/>
    </row>
    <row r="12" ht="20.25" customHeight="1" spans="1:24">
      <c r="A12" s="165" t="s">
        <v>189</v>
      </c>
      <c r="B12" s="165" t="s">
        <v>70</v>
      </c>
      <c r="C12" s="165" t="s">
        <v>194</v>
      </c>
      <c r="D12" s="165" t="s">
        <v>195</v>
      </c>
      <c r="E12" s="165" t="s">
        <v>115</v>
      </c>
      <c r="F12" s="165" t="s">
        <v>116</v>
      </c>
      <c r="G12" s="165" t="s">
        <v>198</v>
      </c>
      <c r="H12" s="165" t="s">
        <v>199</v>
      </c>
      <c r="I12" s="90">
        <v>1203460.8</v>
      </c>
      <c r="J12" s="90">
        <v>1203460.8</v>
      </c>
      <c r="K12" s="24"/>
      <c r="L12" s="24"/>
      <c r="M12" s="90">
        <v>1203460.8</v>
      </c>
      <c r="N12" s="24"/>
      <c r="O12" s="90"/>
      <c r="P12" s="90"/>
      <c r="Q12" s="90"/>
      <c r="R12" s="90"/>
      <c r="S12" s="90"/>
      <c r="T12" s="90"/>
      <c r="U12" s="90"/>
      <c r="V12" s="90"/>
      <c r="W12" s="90"/>
      <c r="X12" s="90"/>
    </row>
    <row r="13" ht="20.25" customHeight="1" spans="1:24">
      <c r="A13" s="165" t="s">
        <v>189</v>
      </c>
      <c r="B13" s="165" t="s">
        <v>70</v>
      </c>
      <c r="C13" s="165" t="s">
        <v>194</v>
      </c>
      <c r="D13" s="165" t="s">
        <v>195</v>
      </c>
      <c r="E13" s="165" t="s">
        <v>115</v>
      </c>
      <c r="F13" s="165" t="s">
        <v>116</v>
      </c>
      <c r="G13" s="165" t="s">
        <v>198</v>
      </c>
      <c r="H13" s="165" t="s">
        <v>199</v>
      </c>
      <c r="I13" s="90">
        <v>1394280</v>
      </c>
      <c r="J13" s="90">
        <v>1394280</v>
      </c>
      <c r="K13" s="24"/>
      <c r="L13" s="24"/>
      <c r="M13" s="90">
        <v>1394280</v>
      </c>
      <c r="N13" s="24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ht="20.25" customHeight="1" spans="1:24">
      <c r="A14" s="165" t="s">
        <v>189</v>
      </c>
      <c r="B14" s="165" t="s">
        <v>70</v>
      </c>
      <c r="C14" s="165" t="s">
        <v>200</v>
      </c>
      <c r="D14" s="165" t="s">
        <v>201</v>
      </c>
      <c r="E14" s="165" t="s">
        <v>115</v>
      </c>
      <c r="F14" s="165" t="s">
        <v>116</v>
      </c>
      <c r="G14" s="165" t="s">
        <v>198</v>
      </c>
      <c r="H14" s="165" t="s">
        <v>199</v>
      </c>
      <c r="I14" s="90">
        <v>887040</v>
      </c>
      <c r="J14" s="90">
        <v>887040</v>
      </c>
      <c r="K14" s="24"/>
      <c r="L14" s="24"/>
      <c r="M14" s="90">
        <v>887040</v>
      </c>
      <c r="N14" s="24"/>
      <c r="O14" s="90"/>
      <c r="P14" s="90"/>
      <c r="Q14" s="90"/>
      <c r="R14" s="90"/>
      <c r="S14" s="90"/>
      <c r="T14" s="90"/>
      <c r="U14" s="90"/>
      <c r="V14" s="90"/>
      <c r="W14" s="90"/>
      <c r="X14" s="90"/>
    </row>
    <row r="15" ht="20.25" customHeight="1" spans="1:24">
      <c r="A15" s="165" t="s">
        <v>189</v>
      </c>
      <c r="B15" s="165" t="s">
        <v>70</v>
      </c>
      <c r="C15" s="165" t="s">
        <v>200</v>
      </c>
      <c r="D15" s="165" t="s">
        <v>201</v>
      </c>
      <c r="E15" s="165" t="s">
        <v>115</v>
      </c>
      <c r="F15" s="165" t="s">
        <v>116</v>
      </c>
      <c r="G15" s="165" t="s">
        <v>198</v>
      </c>
      <c r="H15" s="165" t="s">
        <v>199</v>
      </c>
      <c r="I15" s="90">
        <v>776160</v>
      </c>
      <c r="J15" s="90">
        <v>776160</v>
      </c>
      <c r="K15" s="24"/>
      <c r="L15" s="24"/>
      <c r="M15" s="90">
        <v>776160</v>
      </c>
      <c r="N15" s="24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ht="20.25" customHeight="1" spans="1:24">
      <c r="A16" s="165" t="s">
        <v>189</v>
      </c>
      <c r="B16" s="165" t="s">
        <v>70</v>
      </c>
      <c r="C16" s="165" t="s">
        <v>202</v>
      </c>
      <c r="D16" s="165" t="s">
        <v>203</v>
      </c>
      <c r="E16" s="165" t="s">
        <v>103</v>
      </c>
      <c r="F16" s="165" t="s">
        <v>104</v>
      </c>
      <c r="G16" s="165" t="s">
        <v>204</v>
      </c>
      <c r="H16" s="165" t="s">
        <v>205</v>
      </c>
      <c r="I16" s="90">
        <v>1337309.18</v>
      </c>
      <c r="J16" s="90">
        <v>1337309.18</v>
      </c>
      <c r="K16" s="24"/>
      <c r="L16" s="24"/>
      <c r="M16" s="90">
        <v>1337309.18</v>
      </c>
      <c r="N16" s="24"/>
      <c r="O16" s="90"/>
      <c r="P16" s="90"/>
      <c r="Q16" s="90"/>
      <c r="R16" s="90"/>
      <c r="S16" s="90"/>
      <c r="T16" s="90"/>
      <c r="U16" s="90"/>
      <c r="V16" s="90"/>
      <c r="W16" s="90"/>
      <c r="X16" s="90"/>
    </row>
    <row r="17" ht="20.25" customHeight="1" spans="1:24">
      <c r="A17" s="165" t="s">
        <v>189</v>
      </c>
      <c r="B17" s="165" t="s">
        <v>70</v>
      </c>
      <c r="C17" s="165" t="s">
        <v>202</v>
      </c>
      <c r="D17" s="165" t="s">
        <v>203</v>
      </c>
      <c r="E17" s="165" t="s">
        <v>105</v>
      </c>
      <c r="F17" s="165" t="s">
        <v>106</v>
      </c>
      <c r="G17" s="165" t="s">
        <v>206</v>
      </c>
      <c r="H17" s="165" t="s">
        <v>207</v>
      </c>
      <c r="I17" s="90">
        <v>668654.59</v>
      </c>
      <c r="J17" s="90">
        <v>668654.59</v>
      </c>
      <c r="K17" s="24"/>
      <c r="L17" s="24"/>
      <c r="M17" s="90">
        <v>668654.59</v>
      </c>
      <c r="N17" s="24"/>
      <c r="O17" s="90"/>
      <c r="P17" s="90"/>
      <c r="Q17" s="90"/>
      <c r="R17" s="90"/>
      <c r="S17" s="90"/>
      <c r="T17" s="90"/>
      <c r="U17" s="90"/>
      <c r="V17" s="90"/>
      <c r="W17" s="90"/>
      <c r="X17" s="90"/>
    </row>
    <row r="18" ht="20.25" customHeight="1" spans="1:24">
      <c r="A18" s="165" t="s">
        <v>189</v>
      </c>
      <c r="B18" s="165" t="s">
        <v>70</v>
      </c>
      <c r="C18" s="165" t="s">
        <v>202</v>
      </c>
      <c r="D18" s="165" t="s">
        <v>203</v>
      </c>
      <c r="E18" s="165" t="s">
        <v>119</v>
      </c>
      <c r="F18" s="165" t="s">
        <v>120</v>
      </c>
      <c r="G18" s="165" t="s">
        <v>208</v>
      </c>
      <c r="H18" s="165" t="s">
        <v>209</v>
      </c>
      <c r="I18" s="90">
        <v>1653203.85</v>
      </c>
      <c r="J18" s="90">
        <v>1653203.85</v>
      </c>
      <c r="K18" s="24"/>
      <c r="L18" s="24"/>
      <c r="M18" s="90">
        <v>1653203.85</v>
      </c>
      <c r="N18" s="24"/>
      <c r="O18" s="90"/>
      <c r="P18" s="90"/>
      <c r="Q18" s="90"/>
      <c r="R18" s="90"/>
      <c r="S18" s="90"/>
      <c r="T18" s="90"/>
      <c r="U18" s="90"/>
      <c r="V18" s="90"/>
      <c r="W18" s="90"/>
      <c r="X18" s="90"/>
    </row>
    <row r="19" ht="20.25" customHeight="1" spans="1:24">
      <c r="A19" s="165" t="s">
        <v>189</v>
      </c>
      <c r="B19" s="165" t="s">
        <v>70</v>
      </c>
      <c r="C19" s="165" t="s">
        <v>202</v>
      </c>
      <c r="D19" s="165" t="s">
        <v>203</v>
      </c>
      <c r="E19" s="165" t="s">
        <v>121</v>
      </c>
      <c r="F19" s="165" t="s">
        <v>122</v>
      </c>
      <c r="G19" s="165" t="s">
        <v>210</v>
      </c>
      <c r="H19" s="165" t="s">
        <v>211</v>
      </c>
      <c r="I19" s="90">
        <v>16716.38</v>
      </c>
      <c r="J19" s="90">
        <v>16716.38</v>
      </c>
      <c r="K19" s="24"/>
      <c r="L19" s="24"/>
      <c r="M19" s="90">
        <v>16716.38</v>
      </c>
      <c r="N19" s="24"/>
      <c r="O19" s="90"/>
      <c r="P19" s="90"/>
      <c r="Q19" s="90"/>
      <c r="R19" s="90"/>
      <c r="S19" s="90"/>
      <c r="T19" s="90"/>
      <c r="U19" s="90"/>
      <c r="V19" s="90"/>
      <c r="W19" s="90"/>
      <c r="X19" s="90"/>
    </row>
    <row r="20" ht="20.25" customHeight="1" spans="1:24">
      <c r="A20" s="165" t="s">
        <v>189</v>
      </c>
      <c r="B20" s="165" t="s">
        <v>70</v>
      </c>
      <c r="C20" s="165" t="s">
        <v>202</v>
      </c>
      <c r="D20" s="165" t="s">
        <v>203</v>
      </c>
      <c r="E20" s="165" t="s">
        <v>121</v>
      </c>
      <c r="F20" s="165" t="s">
        <v>122</v>
      </c>
      <c r="G20" s="165" t="s">
        <v>210</v>
      </c>
      <c r="H20" s="165" t="s">
        <v>211</v>
      </c>
      <c r="I20" s="90">
        <v>34142.73</v>
      </c>
      <c r="J20" s="90">
        <v>34142.73</v>
      </c>
      <c r="K20" s="24"/>
      <c r="L20" s="24"/>
      <c r="M20" s="90">
        <v>34142.73</v>
      </c>
      <c r="N20" s="24"/>
      <c r="O20" s="90"/>
      <c r="P20" s="90"/>
      <c r="Q20" s="90"/>
      <c r="R20" s="90"/>
      <c r="S20" s="90"/>
      <c r="T20" s="90"/>
      <c r="U20" s="90"/>
      <c r="V20" s="90"/>
      <c r="W20" s="90"/>
      <c r="X20" s="90"/>
    </row>
    <row r="21" ht="20.25" customHeight="1" spans="1:24">
      <c r="A21" s="165" t="s">
        <v>189</v>
      </c>
      <c r="B21" s="165" t="s">
        <v>70</v>
      </c>
      <c r="C21" s="165" t="s">
        <v>212</v>
      </c>
      <c r="D21" s="165" t="s">
        <v>213</v>
      </c>
      <c r="E21" s="165" t="s">
        <v>115</v>
      </c>
      <c r="F21" s="165" t="s">
        <v>116</v>
      </c>
      <c r="G21" s="165" t="s">
        <v>192</v>
      </c>
      <c r="H21" s="165" t="s">
        <v>193</v>
      </c>
      <c r="I21" s="90">
        <v>291552</v>
      </c>
      <c r="J21" s="90">
        <v>291552</v>
      </c>
      <c r="K21" s="24"/>
      <c r="L21" s="24"/>
      <c r="M21" s="90">
        <v>291552</v>
      </c>
      <c r="N21" s="24"/>
      <c r="O21" s="90"/>
      <c r="P21" s="90"/>
      <c r="Q21" s="90"/>
      <c r="R21" s="90"/>
      <c r="S21" s="90"/>
      <c r="T21" s="90"/>
      <c r="U21" s="90"/>
      <c r="V21" s="90"/>
      <c r="W21" s="90"/>
      <c r="X21" s="90"/>
    </row>
    <row r="22" ht="17.25" customHeight="1" spans="1:24">
      <c r="A22" s="153" t="s">
        <v>161</v>
      </c>
      <c r="B22" s="154"/>
      <c r="C22" s="166"/>
      <c r="D22" s="166"/>
      <c r="E22" s="166"/>
      <c r="F22" s="166"/>
      <c r="G22" s="166"/>
      <c r="H22" s="167"/>
      <c r="I22" s="90">
        <v>18798913.13</v>
      </c>
      <c r="J22" s="90">
        <v>18798913.13</v>
      </c>
      <c r="K22" s="90"/>
      <c r="L22" s="90"/>
      <c r="M22" s="90">
        <v>18798913.13</v>
      </c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</row>
  </sheetData>
  <mergeCells count="31">
    <mergeCell ref="A3:X3"/>
    <mergeCell ref="A4:H4"/>
    <mergeCell ref="I5:X5"/>
    <mergeCell ref="J6:N6"/>
    <mergeCell ref="O6:Q6"/>
    <mergeCell ref="S6:X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1"/>
  <sheetViews>
    <sheetView showZeros="0" topLeftCell="D1" workbookViewId="0">
      <pane ySplit="1" topLeftCell="A4" activePane="bottomLeft" state="frozen"/>
      <selection/>
      <selection pane="bottomLeft" activeCell="W31" sqref="S31 W31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2"/>
      <c r="E2" s="2"/>
      <c r="F2" s="2"/>
      <c r="G2" s="2"/>
      <c r="H2" s="2"/>
      <c r="U2" s="152"/>
      <c r="W2" s="160" t="s">
        <v>214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"单位名称："&amp;"昆明市五华区人民医院"</f>
        <v>单位名称：昆明市五华区人民医院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2"/>
      <c r="W4" s="130" t="s">
        <v>1</v>
      </c>
    </row>
    <row r="5" ht="21.75" customHeight="1" spans="1:23">
      <c r="A5" s="9" t="s">
        <v>215</v>
      </c>
      <c r="B5" s="10" t="s">
        <v>173</v>
      </c>
      <c r="C5" s="9" t="s">
        <v>174</v>
      </c>
      <c r="D5" s="9" t="s">
        <v>216</v>
      </c>
      <c r="E5" s="10" t="s">
        <v>175</v>
      </c>
      <c r="F5" s="10" t="s">
        <v>176</v>
      </c>
      <c r="G5" s="10" t="s">
        <v>217</v>
      </c>
      <c r="H5" s="10" t="s">
        <v>218</v>
      </c>
      <c r="I5" s="28" t="s">
        <v>55</v>
      </c>
      <c r="J5" s="11" t="s">
        <v>219</v>
      </c>
      <c r="K5" s="12"/>
      <c r="L5" s="12"/>
      <c r="M5" s="13"/>
      <c r="N5" s="11" t="s">
        <v>181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56" t="s">
        <v>58</v>
      </c>
      <c r="K6" s="15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58" t="s">
        <v>57</v>
      </c>
      <c r="K7" s="15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57</v>
      </c>
      <c r="K8" s="70" t="s">
        <v>220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ht="21.75" customHeight="1" spans="1:23">
      <c r="A10" s="74" t="s">
        <v>221</v>
      </c>
      <c r="B10" s="74" t="s">
        <v>222</v>
      </c>
      <c r="C10" s="74" t="s">
        <v>223</v>
      </c>
      <c r="D10" s="74" t="s">
        <v>70</v>
      </c>
      <c r="E10" s="74" t="s">
        <v>115</v>
      </c>
      <c r="F10" s="74" t="s">
        <v>116</v>
      </c>
      <c r="G10" s="74" t="s">
        <v>224</v>
      </c>
      <c r="H10" s="74" t="s">
        <v>225</v>
      </c>
      <c r="I10" s="90">
        <v>20000</v>
      </c>
      <c r="J10" s="90">
        <v>20000</v>
      </c>
      <c r="K10" s="90">
        <v>20000</v>
      </c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</row>
    <row r="11" ht="21.75" customHeight="1" spans="1:23">
      <c r="A11" s="74" t="s">
        <v>226</v>
      </c>
      <c r="B11" s="74" t="s">
        <v>227</v>
      </c>
      <c r="C11" s="74" t="s">
        <v>228</v>
      </c>
      <c r="D11" s="74" t="s">
        <v>70</v>
      </c>
      <c r="E11" s="74" t="s">
        <v>115</v>
      </c>
      <c r="F11" s="74" t="s">
        <v>116</v>
      </c>
      <c r="G11" s="74" t="s">
        <v>229</v>
      </c>
      <c r="H11" s="74" t="s">
        <v>230</v>
      </c>
      <c r="I11" s="90">
        <v>41759000</v>
      </c>
      <c r="J11" s="90"/>
      <c r="K11" s="90"/>
      <c r="L11" s="90"/>
      <c r="M11" s="90"/>
      <c r="N11" s="90"/>
      <c r="O11" s="90"/>
      <c r="P11" s="90"/>
      <c r="Q11" s="90"/>
      <c r="R11" s="90">
        <v>41759000</v>
      </c>
      <c r="S11" s="90"/>
      <c r="T11" s="90"/>
      <c r="U11" s="90"/>
      <c r="V11" s="90"/>
      <c r="W11" s="90">
        <v>41759000</v>
      </c>
    </row>
    <row r="12" ht="21.75" customHeight="1" spans="1:23">
      <c r="A12" s="74" t="s">
        <v>226</v>
      </c>
      <c r="B12" s="74" t="s">
        <v>231</v>
      </c>
      <c r="C12" s="74" t="s">
        <v>232</v>
      </c>
      <c r="D12" s="74" t="s">
        <v>70</v>
      </c>
      <c r="E12" s="74" t="s">
        <v>111</v>
      </c>
      <c r="F12" s="74" t="s">
        <v>112</v>
      </c>
      <c r="G12" s="74" t="s">
        <v>233</v>
      </c>
      <c r="H12" s="74" t="s">
        <v>234</v>
      </c>
      <c r="I12" s="90">
        <v>14000</v>
      </c>
      <c r="J12" s="90">
        <v>14000</v>
      </c>
      <c r="K12" s="90">
        <v>14000</v>
      </c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</row>
    <row r="13" ht="21.75" customHeight="1" spans="1:23">
      <c r="A13" s="74" t="s">
        <v>235</v>
      </c>
      <c r="B13" s="74" t="s">
        <v>236</v>
      </c>
      <c r="C13" s="74" t="s">
        <v>237</v>
      </c>
      <c r="D13" s="74" t="s">
        <v>70</v>
      </c>
      <c r="E13" s="74" t="s">
        <v>115</v>
      </c>
      <c r="F13" s="74" t="s">
        <v>116</v>
      </c>
      <c r="G13" s="74" t="s">
        <v>238</v>
      </c>
      <c r="H13" s="74" t="s">
        <v>239</v>
      </c>
      <c r="I13" s="90">
        <v>600000</v>
      </c>
      <c r="J13" s="90">
        <v>600000</v>
      </c>
      <c r="K13" s="90">
        <v>600000</v>
      </c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</row>
    <row r="14" ht="21.75" customHeight="1" spans="1:23">
      <c r="A14" s="74" t="s">
        <v>235</v>
      </c>
      <c r="B14" s="74" t="s">
        <v>236</v>
      </c>
      <c r="C14" s="74" t="s">
        <v>237</v>
      </c>
      <c r="D14" s="74" t="s">
        <v>70</v>
      </c>
      <c r="E14" s="74" t="s">
        <v>115</v>
      </c>
      <c r="F14" s="74" t="s">
        <v>116</v>
      </c>
      <c r="G14" s="74" t="s">
        <v>233</v>
      </c>
      <c r="H14" s="74" t="s">
        <v>234</v>
      </c>
      <c r="I14" s="90">
        <v>900000</v>
      </c>
      <c r="J14" s="90">
        <v>900000</v>
      </c>
      <c r="K14" s="90">
        <v>900000</v>
      </c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</row>
    <row r="15" ht="21.75" customHeight="1" spans="1:23">
      <c r="A15" s="74" t="s">
        <v>235</v>
      </c>
      <c r="B15" s="74" t="s">
        <v>240</v>
      </c>
      <c r="C15" s="74" t="s">
        <v>241</v>
      </c>
      <c r="D15" s="74" t="s">
        <v>70</v>
      </c>
      <c r="E15" s="74" t="s">
        <v>115</v>
      </c>
      <c r="F15" s="74" t="s">
        <v>116</v>
      </c>
      <c r="G15" s="74" t="s">
        <v>242</v>
      </c>
      <c r="H15" s="74" t="s">
        <v>243</v>
      </c>
      <c r="I15" s="90">
        <v>1200000</v>
      </c>
      <c r="J15" s="90">
        <v>1200000</v>
      </c>
      <c r="K15" s="90">
        <v>1200000</v>
      </c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</row>
    <row r="16" ht="21.75" customHeight="1" spans="1:23">
      <c r="A16" s="74" t="s">
        <v>235</v>
      </c>
      <c r="B16" s="74" t="s">
        <v>240</v>
      </c>
      <c r="C16" s="74" t="s">
        <v>241</v>
      </c>
      <c r="D16" s="74" t="s">
        <v>70</v>
      </c>
      <c r="E16" s="74" t="s">
        <v>115</v>
      </c>
      <c r="F16" s="74" t="s">
        <v>116</v>
      </c>
      <c r="G16" s="74" t="s">
        <v>244</v>
      </c>
      <c r="H16" s="74" t="s">
        <v>245</v>
      </c>
      <c r="I16" s="90">
        <v>900000</v>
      </c>
      <c r="J16" s="90">
        <v>900000</v>
      </c>
      <c r="K16" s="90">
        <v>900000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ht="21.75" customHeight="1" spans="1:23">
      <c r="A17" s="74" t="s">
        <v>235</v>
      </c>
      <c r="B17" s="74" t="s">
        <v>246</v>
      </c>
      <c r="C17" s="74" t="s">
        <v>247</v>
      </c>
      <c r="D17" s="74" t="s">
        <v>70</v>
      </c>
      <c r="E17" s="74" t="s">
        <v>115</v>
      </c>
      <c r="F17" s="74" t="s">
        <v>116</v>
      </c>
      <c r="G17" s="74" t="s">
        <v>238</v>
      </c>
      <c r="H17" s="74" t="s">
        <v>239</v>
      </c>
      <c r="I17" s="90">
        <v>30000000</v>
      </c>
      <c r="J17" s="90"/>
      <c r="K17" s="90"/>
      <c r="L17" s="90"/>
      <c r="M17" s="90"/>
      <c r="N17" s="90"/>
      <c r="O17" s="90"/>
      <c r="P17" s="90"/>
      <c r="Q17" s="90"/>
      <c r="R17" s="90">
        <v>30000000</v>
      </c>
      <c r="S17" s="90">
        <v>30000000</v>
      </c>
      <c r="T17" s="90"/>
      <c r="U17" s="90"/>
      <c r="V17" s="90"/>
      <c r="W17" s="90"/>
    </row>
    <row r="18" ht="21.75" customHeight="1" spans="1:23">
      <c r="A18" s="74" t="s">
        <v>235</v>
      </c>
      <c r="B18" s="74" t="s">
        <v>248</v>
      </c>
      <c r="C18" s="74" t="s">
        <v>249</v>
      </c>
      <c r="D18" s="74" t="s">
        <v>70</v>
      </c>
      <c r="E18" s="74" t="s">
        <v>115</v>
      </c>
      <c r="F18" s="74" t="s">
        <v>116</v>
      </c>
      <c r="G18" s="74" t="s">
        <v>250</v>
      </c>
      <c r="H18" s="74" t="s">
        <v>251</v>
      </c>
      <c r="I18" s="90">
        <v>170000</v>
      </c>
      <c r="J18" s="90"/>
      <c r="K18" s="90"/>
      <c r="L18" s="90"/>
      <c r="M18" s="90"/>
      <c r="N18" s="90"/>
      <c r="O18" s="90"/>
      <c r="P18" s="90"/>
      <c r="Q18" s="90"/>
      <c r="R18" s="90">
        <v>170000</v>
      </c>
      <c r="S18" s="90">
        <v>170000</v>
      </c>
      <c r="T18" s="90"/>
      <c r="U18" s="90"/>
      <c r="V18" s="90"/>
      <c r="W18" s="90"/>
    </row>
    <row r="19" ht="21.75" customHeight="1" spans="1:23">
      <c r="A19" s="74" t="s">
        <v>235</v>
      </c>
      <c r="B19" s="74" t="s">
        <v>248</v>
      </c>
      <c r="C19" s="74" t="s">
        <v>249</v>
      </c>
      <c r="D19" s="74" t="s">
        <v>70</v>
      </c>
      <c r="E19" s="74" t="s">
        <v>115</v>
      </c>
      <c r="F19" s="74" t="s">
        <v>116</v>
      </c>
      <c r="G19" s="74" t="s">
        <v>252</v>
      </c>
      <c r="H19" s="74" t="s">
        <v>253</v>
      </c>
      <c r="I19" s="90">
        <v>60000</v>
      </c>
      <c r="J19" s="90"/>
      <c r="K19" s="90"/>
      <c r="L19" s="90"/>
      <c r="M19" s="90"/>
      <c r="N19" s="90"/>
      <c r="O19" s="90"/>
      <c r="P19" s="90"/>
      <c r="Q19" s="90"/>
      <c r="R19" s="90">
        <v>60000</v>
      </c>
      <c r="S19" s="90">
        <v>60000</v>
      </c>
      <c r="T19" s="90"/>
      <c r="U19" s="90"/>
      <c r="V19" s="90"/>
      <c r="W19" s="90"/>
    </row>
    <row r="20" ht="21.75" customHeight="1" spans="1:23">
      <c r="A20" s="74" t="s">
        <v>235</v>
      </c>
      <c r="B20" s="74" t="s">
        <v>248</v>
      </c>
      <c r="C20" s="74" t="s">
        <v>249</v>
      </c>
      <c r="D20" s="74" t="s">
        <v>70</v>
      </c>
      <c r="E20" s="74" t="s">
        <v>115</v>
      </c>
      <c r="F20" s="74" t="s">
        <v>116</v>
      </c>
      <c r="G20" s="74" t="s">
        <v>254</v>
      </c>
      <c r="H20" s="74" t="s">
        <v>255</v>
      </c>
      <c r="I20" s="90">
        <v>170000</v>
      </c>
      <c r="J20" s="90"/>
      <c r="K20" s="90"/>
      <c r="L20" s="90"/>
      <c r="M20" s="90"/>
      <c r="N20" s="90"/>
      <c r="O20" s="90"/>
      <c r="P20" s="90"/>
      <c r="Q20" s="90"/>
      <c r="R20" s="90">
        <v>170000</v>
      </c>
      <c r="S20" s="90">
        <v>170000</v>
      </c>
      <c r="T20" s="90"/>
      <c r="U20" s="90"/>
      <c r="V20" s="90"/>
      <c r="W20" s="90"/>
    </row>
    <row r="21" ht="21.75" customHeight="1" spans="1:23">
      <c r="A21" s="74" t="s">
        <v>235</v>
      </c>
      <c r="B21" s="74" t="s">
        <v>248</v>
      </c>
      <c r="C21" s="74" t="s">
        <v>249</v>
      </c>
      <c r="D21" s="74" t="s">
        <v>70</v>
      </c>
      <c r="E21" s="74" t="s">
        <v>115</v>
      </c>
      <c r="F21" s="74" t="s">
        <v>116</v>
      </c>
      <c r="G21" s="74" t="s">
        <v>256</v>
      </c>
      <c r="H21" s="74" t="s">
        <v>257</v>
      </c>
      <c r="I21" s="90">
        <v>340000</v>
      </c>
      <c r="J21" s="90"/>
      <c r="K21" s="90"/>
      <c r="L21" s="90"/>
      <c r="M21" s="90"/>
      <c r="N21" s="90"/>
      <c r="O21" s="90"/>
      <c r="P21" s="90"/>
      <c r="Q21" s="90"/>
      <c r="R21" s="90">
        <v>340000</v>
      </c>
      <c r="S21" s="90">
        <v>340000</v>
      </c>
      <c r="T21" s="90"/>
      <c r="U21" s="90"/>
      <c r="V21" s="90"/>
      <c r="W21" s="90"/>
    </row>
    <row r="22" ht="21.75" customHeight="1" spans="1:23">
      <c r="A22" s="74" t="s">
        <v>235</v>
      </c>
      <c r="B22" s="74" t="s">
        <v>248</v>
      </c>
      <c r="C22" s="74" t="s">
        <v>249</v>
      </c>
      <c r="D22" s="74" t="s">
        <v>70</v>
      </c>
      <c r="E22" s="74" t="s">
        <v>115</v>
      </c>
      <c r="F22" s="74" t="s">
        <v>116</v>
      </c>
      <c r="G22" s="74" t="s">
        <v>258</v>
      </c>
      <c r="H22" s="74" t="s">
        <v>259</v>
      </c>
      <c r="I22" s="90">
        <v>65000</v>
      </c>
      <c r="J22" s="90"/>
      <c r="K22" s="90"/>
      <c r="L22" s="90"/>
      <c r="M22" s="90"/>
      <c r="N22" s="90"/>
      <c r="O22" s="90"/>
      <c r="P22" s="90"/>
      <c r="Q22" s="90"/>
      <c r="R22" s="90">
        <v>65000</v>
      </c>
      <c r="S22" s="90">
        <v>65000</v>
      </c>
      <c r="T22" s="90"/>
      <c r="U22" s="90"/>
      <c r="V22" s="90"/>
      <c r="W22" s="90"/>
    </row>
    <row r="23" ht="21.75" customHeight="1" spans="1:23">
      <c r="A23" s="74" t="s">
        <v>235</v>
      </c>
      <c r="B23" s="74" t="s">
        <v>248</v>
      </c>
      <c r="C23" s="74" t="s">
        <v>249</v>
      </c>
      <c r="D23" s="74" t="s">
        <v>70</v>
      </c>
      <c r="E23" s="74" t="s">
        <v>115</v>
      </c>
      <c r="F23" s="74" t="s">
        <v>116</v>
      </c>
      <c r="G23" s="74" t="s">
        <v>242</v>
      </c>
      <c r="H23" s="74" t="s">
        <v>243</v>
      </c>
      <c r="I23" s="90">
        <v>150000</v>
      </c>
      <c r="J23" s="90"/>
      <c r="K23" s="90"/>
      <c r="L23" s="90"/>
      <c r="M23" s="90"/>
      <c r="N23" s="90"/>
      <c r="O23" s="90"/>
      <c r="P23" s="90"/>
      <c r="Q23" s="90"/>
      <c r="R23" s="90">
        <v>150000</v>
      </c>
      <c r="S23" s="90">
        <v>150000</v>
      </c>
      <c r="T23" s="90"/>
      <c r="U23" s="90"/>
      <c r="V23" s="90"/>
      <c r="W23" s="90"/>
    </row>
    <row r="24" ht="21.75" customHeight="1" spans="1:23">
      <c r="A24" s="74" t="s">
        <v>235</v>
      </c>
      <c r="B24" s="74" t="s">
        <v>248</v>
      </c>
      <c r="C24" s="74" t="s">
        <v>249</v>
      </c>
      <c r="D24" s="74" t="s">
        <v>70</v>
      </c>
      <c r="E24" s="74" t="s">
        <v>115</v>
      </c>
      <c r="F24" s="74" t="s">
        <v>116</v>
      </c>
      <c r="G24" s="74" t="s">
        <v>260</v>
      </c>
      <c r="H24" s="74" t="s">
        <v>261</v>
      </c>
      <c r="I24" s="90">
        <v>160000</v>
      </c>
      <c r="J24" s="90"/>
      <c r="K24" s="90"/>
      <c r="L24" s="90"/>
      <c r="M24" s="90"/>
      <c r="N24" s="90"/>
      <c r="O24" s="90"/>
      <c r="P24" s="90"/>
      <c r="Q24" s="90"/>
      <c r="R24" s="90">
        <v>160000</v>
      </c>
      <c r="S24" s="90">
        <v>160000</v>
      </c>
      <c r="T24" s="90"/>
      <c r="U24" s="90"/>
      <c r="V24" s="90"/>
      <c r="W24" s="90"/>
    </row>
    <row r="25" ht="21.75" customHeight="1" spans="1:23">
      <c r="A25" s="74" t="s">
        <v>235</v>
      </c>
      <c r="B25" s="74" t="s">
        <v>248</v>
      </c>
      <c r="C25" s="74" t="s">
        <v>249</v>
      </c>
      <c r="D25" s="74" t="s">
        <v>70</v>
      </c>
      <c r="E25" s="74" t="s">
        <v>115</v>
      </c>
      <c r="F25" s="74" t="s">
        <v>116</v>
      </c>
      <c r="G25" s="74" t="s">
        <v>262</v>
      </c>
      <c r="H25" s="74" t="s">
        <v>263</v>
      </c>
      <c r="I25" s="90">
        <v>110000</v>
      </c>
      <c r="J25" s="90"/>
      <c r="K25" s="90"/>
      <c r="L25" s="90"/>
      <c r="M25" s="90"/>
      <c r="N25" s="90"/>
      <c r="O25" s="90"/>
      <c r="P25" s="90"/>
      <c r="Q25" s="90"/>
      <c r="R25" s="90">
        <v>110000</v>
      </c>
      <c r="S25" s="90">
        <v>110000</v>
      </c>
      <c r="T25" s="90"/>
      <c r="U25" s="90"/>
      <c r="V25" s="90"/>
      <c r="W25" s="90"/>
    </row>
    <row r="26" ht="21.75" customHeight="1" spans="1:23">
      <c r="A26" s="74" t="s">
        <v>235</v>
      </c>
      <c r="B26" s="74" t="s">
        <v>248</v>
      </c>
      <c r="C26" s="74" t="s">
        <v>249</v>
      </c>
      <c r="D26" s="74" t="s">
        <v>70</v>
      </c>
      <c r="E26" s="74" t="s">
        <v>115</v>
      </c>
      <c r="F26" s="74" t="s">
        <v>116</v>
      </c>
      <c r="G26" s="74" t="s">
        <v>233</v>
      </c>
      <c r="H26" s="74" t="s">
        <v>234</v>
      </c>
      <c r="I26" s="90">
        <v>40000000</v>
      </c>
      <c r="J26" s="90"/>
      <c r="K26" s="90"/>
      <c r="L26" s="90"/>
      <c r="M26" s="90"/>
      <c r="N26" s="90"/>
      <c r="O26" s="90"/>
      <c r="P26" s="90"/>
      <c r="Q26" s="90"/>
      <c r="R26" s="90">
        <v>40000000</v>
      </c>
      <c r="S26" s="90">
        <v>40000000</v>
      </c>
      <c r="T26" s="90"/>
      <c r="U26" s="90"/>
      <c r="V26" s="90"/>
      <c r="W26" s="90"/>
    </row>
    <row r="27" ht="21.75" customHeight="1" spans="1:23">
      <c r="A27" s="74" t="s">
        <v>235</v>
      </c>
      <c r="B27" s="74" t="s">
        <v>248</v>
      </c>
      <c r="C27" s="74" t="s">
        <v>249</v>
      </c>
      <c r="D27" s="74" t="s">
        <v>70</v>
      </c>
      <c r="E27" s="74" t="s">
        <v>115</v>
      </c>
      <c r="F27" s="74" t="s">
        <v>116</v>
      </c>
      <c r="G27" s="74" t="s">
        <v>244</v>
      </c>
      <c r="H27" s="74" t="s">
        <v>245</v>
      </c>
      <c r="I27" s="90">
        <v>2573000</v>
      </c>
      <c r="J27" s="90"/>
      <c r="K27" s="90"/>
      <c r="L27" s="90"/>
      <c r="M27" s="90"/>
      <c r="N27" s="90"/>
      <c r="O27" s="90"/>
      <c r="P27" s="90"/>
      <c r="Q27" s="90"/>
      <c r="R27" s="90">
        <v>2573000</v>
      </c>
      <c r="S27" s="90">
        <v>2573000</v>
      </c>
      <c r="T27" s="90"/>
      <c r="U27" s="90"/>
      <c r="V27" s="90"/>
      <c r="W27" s="90"/>
    </row>
    <row r="28" ht="21.75" customHeight="1" spans="1:23">
      <c r="A28" s="74" t="s">
        <v>235</v>
      </c>
      <c r="B28" s="74" t="s">
        <v>248</v>
      </c>
      <c r="C28" s="74" t="s">
        <v>249</v>
      </c>
      <c r="D28" s="74" t="s">
        <v>70</v>
      </c>
      <c r="E28" s="74" t="s">
        <v>115</v>
      </c>
      <c r="F28" s="74" t="s">
        <v>116</v>
      </c>
      <c r="G28" s="74" t="s">
        <v>264</v>
      </c>
      <c r="H28" s="74" t="s">
        <v>265</v>
      </c>
      <c r="I28" s="90">
        <v>890000</v>
      </c>
      <c r="J28" s="90"/>
      <c r="K28" s="90"/>
      <c r="L28" s="90"/>
      <c r="M28" s="90"/>
      <c r="N28" s="90"/>
      <c r="O28" s="90"/>
      <c r="P28" s="90"/>
      <c r="Q28" s="90"/>
      <c r="R28" s="90">
        <v>890000</v>
      </c>
      <c r="S28" s="90">
        <v>890000</v>
      </c>
      <c r="T28" s="90"/>
      <c r="U28" s="90"/>
      <c r="V28" s="90"/>
      <c r="W28" s="90"/>
    </row>
    <row r="29" ht="21.75" customHeight="1" spans="1:23">
      <c r="A29" s="74" t="s">
        <v>235</v>
      </c>
      <c r="B29" s="74" t="s">
        <v>248</v>
      </c>
      <c r="C29" s="74" t="s">
        <v>249</v>
      </c>
      <c r="D29" s="74" t="s">
        <v>70</v>
      </c>
      <c r="E29" s="74" t="s">
        <v>115</v>
      </c>
      <c r="F29" s="74" t="s">
        <v>116</v>
      </c>
      <c r="G29" s="74" t="s">
        <v>266</v>
      </c>
      <c r="H29" s="74" t="s">
        <v>267</v>
      </c>
      <c r="I29" s="90">
        <v>160000</v>
      </c>
      <c r="J29" s="90"/>
      <c r="K29" s="90"/>
      <c r="L29" s="90"/>
      <c r="M29" s="90"/>
      <c r="N29" s="90"/>
      <c r="O29" s="90"/>
      <c r="P29" s="90"/>
      <c r="Q29" s="90"/>
      <c r="R29" s="90">
        <v>160000</v>
      </c>
      <c r="S29" s="90">
        <v>160000</v>
      </c>
      <c r="T29" s="90"/>
      <c r="U29" s="90"/>
      <c r="V29" s="90"/>
      <c r="W29" s="90"/>
    </row>
    <row r="30" ht="21.75" customHeight="1" spans="1:23">
      <c r="A30" s="74" t="s">
        <v>235</v>
      </c>
      <c r="B30" s="74" t="s">
        <v>248</v>
      </c>
      <c r="C30" s="74" t="s">
        <v>249</v>
      </c>
      <c r="D30" s="74" t="s">
        <v>70</v>
      </c>
      <c r="E30" s="74" t="s">
        <v>115</v>
      </c>
      <c r="F30" s="74" t="s">
        <v>116</v>
      </c>
      <c r="G30" s="74" t="s">
        <v>224</v>
      </c>
      <c r="H30" s="74" t="s">
        <v>225</v>
      </c>
      <c r="I30" s="90">
        <v>152000</v>
      </c>
      <c r="J30" s="90"/>
      <c r="K30" s="90"/>
      <c r="L30" s="90"/>
      <c r="M30" s="90"/>
      <c r="N30" s="90"/>
      <c r="O30" s="90"/>
      <c r="P30" s="90"/>
      <c r="Q30" s="90"/>
      <c r="R30" s="90">
        <v>152000</v>
      </c>
      <c r="S30" s="90">
        <v>152000</v>
      </c>
      <c r="T30" s="90"/>
      <c r="U30" s="90"/>
      <c r="V30" s="90"/>
      <c r="W30" s="90"/>
    </row>
    <row r="31" ht="18.75" customHeight="1" spans="1:23">
      <c r="A31" s="153" t="s">
        <v>161</v>
      </c>
      <c r="B31" s="154"/>
      <c r="C31" s="154"/>
      <c r="D31" s="154"/>
      <c r="E31" s="154"/>
      <c r="F31" s="154"/>
      <c r="G31" s="154"/>
      <c r="H31" s="155"/>
      <c r="I31" s="90">
        <v>120393000</v>
      </c>
      <c r="J31" s="90">
        <v>3634000</v>
      </c>
      <c r="K31" s="90">
        <v>3634000</v>
      </c>
      <c r="L31" s="90"/>
      <c r="M31" s="90"/>
      <c r="N31" s="90"/>
      <c r="O31" s="90"/>
      <c r="P31" s="90"/>
      <c r="Q31" s="90"/>
      <c r="R31" s="90">
        <v>116759000</v>
      </c>
      <c r="S31" s="90">
        <v>75000000</v>
      </c>
      <c r="T31" s="90"/>
      <c r="U31" s="90"/>
      <c r="V31" s="90"/>
      <c r="W31" s="90">
        <v>41759000</v>
      </c>
    </row>
  </sheetData>
  <mergeCells count="28">
    <mergeCell ref="A3:W3"/>
    <mergeCell ref="A4:H4"/>
    <mergeCell ref="J5:M5"/>
    <mergeCell ref="N5:P5"/>
    <mergeCell ref="R5:W5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0"/>
  <sheetViews>
    <sheetView showZeros="0" topLeftCell="B1" workbookViewId="0">
      <pane ySplit="1" topLeftCell="A18" activePane="bottomLeft" state="frozen"/>
      <selection/>
      <selection pane="bottomLeft" activeCell="E59" sqref="E59"/>
    </sheetView>
  </sheetViews>
  <sheetFormatPr defaultColWidth="9.13888888888889" defaultRowHeight="12" customHeight="1"/>
  <cols>
    <col min="1" max="1" width="34.2777777777778" customWidth="1"/>
    <col min="2" max="2" width="31.2222222222222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21.333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268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"单位名称："&amp;"昆明市五华区人民医院"</f>
        <v>单位名称：昆明市五华区人民医院</v>
      </c>
    </row>
    <row r="5" ht="44.25" customHeight="1" spans="1:10">
      <c r="A5" s="70" t="s">
        <v>174</v>
      </c>
      <c r="B5" s="70" t="s">
        <v>269</v>
      </c>
      <c r="C5" s="70" t="s">
        <v>270</v>
      </c>
      <c r="D5" s="70" t="s">
        <v>271</v>
      </c>
      <c r="E5" s="70" t="s">
        <v>272</v>
      </c>
      <c r="F5" s="71" t="s">
        <v>273</v>
      </c>
      <c r="G5" s="70" t="s">
        <v>274</v>
      </c>
      <c r="H5" s="71" t="s">
        <v>275</v>
      </c>
      <c r="I5" s="71" t="s">
        <v>276</v>
      </c>
      <c r="J5" s="70" t="s">
        <v>277</v>
      </c>
    </row>
    <row r="6" ht="18.75" customHeight="1" spans="1:10">
      <c r="A6" s="150">
        <v>1</v>
      </c>
      <c r="B6" s="150">
        <v>2</v>
      </c>
      <c r="C6" s="150">
        <v>3</v>
      </c>
      <c r="D6" s="150">
        <v>4</v>
      </c>
      <c r="E6" s="150">
        <v>5</v>
      </c>
      <c r="F6" s="39">
        <v>6</v>
      </c>
      <c r="G6" s="150">
        <v>7</v>
      </c>
      <c r="H6" s="39">
        <v>8</v>
      </c>
      <c r="I6" s="39">
        <v>9</v>
      </c>
      <c r="J6" s="150">
        <v>10</v>
      </c>
    </row>
    <row r="7" ht="42" customHeight="1" spans="1:10">
      <c r="A7" s="30" t="s">
        <v>70</v>
      </c>
      <c r="B7" s="74"/>
      <c r="C7" s="74"/>
      <c r="D7" s="74"/>
      <c r="E7" s="57"/>
      <c r="F7" s="75"/>
      <c r="G7" s="57"/>
      <c r="H7" s="75"/>
      <c r="I7" s="75"/>
      <c r="J7" s="57"/>
    </row>
    <row r="8" ht="42" customHeight="1" spans="1:10">
      <c r="A8" s="151" t="s">
        <v>223</v>
      </c>
      <c r="B8" s="21" t="s">
        <v>278</v>
      </c>
      <c r="C8" s="21" t="s">
        <v>279</v>
      </c>
      <c r="D8" s="21" t="s">
        <v>280</v>
      </c>
      <c r="E8" s="30" t="s">
        <v>281</v>
      </c>
      <c r="F8" s="21" t="s">
        <v>282</v>
      </c>
      <c r="G8" s="30" t="s">
        <v>283</v>
      </c>
      <c r="H8" s="21" t="s">
        <v>284</v>
      </c>
      <c r="I8" s="21" t="s">
        <v>285</v>
      </c>
      <c r="J8" s="30" t="s">
        <v>281</v>
      </c>
    </row>
    <row r="9" ht="42" customHeight="1" spans="1:10">
      <c r="A9" s="151" t="s">
        <v>223</v>
      </c>
      <c r="B9" s="21" t="s">
        <v>278</v>
      </c>
      <c r="C9" s="21" t="s">
        <v>279</v>
      </c>
      <c r="D9" s="21" t="s">
        <v>286</v>
      </c>
      <c r="E9" s="30" t="s">
        <v>287</v>
      </c>
      <c r="F9" s="21" t="s">
        <v>288</v>
      </c>
      <c r="G9" s="30" t="s">
        <v>289</v>
      </c>
      <c r="H9" s="21" t="s">
        <v>290</v>
      </c>
      <c r="I9" s="21" t="s">
        <v>291</v>
      </c>
      <c r="J9" s="30" t="s">
        <v>287</v>
      </c>
    </row>
    <row r="10" ht="42" customHeight="1" spans="1:10">
      <c r="A10" s="151" t="s">
        <v>223</v>
      </c>
      <c r="B10" s="21" t="s">
        <v>278</v>
      </c>
      <c r="C10" s="21" t="s">
        <v>292</v>
      </c>
      <c r="D10" s="21" t="s">
        <v>293</v>
      </c>
      <c r="E10" s="30" t="s">
        <v>294</v>
      </c>
      <c r="F10" s="21" t="s">
        <v>288</v>
      </c>
      <c r="G10" s="30" t="s">
        <v>295</v>
      </c>
      <c r="H10" s="21" t="s">
        <v>290</v>
      </c>
      <c r="I10" s="21" t="s">
        <v>291</v>
      </c>
      <c r="J10" s="30" t="s">
        <v>294</v>
      </c>
    </row>
    <row r="11" ht="42" customHeight="1" spans="1:10">
      <c r="A11" s="151" t="s">
        <v>223</v>
      </c>
      <c r="B11" s="21" t="s">
        <v>278</v>
      </c>
      <c r="C11" s="21" t="s">
        <v>296</v>
      </c>
      <c r="D11" s="21" t="s">
        <v>297</v>
      </c>
      <c r="E11" s="30" t="s">
        <v>298</v>
      </c>
      <c r="F11" s="21" t="s">
        <v>282</v>
      </c>
      <c r="G11" s="30" t="s">
        <v>299</v>
      </c>
      <c r="H11" s="21" t="s">
        <v>300</v>
      </c>
      <c r="I11" s="21" t="s">
        <v>285</v>
      </c>
      <c r="J11" s="30" t="s">
        <v>298</v>
      </c>
    </row>
    <row r="12" ht="42" customHeight="1" spans="1:10">
      <c r="A12" s="151" t="s">
        <v>241</v>
      </c>
      <c r="B12" s="21" t="s">
        <v>301</v>
      </c>
      <c r="C12" s="21" t="s">
        <v>279</v>
      </c>
      <c r="D12" s="21" t="s">
        <v>280</v>
      </c>
      <c r="E12" s="30" t="s">
        <v>302</v>
      </c>
      <c r="F12" s="21" t="s">
        <v>282</v>
      </c>
      <c r="G12" s="30" t="s">
        <v>86</v>
      </c>
      <c r="H12" s="21" t="s">
        <v>303</v>
      </c>
      <c r="I12" s="21" t="s">
        <v>285</v>
      </c>
      <c r="J12" s="30" t="s">
        <v>304</v>
      </c>
    </row>
    <row r="13" ht="52" customHeight="1" spans="1:10">
      <c r="A13" s="151" t="s">
        <v>241</v>
      </c>
      <c r="B13" s="21" t="s">
        <v>301</v>
      </c>
      <c r="C13" s="21" t="s">
        <v>279</v>
      </c>
      <c r="D13" s="21" t="s">
        <v>280</v>
      </c>
      <c r="E13" s="30" t="s">
        <v>305</v>
      </c>
      <c r="F13" s="21" t="s">
        <v>282</v>
      </c>
      <c r="G13" s="30" t="s">
        <v>306</v>
      </c>
      <c r="H13" s="21" t="s">
        <v>300</v>
      </c>
      <c r="I13" s="21" t="s">
        <v>285</v>
      </c>
      <c r="J13" s="30" t="s">
        <v>307</v>
      </c>
    </row>
    <row r="14" ht="42" customHeight="1" spans="1:10">
      <c r="A14" s="151" t="s">
        <v>241</v>
      </c>
      <c r="B14" s="21" t="s">
        <v>301</v>
      </c>
      <c r="C14" s="21" t="s">
        <v>279</v>
      </c>
      <c r="D14" s="21" t="s">
        <v>280</v>
      </c>
      <c r="E14" s="30" t="s">
        <v>308</v>
      </c>
      <c r="F14" s="21" t="s">
        <v>282</v>
      </c>
      <c r="G14" s="30" t="s">
        <v>91</v>
      </c>
      <c r="H14" s="21" t="s">
        <v>309</v>
      </c>
      <c r="I14" s="21" t="s">
        <v>285</v>
      </c>
      <c r="J14" s="30" t="s">
        <v>310</v>
      </c>
    </row>
    <row r="15" ht="42" customHeight="1" spans="1:10">
      <c r="A15" s="151" t="s">
        <v>241</v>
      </c>
      <c r="B15" s="21" t="s">
        <v>301</v>
      </c>
      <c r="C15" s="21" t="s">
        <v>279</v>
      </c>
      <c r="D15" s="21" t="s">
        <v>311</v>
      </c>
      <c r="E15" s="30" t="s">
        <v>312</v>
      </c>
      <c r="F15" s="21" t="s">
        <v>282</v>
      </c>
      <c r="G15" s="30" t="s">
        <v>306</v>
      </c>
      <c r="H15" s="21" t="s">
        <v>300</v>
      </c>
      <c r="I15" s="21" t="s">
        <v>285</v>
      </c>
      <c r="J15" s="30" t="s">
        <v>313</v>
      </c>
    </row>
    <row r="16" ht="42" customHeight="1" spans="1:10">
      <c r="A16" s="151" t="s">
        <v>241</v>
      </c>
      <c r="B16" s="21" t="s">
        <v>301</v>
      </c>
      <c r="C16" s="21" t="s">
        <v>279</v>
      </c>
      <c r="D16" s="21" t="s">
        <v>286</v>
      </c>
      <c r="E16" s="30" t="s">
        <v>287</v>
      </c>
      <c r="F16" s="21" t="s">
        <v>288</v>
      </c>
      <c r="G16" s="30" t="s">
        <v>289</v>
      </c>
      <c r="H16" s="21" t="s">
        <v>314</v>
      </c>
      <c r="I16" s="21" t="s">
        <v>285</v>
      </c>
      <c r="J16" s="30" t="s">
        <v>287</v>
      </c>
    </row>
    <row r="17" ht="42" customHeight="1" spans="1:10">
      <c r="A17" s="151" t="s">
        <v>241</v>
      </c>
      <c r="B17" s="21" t="s">
        <v>301</v>
      </c>
      <c r="C17" s="21" t="s">
        <v>292</v>
      </c>
      <c r="D17" s="21" t="s">
        <v>315</v>
      </c>
      <c r="E17" s="30" t="s">
        <v>316</v>
      </c>
      <c r="F17" s="21" t="s">
        <v>288</v>
      </c>
      <c r="G17" s="30" t="s">
        <v>317</v>
      </c>
      <c r="H17" s="21" t="s">
        <v>318</v>
      </c>
      <c r="I17" s="21" t="s">
        <v>291</v>
      </c>
      <c r="J17" s="30" t="s">
        <v>319</v>
      </c>
    </row>
    <row r="18" ht="42" customHeight="1" spans="1:10">
      <c r="A18" s="151" t="s">
        <v>241</v>
      </c>
      <c r="B18" s="21" t="s">
        <v>301</v>
      </c>
      <c r="C18" s="21" t="s">
        <v>296</v>
      </c>
      <c r="D18" s="21" t="s">
        <v>297</v>
      </c>
      <c r="E18" s="30" t="s">
        <v>320</v>
      </c>
      <c r="F18" s="21" t="s">
        <v>282</v>
      </c>
      <c r="G18" s="30" t="s">
        <v>299</v>
      </c>
      <c r="H18" s="21" t="s">
        <v>300</v>
      </c>
      <c r="I18" s="21" t="s">
        <v>285</v>
      </c>
      <c r="J18" s="30" t="s">
        <v>321</v>
      </c>
    </row>
    <row r="19" ht="42" customHeight="1" spans="1:10">
      <c r="A19" s="151" t="s">
        <v>249</v>
      </c>
      <c r="B19" s="21" t="s">
        <v>322</v>
      </c>
      <c r="C19" s="21" t="s">
        <v>279</v>
      </c>
      <c r="D19" s="21" t="s">
        <v>280</v>
      </c>
      <c r="E19" s="30" t="s">
        <v>323</v>
      </c>
      <c r="F19" s="21" t="s">
        <v>282</v>
      </c>
      <c r="G19" s="30" t="s">
        <v>324</v>
      </c>
      <c r="H19" s="21" t="s">
        <v>325</v>
      </c>
      <c r="I19" s="21" t="s">
        <v>285</v>
      </c>
      <c r="J19" s="30" t="s">
        <v>326</v>
      </c>
    </row>
    <row r="20" ht="42" customHeight="1" spans="1:10">
      <c r="A20" s="151" t="s">
        <v>249</v>
      </c>
      <c r="B20" s="21" t="s">
        <v>322</v>
      </c>
      <c r="C20" s="21" t="s">
        <v>279</v>
      </c>
      <c r="D20" s="21" t="s">
        <v>280</v>
      </c>
      <c r="E20" s="30" t="s">
        <v>327</v>
      </c>
      <c r="F20" s="21" t="s">
        <v>282</v>
      </c>
      <c r="G20" s="30" t="s">
        <v>328</v>
      </c>
      <c r="H20" s="21" t="s">
        <v>325</v>
      </c>
      <c r="I20" s="21" t="s">
        <v>285</v>
      </c>
      <c r="J20" s="30" t="s">
        <v>329</v>
      </c>
    </row>
    <row r="21" ht="42" customHeight="1" spans="1:10">
      <c r="A21" s="151" t="s">
        <v>249</v>
      </c>
      <c r="B21" s="21" t="s">
        <v>322</v>
      </c>
      <c r="C21" s="21" t="s">
        <v>279</v>
      </c>
      <c r="D21" s="21" t="s">
        <v>311</v>
      </c>
      <c r="E21" s="30" t="s">
        <v>330</v>
      </c>
      <c r="F21" s="21" t="s">
        <v>331</v>
      </c>
      <c r="G21" s="30" t="s">
        <v>332</v>
      </c>
      <c r="H21" s="21" t="s">
        <v>300</v>
      </c>
      <c r="I21" s="21" t="s">
        <v>285</v>
      </c>
      <c r="J21" s="30" t="s">
        <v>333</v>
      </c>
    </row>
    <row r="22" ht="42" customHeight="1" spans="1:10">
      <c r="A22" s="151" t="s">
        <v>249</v>
      </c>
      <c r="B22" s="21" t="s">
        <v>322</v>
      </c>
      <c r="C22" s="21" t="s">
        <v>279</v>
      </c>
      <c r="D22" s="21" t="s">
        <v>311</v>
      </c>
      <c r="E22" s="30" t="s">
        <v>334</v>
      </c>
      <c r="F22" s="21" t="s">
        <v>282</v>
      </c>
      <c r="G22" s="30" t="s">
        <v>335</v>
      </c>
      <c r="H22" s="21" t="s">
        <v>300</v>
      </c>
      <c r="I22" s="21" t="s">
        <v>285</v>
      </c>
      <c r="J22" s="30" t="s">
        <v>336</v>
      </c>
    </row>
    <row r="23" ht="42" customHeight="1" spans="1:10">
      <c r="A23" s="151" t="s">
        <v>249</v>
      </c>
      <c r="B23" s="21" t="s">
        <v>322</v>
      </c>
      <c r="C23" s="21" t="s">
        <v>279</v>
      </c>
      <c r="D23" s="21" t="s">
        <v>286</v>
      </c>
      <c r="E23" s="30" t="s">
        <v>287</v>
      </c>
      <c r="F23" s="21" t="s">
        <v>288</v>
      </c>
      <c r="G23" s="30" t="s">
        <v>289</v>
      </c>
      <c r="H23" s="21" t="s">
        <v>314</v>
      </c>
      <c r="I23" s="21" t="s">
        <v>285</v>
      </c>
      <c r="J23" s="30" t="s">
        <v>337</v>
      </c>
    </row>
    <row r="24" ht="42" customHeight="1" spans="1:10">
      <c r="A24" s="151" t="s">
        <v>249</v>
      </c>
      <c r="B24" s="21" t="s">
        <v>322</v>
      </c>
      <c r="C24" s="21" t="s">
        <v>292</v>
      </c>
      <c r="D24" s="21" t="s">
        <v>315</v>
      </c>
      <c r="E24" s="30" t="s">
        <v>338</v>
      </c>
      <c r="F24" s="21" t="s">
        <v>288</v>
      </c>
      <c r="G24" s="30" t="s">
        <v>339</v>
      </c>
      <c r="H24" s="21" t="s">
        <v>318</v>
      </c>
      <c r="I24" s="21" t="s">
        <v>291</v>
      </c>
      <c r="J24" s="30" t="s">
        <v>340</v>
      </c>
    </row>
    <row r="25" ht="42" customHeight="1" spans="1:10">
      <c r="A25" s="151" t="s">
        <v>249</v>
      </c>
      <c r="B25" s="21" t="s">
        <v>322</v>
      </c>
      <c r="C25" s="21" t="s">
        <v>296</v>
      </c>
      <c r="D25" s="21" t="s">
        <v>297</v>
      </c>
      <c r="E25" s="30" t="s">
        <v>321</v>
      </c>
      <c r="F25" s="21" t="s">
        <v>282</v>
      </c>
      <c r="G25" s="30" t="s">
        <v>299</v>
      </c>
      <c r="H25" s="21" t="s">
        <v>300</v>
      </c>
      <c r="I25" s="21" t="s">
        <v>285</v>
      </c>
      <c r="J25" s="30" t="s">
        <v>341</v>
      </c>
    </row>
    <row r="26" ht="42" customHeight="1" spans="1:10">
      <c r="A26" s="151" t="s">
        <v>247</v>
      </c>
      <c r="B26" s="21" t="s">
        <v>342</v>
      </c>
      <c r="C26" s="21" t="s">
        <v>279</v>
      </c>
      <c r="D26" s="21" t="s">
        <v>280</v>
      </c>
      <c r="E26" s="30" t="s">
        <v>343</v>
      </c>
      <c r="F26" s="21" t="s">
        <v>282</v>
      </c>
      <c r="G26" s="30" t="s">
        <v>93</v>
      </c>
      <c r="H26" s="21" t="s">
        <v>344</v>
      </c>
      <c r="I26" s="21" t="s">
        <v>285</v>
      </c>
      <c r="J26" s="30" t="s">
        <v>345</v>
      </c>
    </row>
    <row r="27" ht="42" customHeight="1" spans="1:10">
      <c r="A27" s="151" t="s">
        <v>247</v>
      </c>
      <c r="B27" s="21" t="s">
        <v>342</v>
      </c>
      <c r="C27" s="21" t="s">
        <v>279</v>
      </c>
      <c r="D27" s="21" t="s">
        <v>280</v>
      </c>
      <c r="E27" s="30" t="s">
        <v>346</v>
      </c>
      <c r="F27" s="21" t="s">
        <v>282</v>
      </c>
      <c r="G27" s="30" t="s">
        <v>93</v>
      </c>
      <c r="H27" s="21" t="s">
        <v>344</v>
      </c>
      <c r="I27" s="21" t="s">
        <v>285</v>
      </c>
      <c r="J27" s="30" t="s">
        <v>347</v>
      </c>
    </row>
    <row r="28" ht="42" customHeight="1" spans="1:10">
      <c r="A28" s="151" t="s">
        <v>247</v>
      </c>
      <c r="B28" s="21" t="s">
        <v>342</v>
      </c>
      <c r="C28" s="21" t="s">
        <v>279</v>
      </c>
      <c r="D28" s="21" t="s">
        <v>311</v>
      </c>
      <c r="E28" s="30" t="s">
        <v>348</v>
      </c>
      <c r="F28" s="21" t="s">
        <v>282</v>
      </c>
      <c r="G28" s="30" t="s">
        <v>306</v>
      </c>
      <c r="H28" s="21" t="s">
        <v>300</v>
      </c>
      <c r="I28" s="21" t="s">
        <v>285</v>
      </c>
      <c r="J28" s="30" t="s">
        <v>349</v>
      </c>
    </row>
    <row r="29" ht="42" customHeight="1" spans="1:10">
      <c r="A29" s="151" t="s">
        <v>247</v>
      </c>
      <c r="B29" s="21" t="s">
        <v>342</v>
      </c>
      <c r="C29" s="21" t="s">
        <v>279</v>
      </c>
      <c r="D29" s="21" t="s">
        <v>311</v>
      </c>
      <c r="E29" s="30" t="s">
        <v>350</v>
      </c>
      <c r="F29" s="21" t="s">
        <v>282</v>
      </c>
      <c r="G29" s="30" t="s">
        <v>306</v>
      </c>
      <c r="H29" s="21" t="s">
        <v>300</v>
      </c>
      <c r="I29" s="21" t="s">
        <v>285</v>
      </c>
      <c r="J29" s="30" t="s">
        <v>351</v>
      </c>
    </row>
    <row r="30" ht="42" customHeight="1" spans="1:10">
      <c r="A30" s="151" t="s">
        <v>247</v>
      </c>
      <c r="B30" s="21" t="s">
        <v>342</v>
      </c>
      <c r="C30" s="21" t="s">
        <v>279</v>
      </c>
      <c r="D30" s="21" t="s">
        <v>286</v>
      </c>
      <c r="E30" s="30" t="s">
        <v>287</v>
      </c>
      <c r="F30" s="21" t="s">
        <v>288</v>
      </c>
      <c r="G30" s="30" t="s">
        <v>289</v>
      </c>
      <c r="H30" s="21" t="s">
        <v>314</v>
      </c>
      <c r="I30" s="21" t="s">
        <v>285</v>
      </c>
      <c r="J30" s="30" t="s">
        <v>352</v>
      </c>
    </row>
    <row r="31" ht="42" customHeight="1" spans="1:10">
      <c r="A31" s="151" t="s">
        <v>247</v>
      </c>
      <c r="B31" s="21" t="s">
        <v>342</v>
      </c>
      <c r="C31" s="21" t="s">
        <v>292</v>
      </c>
      <c r="D31" s="21" t="s">
        <v>293</v>
      </c>
      <c r="E31" s="30" t="s">
        <v>353</v>
      </c>
      <c r="F31" s="21" t="s">
        <v>288</v>
      </c>
      <c r="G31" s="30" t="s">
        <v>339</v>
      </c>
      <c r="H31" s="21" t="s">
        <v>318</v>
      </c>
      <c r="I31" s="21" t="s">
        <v>291</v>
      </c>
      <c r="J31" s="30" t="s">
        <v>354</v>
      </c>
    </row>
    <row r="32" ht="42" customHeight="1" spans="1:10">
      <c r="A32" s="151" t="s">
        <v>247</v>
      </c>
      <c r="B32" s="21" t="s">
        <v>342</v>
      </c>
      <c r="C32" s="21" t="s">
        <v>296</v>
      </c>
      <c r="D32" s="21" t="s">
        <v>297</v>
      </c>
      <c r="E32" s="30" t="s">
        <v>321</v>
      </c>
      <c r="F32" s="21" t="s">
        <v>282</v>
      </c>
      <c r="G32" s="30" t="s">
        <v>299</v>
      </c>
      <c r="H32" s="21" t="s">
        <v>300</v>
      </c>
      <c r="I32" s="21" t="s">
        <v>285</v>
      </c>
      <c r="J32" s="30" t="s">
        <v>321</v>
      </c>
    </row>
    <row r="33" ht="42" customHeight="1" spans="1:10">
      <c r="A33" s="151" t="s">
        <v>237</v>
      </c>
      <c r="B33" s="21" t="s">
        <v>355</v>
      </c>
      <c r="C33" s="21" t="s">
        <v>279</v>
      </c>
      <c r="D33" s="21" t="s">
        <v>280</v>
      </c>
      <c r="E33" s="30" t="s">
        <v>356</v>
      </c>
      <c r="F33" s="21" t="s">
        <v>282</v>
      </c>
      <c r="G33" s="30" t="s">
        <v>357</v>
      </c>
      <c r="H33" s="21" t="s">
        <v>309</v>
      </c>
      <c r="I33" s="21" t="s">
        <v>285</v>
      </c>
      <c r="J33" s="30" t="s">
        <v>358</v>
      </c>
    </row>
    <row r="34" ht="42" customHeight="1" spans="1:10">
      <c r="A34" s="151" t="s">
        <v>237</v>
      </c>
      <c r="B34" s="21" t="s">
        <v>355</v>
      </c>
      <c r="C34" s="21" t="s">
        <v>279</v>
      </c>
      <c r="D34" s="21" t="s">
        <v>280</v>
      </c>
      <c r="E34" s="30" t="s">
        <v>359</v>
      </c>
      <c r="F34" s="21" t="s">
        <v>288</v>
      </c>
      <c r="G34" s="30" t="s">
        <v>93</v>
      </c>
      <c r="H34" s="21" t="s">
        <v>284</v>
      </c>
      <c r="I34" s="21" t="s">
        <v>285</v>
      </c>
      <c r="J34" s="30" t="s">
        <v>360</v>
      </c>
    </row>
    <row r="35" ht="42" customHeight="1" spans="1:10">
      <c r="A35" s="151" t="s">
        <v>237</v>
      </c>
      <c r="B35" s="21" t="s">
        <v>355</v>
      </c>
      <c r="C35" s="21" t="s">
        <v>279</v>
      </c>
      <c r="D35" s="21" t="s">
        <v>311</v>
      </c>
      <c r="E35" s="30" t="s">
        <v>361</v>
      </c>
      <c r="F35" s="21" t="s">
        <v>282</v>
      </c>
      <c r="G35" s="30" t="s">
        <v>299</v>
      </c>
      <c r="H35" s="21" t="s">
        <v>300</v>
      </c>
      <c r="I35" s="21" t="s">
        <v>285</v>
      </c>
      <c r="J35" s="30" t="s">
        <v>362</v>
      </c>
    </row>
    <row r="36" ht="42" customHeight="1" spans="1:10">
      <c r="A36" s="151" t="s">
        <v>237</v>
      </c>
      <c r="B36" s="21" t="s">
        <v>355</v>
      </c>
      <c r="C36" s="21" t="s">
        <v>279</v>
      </c>
      <c r="D36" s="21" t="s">
        <v>286</v>
      </c>
      <c r="E36" s="30" t="s">
        <v>363</v>
      </c>
      <c r="F36" s="21" t="s">
        <v>288</v>
      </c>
      <c r="G36" s="30" t="s">
        <v>289</v>
      </c>
      <c r="H36" s="21" t="s">
        <v>314</v>
      </c>
      <c r="I36" s="21" t="s">
        <v>285</v>
      </c>
      <c r="J36" s="30" t="s">
        <v>364</v>
      </c>
    </row>
    <row r="37" ht="50" customHeight="1" spans="1:10">
      <c r="A37" s="151" t="s">
        <v>237</v>
      </c>
      <c r="B37" s="21" t="s">
        <v>355</v>
      </c>
      <c r="C37" s="21" t="s">
        <v>292</v>
      </c>
      <c r="D37" s="21" t="s">
        <v>293</v>
      </c>
      <c r="E37" s="30" t="s">
        <v>365</v>
      </c>
      <c r="F37" s="21" t="s">
        <v>288</v>
      </c>
      <c r="G37" s="30" t="s">
        <v>339</v>
      </c>
      <c r="H37" s="21" t="s">
        <v>318</v>
      </c>
      <c r="I37" s="21" t="s">
        <v>291</v>
      </c>
      <c r="J37" s="30" t="s">
        <v>366</v>
      </c>
    </row>
    <row r="38" ht="42" customHeight="1" spans="1:10">
      <c r="A38" s="151" t="s">
        <v>237</v>
      </c>
      <c r="B38" s="21" t="s">
        <v>355</v>
      </c>
      <c r="C38" s="21" t="s">
        <v>292</v>
      </c>
      <c r="D38" s="21" t="s">
        <v>293</v>
      </c>
      <c r="E38" s="30" t="s">
        <v>367</v>
      </c>
      <c r="F38" s="21" t="s">
        <v>288</v>
      </c>
      <c r="G38" s="30" t="s">
        <v>339</v>
      </c>
      <c r="H38" s="21" t="s">
        <v>318</v>
      </c>
      <c r="I38" s="21" t="s">
        <v>291</v>
      </c>
      <c r="J38" s="30" t="s">
        <v>368</v>
      </c>
    </row>
    <row r="39" ht="42" customHeight="1" spans="1:10">
      <c r="A39" s="151" t="s">
        <v>237</v>
      </c>
      <c r="B39" s="21" t="s">
        <v>355</v>
      </c>
      <c r="C39" s="21" t="s">
        <v>296</v>
      </c>
      <c r="D39" s="21" t="s">
        <v>297</v>
      </c>
      <c r="E39" s="30" t="s">
        <v>369</v>
      </c>
      <c r="F39" s="21" t="s">
        <v>282</v>
      </c>
      <c r="G39" s="30" t="s">
        <v>299</v>
      </c>
      <c r="H39" s="21" t="s">
        <v>300</v>
      </c>
      <c r="I39" s="21" t="s">
        <v>285</v>
      </c>
      <c r="J39" s="30" t="s">
        <v>369</v>
      </c>
    </row>
    <row r="40" ht="42" customHeight="1" spans="1:10">
      <c r="A40" s="151" t="s">
        <v>232</v>
      </c>
      <c r="B40" s="21" t="s">
        <v>370</v>
      </c>
      <c r="C40" s="21" t="s">
        <v>279</v>
      </c>
      <c r="D40" s="21" t="s">
        <v>280</v>
      </c>
      <c r="E40" s="30" t="s">
        <v>371</v>
      </c>
      <c r="F40" s="21" t="s">
        <v>282</v>
      </c>
      <c r="G40" s="30" t="s">
        <v>372</v>
      </c>
      <c r="H40" s="21" t="s">
        <v>284</v>
      </c>
      <c r="I40" s="21" t="s">
        <v>285</v>
      </c>
      <c r="J40" s="30" t="s">
        <v>371</v>
      </c>
    </row>
    <row r="41" ht="42" customHeight="1" spans="1:10">
      <c r="A41" s="151" t="s">
        <v>232</v>
      </c>
      <c r="B41" s="21" t="s">
        <v>370</v>
      </c>
      <c r="C41" s="21" t="s">
        <v>279</v>
      </c>
      <c r="D41" s="21" t="s">
        <v>280</v>
      </c>
      <c r="E41" s="30" t="s">
        <v>373</v>
      </c>
      <c r="F41" s="21" t="s">
        <v>282</v>
      </c>
      <c r="G41" s="30" t="s">
        <v>372</v>
      </c>
      <c r="H41" s="21" t="s">
        <v>284</v>
      </c>
      <c r="I41" s="21" t="s">
        <v>285</v>
      </c>
      <c r="J41" s="30" t="s">
        <v>373</v>
      </c>
    </row>
    <row r="42" ht="42" customHeight="1" spans="1:10">
      <c r="A42" s="151" t="s">
        <v>232</v>
      </c>
      <c r="B42" s="21" t="s">
        <v>370</v>
      </c>
      <c r="C42" s="21" t="s">
        <v>279</v>
      </c>
      <c r="D42" s="21" t="s">
        <v>311</v>
      </c>
      <c r="E42" s="30" t="s">
        <v>374</v>
      </c>
      <c r="F42" s="21" t="s">
        <v>288</v>
      </c>
      <c r="G42" s="30" t="s">
        <v>372</v>
      </c>
      <c r="H42" s="21" t="s">
        <v>300</v>
      </c>
      <c r="I42" s="21" t="s">
        <v>285</v>
      </c>
      <c r="J42" s="30" t="s">
        <v>374</v>
      </c>
    </row>
    <row r="43" ht="42" customHeight="1" spans="1:10">
      <c r="A43" s="151" t="s">
        <v>232</v>
      </c>
      <c r="B43" s="21" t="s">
        <v>370</v>
      </c>
      <c r="C43" s="21" t="s">
        <v>279</v>
      </c>
      <c r="D43" s="21" t="s">
        <v>286</v>
      </c>
      <c r="E43" s="30" t="s">
        <v>287</v>
      </c>
      <c r="F43" s="21" t="s">
        <v>288</v>
      </c>
      <c r="G43" s="30" t="s">
        <v>289</v>
      </c>
      <c r="H43" s="21" t="s">
        <v>314</v>
      </c>
      <c r="I43" s="21" t="s">
        <v>285</v>
      </c>
      <c r="J43" s="30" t="s">
        <v>287</v>
      </c>
    </row>
    <row r="44" ht="42" customHeight="1" spans="1:10">
      <c r="A44" s="151" t="s">
        <v>232</v>
      </c>
      <c r="B44" s="21" t="s">
        <v>370</v>
      </c>
      <c r="C44" s="21" t="s">
        <v>292</v>
      </c>
      <c r="D44" s="21" t="s">
        <v>315</v>
      </c>
      <c r="E44" s="30" t="s">
        <v>375</v>
      </c>
      <c r="F44" s="21" t="s">
        <v>288</v>
      </c>
      <c r="G44" s="30" t="s">
        <v>376</v>
      </c>
      <c r="H44" s="21" t="s">
        <v>290</v>
      </c>
      <c r="I44" s="21" t="s">
        <v>291</v>
      </c>
      <c r="J44" s="30" t="s">
        <v>375</v>
      </c>
    </row>
    <row r="45" ht="42" customHeight="1" spans="1:10">
      <c r="A45" s="151" t="s">
        <v>232</v>
      </c>
      <c r="B45" s="21" t="s">
        <v>370</v>
      </c>
      <c r="C45" s="21" t="s">
        <v>296</v>
      </c>
      <c r="D45" s="21" t="s">
        <v>297</v>
      </c>
      <c r="E45" s="30" t="s">
        <v>377</v>
      </c>
      <c r="F45" s="21" t="s">
        <v>282</v>
      </c>
      <c r="G45" s="30" t="s">
        <v>299</v>
      </c>
      <c r="H45" s="21" t="s">
        <v>300</v>
      </c>
      <c r="I45" s="21" t="s">
        <v>285</v>
      </c>
      <c r="J45" s="30" t="s">
        <v>378</v>
      </c>
    </row>
    <row r="46" ht="42" customHeight="1" spans="1:10">
      <c r="A46" s="151" t="s">
        <v>228</v>
      </c>
      <c r="B46" s="21" t="s">
        <v>379</v>
      </c>
      <c r="C46" s="21" t="s">
        <v>279</v>
      </c>
      <c r="D46" s="21" t="s">
        <v>280</v>
      </c>
      <c r="E46" s="30" t="s">
        <v>380</v>
      </c>
      <c r="F46" s="21" t="s">
        <v>282</v>
      </c>
      <c r="G46" s="30" t="s">
        <v>372</v>
      </c>
      <c r="H46" s="21" t="s">
        <v>381</v>
      </c>
      <c r="I46" s="21" t="s">
        <v>285</v>
      </c>
      <c r="J46" s="30" t="s">
        <v>382</v>
      </c>
    </row>
    <row r="47" ht="42" customHeight="1" spans="1:10">
      <c r="A47" s="151" t="s">
        <v>228</v>
      </c>
      <c r="B47" s="21" t="s">
        <v>379</v>
      </c>
      <c r="C47" s="21" t="s">
        <v>279</v>
      </c>
      <c r="D47" s="21" t="s">
        <v>311</v>
      </c>
      <c r="E47" s="30" t="s">
        <v>383</v>
      </c>
      <c r="F47" s="21" t="s">
        <v>282</v>
      </c>
      <c r="G47" s="30" t="s">
        <v>306</v>
      </c>
      <c r="H47" s="21" t="s">
        <v>300</v>
      </c>
      <c r="I47" s="21" t="s">
        <v>285</v>
      </c>
      <c r="J47" s="30" t="s">
        <v>384</v>
      </c>
    </row>
    <row r="48" ht="42" customHeight="1" spans="1:10">
      <c r="A48" s="151" t="s">
        <v>228</v>
      </c>
      <c r="B48" s="21" t="s">
        <v>379</v>
      </c>
      <c r="C48" s="21" t="s">
        <v>279</v>
      </c>
      <c r="D48" s="21" t="s">
        <v>286</v>
      </c>
      <c r="E48" s="30" t="s">
        <v>287</v>
      </c>
      <c r="F48" s="21" t="s">
        <v>288</v>
      </c>
      <c r="G48" s="30" t="s">
        <v>289</v>
      </c>
      <c r="H48" s="21" t="s">
        <v>314</v>
      </c>
      <c r="I48" s="21" t="s">
        <v>285</v>
      </c>
      <c r="J48" s="30" t="s">
        <v>385</v>
      </c>
    </row>
    <row r="49" ht="42" customHeight="1" spans="1:10">
      <c r="A49" s="151" t="s">
        <v>228</v>
      </c>
      <c r="B49" s="21" t="s">
        <v>379</v>
      </c>
      <c r="C49" s="21" t="s">
        <v>292</v>
      </c>
      <c r="D49" s="21" t="s">
        <v>315</v>
      </c>
      <c r="E49" s="30" t="s">
        <v>386</v>
      </c>
      <c r="F49" s="21" t="s">
        <v>288</v>
      </c>
      <c r="G49" s="30" t="s">
        <v>339</v>
      </c>
      <c r="H49" s="21" t="s">
        <v>318</v>
      </c>
      <c r="I49" s="21" t="s">
        <v>291</v>
      </c>
      <c r="J49" s="30" t="s">
        <v>387</v>
      </c>
    </row>
    <row r="50" ht="42" customHeight="1" spans="1:10">
      <c r="A50" s="151" t="s">
        <v>228</v>
      </c>
      <c r="B50" s="21" t="s">
        <v>379</v>
      </c>
      <c r="C50" s="21" t="s">
        <v>296</v>
      </c>
      <c r="D50" s="21" t="s">
        <v>297</v>
      </c>
      <c r="E50" s="30" t="s">
        <v>321</v>
      </c>
      <c r="F50" s="21" t="s">
        <v>282</v>
      </c>
      <c r="G50" s="30" t="s">
        <v>299</v>
      </c>
      <c r="H50" s="21" t="s">
        <v>300</v>
      </c>
      <c r="I50" s="21" t="s">
        <v>285</v>
      </c>
      <c r="J50" s="30" t="s">
        <v>388</v>
      </c>
    </row>
  </sheetData>
  <mergeCells count="16">
    <mergeCell ref="A3:J3"/>
    <mergeCell ref="A4:H4"/>
    <mergeCell ref="A8:A11"/>
    <mergeCell ref="A12:A18"/>
    <mergeCell ref="A19:A25"/>
    <mergeCell ref="A26:A32"/>
    <mergeCell ref="A33:A39"/>
    <mergeCell ref="A40:A45"/>
    <mergeCell ref="A46:A50"/>
    <mergeCell ref="B8:B11"/>
    <mergeCell ref="B12:B18"/>
    <mergeCell ref="B19:B25"/>
    <mergeCell ref="B26:B32"/>
    <mergeCell ref="B33:B39"/>
    <mergeCell ref="B40:B45"/>
    <mergeCell ref="B46:B5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2025-03-14T01:31:00Z</dcterms:created>
  <dcterms:modified xsi:type="dcterms:W3CDTF">2025-03-20T02:32:27Z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F6BB2CF13CA74F5B9CB67D6A20F7A415_13</vt:lpwstr>
  </property>
</Properties>
</file>