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3"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 name="_xlnm._FilterDatabase" localSheetId="8" hidden="1">'部门项目支出绩效目标表05-2'!$A$7:$J$214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<sst xmlns="http://schemas.openxmlformats.org/spreadsheetml/2006/main" count="3252" uniqueCount="802">
  <si>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</si>
  <si>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</si>
  <si>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</si>
  <si>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</si>
  <si>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</si>
  <si>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</si>
  <si>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</si>
  <si>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</si>
  <si>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</si>
  <si>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</si>
  <si>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</si>
  <si>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</si>
  <si>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</si>
  <si>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</si>
  <si>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</si>
  <si>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</si>
  <si>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</si>
  <si>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</si>
  <si>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</si>
  <si>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</si>
  <si>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</si>
  <si>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</si>
  <si>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</si>
  <si>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</si>
  <si>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</si>
  <si>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</si>
  <si>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</si>
  <si>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</si>
  <si>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</si>
  <si>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</si>
  <si>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</si>
  <si>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</si>
  <si>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</si>
  <si>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</si>
  <si>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</si>
  <si>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</si>
  <si>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</si>
  <si>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</si>
  <si>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</si>
  <si>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</si>
  <si>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</si>
  <si>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</si>
  <si>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</si>
  <si>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</si>
  <si>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</si>
  <si>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</si>
  <si>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</si>
  <si>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</si>
  <si>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</si>
  <si>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</si>
  <si>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</si>
  <si>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</si>
  <si>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</si>
  <si>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</si>
  <si>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</si>
  <si>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</si>
  <si>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</si>
  <si>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</si>
  <si>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</si>
  <si>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</si>
  <si>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</si>
  <si>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</si>
  <si>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</si>
  <si>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</si>
  <si>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</si>
  <si>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</si>
  <si>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</si>
  <si>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</si>
  <si>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</si>
  <si>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131001</t>
  </si>
  <si>
    <t>昆明市五华区卫生健康局（本级）</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</si>
  <si>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</si>
  <si>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</si>
  <si>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</si>
  <si>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</si>
  <si>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</si>
  <si>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</si>
  <si>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</si>
  <si>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</si>
  <si>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</si>
  <si>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</si>
  <si>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</si>
  <si>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</si>
  <si>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</si>
  <si>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</si>
  <si>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</si>
  <si>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</si>
  <si>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</si>
  <si>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</si>
  <si>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</si>
  <si>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</si>
  <si>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</si>
  <si>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</si>
  <si>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</si>
  <si>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</si>
  <si>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</si>
  <si>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</si>
  <si>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</si>
  <si>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</si>
  <si>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20199</t>
  </si>
  <si>
    <t>其他一般公共服务支出</t>
  </si>
  <si>
    <t>2019999</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</si>
  <si>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</si>
  <si>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</si>
  <si>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</si>
  <si>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</si>
  <si>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</si>
  <si>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</si>
  <si>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</si>
  <si>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</si>
  <si>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</si>
  <si>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</si>
  <si>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</si>
  <si>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</si>
  <si>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21001</t>
  </si>
  <si>
    <t>卫生健康管理事务</t>
  </si>
  <si>
    <t>2100101</t>
  </si>
  <si>
    <t>行政运行</t>
  </si>
  <si>
    <t>2100199</t>
  </si>
  <si>
    <t>其他卫生健康管理事务支出</t>
  </si>
  <si>
    <t>21003</t>
  </si>
  <si>
    <t>基层医疗卫生机构</t>
  </si>
  <si>
    <t>2100399</t>
  </si>
  <si>
    <t>其他基层医疗卫生机构支出</t>
  </si>
  <si>
    <t>21004</t>
  </si>
  <si>
    <t>公共卫生</t>
  </si>
  <si>
    <t>2100408</t>
  </si>
  <si>
    <t>基本公共卫生服务</t>
  </si>
  <si>
    <t>2100499</t>
  </si>
  <si>
    <t>其他公共卫生支出</t>
  </si>
  <si>
    <t>21007</t>
  </si>
  <si>
    <t>计划生育事务</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</si>
  <si>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</si>
  <si>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</si>
  <si>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</si>
  <si>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</si>
  <si>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</si>
  <si>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</si>
  <si>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</si>
  <si>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</si>
  <si>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</si>
  <si>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</si>
  <si>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</si>
  <si>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</si>
  <si>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21099</t>
  </si>
  <si>
    <t>其他卫生健康支出</t>
  </si>
  <si>
    <t>2109999</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</si>
  <si>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</si>
  <si>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</si>
  <si>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</si>
  <si>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</si>
  <si>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</si>
  <si>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</si>
  <si>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</si>
  <si>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</si>
  <si>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</si>
  <si>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</si>
  <si>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</si>
  <si>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</si>
  <si>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</si>
  <si>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</si>
  <si>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</si>
  <si>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</si>
  <si>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</si>
  <si>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</si>
  <si>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</si>
  <si>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</si>
  <si>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</si>
  <si>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</si>
  <si>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</si>
  <si>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</si>
  <si>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</si>
  <si>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</si>
  <si>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</si>
  <si>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</si>
  <si>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</si>
  <si>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</si>
  <si>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</si>
  <si>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</si>
  <si>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</si>
  <si>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</si>
  <si>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</si>
  <si>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</si>
  <si>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</si>
  <si>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</si>
  <si>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</si>
  <si>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</si>
  <si>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</si>
  <si>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</si>
  <si>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</si>
  <si>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</si>
  <si>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</si>
  <si>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</si>
  <si>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</si>
  <si>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</si>
  <si>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</si>
  <si>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</si>
  <si>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</si>
  <si>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</si>
  <si>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备注：昆明市五华区卫生健康局（本级）无2025年一般公共预算“三公”经费支出预算，故此表无数据。</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</si>
  <si>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</si>
  <si>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</si>
  <si>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</si>
  <si>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</si>
  <si>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</si>
  <si>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</si>
  <si>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</si>
  <si>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</si>
  <si>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</si>
  <si>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</si>
  <si>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</si>
  <si>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</si>
  <si>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</si>
  <si>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</si>
  <si>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</si>
  <si>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</si>
  <si>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</si>
  <si>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</si>
  <si>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</si>
  <si>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昆明市五华区卫生健康局</t>
  </si>
  <si>
    <t>530102210000000002725</t>
  </si>
  <si>
    <t>行政人员工资支出</t>
  </si>
  <si>
    <t>30101</t>
  </si>
  <si>
    <t>基本工资</t>
  </si>
  <si>
    <t>30102</t>
  </si>
  <si>
    <t>津贴补贴</t>
  </si>
  <si>
    <t>30103</t>
  </si>
  <si>
    <t>奖金</t>
  </si>
  <si>
    <t>530102210000000002726</t>
  </si>
  <si>
    <t>事业人员工资支出</t>
  </si>
  <si>
    <t>30107</t>
  </si>
  <si>
    <t>绩效工资</t>
  </si>
  <si>
    <t>530102210000000002727</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</si>
  <si>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</si>
  <si>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</si>
  <si>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</si>
  <si>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</si>
  <si>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</si>
  <si>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</si>
  <si>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</si>
  <si>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</si>
  <si>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</si>
  <si>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</si>
  <si>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</si>
  <si>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530102210000000002728</t>
  </si>
  <si>
    <t>30113</t>
  </si>
  <si>
    <t>530102210000000002738</t>
  </si>
  <si>
    <t>公务交通补贴</t>
  </si>
  <si>
    <t>30239</t>
  </si>
  <si>
    <t>其他交通费用</t>
  </si>
  <si>
    <t>530102210000000002739</t>
  </si>
  <si>
    <t>工会经费</t>
  </si>
  <si>
    <t>30228</t>
  </si>
  <si>
    <t>530102210000000003403</t>
  </si>
  <si>
    <t>一般公用经费</t>
  </si>
  <si>
    <t>30201</t>
  </si>
  <si>
    <t>办公费</t>
  </si>
  <si>
    <t>30205</t>
  </si>
  <si>
    <t>水费</t>
  </si>
  <si>
    <t>30207</t>
  </si>
  <si>
    <t>邮电费</t>
  </si>
  <si>
    <t>30211</t>
  </si>
  <si>
    <t>差旅费</t>
  </si>
  <si>
    <t>30213</t>
  </si>
  <si>
    <t>维修（护）费</t>
  </si>
  <si>
    <t>30216</t>
  </si>
  <si>
    <t>培训费</t>
  </si>
  <si>
    <t>30229</t>
  </si>
  <si>
    <t>福利费</t>
  </si>
  <si>
    <t>30299</t>
  </si>
  <si>
    <t>其他商品和服务支出</t>
  </si>
  <si>
    <t>530102231100001240475</t>
  </si>
  <si>
    <t>离退休人员支出</t>
  </si>
  <si>
    <t>30305</t>
  </si>
  <si>
    <t>生活补助</t>
  </si>
  <si>
    <t>530102231100001401401</t>
  </si>
  <si>
    <t>事业人员绩效奖励</t>
  </si>
  <si>
    <t>530102231100001401423</t>
  </si>
  <si>
    <t>行政人员绩效奖励</t>
  </si>
  <si>
    <t>530102231100001547016</t>
  </si>
  <si>
    <t>离退休及特殊人员福利费</t>
  </si>
  <si>
    <t>预算05-1表</t>
  </si>
  <si>
    <t>项目分类</t>
  </si>
  <si>
    <t>项目单位</t>
  </si>
  <si>
    <t>经济科目编码</t>
  </si>
  <si>
    <t>经济科目名称</t>
  </si>
  <si>
    <t>本年拨款</t>
  </si>
  <si>
    <t>其中：本次下达</t>
  </si>
  <si>
    <t>530102241100002206572</t>
  </si>
  <si>
    <t>残疾人保障金专项经费</t>
  </si>
  <si>
    <t>其他公用支出</t>
  </si>
  <si>
    <t>530102251100003867055</t>
  </si>
  <si>
    <t>党建经费</t>
  </si>
  <si>
    <t>专项业务类</t>
  </si>
  <si>
    <t>530102231100001252637</t>
  </si>
  <si>
    <t>已脱贫人口家庭医生签约专项资金</t>
  </si>
  <si>
    <t>30227</t>
  </si>
  <si>
    <t>委托业务费</t>
  </si>
  <si>
    <t>530102231100001608585</t>
  </si>
  <si>
    <t>卫生健康管理业务专项经费</t>
  </si>
  <si>
    <t>30202</t>
  </si>
  <si>
    <t>印刷费</t>
  </si>
  <si>
    <t>30214</t>
  </si>
  <si>
    <t>租赁费</t>
  </si>
  <si>
    <t>530102231100001611667</t>
  </si>
  <si>
    <t>高危孕产妇、婴儿抢救专项经费</t>
  </si>
  <si>
    <t>530102231100001611686</t>
  </si>
  <si>
    <t>病媒生物防治专项经费</t>
  </si>
  <si>
    <t>530102231100001612481</t>
  </si>
  <si>
    <t>计划生育专项补助经费</t>
  </si>
  <si>
    <t>530102241100002264947</t>
  </si>
  <si>
    <t>乡村医生补助经费</t>
  </si>
  <si>
    <t>530102241100002265129</t>
  </si>
  <si>
    <t>严重精神障碍患者监护人“以奖代补”补助资金</t>
  </si>
  <si>
    <t>530102241100002328452</t>
  </si>
  <si>
    <t>生育支持项目专用资金</t>
  </si>
  <si>
    <t>530102241100002328548</t>
  </si>
  <si>
    <t>计生特殊家庭节日慰问经费</t>
  </si>
  <si>
    <t>530102241100002328637</t>
  </si>
  <si>
    <t>村小组计生服务员生活补贴经费</t>
  </si>
  <si>
    <t>530102241100002454560</t>
  </si>
  <si>
    <t>慢性病综合防控示范区建设工作经费</t>
  </si>
  <si>
    <t>530102241100002455028</t>
  </si>
  <si>
    <t>第四轮国家卫生城市复审及健康城市建设工作经费</t>
  </si>
  <si>
    <t>530102251100003873796</t>
  </si>
  <si>
    <t>法律顾问专项资金</t>
  </si>
  <si>
    <t>530102251100003933504</t>
  </si>
  <si>
    <t>昆财社〔2025〕1号2025年脱贫人口重点人群和农村低收入人群家庭医生签约服务补助资金</t>
  </si>
  <si>
    <t>530102251100003933688</t>
  </si>
  <si>
    <t>昆财社〔2024〕185号2025年计划生育奖励与扶助省级资金</t>
  </si>
  <si>
    <t>530102251100003952120</t>
  </si>
  <si>
    <t>187号2025年基本公共卫生省级补助资金</t>
  </si>
  <si>
    <t>民生类</t>
  </si>
  <si>
    <t>530102251100003872214</t>
  </si>
  <si>
    <t>基本公共卫生服务项目专项经费</t>
  </si>
  <si>
    <t>530102251100003872311</t>
  </si>
  <si>
    <t>计划生育特别扶助制度专项经费</t>
  </si>
  <si>
    <t>530102251100003956294</t>
  </si>
  <si>
    <t>2025年计划生育奖励扶助制度省级资金</t>
  </si>
  <si>
    <t>预算05-2表</t>
  </si>
  <si>
    <t>项目年度绩效目标</t>
  </si>
  <si>
    <t>一级指标</t>
  </si>
  <si>
    <t>二级指标</t>
  </si>
  <si>
    <t>三级指标</t>
  </si>
  <si>
    <t>指标性质</t>
  </si>
  <si>
    <t>指标值</t>
  </si>
  <si>
    <t>度量单位</t>
  </si>
  <si>
    <t>指标属性</t>
  </si>
  <si>
    <t>指标内容</t>
  </si>
  <si>
    <t>孕产妇、婴儿死亡率是市委市政府对五华区为区政府年度目标责任考核的重要内容，确保孕产妇、婴儿死亡率控制在指标内。完成以下工作目标：
1、孕产妇死亡率小于5/10万人次；
2、婴儿死亡指标小于2.5‰；
通过项目实施，有效降低孕产妇、婴儿死亡情况，持续加强高危孕产妇、婴儿抢救，持续推进母婴安全、妇幼健康事业整体高质量发展。</t>
  </si>
  <si>
    <t>产出指标</t>
  </si>
  <si>
    <t>数量指标</t>
  </si>
  <si>
    <t>孕产妇死亡率</t>
  </si>
  <si>
    <t>&lt;=</t>
  </si>
  <si>
    <t>5/10</t>
  </si>
  <si>
    <t>万人次</t>
  </si>
  <si>
    <t>定量指标</t>
  </si>
  <si>
    <t>反映孕产妇死亡情况</t>
  </si>
  <si>
    <t>婴儿死亡指标</t>
  </si>
  <si>
    <t>2.5</t>
  </si>
  <si>
    <t>‰</t>
  </si>
  <si>
    <t>反映婴儿死亡情况</t>
  </si>
  <si>
    <t>质量指标</t>
  </si>
  <si>
    <t>孕产妇死亡情况</t>
  </si>
  <si>
    <t>=</t>
  </si>
  <si>
    <t>有所下降</t>
  </si>
  <si>
    <t>是/否</t>
  </si>
  <si>
    <t>定性指标</t>
  </si>
  <si>
    <t>婴儿死亡情况</t>
  </si>
  <si>
    <t>时效指标</t>
  </si>
  <si>
    <t>资金发放及时性</t>
  </si>
  <si>
    <t>及时</t>
  </si>
  <si>
    <t>反映资金发放及时性</t>
  </si>
  <si>
    <t>成本指标</t>
  </si>
  <si>
    <t>经济成本指标</t>
  </si>
  <si>
    <t>年度预算批复金额</t>
  </si>
  <si>
    <t>%</t>
  </si>
  <si>
    <t>预算完成率</t>
  </si>
  <si>
    <t>效益指标</t>
  </si>
  <si>
    <t>可持续影响</t>
  </si>
  <si>
    <t>持续加强高危孕产妇、婴儿抢救</t>
  </si>
  <si>
    <t>持续加强</t>
  </si>
  <si>
    <t>满意度指标</t>
  </si>
  <si>
    <t>服务对象满意度</t>
  </si>
  <si>
    <t>受益对象满意度</t>
  </si>
  <si>
    <t>&gt;=</t>
  </si>
  <si>
    <t>90</t>
  </si>
  <si>
    <t>本项目年度内计划发放生育特扶家庭节日慰问2006户，慰问金发放按相关文件分段开展，慰问对象满意度≥90%，确保符合条件相关家庭在政策、经济、情感等方面得到关爱和补助。</t>
  </si>
  <si>
    <t>发放计划生育特扶家庭节日慰问户数</t>
  </si>
  <si>
    <t>2006</t>
  </si>
  <si>
    <t>户</t>
  </si>
  <si>
    <t>“5.29”慰问计生困难家庭（含高新区）110户，每户100元，合计11000元；“元旦、春节”“中秋、国庆”共计2058户，其中：慰问失独家庭1838户（含高新区），每户200元，合计367600元；慰问计生困难家庭、流动人口困难家庭（含高新区）220户，每户200元，合计44000元。</t>
  </si>
  <si>
    <t>申报审核时限达标率</t>
  </si>
  <si>
    <t>100</t>
  </si>
  <si>
    <t>申报审核时限达标率100%</t>
  </si>
  <si>
    <t>符合条件申报对象覆盖率</t>
  </si>
  <si>
    <t>符合条件申报对象覆盖率100%</t>
  </si>
  <si>
    <t>资金发放到位率</t>
  </si>
  <si>
    <t>资金发放到位率100%</t>
  </si>
  <si>
    <t>预算批复数</t>
  </si>
  <si>
    <t>元</t>
  </si>
  <si>
    <t>反映资金下达情况。</t>
  </si>
  <si>
    <t>经济效益</t>
  </si>
  <si>
    <t>家庭发展能力</t>
  </si>
  <si>
    <t>逐步提高</t>
  </si>
  <si>
    <t>家庭发展能力逐步提高</t>
  </si>
  <si>
    <t>社会效益</t>
  </si>
  <si>
    <t>社会稳定</t>
  </si>
  <si>
    <t>社会稳定逐步提高</t>
  </si>
  <si>
    <t>慰问对象满意度</t>
  </si>
  <si>
    <t>反映慰问对象满意情况</t>
  </si>
  <si>
    <t>生育支持项目分别为：一次性生育补贴；育儿补助；婴幼儿意外伤害险参保补贴各项内容均按照相关文件分时段开展，每年按照国家、省、市、区工作要求保障资金全部兑付到位。2025年预计一次性生育补贴人数2500户、育儿补助人数5674人、婴幼儿意外伤害险参保补贴人数19377人，符合条件的申报对象实现全覆盖，从而提高补贴对象满意度，逐步提升家庭发展能力，维护社会和谐稳定发展。</t>
  </si>
  <si>
    <t>一次性生育补贴户数</t>
  </si>
  <si>
    <t>2500</t>
  </si>
  <si>
    <t>户（套)</t>
  </si>
  <si>
    <t xml:space="preserve">2025年预算一次性生育补贴户数2500户
</t>
  </si>
  <si>
    <t>育儿补助人数</t>
  </si>
  <si>
    <t>5674</t>
  </si>
  <si>
    <t>人</t>
  </si>
  <si>
    <t xml:space="preserve">2025年预算育儿补助人数5674人
</t>
  </si>
  <si>
    <t>婴幼儿意外伤害险参保补贴人数</t>
  </si>
  <si>
    <t>19377</t>
  </si>
  <si>
    <t xml:space="preserve">2025年预算婴幼儿意外伤害险参保补贴人数19377人
</t>
  </si>
  <si>
    <t>反映资金下达情况</t>
  </si>
  <si>
    <t>补贴对象满意度</t>
  </si>
  <si>
    <t>奖励扶助对象满意度90%以上</t>
  </si>
  <si>
    <t xml:space="preserve">2025年按相关政策要求发放计划生育特别扶助金（独生子女伤残、死亡）；按照相关文件分时段开展，每年按照国家、省、市、区工作要求保障资金全部兑付到位。发放时限严格按政策要求执行、严格按照相关标准兑付到位，失独、伤残家庭提供关爱扶持，增强相关家庭必要的生活保障，提升相关家庭幸福感。
</t>
  </si>
  <si>
    <t>独生子女死亡人数</t>
  </si>
  <si>
    <t>1159</t>
  </si>
  <si>
    <t xml:space="preserve">独生子女死亡预算人数1159人
</t>
  </si>
  <si>
    <t>独生子女伤残人数</t>
  </si>
  <si>
    <t>797</t>
  </si>
  <si>
    <t xml:space="preserve">独生子女伤残预算人数797人
</t>
  </si>
  <si>
    <t xml:space="preserve">申报审核时限达标率100%
</t>
  </si>
  <si>
    <t xml:space="preserve">符合条件申报对象覆盖率100%
</t>
  </si>
  <si>
    <t xml:space="preserve">资金发放到位率100%
</t>
  </si>
  <si>
    <t xml:space="preserve">家庭发展能力逐步提高
</t>
  </si>
  <si>
    <t xml:space="preserve">社会稳定逐步提高
</t>
  </si>
  <si>
    <t>补助扶持对象满意度</t>
  </si>
  <si>
    <t>85</t>
  </si>
  <si>
    <t xml:space="preserve">补助扶持对象满意度85%以上
</t>
  </si>
  <si>
    <t>2025年计划完成225人保障村小组计生服务人员补助资金，发放时限及补助资金严格按照文件执行，补贴对象满意度达90%以上，确保行政及服务职能有效正常开展。计划生育管理工作履职要求有效落实。</t>
  </si>
  <si>
    <t>村小组计生服务员人数</t>
  </si>
  <si>
    <t>225</t>
  </si>
  <si>
    <t>2025年村小组计生服务员225人</t>
  </si>
  <si>
    <t>补贴对象满意度90%以上</t>
  </si>
  <si>
    <t xml:space="preserve">我区公共区域的病媒生物防制工作已全面实行市场化运作，2025年预计消杀窨井26113个，消杀面积达97.5平方公里，达到国家病媒生物防制C级标准。通过项目实施，有效提升病媒防治水平，对开展健康主题公园、步道、小屋、健康一条街等健康支持性环境进一步提高，病媒消杀的群众满意度达90%以上。
</t>
  </si>
  <si>
    <t>消杀窨井</t>
  </si>
  <si>
    <t>26113</t>
  </si>
  <si>
    <t>个</t>
  </si>
  <si>
    <t>消杀面积</t>
  </si>
  <si>
    <t>97.5</t>
  </si>
  <si>
    <t>平方公里</t>
  </si>
  <si>
    <t>消杀标准</t>
  </si>
  <si>
    <t>C</t>
  </si>
  <si>
    <t>级</t>
  </si>
  <si>
    <t>国家病媒生物密度防控水平标准C级</t>
  </si>
  <si>
    <t>健康支持性环境进行维修和建设合格率</t>
  </si>
  <si>
    <t>项目完成时效</t>
  </si>
  <si>
    <t>年度内</t>
  </si>
  <si>
    <t>年</t>
  </si>
  <si>
    <t>反映项目完成情况</t>
  </si>
  <si>
    <t>病媒防治水平</t>
  </si>
  <si>
    <t>显著提高</t>
  </si>
  <si>
    <t>加强病媒防治，防止病媒生物传播疾病的发生流行，最大限度防治病。</t>
  </si>
  <si>
    <t>慢病防控工作</t>
  </si>
  <si>
    <t>对开展健康主题公园、步道、小屋、健康一条街等健康支持性环境进一步提高。</t>
  </si>
  <si>
    <t>病媒消杀的群众满意度</t>
  </si>
  <si>
    <t>健康支持性环境进行维修和建设满意度</t>
  </si>
  <si>
    <t>严格按照国家基本公卫管理要求，落实开展相关项目，确保上级业务部门下达绩效考核目标全面完成，推进健康昆明建设，持续提升辖区公共卫生水平，有效巩固现有工作成果，着力提升群众获得感、服务对象满意度达上级要求。</t>
  </si>
  <si>
    <t>适龄儿童国家免疫规划疫苗接种率</t>
  </si>
  <si>
    <t xml:space="preserve">适龄儿童国家免疫规划疫苗接种率
</t>
  </si>
  <si>
    <t>7岁以下儿童健康管理率</t>
  </si>
  <si>
    <t>孕产妇系统管理率</t>
  </si>
  <si>
    <t>0-6岁儿童眼保健和视力检查覆盖率</t>
  </si>
  <si>
    <t xml:space="preserve">0-6岁儿童眼保健和视力检查覆盖率
</t>
  </si>
  <si>
    <t>3岁以下儿童系统管理率</t>
  </si>
  <si>
    <t xml:space="preserve">3岁以下儿童系统管理率
</t>
  </si>
  <si>
    <t>老年人中医药健康管理率</t>
  </si>
  <si>
    <t>74</t>
  </si>
  <si>
    <t>高血压患者基层规范管理服务任务数</t>
  </si>
  <si>
    <t>44500</t>
  </si>
  <si>
    <t xml:space="preserve">高血压患者基层规范管理服务任务数
</t>
  </si>
  <si>
    <t>2型糖尿病患者基层规范管理服务任务数</t>
  </si>
  <si>
    <t>17200</t>
  </si>
  <si>
    <t xml:space="preserve">2型糖尿病患者基层规范管理服务任务数
</t>
  </si>
  <si>
    <t>肺结核患者管理率</t>
  </si>
  <si>
    <t>社区在册居家严重精神障碍患者健康管理率</t>
  </si>
  <si>
    <t>80</t>
  </si>
  <si>
    <t xml:space="preserve">社区在册居家严重精神障碍患者健康管理率
</t>
  </si>
  <si>
    <t>儿童中医药健康管理率</t>
  </si>
  <si>
    <t xml:space="preserve">儿童中医药健康管理率
</t>
  </si>
  <si>
    <t>职业健康检查服务覆盖率</t>
  </si>
  <si>
    <t xml:space="preserve">职业健康检查服务覆盖率
</t>
  </si>
  <si>
    <t>宫颈癌、乳腺癌筛查目标人群覆盖率</t>
  </si>
  <si>
    <t xml:space="preserve">较上年提高 </t>
  </si>
  <si>
    <t xml:space="preserve">宫颈癌、乳腺癌筛查目标人群覆盖率
</t>
  </si>
  <si>
    <t>居民规范化电子健康档案覆盖率</t>
  </si>
  <si>
    <t>64</t>
  </si>
  <si>
    <t xml:space="preserve">居民规范化电子健康档案覆盖率
</t>
  </si>
  <si>
    <t>高血压患者基层规范管理服务率</t>
  </si>
  <si>
    <t xml:space="preserve">高血压患者基层规范管理服务率
</t>
  </si>
  <si>
    <t>2型糖尿病患者基层规范管理服务率</t>
  </si>
  <si>
    <t xml:space="preserve">2型糖尿病患者基层规范管理服务率
</t>
  </si>
  <si>
    <t>65岁以上老年人城乡社区规范健康管理服务率</t>
  </si>
  <si>
    <t xml:space="preserve">65岁以上老年人城乡社区规范健康管理服务率
</t>
  </si>
  <si>
    <t>传染病和突发公共卫生时间报告率</t>
  </si>
  <si>
    <t>95</t>
  </si>
  <si>
    <t xml:space="preserve">传染病和突发公共卫生时间报告率
</t>
  </si>
  <si>
    <t>城乡居民公共卫生差距</t>
  </si>
  <si>
    <t>不断缩小</t>
  </si>
  <si>
    <t>居民健康素养水平</t>
  </si>
  <si>
    <t>不断提高</t>
  </si>
  <si>
    <t xml:space="preserve">居民健康素养水平
</t>
  </si>
  <si>
    <t>基本公共卫生服务水平</t>
  </si>
  <si>
    <t xml:space="preserve">基本公共卫生服务水平
</t>
  </si>
  <si>
    <t xml:space="preserve">服务对象满意度
</t>
  </si>
  <si>
    <t>根据昆财社〔2024〕129号文，本项目完成以下年度目标：
1、重点监测对象签约率达95%以上；
2、脱贫人口和重点签约对象受益人数（人）不少于895人；
3、规范管理已签约高血压、糖尿病患者；
通过项目实施，提升已脱贫人口和农村低收入人群家庭医生签约服务制度知晓率以及签约对象满意度。</t>
  </si>
  <si>
    <t>重点监测对象签约率</t>
  </si>
  <si>
    <t>反映重点监测对象签约率</t>
  </si>
  <si>
    <t>脱贫人口和重点签约对象受益人数（人）</t>
  </si>
  <si>
    <t>895</t>
  </si>
  <si>
    <t xml:space="preserve">反映脱贫人口和重点签约对象受益人数（人）
</t>
  </si>
  <si>
    <t>已签约高血压、糖尿病患者规范管理率</t>
  </si>
  <si>
    <t xml:space="preserve">反映已签约高血压、糖尿病患者规范管理率
</t>
  </si>
  <si>
    <t>服务团队考核兑付及时率</t>
  </si>
  <si>
    <t>反映服务团队考核兑付及时率</t>
  </si>
  <si>
    <t>已脱贫人口和农村低收入人群家庭医生签约服务制度知晓率</t>
  </si>
  <si>
    <t xml:space="preserve">"反映已脱贫人口和农村低收入人群家庭医生签约服务制度知晓率
"
</t>
  </si>
  <si>
    <t>签约对象满意度</t>
  </si>
  <si>
    <t xml:space="preserve">反映服务对象满意度
</t>
  </si>
  <si>
    <t>根据昆明市卫生健康委、市财政局等七部门《昆卫〔2019〕81号关于印发落实严重精神障碍患者监护人监护责任实施“以奖代补”工作的指导意见的通知》要求，按照区级承担比例对严重精神障碍患者人数进行补偿。通过“以奖代补”等方法促进落实严重精神障碍患者监护管理工作，确保严重精神障碍患者报告患病率≥45‰，严重精神障碍患者管理率达90%，严重精神障碍患者服药率在80%以上，依法加强患者救助救治工作，做好患者妥善看护工作。</t>
  </si>
  <si>
    <t>严重精神障碍患者报告患病率</t>
  </si>
  <si>
    <t>45</t>
  </si>
  <si>
    <t>反映严重精神障碍患者报告患病率</t>
  </si>
  <si>
    <t>严重精神障碍患者管理率</t>
  </si>
  <si>
    <t>反映严重精神障碍患者管理率</t>
  </si>
  <si>
    <t>严重精神障碍患者人数</t>
  </si>
  <si>
    <t>400</t>
  </si>
  <si>
    <t>反映严重精神障碍患者人数</t>
  </si>
  <si>
    <t>严重精神障碍患者服药率</t>
  </si>
  <si>
    <t>反映严重精神障碍患者服药率</t>
  </si>
  <si>
    <t>项目完成时间</t>
  </si>
  <si>
    <t>反映项目完成时间</t>
  </si>
  <si>
    <t>提高严重精神障碍患者的救治</t>
  </si>
  <si>
    <t>反映提高严重精神障碍患者的救治</t>
  </si>
  <si>
    <t>反映服务对象满意度</t>
  </si>
  <si>
    <t>提升党员党性修养，进一步加强党建工作。</t>
  </si>
  <si>
    <t>服务党员人数</t>
  </si>
  <si>
    <t>19</t>
  </si>
  <si>
    <t>反映服务党员人数</t>
  </si>
  <si>
    <t>资金支付及时性</t>
  </si>
  <si>
    <t>年初预算数</t>
  </si>
  <si>
    <t>资金使用成本</t>
  </si>
  <si>
    <t>加强党组织建设</t>
  </si>
  <si>
    <t>有所提高</t>
  </si>
  <si>
    <t>单位党员满意度</t>
  </si>
  <si>
    <t>做好本部门残疾人保障金经费保障，促进残疾人就业，按规定落实干部职工各项待遇，支持部门正常履职。</t>
  </si>
  <si>
    <t>缴纳残保金人数</t>
  </si>
  <si>
    <t>32</t>
  </si>
  <si>
    <t>反映部门（单位）实际缴纳列保金人数。</t>
  </si>
  <si>
    <t>部门运转</t>
  </si>
  <si>
    <t>正常运转</t>
  </si>
  <si>
    <t>反映部门（单位）运转情况。</t>
  </si>
  <si>
    <t>社会公众满意度</t>
  </si>
  <si>
    <t>反映社会公众对部门（单位）履职情况的满意程度。</t>
  </si>
  <si>
    <t>根据相关政策文件要求年度将完成:失独家庭一次性抚慰金；城乡部分独生子女全程教育奖学金；部分计划生育家庭城乡居民基本医疗保险个人参保费用补助；农村部分计划生育家庭奖励扶助金；计划生育特别扶助金（独生子女伤残、死亡）；低保独生子女家庭市级生活补助；独生子女保健费；计划生育特殊家庭市级补助金；计划生育特殊家庭失独家庭区级补助金等补助资金的拨付与发放工作，严格按照相关文件分时段开展，保证国家、省、市、区工作要求保障资金全部兑付到位，奖励扶助对象满意度达90%以上，提高辖区相关人群社会保障水平，确保政策目标有效落实。</t>
  </si>
  <si>
    <t>独生子女人数</t>
  </si>
  <si>
    <t>2513</t>
  </si>
  <si>
    <t>2025年预算人数2513人，其中：独生子预算人数1269人；独生女预算人数1244人</t>
  </si>
  <si>
    <t>失独家庭户数</t>
  </si>
  <si>
    <t>71</t>
  </si>
  <si>
    <t xml:space="preserve">2025年预算71户，其中：初婚、丧偶42户；离婚、再婚29户
</t>
  </si>
  <si>
    <t>计划生育家庭人数</t>
  </si>
  <si>
    <t>1956</t>
  </si>
  <si>
    <t xml:space="preserve">2025年预算人数1956人
</t>
  </si>
  <si>
    <t>失独家庭人数</t>
  </si>
  <si>
    <t xml:space="preserve">2025年预算人数1159人
</t>
  </si>
  <si>
    <t>发放计划生育特扶家庭意外伤害险人数</t>
  </si>
  <si>
    <t>1860</t>
  </si>
  <si>
    <t xml:space="preserve">2025年预算人数1860人，60周岁以上1058人，60周岁以下802人。
</t>
  </si>
  <si>
    <t>资金发放及时率</t>
  </si>
  <si>
    <t>预算批复金额</t>
  </si>
  <si>
    <t>反映经济成本</t>
  </si>
  <si>
    <t>奖励扶助对象满意度</t>
  </si>
  <si>
    <t>奖励扶助对象满意度85%以上</t>
  </si>
  <si>
    <t>实施计划生育家庭奖励与扶助制度，缓解计划生育困难家庭在生产、生活、医疗和养老等方面的特殊困难，改善计划生育家庭生产生活状况，引导和帮助计划生育家庭发展生产，保障和改善民生，促进社会和谐稳定。</t>
  </si>
  <si>
    <t>扶助独生子女伤残家庭人数</t>
  </si>
  <si>
    <t xml:space="preserve">扶助独生子女伤残家庭人数
</t>
  </si>
  <si>
    <t>扶助独生子女死亡家庭人数</t>
  </si>
  <si>
    <t xml:space="preserve">扶助独生子女死亡家庭人数
</t>
  </si>
  <si>
    <t>农村部分计划生育家庭奖励扶助人数</t>
  </si>
  <si>
    <t xml:space="preserve">农村部分计划生育家庭奖励扶助人数
</t>
  </si>
  <si>
    <t xml:space="preserve">符合条件申报对象覆盖率
</t>
  </si>
  <si>
    <t xml:space="preserve">资金发放到位率
</t>
  </si>
  <si>
    <t xml:space="preserve">社会稳定
</t>
  </si>
  <si>
    <t xml:space="preserve">奖励扶助对象满意度
</t>
  </si>
  <si>
    <t xml:space="preserve">家庭发展能力
</t>
  </si>
  <si>
    <t>社会稳定水平</t>
  </si>
  <si>
    <t xml:space="preserve">社会稳定水平
</t>
  </si>
  <si>
    <t xml:space="preserve">严格按照国家基本公卫管理要求，落实开展相关项目，确保上级业务部门下达绩效考核目标全面完成，推进健康昆明建设，持续提升辖区公共卫生水平，有效巩固现有工作成果，着力提升群众获得感、服务对象满意度达上级要求。
</t>
  </si>
  <si>
    <t xml:space="preserve">反映适龄儿童国家免疫规划疫苗接种率
</t>
  </si>
  <si>
    <t xml:space="preserve">反映7岁以下儿童健康管理率
</t>
  </si>
  <si>
    <t xml:space="preserve">反映孕产妇系统管理率
</t>
  </si>
  <si>
    <t>70</t>
  </si>
  <si>
    <t xml:space="preserve">反映老年人中医药健康管理率
</t>
  </si>
  <si>
    <t xml:space="preserve">反映肺结核患者管理率
</t>
  </si>
  <si>
    <t xml:space="preserve">反映社区在册居家严重精神障碍患者健康管理率
</t>
  </si>
  <si>
    <t>77</t>
  </si>
  <si>
    <t xml:space="preserve">反映儿童中医药健康管理率
</t>
  </si>
  <si>
    <t>3岁以下儿童健康管理率</t>
  </si>
  <si>
    <t xml:space="preserve">反映3岁以下儿童健康管理率
</t>
  </si>
  <si>
    <t>高血压患者管理人数</t>
  </si>
  <si>
    <t>43700</t>
  </si>
  <si>
    <t xml:space="preserve">反映高血压患者管理人数
</t>
  </si>
  <si>
    <t>糖尿病患者管理人数</t>
  </si>
  <si>
    <t>16500</t>
  </si>
  <si>
    <t xml:space="preserve">反映糖尿病患者管理人数
</t>
  </si>
  <si>
    <t xml:space="preserve">反映居民规范化电子健康档案覆盖率
</t>
  </si>
  <si>
    <t>60</t>
  </si>
  <si>
    <t xml:space="preserve">反映高血压患者基层规范管理服务率
</t>
  </si>
  <si>
    <t xml:space="preserve">反映2型糖尿病患者基层规范管理服务率
</t>
  </si>
  <si>
    <t xml:space="preserve">反映65岁以上老年人城乡社区规范健康管理服务率
</t>
  </si>
  <si>
    <t xml:space="preserve">反映传染病和突发公共卫生时间报告率
</t>
  </si>
  <si>
    <t>疫苗接种及时率</t>
  </si>
  <si>
    <t xml:space="preserve">反映疫苗接种及时率
</t>
  </si>
  <si>
    <t>提升居民健康保健意识、健康知晓率</t>
  </si>
  <si>
    <t>有效提高</t>
  </si>
  <si>
    <t xml:space="preserve">反映提升居民健康保健意识、健康知晓率
</t>
  </si>
  <si>
    <t xml:space="preserve">反映受益对象满意度
</t>
  </si>
  <si>
    <t>一是预设置2025年卫生计生管理工作目标，完成三支一扶招募、计划宣传三孩政策印制、行政审批申请表印制工作、公立基层社区卫生服务机构电子票据系统租赁等工作，通过项目实施提高卫生计生管理服务水平。二是市级拟按照第七次人口普查数据下达2024年度无偿献血任务数为22862人次，完成无偿献血工作任务，保证医疗基本用血，提高辖区医疗服务水平，有效促进五华区卫生事业发展。</t>
  </si>
  <si>
    <t>无偿献血任务数</t>
  </si>
  <si>
    <t>22862</t>
  </si>
  <si>
    <t>人次</t>
  </si>
  <si>
    <t>三支一扶招募面试人次</t>
  </si>
  <si>
    <t>30</t>
  </si>
  <si>
    <t>计划宣传三孩政策印制份数</t>
  </si>
  <si>
    <t>20000</t>
  </si>
  <si>
    <t>份</t>
  </si>
  <si>
    <t>行政审批申请表印制份数</t>
  </si>
  <si>
    <t>500</t>
  </si>
  <si>
    <t>公立基层社区卫生服务机构电子票据系统租赁覆盖率</t>
  </si>
  <si>
    <t xml:space="preserve">公立基层社区卫生服务机构电子票据系统租赁覆盖率
</t>
  </si>
  <si>
    <t>卫生计生管理工作目标完成率</t>
  </si>
  <si>
    <t>项目完成时限</t>
  </si>
  <si>
    <t>万元</t>
  </si>
  <si>
    <t>项目使用经济成本</t>
  </si>
  <si>
    <t>无偿献血工作</t>
  </si>
  <si>
    <t>显著提升</t>
  </si>
  <si>
    <t>通过无偿献血工作，提升人民群众无偿献血意识</t>
  </si>
  <si>
    <t>卫生计生工作管理水平</t>
  </si>
  <si>
    <t>加强卫生计生工作管理，提高业务管理水平</t>
  </si>
  <si>
    <t>提高统计工作水平</t>
  </si>
  <si>
    <t>不断提高统计工作水平，为推进实施健康中国战略、加强卫生服务体系建设提供有力支撑，切实做好五华区卫生健康统计工作</t>
  </si>
  <si>
    <t>通过项目实施提高卫生计生管理服务水平</t>
  </si>
  <si>
    <t>有效提升</t>
  </si>
  <si>
    <t>促进辖区医疗服务水平提升，促进五华区卫生事业发展</t>
  </si>
  <si>
    <t>较大促进</t>
  </si>
  <si>
    <t>群众满意度</t>
  </si>
  <si>
    <t xml:space="preserve">为全面落实昆财社〔2024〕70号文要求，年度内计划开展：一是保障不少于30人的在岗乡村医生合理收入；二是实现乡村医生职业稳岗；三是大专及以上学历占比达50%以上；四是确保乡村医生补助及时发放到位；以有效提升乡村医生服务能力，稳定乡村医生队伍，乡村医生满意度达90%以上。
</t>
  </si>
  <si>
    <t>保障在岗乡村医生合理收入人数</t>
  </si>
  <si>
    <t>反映保障在岗乡村医生合理收入人数</t>
  </si>
  <si>
    <t>大专及以上学历占比</t>
  </si>
  <si>
    <t>50</t>
  </si>
  <si>
    <t>反映大专及以上学历占比</t>
  </si>
  <si>
    <t>乡村医生职业稳岗率</t>
  </si>
  <si>
    <t>99</t>
  </si>
  <si>
    <t>反映乡村医生职业稳岗率</t>
  </si>
  <si>
    <t>元/人*月</t>
  </si>
  <si>
    <t>反映保障在岗乡村医生合理收入</t>
  </si>
  <si>
    <t>稳定乡村医生队伍</t>
  </si>
  <si>
    <t>长期</t>
  </si>
  <si>
    <t>反映稳定乡村医生队伍</t>
  </si>
  <si>
    <t>乡村医生服务能力得到提升</t>
  </si>
  <si>
    <t>反映乡村医生服务能力得到提升</t>
  </si>
  <si>
    <t>乡村医生满意度</t>
  </si>
  <si>
    <t>反映乡村医生满意度</t>
  </si>
  <si>
    <t>2025年预计开展健康教育宣传活动不少于6次，提供个性化健康指导的机构比例大于50%，学生健康体检率大于90%。同时，儿童窝沟封闭服务覆盖率达60%以上，有自我健康管理小组并规范开展的社区覆盖率占50%以上。通过本项目实施，居民健康素养水平达25%，服务对象满意度达90%以上，有效控制慢性疾病增长，不断提高居民健康素养水平及重点慢性病核心知识的知晓率，促进辖区健康事业发展。</t>
  </si>
  <si>
    <t>健康教育宣传活动</t>
  </si>
  <si>
    <t>次</t>
  </si>
  <si>
    <t>开展形势多样的健康教育与健康促进活动</t>
  </si>
  <si>
    <t>健康检测点的机构覆盖率</t>
  </si>
  <si>
    <t>社区卫生服务中心和乡镇卫生院设置自助式健康检测点，并提供个体化健康指导。</t>
  </si>
  <si>
    <t>提供个性化健康指导的机构比例</t>
  </si>
  <si>
    <t>学生健康体检率</t>
  </si>
  <si>
    <t>规范健康体检，开展健康指导。</t>
  </si>
  <si>
    <t>儿童窝沟封闭服务覆盖率</t>
  </si>
  <si>
    <t>适宜技术与工具的推广与评价</t>
  </si>
  <si>
    <t>有自我健康管理小组并规范开展的社区覆盖率</t>
  </si>
  <si>
    <t>鼓励社区慢性病患者积极参与社区自我健康管理活动。</t>
  </si>
  <si>
    <t>25</t>
  </si>
  <si>
    <t>提高居民健康素养水平</t>
  </si>
  <si>
    <t>居民重点慢性病核心知识知晓率</t>
  </si>
  <si>
    <t>提高居民重点慢性病核心知晓率</t>
  </si>
  <si>
    <t>为确保依法行政、降低单位经济业务法律风险，保障单位正常履职，年度内需要聘用法律顾问咨询服务，预防和解决单位潜在的法律风险，推进决策机制合规、合法开展，保证单位法律风险有限有效降低。</t>
  </si>
  <si>
    <t>法律咨询服务事项</t>
  </si>
  <si>
    <t>项</t>
  </si>
  <si>
    <t>反映法律咨询服务事项</t>
  </si>
  <si>
    <t>服务合同考核达标率</t>
  </si>
  <si>
    <t>反映服务合同考核达标情况</t>
  </si>
  <si>
    <t>项目完成及时性</t>
  </si>
  <si>
    <t>反映项目完成及时性</t>
  </si>
  <si>
    <t>反映项目使用资金成本</t>
  </si>
  <si>
    <t>法律风险意识</t>
  </si>
  <si>
    <t>反映单位法律风险</t>
  </si>
  <si>
    <t>反映单位员工的满意度情况，单位员工满意度=（被调查对象中满意数/被调查对象的总数）*100%</t>
  </si>
  <si>
    <t xml:space="preserve">2025年认真完成第四轮国家卫生城市复审及健康城市建设工作，包括党政机关、医疗卫生机构、学校的无烟建设、基层医疗卫生机构标准化建设、适龄儿童建卡、建证情况、适龄儿童免疫规划疫苗接种、严重精神障碍患者管理等方面，以巩固国家卫生城市工作成果，确保各项指标达到国家标准，顺利通过复审。通过项目的开展，实现建成区鼠、蚊、蝇、蟑螂的密度达C级，重点行业和单位防蝇和防鼠设施合格率达95%以上，影响健康的主要环境危害因素得到有效治理。确保辖区社会健康综合治理能力全面提升，深入推进健康云南建设。
</t>
  </si>
  <si>
    <t>15岁以上人群吸烟率</t>
  </si>
  <si>
    <t>&lt;</t>
  </si>
  <si>
    <t>20</t>
  </si>
  <si>
    <t>无烟党政机关、无烟医疗卫生机构、无烟学校建成比例</t>
  </si>
  <si>
    <t>以街道（乡镇）为单位适龄儿童免疫规划疫苗接种率</t>
  </si>
  <si>
    <t>居住满3个月以上的适龄儿童建卡、建证率</t>
  </si>
  <si>
    <t>辖区内3岁以下儿童系统管理率</t>
  </si>
  <si>
    <t>0—6岁儿童眼保健和视力检查率</t>
  </si>
  <si>
    <t>严重精神障碍患者规范管理率</t>
  </si>
  <si>
    <t>基层医疗卫生机构标准化建设达标率</t>
  </si>
  <si>
    <t>反映基层医疗卫生机构标准化建设达标率</t>
  </si>
  <si>
    <t>建成区鼠、蚊、蝇、蟑螂的密度</t>
  </si>
  <si>
    <t>重点行业和单位防蝇和防鼠设施合格率</t>
  </si>
  <si>
    <t>昆明市将通过国家卫生城市第四次复审时间</t>
  </si>
  <si>
    <t>反映昆明市将通过国家卫生城市第三次复审时间</t>
  </si>
  <si>
    <t>严重精神障碍患者管理率达到</t>
  </si>
  <si>
    <t>75</t>
  </si>
  <si>
    <t>反映严重精神障碍患者管理率达到</t>
  </si>
  <si>
    <t>辖区婴儿死亡率</t>
  </si>
  <si>
    <t>反映辖区婴儿死亡率</t>
  </si>
  <si>
    <t>5岁以下儿童死亡率</t>
  </si>
  <si>
    <t>反映5岁以下儿童死亡率</t>
  </si>
  <si>
    <t>个人卫生支出占卫生总费用的比重</t>
  </si>
  <si>
    <t>持续降低</t>
  </si>
  <si>
    <t>人均预期寿命</t>
  </si>
  <si>
    <t>逐年提高</t>
  </si>
  <si>
    <t>持续提升</t>
  </si>
  <si>
    <t>群众对卫生状况满意率</t>
  </si>
  <si>
    <t>反映群众对卫生状况满意率</t>
  </si>
  <si>
    <t>根据昆财社〔2024〕61号文，本项目完成以下年度目标：
1、重点监测对象签约率达95%以上；
2、脱贫人口和重点签约对象受益人数（人）不少于895人；
3、规范管理已签约高血压、糖尿病患者；
通过项目实施，提升已脱贫人口和农村低收入人群家庭医生签约服务制度知晓率以及签约对象满意度。</t>
  </si>
  <si>
    <t>反映建档立卡贫困人口糖尿病患者签约率</t>
  </si>
  <si>
    <t>反映已签约高血压、糖尿病患者规范管理率</t>
  </si>
  <si>
    <t xml:space="preserve">反映已脱贫人口和农村低收入人群家庭医生签约服务制度知晓率
</t>
  </si>
  <si>
    <t>预算06表</t>
  </si>
  <si>
    <t>政府性基金预算支出预算表</t>
  </si>
  <si>
    <t>单位名称：昆明市发展和改革委员会</t>
  </si>
  <si>
    <t>政府性基金预算支出</t>
  </si>
  <si>
    <t>备注：昆明市五华区卫生健康局（本级）2025年无部门政府性基金预算支出，故此表无数据。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</si>
  <si>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</si>
  <si>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</si>
  <si>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</si>
  <si>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</si>
  <si>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</si>
  <si>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</si>
  <si>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</si>
  <si>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</si>
  <si>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</si>
  <si>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</si>
  <si>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</si>
  <si>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复印纸</t>
  </si>
  <si>
    <t>箱</t>
  </si>
  <si>
    <t>文件柜</t>
  </si>
  <si>
    <t>组</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</si>
  <si>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</si>
  <si>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</si>
  <si>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</si>
  <si>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</si>
  <si>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</si>
  <si>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</si>
  <si>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</si>
  <si>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</si>
  <si>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档案制作</t>
  </si>
  <si>
    <t>B1202 档案服务</t>
  </si>
  <si>
    <t>B 政府履职辅助性服务</t>
  </si>
  <si>
    <t>病媒生物防治服务</t>
  </si>
  <si>
    <t>A0501 传染病防控服务</t>
  </si>
  <si>
    <t>A 公共服务</t>
  </si>
  <si>
    <t>病媒生物防治经费</t>
  </si>
  <si>
    <t>法律顾问服务</t>
  </si>
  <si>
    <t>B0101 法律顾问服务</t>
  </si>
  <si>
    <t>预算09-1表</t>
  </si>
  <si>
    <t>单位名称（项目）</t>
  </si>
  <si>
    <t>地区</t>
  </si>
  <si>
    <t>备注：昆明市五华区卫生健康局（本级）2025年无对下转移支付预算，故此表无数据。</t>
  </si>
  <si>
    <t>预算09-2表</t>
  </si>
  <si>
    <t>备注：昆明市五华区卫生健康局（本级）2025年无对下转移支付绩效目标，故此表无数据。</t>
  </si>
  <si>
    <t xml:space="preserve">预算10表
</t>
  </si>
  <si>
    <t>资产类别</t>
  </si>
  <si>
    <t>资产分类代码.名称</t>
  </si>
  <si>
    <t>资产名称</t>
  </si>
  <si>
    <t>计量单位</t>
  </si>
  <si>
    <t>财政部门批复数（元）</t>
  </si>
  <si>
    <t>单价</t>
  </si>
  <si>
    <t>金额</t>
  </si>
  <si>
    <t>备注：昆明市五华区卫生健康局（本级）2025年无新增资产配置预算，故此表无数据。</t>
  </si>
  <si>
    <t>预算11表</t>
  </si>
  <si>
    <t>上级补助</t>
  </si>
  <si>
    <t>预算12表</t>
  </si>
  <si>
    <t>项目级次</t>
  </si>
  <si>
    <t>112 社会保障缴费</t>
  </si>
  <si>
    <t>本级</t>
  </si>
  <si>
    <t>216 其他公用支出</t>
  </si>
  <si>
    <t>311 专项业务类</t>
  </si>
  <si>
    <t>312 民生类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</si>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</sst>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7">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b/>
      <sz val="10"/>
      <color rgb="FF000000"/>
      <name val="宋体"/>
      <charset val="134"/>
    </font>
    <font>
      <b/>
      <sz val="9"/>
      <color rgb="FF000000"/>
      <name val="宋体"/>
      <charset val="134"/>
    </font>
    <font>
      <sz val="10"/>
      <color rgb="FF000000"/>
      <name val="Arial"/>
      <charset val="134"/>
    </font>
    <font>
      <b/>
      <sz val="23.95"/>
      <color rgb="FF000000"/>
      <name val="宋体"/>
      <charset val="134"/>
    </font>
    <font>
      <b/>
      <sz val="22"/>
      <color rgb="FF000000"/>
      <name val="宋体"/>
      <charset val="134"/>
    </font>
    <font>
      <b/>
      <sz val="9"/>
      <color theme="1"/>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10"/>
      <color rgb="FF00000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14"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5" applyNumberFormat="0" applyFill="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4" fillId="0" borderId="0" applyNumberFormat="0" applyFill="0" applyBorder="0" applyAlignment="0" applyProtection="0">
      <alignment vertical="center"/>
    </xf>
    <xf numFmtId="0" fontId="25" fillId="4" borderId="17" applyNumberFormat="0" applyAlignment="0" applyProtection="0">
      <alignment vertical="center"/>
    </xf>
    <xf numFmtId="0" fontId="26" fillId="5" borderId="18" applyNumberFormat="0" applyAlignment="0" applyProtection="0">
      <alignment vertical="center"/>
    </xf>
    <xf numFmtId="0" fontId="27" fillId="5" borderId="17" applyNumberFormat="0" applyAlignment="0" applyProtection="0">
      <alignment vertical="center"/>
    </xf>
    <xf numFmtId="0" fontId="28" fillId="6" borderId="19" applyNumberFormat="0" applyAlignment="0" applyProtection="0">
      <alignment vertical="center"/>
    </xf>
    <xf numFmtId="0" fontId="29" fillId="0" borderId="20" applyNumberFormat="0" applyFill="0" applyAlignment="0" applyProtection="0">
      <alignment vertical="center"/>
    </xf>
    <xf numFmtId="0" fontId="30" fillId="0" borderId="21"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176" fontId="36" fillId="0" borderId="7">
      <alignment horizontal="right" vertical="center"/>
    </xf>
    <xf numFmtId="49" fontId="36" fillId="0" borderId="7">
      <alignment horizontal="left" vertical="center" wrapText="1"/>
    </xf>
    <xf numFmtId="176" fontId="36" fillId="0" borderId="7">
      <alignment horizontal="right" vertical="center"/>
    </xf>
    <xf numFmtId="177" fontId="36" fillId="0" borderId="7">
      <alignment horizontal="right" vertical="center"/>
    </xf>
    <xf numFmtId="178" fontId="36" fillId="0" borderId="7">
      <alignment horizontal="right" vertical="center"/>
    </xf>
    <xf numFmtId="179" fontId="36" fillId="0" borderId="7">
      <alignment horizontal="right" vertical="center"/>
    </xf>
    <xf numFmtId="10" fontId="36" fillId="0" borderId="7">
      <alignment horizontal="right" vertical="center"/>
    </xf>
    <xf numFmtId="180" fontId="36" fillId="0" borderId="7">
      <alignment horizontal="right" vertical="center"/>
    </xf>
  </cellStyleXfs>
  <cellXfs count="211">
    <xf numFmtId="0" fontId="0" fillId="0" borderId="0" xfId="0" applyFont="1" applyBorder="1"/>
    <xf numFmtId="0" fontId="0" fillId="0" borderId="0" xfId="0" applyFont="1" applyFill="1" applyBorder="1"/>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49" fontId="1" fillId="0" borderId="0" xfId="0" applyNumberFormat="1" applyFont="1" applyBorder="1"/>
    <xf numFmtId="0" fontId="2" fillId="0" borderId="0" xfId="0" applyFont="1" applyFill="1" applyBorder="1" applyAlignment="1" applyProtection="1">
      <alignment horizontal="right" vertical="center"/>
      <protection locked="0"/>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4" fillId="0" borderId="0" xfId="0" applyFont="1" applyFill="1" applyBorder="1"/>
    <xf numFmtId="0" fontId="2" fillId="0" borderId="0" xfId="0" applyFont="1" applyFill="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4" fillId="0" borderId="6" xfId="0" applyFont="1" applyFill="1" applyBorder="1" applyAlignment="1">
      <alignment horizontal="center" vertical="center" wrapText="1"/>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 fontId="2" fillId="0" borderId="7" xfId="0" applyNumberFormat="1" applyFont="1" applyFill="1" applyBorder="1" applyAlignment="1" applyProtection="1">
      <alignment horizontal="right" vertical="center" wrapText="1"/>
      <protection locked="0"/>
    </xf>
    <xf numFmtId="49" fontId="5" fillId="0" borderId="7" xfId="50"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6" fillId="0" borderId="2" xfId="0" applyFont="1" applyBorder="1" applyAlignment="1" applyProtection="1">
      <alignment horizontal="center" vertical="center" wrapText="1"/>
      <protection locked="0"/>
    </xf>
    <xf numFmtId="0" fontId="7" fillId="0" borderId="3" xfId="0" applyFont="1" applyBorder="1" applyAlignment="1">
      <alignment horizontal="left" vertical="center"/>
    </xf>
    <xf numFmtId="0" fontId="7" fillId="2" borderId="4" xfId="0" applyFont="1" applyFill="1" applyBorder="1" applyAlignment="1">
      <alignment horizontal="left" vertical="center"/>
    </xf>
    <xf numFmtId="4" fontId="7" fillId="0" borderId="7" xfId="0" applyNumberFormat="1" applyFont="1" applyBorder="1" applyAlignment="1" applyProtection="1">
      <alignment horizontal="right" vertical="center" wrapText="1"/>
      <protection locked="0"/>
    </xf>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right"/>
      <protection locked="0"/>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 fillId="0" borderId="7" xfId="0" applyFont="1" applyBorder="1" applyAlignment="1" applyProtection="1">
      <alignment horizontal="center" vertical="center"/>
      <protection locked="0"/>
    </xf>
    <xf numFmtId="4" fontId="5" fillId="0" borderId="7" xfId="51"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8" fillId="0" borderId="0" xfId="0" applyFont="1" applyBorder="1" applyAlignment="1" applyProtection="1">
      <alignment vertical="top"/>
      <protection locked="0"/>
    </xf>
    <xf numFmtId="0" fontId="8" fillId="0" borderId="0" xfId="0" applyFont="1" applyBorder="1" applyAlignment="1">
      <alignment vertical="top"/>
    </xf>
    <xf numFmtId="0" fontId="9" fillId="2" borderId="0" xfId="0" applyFont="1" applyFill="1" applyBorder="1" applyAlignment="1" applyProtection="1">
      <alignment horizontal="center" vertical="center" wrapText="1"/>
      <protection locked="0"/>
    </xf>
    <xf numFmtId="0" fontId="8" fillId="0" borderId="0" xfId="0" applyFont="1" applyBorder="1" applyProtection="1">
      <protection locked="0"/>
    </xf>
    <xf numFmtId="0" fontId="8"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0" fontId="2" fillId="0" borderId="7" xfId="0" applyFont="1" applyBorder="1" applyAlignment="1" applyProtection="1">
      <alignment horizontal="left" vertical="center" wrapText="1"/>
      <protection locked="0"/>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10"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10"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4" fillId="0" borderId="8" xfId="0" applyFont="1" applyBorder="1" applyAlignment="1">
      <alignment horizontal="center" vertical="center" wrapText="1"/>
    </xf>
    <xf numFmtId="0" fontId="1" fillId="0" borderId="6" xfId="0" applyFont="1" applyBorder="1" applyAlignment="1" applyProtection="1">
      <alignment horizontal="center" vertical="center"/>
      <protection locked="0"/>
    </xf>
    <xf numFmtId="0" fontId="1" fillId="0" borderId="2" xfId="0" applyFont="1" applyBorder="1" applyAlignment="1">
      <alignment horizontal="center" vertical="center"/>
    </xf>
    <xf numFmtId="176" fontId="5" fillId="0" borderId="7" xfId="0" applyNumberFormat="1" applyFont="1" applyBorder="1" applyAlignment="1">
      <alignment horizontal="right" vertical="center"/>
    </xf>
    <xf numFmtId="0" fontId="1" fillId="0" borderId="0" xfId="0" applyFont="1" applyBorder="1" applyAlignment="1">
      <alignment wrapText="1"/>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7" fillId="0" borderId="12" xfId="0" applyFont="1" applyBorder="1" applyAlignment="1">
      <alignment horizontal="center" vertical="center"/>
    </xf>
    <xf numFmtId="0" fontId="7" fillId="0" borderId="13" xfId="0" applyFont="1" applyBorder="1" applyAlignment="1" applyProtection="1">
      <alignment horizontal="left" vertical="center"/>
      <protection locked="0"/>
    </xf>
    <xf numFmtId="0" fontId="7"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7" fillId="2" borderId="11" xfId="0" applyFont="1" applyFill="1" applyBorder="1" applyAlignment="1">
      <alignment horizontal="left" vertical="center"/>
    </xf>
    <xf numFmtId="176" fontId="11" fillId="0" borderId="7" xfId="0" applyNumberFormat="1" applyFont="1" applyBorder="1" applyAlignment="1">
      <alignment horizontal="righ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7" fillId="2" borderId="11" xfId="0" applyFont="1" applyFill="1" applyBorder="1" applyAlignment="1">
      <alignment horizontal="right" vertical="center"/>
    </xf>
    <xf numFmtId="0" fontId="2" fillId="2" borderId="0" xfId="0" applyFont="1" applyFill="1" applyBorder="1" applyAlignment="1">
      <alignment horizontal="left" vertical="center"/>
    </xf>
    <xf numFmtId="176" fontId="5" fillId="0" borderId="0" xfId="0" applyNumberFormat="1" applyFont="1" applyBorder="1" applyAlignment="1">
      <alignment horizontal="left" vertical="center"/>
    </xf>
    <xf numFmtId="0" fontId="2" fillId="0" borderId="0" xfId="0" applyFont="1" applyBorder="1" applyAlignment="1">
      <alignment horizontal="right"/>
    </xf>
    <xf numFmtId="0" fontId="12" fillId="0" borderId="0" xfId="0" applyFont="1" applyBorder="1" applyAlignment="1" applyProtection="1">
      <alignment horizontal="right"/>
      <protection locked="0"/>
    </xf>
    <xf numFmtId="49" fontId="12" fillId="0" borderId="0" xfId="0" applyNumberFormat="1" applyFont="1" applyBorder="1" applyProtection="1">
      <protection locked="0"/>
    </xf>
    <xf numFmtId="0" fontId="1" fillId="0" borderId="0" xfId="0" applyFont="1" applyBorder="1" applyAlignment="1">
      <alignment horizontal="right"/>
    </xf>
    <xf numFmtId="0" fontId="13" fillId="0" borderId="0"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protection locked="0"/>
    </xf>
    <xf numFmtId="0" fontId="13"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7" fillId="0" borderId="3"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4"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8"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Border="1" applyAlignment="1">
      <alignment horizontal="left" vertical="center" wrapText="1" indent="2"/>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8" fillId="2" borderId="0" xfId="0" applyFont="1" applyFill="1" applyBorder="1" applyAlignment="1">
      <alignment horizontal="left" vertical="center"/>
    </xf>
    <xf numFmtId="0" fontId="15" fillId="0" borderId="7" xfId="0" applyFont="1" applyBorder="1" applyAlignment="1" applyProtection="1">
      <alignment horizontal="center" vertical="center" wrapText="1"/>
      <protection locked="0"/>
    </xf>
    <xf numFmtId="0" fontId="15"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7" fillId="0" borderId="7" xfId="0" applyFont="1" applyBorder="1" applyAlignment="1">
      <alignment horizontal="center" vertical="center"/>
    </xf>
    <xf numFmtId="0" fontId="7" fillId="0" borderId="7" xfId="0" applyFont="1" applyBorder="1" applyAlignment="1" applyProtection="1">
      <alignment horizontal="center" vertical="center" wrapText="1"/>
      <protection locked="0"/>
    </xf>
    <xf numFmtId="0" fontId="15" fillId="2" borderId="1" xfId="0" applyFont="1" applyFill="1" applyBorder="1" applyAlignment="1">
      <alignment horizontal="center" vertical="center"/>
    </xf>
    <xf numFmtId="0" fontId="15" fillId="0" borderId="2" xfId="0" applyFont="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5" fillId="2" borderId="6" xfId="0" applyFont="1" applyFill="1" applyBorder="1" applyAlignment="1" applyProtection="1">
      <alignment horizontal="center" vertical="center" wrapText="1"/>
      <protection locked="0"/>
    </xf>
    <xf numFmtId="0" fontId="15" fillId="0" borderId="6"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7" fillId="2" borderId="2" xfId="0" applyFont="1" applyFill="1" applyBorder="1" applyAlignment="1">
      <alignment horizontal="center" vertical="center" wrapText="1"/>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11" xfId="0" applyFont="1" applyFill="1" applyBorder="1" applyAlignment="1">
      <alignment horizontal="left" vertical="center"/>
    </xf>
    <xf numFmtId="0" fontId="2" fillId="2" borderId="11" xfId="0" applyFont="1" applyFill="1" applyBorder="1" applyAlignment="1">
      <alignment horizontal="right" vertical="center"/>
    </xf>
    <xf numFmtId="0" fontId="2" fillId="2" borderId="7" xfId="0" applyFont="1" applyFill="1" applyBorder="1" applyAlignment="1">
      <alignment horizontal="center" vertical="center"/>
    </xf>
    <xf numFmtId="0" fontId="6" fillId="2" borderId="7" xfId="0" applyFont="1" applyFill="1" applyBorder="1" applyAlignment="1" applyProtection="1">
      <alignment horizontal="center" vertical="center" wrapText="1"/>
      <protection locked="0"/>
    </xf>
    <xf numFmtId="0" fontId="1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15" activePane="bottomLeft" state="frozen"/>
      <selection/>
      <selection pane="bottomLeft" activeCell="B30" sqref="B30"/>
    </sheetView>
  </sheetViews>
  <sheetFormatPr defaultColWidth="8.575" defaultRowHeight="12.75" customHeight="1" outlineLevelCol="3"/>
  <cols>
    <col min="1" max="4" width="41" customWidth="1"/>
  </cols>
  <sheetData>
    <row r="1" customHeight="1" spans="1:4">
      <c r="A1" s="2"/>
      <c r="B1" s="2"/>
      <c r="C1" s="2"/>
      <c r="D1" s="2"/>
    </row>
    <row r="2" ht="15" customHeight="1" spans="1:4">
      <c r="A2" s="58"/>
      <c r="B2" s="58"/>
      <c r="C2" s="58"/>
      <c r="D2" s="76" t="s">
        <v>0</v>
      </c>
    </row>
    <row r="3" ht="41.25" customHeight="1" spans="1:1">
      <c r="A3" s="53" t="str">
        <f>"2025"&amp;"年部门财务收支预算总表"</f>
        <v>2025年部门财务收支预算总表</v>
      </c>
    </row>
    <row r="4" ht="17.25" customHeight="1" spans="1:4">
      <c r="A4" s="56" t="str">
        <f>"单位名称："&amp;"昆明市五华区卫生健康局（本级）"</f>
        <v>单位名称：昆明市五华区卫生健康局（本级）</v>
      </c>
      <c r="B4" s="174"/>
      <c r="D4" s="152" t="s">
        <v>1</v>
      </c>
    </row>
    <row r="5" ht="23.25" customHeight="1" spans="1:4">
      <c r="A5" s="175" t="s">
        <v>2</v>
      </c>
      <c r="B5" s="176"/>
      <c r="C5" s="175" t="s">
        <v>3</v>
      </c>
      <c r="D5" s="176"/>
    </row>
    <row r="6" ht="24" customHeight="1" spans="1:4">
      <c r="A6" s="175" t="s">
        <v>4</v>
      </c>
      <c r="B6" s="175" t="s">
        <v>5</v>
      </c>
      <c r="C6" s="175" t="s">
        <v>6</v>
      </c>
      <c r="D6" s="175" t="s">
        <v>5</v>
      </c>
    </row>
    <row r="7" ht="17.25" customHeight="1" spans="1:4">
      <c r="A7" s="177" t="s">
        <v>7</v>
      </c>
      <c r="B7" s="91">
        <v>39892538.12</v>
      </c>
      <c r="C7" s="177" t="s">
        <v>8</v>
      </c>
      <c r="D7" s="91">
        <v>40000</v>
      </c>
    </row>
    <row r="8" ht="17.25" customHeight="1" spans="1:4">
      <c r="A8" s="177" t="s">
        <v>9</v>
      </c>
      <c r="B8" s="91"/>
      <c r="C8" s="177" t="s">
        <v>10</v>
      </c>
      <c r="D8" s="91"/>
    </row>
    <row r="9" ht="17.25" customHeight="1" spans="1:4">
      <c r="A9" s="177" t="s">
        <v>11</v>
      </c>
      <c r="B9" s="91"/>
      <c r="C9" s="210" t="s">
        <v>12</v>
      </c>
      <c r="D9" s="91"/>
    </row>
    <row r="10" ht="17.25" customHeight="1" spans="1:4">
      <c r="A10" s="177" t="s">
        <v>13</v>
      </c>
      <c r="B10" s="91"/>
      <c r="C10" s="210" t="s">
        <v>14</v>
      </c>
      <c r="D10" s="91"/>
    </row>
    <row r="11" ht="17.25" customHeight="1" spans="1:4">
      <c r="A11" s="177" t="s">
        <v>15</v>
      </c>
      <c r="B11" s="91"/>
      <c r="C11" s="210" t="s">
        <v>16</v>
      </c>
      <c r="D11" s="91"/>
    </row>
    <row r="12" ht="17.25" customHeight="1" spans="1:4">
      <c r="A12" s="177" t="s">
        <v>17</v>
      </c>
      <c r="B12" s="91"/>
      <c r="C12" s="210" t="s">
        <v>18</v>
      </c>
      <c r="D12" s="91"/>
    </row>
    <row r="13" ht="17.25" customHeight="1" spans="1:4">
      <c r="A13" s="177" t="s">
        <v>19</v>
      </c>
      <c r="B13" s="91"/>
      <c r="C13" s="69" t="s">
        <v>20</v>
      </c>
      <c r="D13" s="91"/>
    </row>
    <row r="14" ht="17.25" customHeight="1" spans="1:4">
      <c r="A14" s="177" t="s">
        <v>21</v>
      </c>
      <c r="B14" s="91"/>
      <c r="C14" s="69" t="s">
        <v>22</v>
      </c>
      <c r="D14" s="91">
        <v>1810761.4</v>
      </c>
    </row>
    <row r="15" ht="17.25" customHeight="1" spans="1:4">
      <c r="A15" s="177" t="s">
        <v>23</v>
      </c>
      <c r="B15" s="91"/>
      <c r="C15" s="69" t="s">
        <v>24</v>
      </c>
      <c r="D15" s="91">
        <v>37522212.72</v>
      </c>
    </row>
    <row r="16" ht="17.25" customHeight="1" spans="1:4">
      <c r="A16" s="177" t="s">
        <v>25</v>
      </c>
      <c r="B16" s="91"/>
      <c r="C16" s="69" t="s">
        <v>26</v>
      </c>
      <c r="D16" s="91"/>
    </row>
    <row r="17" ht="17.25" customHeight="1" spans="1:4">
      <c r="A17" s="157"/>
      <c r="B17" s="91"/>
      <c r="C17" s="69" t="s">
        <v>27</v>
      </c>
      <c r="D17" s="91"/>
    </row>
    <row r="18" ht="17.25" customHeight="1" spans="1:4">
      <c r="A18" s="178"/>
      <c r="B18" s="91"/>
      <c r="C18" s="69" t="s">
        <v>28</v>
      </c>
      <c r="D18" s="91"/>
    </row>
    <row r="19" ht="17.25" customHeight="1" spans="1:4">
      <c r="A19" s="178"/>
      <c r="B19" s="91"/>
      <c r="C19" s="69" t="s">
        <v>29</v>
      </c>
      <c r="D19" s="91"/>
    </row>
    <row r="20" ht="17.25" customHeight="1" spans="1:4">
      <c r="A20" s="178"/>
      <c r="B20" s="91"/>
      <c r="C20" s="69" t="s">
        <v>30</v>
      </c>
      <c r="D20" s="91"/>
    </row>
    <row r="21" ht="17.25" customHeight="1" spans="1:4">
      <c r="A21" s="178"/>
      <c r="B21" s="91"/>
      <c r="C21" s="69" t="s">
        <v>31</v>
      </c>
      <c r="D21" s="91"/>
    </row>
    <row r="22" ht="17.25" customHeight="1" spans="1:4">
      <c r="A22" s="178"/>
      <c r="B22" s="91"/>
      <c r="C22" s="69" t="s">
        <v>32</v>
      </c>
      <c r="D22" s="91"/>
    </row>
    <row r="23" ht="17.25" customHeight="1" spans="1:4">
      <c r="A23" s="178"/>
      <c r="B23" s="91"/>
      <c r="C23" s="69" t="s">
        <v>33</v>
      </c>
      <c r="D23" s="91"/>
    </row>
    <row r="24" ht="17.25" customHeight="1" spans="1:4">
      <c r="A24" s="178"/>
      <c r="B24" s="91"/>
      <c r="C24" s="69" t="s">
        <v>34</v>
      </c>
      <c r="D24" s="91"/>
    </row>
    <row r="25" ht="17.25" customHeight="1" spans="1:4">
      <c r="A25" s="178"/>
      <c r="B25" s="91"/>
      <c r="C25" s="69" t="s">
        <v>35</v>
      </c>
      <c r="D25" s="91">
        <v>519564</v>
      </c>
    </row>
    <row r="26" ht="17.25" customHeight="1" spans="1:4">
      <c r="A26" s="178"/>
      <c r="B26" s="91"/>
      <c r="C26" s="69" t="s">
        <v>36</v>
      </c>
      <c r="D26" s="91"/>
    </row>
    <row r="27" ht="17.25" customHeight="1" spans="1:4">
      <c r="A27" s="178"/>
      <c r="B27" s="91"/>
      <c r="C27" s="157" t="s">
        <v>37</v>
      </c>
      <c r="D27" s="91"/>
    </row>
    <row r="28" ht="17.25" customHeight="1" spans="1:4">
      <c r="A28" s="178"/>
      <c r="B28" s="91"/>
      <c r="C28" s="69" t="s">
        <v>38</v>
      </c>
      <c r="D28" s="91"/>
    </row>
    <row r="29" ht="16.5" customHeight="1" spans="1:4">
      <c r="A29" s="178"/>
      <c r="B29" s="91"/>
      <c r="C29" s="69" t="s">
        <v>39</v>
      </c>
      <c r="D29" s="91"/>
    </row>
    <row r="30" ht="16.5" customHeight="1" spans="1:4">
      <c r="A30" s="178"/>
      <c r="B30" s="91"/>
      <c r="C30" s="157" t="s">
        <v>40</v>
      </c>
      <c r="D30" s="91"/>
    </row>
    <row r="31" ht="17.25" customHeight="1" spans="1:4">
      <c r="A31" s="178"/>
      <c r="B31" s="91"/>
      <c r="C31" s="157" t="s">
        <v>41</v>
      </c>
      <c r="D31" s="91"/>
    </row>
    <row r="32" ht="17.25" customHeight="1" spans="1:4">
      <c r="A32" s="178"/>
      <c r="B32" s="91"/>
      <c r="C32" s="69" t="s">
        <v>42</v>
      </c>
      <c r="D32" s="91"/>
    </row>
    <row r="33" ht="16.5" customHeight="1" spans="1:4">
      <c r="A33" s="178" t="s">
        <v>43</v>
      </c>
      <c r="B33" s="116">
        <v>39892538.12</v>
      </c>
      <c r="C33" s="178" t="s">
        <v>44</v>
      </c>
      <c r="D33" s="116">
        <v>39892538.12</v>
      </c>
    </row>
    <row r="34" ht="16.5" customHeight="1" spans="1:4">
      <c r="A34" s="157" t="s">
        <v>45</v>
      </c>
      <c r="B34" s="91"/>
      <c r="C34" s="157" t="s">
        <v>46</v>
      </c>
      <c r="D34" s="91"/>
    </row>
    <row r="35" ht="16.5" customHeight="1" spans="1:4">
      <c r="A35" s="69" t="s">
        <v>47</v>
      </c>
      <c r="B35" s="91"/>
      <c r="C35" s="69" t="s">
        <v>47</v>
      </c>
      <c r="D35" s="91"/>
    </row>
    <row r="36" ht="16.5" customHeight="1" spans="1:4">
      <c r="A36" s="69" t="s">
        <v>48</v>
      </c>
      <c r="B36" s="91"/>
      <c r="C36" s="69" t="s">
        <v>49</v>
      </c>
      <c r="D36" s="91"/>
    </row>
    <row r="37" ht="16.5" customHeight="1" spans="1:4">
      <c r="A37" s="179" t="s">
        <v>50</v>
      </c>
      <c r="B37" s="116">
        <v>39892538.12</v>
      </c>
      <c r="C37" s="179" t="s">
        <v>51</v>
      </c>
      <c r="D37" s="116">
        <v>39892538.12</v>
      </c>
    </row>
  </sheetData>
  <mergeCells count="4">
    <mergeCell ref="A3:D3"/>
    <mergeCell ref="A4:B4"/>
    <mergeCell ref="A5:B5"/>
    <mergeCell ref="C5:D5"/>
  </mergeCells>
  <printOptions horizontalCentered="1"/>
  <pageMargins left="0.96" right="0.96" top="0.72" bottom="0.72" header="0" footer="0"/>
  <pageSetup paperSize="9" scale="62"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2"/>
  <sheetViews>
    <sheetView showZeros="0" workbookViewId="0">
      <pane ySplit="1" topLeftCell="A2" activePane="bottomLeft" state="frozen"/>
      <selection/>
      <selection pane="bottomLeft" activeCell="A12" sqref="A12"/>
    </sheetView>
  </sheetViews>
  <sheetFormatPr defaultColWidth="9.14166666666667" defaultRowHeight="14.25" customHeight="1" outlineLevelCol="5"/>
  <cols>
    <col min="1" max="1" width="32.1416666666667" customWidth="1"/>
    <col min="2" max="2" width="20.7166666666667" customWidth="1"/>
    <col min="3" max="3" width="32.1416666666667" customWidth="1"/>
    <col min="4" max="4" width="27.7166666666667" customWidth="1"/>
    <col min="5" max="6" width="36.7166666666667" customWidth="1"/>
  </cols>
  <sheetData>
    <row r="1" customHeight="1" spans="1:6">
      <c r="A1" s="2"/>
      <c r="B1" s="2"/>
      <c r="C1" s="2"/>
      <c r="D1" s="2"/>
      <c r="E1" s="2"/>
      <c r="F1" s="2"/>
    </row>
    <row r="2" ht="12" customHeight="1" spans="1:6">
      <c r="A2" s="131">
        <v>1</v>
      </c>
      <c r="B2" s="132">
        <v>0</v>
      </c>
      <c r="C2" s="131">
        <v>1</v>
      </c>
      <c r="D2" s="133"/>
      <c r="E2" s="133"/>
      <c r="F2" s="130" t="s">
        <v>740</v>
      </c>
    </row>
    <row r="3" ht="42" customHeight="1" spans="1:6">
      <c r="A3" s="134" t="str">
        <f>"2025"&amp;"年部门政府性基金预算支出预算表"</f>
        <v>2025年部门政府性基金预算支出预算表</v>
      </c>
      <c r="B3" s="134" t="s">
        <v>741</v>
      </c>
      <c r="C3" s="135"/>
      <c r="D3" s="136"/>
      <c r="E3" s="136"/>
      <c r="F3" s="136"/>
    </row>
    <row r="4" ht="13.5" customHeight="1" spans="1:6">
      <c r="A4" s="8" t="str">
        <f>"单位名称："&amp;"昆明市五华区卫生健康局（本级）"</f>
        <v>单位名称：昆明市五华区卫生健康局（本级）</v>
      </c>
      <c r="B4" s="8" t="s">
        <v>742</v>
      </c>
      <c r="C4" s="131"/>
      <c r="D4" s="133"/>
      <c r="E4" s="133"/>
      <c r="F4" s="130" t="s">
        <v>1</v>
      </c>
    </row>
    <row r="5" ht="19.5" customHeight="1" spans="1:6">
      <c r="A5" s="137" t="s">
        <v>202</v>
      </c>
      <c r="B5" s="138" t="s">
        <v>72</v>
      </c>
      <c r="C5" s="137" t="s">
        <v>73</v>
      </c>
      <c r="D5" s="15" t="s">
        <v>743</v>
      </c>
      <c r="E5" s="46"/>
      <c r="F5" s="47"/>
    </row>
    <row r="6" ht="18.75" customHeight="1" spans="1:6">
      <c r="A6" s="139"/>
      <c r="B6" s="140"/>
      <c r="C6" s="139"/>
      <c r="D6" s="20" t="s">
        <v>55</v>
      </c>
      <c r="E6" s="15" t="s">
        <v>75</v>
      </c>
      <c r="F6" s="20" t="s">
        <v>76</v>
      </c>
    </row>
    <row r="7" ht="18.75" customHeight="1" spans="1:6">
      <c r="A7" s="80">
        <v>1</v>
      </c>
      <c r="B7" s="141" t="s">
        <v>83</v>
      </c>
      <c r="C7" s="80">
        <v>3</v>
      </c>
      <c r="D7" s="142">
        <v>4</v>
      </c>
      <c r="E7" s="142">
        <v>5</v>
      </c>
      <c r="F7" s="142">
        <v>6</v>
      </c>
    </row>
    <row r="8" ht="21" customHeight="1" spans="1:6">
      <c r="A8" s="28"/>
      <c r="B8" s="28"/>
      <c r="C8" s="28"/>
      <c r="D8" s="91"/>
      <c r="E8" s="91"/>
      <c r="F8" s="91"/>
    </row>
    <row r="9" ht="21" customHeight="1" spans="1:6">
      <c r="A9" s="28"/>
      <c r="B9" s="28"/>
      <c r="C9" s="28"/>
      <c r="D9" s="91"/>
      <c r="E9" s="91"/>
      <c r="F9" s="91"/>
    </row>
    <row r="10" ht="18.75" customHeight="1" spans="1:6">
      <c r="A10" s="143" t="s">
        <v>191</v>
      </c>
      <c r="B10" s="143" t="s">
        <v>191</v>
      </c>
      <c r="C10" s="144" t="s">
        <v>191</v>
      </c>
      <c r="D10" s="91"/>
      <c r="E10" s="91"/>
      <c r="F10" s="91"/>
    </row>
    <row r="12" customHeight="1" spans="1:1">
      <c r="A12" t="s">
        <v>744</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6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2"/>
  <sheetViews>
    <sheetView showZeros="0" workbookViewId="0">
      <pane ySplit="1" topLeftCell="A2" activePane="bottomLeft" state="frozen"/>
      <selection/>
      <selection pane="bottomLeft" activeCell="B10" sqref="B10"/>
    </sheetView>
  </sheetViews>
  <sheetFormatPr defaultColWidth="9.14166666666667" defaultRowHeight="14.25" customHeight="1"/>
  <cols>
    <col min="1" max="2" width="32.575" customWidth="1"/>
    <col min="3" max="3" width="41.1416666666667" customWidth="1"/>
    <col min="4" max="4" width="21.7166666666667" customWidth="1"/>
    <col min="5" max="5" width="35.275" customWidth="1"/>
    <col min="6" max="6" width="7.71666666666667" customWidth="1"/>
    <col min="7" max="7" width="11.1416666666667" customWidth="1"/>
    <col min="8" max="8" width="13.275" customWidth="1"/>
    <col min="9" max="18" width="20" customWidth="1"/>
    <col min="19" max="19" width="19.85" customWidth="1"/>
  </cols>
  <sheetData>
    <row r="1" customHeight="1" spans="1:19">
      <c r="A1" s="2"/>
      <c r="B1" s="2"/>
      <c r="C1" s="2"/>
      <c r="D1" s="2"/>
      <c r="E1" s="2"/>
      <c r="F1" s="2"/>
      <c r="G1" s="2"/>
      <c r="H1" s="2"/>
      <c r="I1" s="2"/>
      <c r="J1" s="2"/>
      <c r="K1" s="2"/>
      <c r="L1" s="2"/>
      <c r="M1" s="2"/>
      <c r="N1" s="2"/>
      <c r="O1" s="2"/>
      <c r="P1" s="2"/>
      <c r="Q1" s="2"/>
      <c r="R1" s="2"/>
      <c r="S1" s="2"/>
    </row>
    <row r="2" ht="15.75" customHeight="1" spans="2:19">
      <c r="B2" s="93"/>
      <c r="C2" s="93"/>
      <c r="R2" s="44"/>
      <c r="S2" s="44" t="s">
        <v>745</v>
      </c>
    </row>
    <row r="3" ht="41.25" customHeight="1" spans="1:19">
      <c r="A3" s="84" t="str">
        <f>"2025"&amp;"年部门政府采购预算表"</f>
        <v>2025年部门政府采购预算表</v>
      </c>
      <c r="B3" s="78"/>
      <c r="C3" s="78"/>
      <c r="D3" s="6"/>
      <c r="E3" s="6"/>
      <c r="F3" s="6"/>
      <c r="G3" s="6"/>
      <c r="H3" s="6"/>
      <c r="I3" s="6"/>
      <c r="J3" s="6"/>
      <c r="K3" s="6"/>
      <c r="L3" s="6"/>
      <c r="M3" s="78"/>
      <c r="N3" s="6"/>
      <c r="O3" s="6"/>
      <c r="P3" s="78"/>
      <c r="Q3" s="6"/>
      <c r="R3" s="78"/>
      <c r="S3" s="78"/>
    </row>
    <row r="4" ht="18.75" customHeight="1" spans="1:19">
      <c r="A4" s="123" t="str">
        <f>"单位名称："&amp;"昆明市五华区卫生健康局（本级）"</f>
        <v>单位名称：昆明市五华区卫生健康局（本级）</v>
      </c>
      <c r="B4" s="95"/>
      <c r="C4" s="95"/>
      <c r="D4" s="10"/>
      <c r="E4" s="10"/>
      <c r="F4" s="10"/>
      <c r="G4" s="10"/>
      <c r="H4" s="10"/>
      <c r="I4" s="10"/>
      <c r="J4" s="10"/>
      <c r="K4" s="10"/>
      <c r="L4" s="10"/>
      <c r="R4" s="45"/>
      <c r="S4" s="130" t="s">
        <v>1</v>
      </c>
    </row>
    <row r="5" ht="15.75" customHeight="1" spans="1:19">
      <c r="A5" s="14" t="s">
        <v>201</v>
      </c>
      <c r="B5" s="96" t="s">
        <v>202</v>
      </c>
      <c r="C5" s="96" t="s">
        <v>746</v>
      </c>
      <c r="D5" s="97" t="s">
        <v>747</v>
      </c>
      <c r="E5" s="97" t="s">
        <v>748</v>
      </c>
      <c r="F5" s="97" t="s">
        <v>749</v>
      </c>
      <c r="G5" s="97" t="s">
        <v>750</v>
      </c>
      <c r="H5" s="97" t="s">
        <v>751</v>
      </c>
      <c r="I5" s="110" t="s">
        <v>209</v>
      </c>
      <c r="J5" s="110"/>
      <c r="K5" s="110"/>
      <c r="L5" s="110"/>
      <c r="M5" s="111"/>
      <c r="N5" s="110"/>
      <c r="O5" s="110"/>
      <c r="P5" s="119"/>
      <c r="Q5" s="110"/>
      <c r="R5" s="111"/>
      <c r="S5" s="120"/>
    </row>
    <row r="6" ht="17.25" customHeight="1" spans="1:19">
      <c r="A6" s="19"/>
      <c r="B6" s="98"/>
      <c r="C6" s="98"/>
      <c r="D6" s="99"/>
      <c r="E6" s="99"/>
      <c r="F6" s="99"/>
      <c r="G6" s="99"/>
      <c r="H6" s="99"/>
      <c r="I6" s="99" t="s">
        <v>55</v>
      </c>
      <c r="J6" s="99" t="s">
        <v>58</v>
      </c>
      <c r="K6" s="99" t="s">
        <v>752</v>
      </c>
      <c r="L6" s="99" t="s">
        <v>753</v>
      </c>
      <c r="M6" s="112" t="s">
        <v>754</v>
      </c>
      <c r="N6" s="113" t="s">
        <v>755</v>
      </c>
      <c r="O6" s="113"/>
      <c r="P6" s="121"/>
      <c r="Q6" s="113"/>
      <c r="R6" s="122"/>
      <c r="S6" s="100"/>
    </row>
    <row r="7" ht="54" customHeight="1" spans="1:19">
      <c r="A7" s="23"/>
      <c r="B7" s="100"/>
      <c r="C7" s="100"/>
      <c r="D7" s="101"/>
      <c r="E7" s="101"/>
      <c r="F7" s="101"/>
      <c r="G7" s="101"/>
      <c r="H7" s="101"/>
      <c r="I7" s="101"/>
      <c r="J7" s="101" t="s">
        <v>57</v>
      </c>
      <c r="K7" s="101"/>
      <c r="L7" s="101"/>
      <c r="M7" s="114"/>
      <c r="N7" s="101" t="s">
        <v>57</v>
      </c>
      <c r="O7" s="101" t="s">
        <v>64</v>
      </c>
      <c r="P7" s="100" t="s">
        <v>65</v>
      </c>
      <c r="Q7" s="101" t="s">
        <v>66</v>
      </c>
      <c r="R7" s="114" t="s">
        <v>67</v>
      </c>
      <c r="S7" s="100" t="s">
        <v>68</v>
      </c>
    </row>
    <row r="8" ht="18" customHeight="1" spans="1:19">
      <c r="A8" s="124">
        <v>1</v>
      </c>
      <c r="B8" s="124" t="s">
        <v>83</v>
      </c>
      <c r="C8" s="125">
        <v>3</v>
      </c>
      <c r="D8" s="125">
        <v>4</v>
      </c>
      <c r="E8" s="124">
        <v>5</v>
      </c>
      <c r="F8" s="124">
        <v>6</v>
      </c>
      <c r="G8" s="124">
        <v>7</v>
      </c>
      <c r="H8" s="124">
        <v>8</v>
      </c>
      <c r="I8" s="124">
        <v>9</v>
      </c>
      <c r="J8" s="124">
        <v>10</v>
      </c>
      <c r="K8" s="124">
        <v>11</v>
      </c>
      <c r="L8" s="124">
        <v>12</v>
      </c>
      <c r="M8" s="124">
        <v>13</v>
      </c>
      <c r="N8" s="124">
        <v>14</v>
      </c>
      <c r="O8" s="124">
        <v>15</v>
      </c>
      <c r="P8" s="124">
        <v>16</v>
      </c>
      <c r="Q8" s="124">
        <v>17</v>
      </c>
      <c r="R8" s="124">
        <v>18</v>
      </c>
      <c r="S8" s="124">
        <v>19</v>
      </c>
    </row>
    <row r="9" ht="21" customHeight="1" spans="1:19">
      <c r="A9" s="102" t="s">
        <v>219</v>
      </c>
      <c r="B9" s="103" t="s">
        <v>70</v>
      </c>
      <c r="C9" s="103" t="s">
        <v>254</v>
      </c>
      <c r="D9" s="104" t="s">
        <v>756</v>
      </c>
      <c r="E9" s="104" t="s">
        <v>756</v>
      </c>
      <c r="F9" s="104" t="s">
        <v>757</v>
      </c>
      <c r="G9" s="126">
        <v>60</v>
      </c>
      <c r="H9" s="91">
        <v>12000</v>
      </c>
      <c r="I9" s="91">
        <v>12000</v>
      </c>
      <c r="J9" s="91">
        <v>12000</v>
      </c>
      <c r="K9" s="91"/>
      <c r="L9" s="91"/>
      <c r="M9" s="91"/>
      <c r="N9" s="91"/>
      <c r="O9" s="91"/>
      <c r="P9" s="91"/>
      <c r="Q9" s="91"/>
      <c r="R9" s="91"/>
      <c r="S9" s="91"/>
    </row>
    <row r="10" ht="21" customHeight="1" spans="1:19">
      <c r="A10" s="102" t="s">
        <v>219</v>
      </c>
      <c r="B10" s="103" t="s">
        <v>70</v>
      </c>
      <c r="C10" s="103" t="s">
        <v>254</v>
      </c>
      <c r="D10" s="104" t="s">
        <v>758</v>
      </c>
      <c r="E10" s="104" t="s">
        <v>758</v>
      </c>
      <c r="F10" s="104" t="s">
        <v>759</v>
      </c>
      <c r="G10" s="126">
        <v>4</v>
      </c>
      <c r="H10" s="91">
        <v>4000</v>
      </c>
      <c r="I10" s="91">
        <v>4000</v>
      </c>
      <c r="J10" s="91">
        <v>4000</v>
      </c>
      <c r="K10" s="91"/>
      <c r="L10" s="91"/>
      <c r="M10" s="91"/>
      <c r="N10" s="91"/>
      <c r="O10" s="91"/>
      <c r="P10" s="91"/>
      <c r="Q10" s="91"/>
      <c r="R10" s="91"/>
      <c r="S10" s="91"/>
    </row>
    <row r="11" ht="21" customHeight="1" spans="1:19">
      <c r="A11" s="105" t="s">
        <v>191</v>
      </c>
      <c r="B11" s="106"/>
      <c r="C11" s="106"/>
      <c r="D11" s="107"/>
      <c r="E11" s="107"/>
      <c r="F11" s="107"/>
      <c r="G11" s="127"/>
      <c r="H11" s="116">
        <v>16000</v>
      </c>
      <c r="I11" s="116">
        <v>16000</v>
      </c>
      <c r="J11" s="116">
        <v>16000</v>
      </c>
      <c r="K11" s="91"/>
      <c r="L11" s="91"/>
      <c r="M11" s="91"/>
      <c r="N11" s="91"/>
      <c r="O11" s="91"/>
      <c r="P11" s="91"/>
      <c r="Q11" s="91"/>
      <c r="R11" s="91"/>
      <c r="S11" s="91"/>
    </row>
    <row r="12" ht="21" customHeight="1" spans="1:19">
      <c r="A12" s="123" t="s">
        <v>760</v>
      </c>
      <c r="B12" s="8"/>
      <c r="C12" s="8"/>
      <c r="D12" s="123"/>
      <c r="E12" s="123"/>
      <c r="F12" s="123"/>
      <c r="G12" s="128"/>
      <c r="H12" s="129"/>
      <c r="I12" s="129"/>
      <c r="J12" s="129"/>
      <c r="K12" s="129"/>
      <c r="L12" s="129"/>
      <c r="M12" s="129"/>
      <c r="N12" s="129"/>
      <c r="O12" s="129"/>
      <c r="P12" s="129"/>
      <c r="Q12" s="129"/>
      <c r="R12" s="129"/>
      <c r="S12" s="129"/>
    </row>
  </sheetData>
  <mergeCells count="19">
    <mergeCell ref="A3:S3"/>
    <mergeCell ref="A4:H4"/>
    <mergeCell ref="I5:S5"/>
    <mergeCell ref="N6:S6"/>
    <mergeCell ref="A11:G11"/>
    <mergeCell ref="A12:S12"/>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2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2"/>
  <sheetViews>
    <sheetView showZeros="0" workbookViewId="0">
      <pane ySplit="1" topLeftCell="A2" activePane="bottomLeft" state="frozen"/>
      <selection/>
      <selection pane="bottomLeft" activeCell="B11" sqref="B11"/>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75" customWidth="1"/>
  </cols>
  <sheetData>
    <row r="1" customHeight="1" spans="1:20">
      <c r="A1" s="2"/>
      <c r="B1" s="2"/>
      <c r="C1" s="2"/>
      <c r="D1" s="2"/>
      <c r="E1" s="2"/>
      <c r="F1" s="2"/>
      <c r="G1" s="2"/>
      <c r="H1" s="2"/>
      <c r="I1" s="2"/>
      <c r="J1" s="2"/>
      <c r="K1" s="2"/>
      <c r="L1" s="2"/>
      <c r="M1" s="2"/>
      <c r="N1" s="2"/>
      <c r="O1" s="2"/>
      <c r="P1" s="2"/>
      <c r="Q1" s="2"/>
      <c r="R1" s="2"/>
      <c r="S1" s="2"/>
      <c r="T1" s="2"/>
    </row>
    <row r="2" ht="16.5" customHeight="1" spans="1:20">
      <c r="A2" s="92"/>
      <c r="B2" s="93"/>
      <c r="C2" s="93"/>
      <c r="D2" s="93"/>
      <c r="E2" s="93"/>
      <c r="F2" s="93"/>
      <c r="G2" s="93"/>
      <c r="H2" s="92"/>
      <c r="I2" s="92"/>
      <c r="J2" s="92"/>
      <c r="K2" s="92"/>
      <c r="L2" s="92"/>
      <c r="M2" s="92"/>
      <c r="N2" s="108"/>
      <c r="O2" s="92"/>
      <c r="P2" s="92"/>
      <c r="Q2" s="93"/>
      <c r="R2" s="92"/>
      <c r="S2" s="117"/>
      <c r="T2" s="117" t="s">
        <v>761</v>
      </c>
    </row>
    <row r="3" ht="41.25" customHeight="1" spans="1:20">
      <c r="A3" s="84" t="str">
        <f>"2025"&amp;"年部门政府购买服务预算表"</f>
        <v>2025年部门政府购买服务预算表</v>
      </c>
      <c r="B3" s="78"/>
      <c r="C3" s="78"/>
      <c r="D3" s="78"/>
      <c r="E3" s="78"/>
      <c r="F3" s="78"/>
      <c r="G3" s="78"/>
      <c r="H3" s="94"/>
      <c r="I3" s="94"/>
      <c r="J3" s="94"/>
      <c r="K3" s="94"/>
      <c r="L3" s="94"/>
      <c r="M3" s="94"/>
      <c r="N3" s="109"/>
      <c r="O3" s="94"/>
      <c r="P3" s="94"/>
      <c r="Q3" s="78"/>
      <c r="R3" s="94"/>
      <c r="S3" s="109"/>
      <c r="T3" s="78"/>
    </row>
    <row r="4" ht="22.5" customHeight="1" spans="1:20">
      <c r="A4" s="85" t="str">
        <f>"单位名称："&amp;"昆明市五华区卫生健康局（本级）"</f>
        <v>单位名称：昆明市五华区卫生健康局（本级）</v>
      </c>
      <c r="B4" s="95"/>
      <c r="C4" s="95"/>
      <c r="D4" s="95"/>
      <c r="E4" s="95"/>
      <c r="F4" s="95"/>
      <c r="G4" s="95"/>
      <c r="H4" s="86"/>
      <c r="I4" s="86"/>
      <c r="J4" s="86"/>
      <c r="K4" s="86"/>
      <c r="L4" s="86"/>
      <c r="M4" s="86"/>
      <c r="N4" s="108"/>
      <c r="O4" s="92"/>
      <c r="P4" s="92"/>
      <c r="Q4" s="93"/>
      <c r="R4" s="92"/>
      <c r="S4" s="118"/>
      <c r="T4" s="117" t="s">
        <v>1</v>
      </c>
    </row>
    <row r="5" ht="24" customHeight="1" spans="1:20">
      <c r="A5" s="14" t="s">
        <v>201</v>
      </c>
      <c r="B5" s="96" t="s">
        <v>202</v>
      </c>
      <c r="C5" s="96" t="s">
        <v>746</v>
      </c>
      <c r="D5" s="96" t="s">
        <v>762</v>
      </c>
      <c r="E5" s="96" t="s">
        <v>763</v>
      </c>
      <c r="F5" s="96" t="s">
        <v>764</v>
      </c>
      <c r="G5" s="96" t="s">
        <v>765</v>
      </c>
      <c r="H5" s="97" t="s">
        <v>766</v>
      </c>
      <c r="I5" s="97" t="s">
        <v>767</v>
      </c>
      <c r="J5" s="110" t="s">
        <v>209</v>
      </c>
      <c r="K5" s="110"/>
      <c r="L5" s="110"/>
      <c r="M5" s="110"/>
      <c r="N5" s="111"/>
      <c r="O5" s="110"/>
      <c r="P5" s="110"/>
      <c r="Q5" s="119"/>
      <c r="R5" s="110"/>
      <c r="S5" s="111"/>
      <c r="T5" s="120"/>
    </row>
    <row r="6" ht="24" customHeight="1" spans="1:20">
      <c r="A6" s="19"/>
      <c r="B6" s="98"/>
      <c r="C6" s="98"/>
      <c r="D6" s="98"/>
      <c r="E6" s="98"/>
      <c r="F6" s="98"/>
      <c r="G6" s="98"/>
      <c r="H6" s="99"/>
      <c r="I6" s="99"/>
      <c r="J6" s="99" t="s">
        <v>55</v>
      </c>
      <c r="K6" s="99" t="s">
        <v>58</v>
      </c>
      <c r="L6" s="99" t="s">
        <v>752</v>
      </c>
      <c r="M6" s="99" t="s">
        <v>753</v>
      </c>
      <c r="N6" s="112" t="s">
        <v>754</v>
      </c>
      <c r="O6" s="113" t="s">
        <v>755</v>
      </c>
      <c r="P6" s="113"/>
      <c r="Q6" s="121"/>
      <c r="R6" s="113"/>
      <c r="S6" s="122"/>
      <c r="T6" s="100"/>
    </row>
    <row r="7" ht="54" customHeight="1" spans="1:20">
      <c r="A7" s="23"/>
      <c r="B7" s="100"/>
      <c r="C7" s="100"/>
      <c r="D7" s="100"/>
      <c r="E7" s="100"/>
      <c r="F7" s="100"/>
      <c r="G7" s="100"/>
      <c r="H7" s="101"/>
      <c r="I7" s="101"/>
      <c r="J7" s="101"/>
      <c r="K7" s="101" t="s">
        <v>57</v>
      </c>
      <c r="L7" s="101"/>
      <c r="M7" s="101"/>
      <c r="N7" s="114"/>
      <c r="O7" s="101" t="s">
        <v>57</v>
      </c>
      <c r="P7" s="101" t="s">
        <v>64</v>
      </c>
      <c r="Q7" s="100" t="s">
        <v>65</v>
      </c>
      <c r="R7" s="101" t="s">
        <v>66</v>
      </c>
      <c r="S7" s="114" t="s">
        <v>67</v>
      </c>
      <c r="T7" s="100" t="s">
        <v>68</v>
      </c>
    </row>
    <row r="8" ht="17.25" customHeight="1" spans="1:20">
      <c r="A8" s="24">
        <v>1</v>
      </c>
      <c r="B8" s="100">
        <v>2</v>
      </c>
      <c r="C8" s="24">
        <v>3</v>
      </c>
      <c r="D8" s="24">
        <v>4</v>
      </c>
      <c r="E8" s="100">
        <v>5</v>
      </c>
      <c r="F8" s="24">
        <v>6</v>
      </c>
      <c r="G8" s="24">
        <v>7</v>
      </c>
      <c r="H8" s="100">
        <v>8</v>
      </c>
      <c r="I8" s="24">
        <v>9</v>
      </c>
      <c r="J8" s="24">
        <v>10</v>
      </c>
      <c r="K8" s="100">
        <v>11</v>
      </c>
      <c r="L8" s="24">
        <v>12</v>
      </c>
      <c r="M8" s="24">
        <v>13</v>
      </c>
      <c r="N8" s="100">
        <v>14</v>
      </c>
      <c r="O8" s="24">
        <v>15</v>
      </c>
      <c r="P8" s="24">
        <v>16</v>
      </c>
      <c r="Q8" s="100">
        <v>17</v>
      </c>
      <c r="R8" s="24">
        <v>18</v>
      </c>
      <c r="S8" s="24">
        <v>19</v>
      </c>
      <c r="T8" s="24">
        <v>20</v>
      </c>
    </row>
    <row r="9" ht="21" customHeight="1" spans="1:20">
      <c r="A9" s="102" t="s">
        <v>219</v>
      </c>
      <c r="B9" s="103" t="s">
        <v>70</v>
      </c>
      <c r="C9" s="103" t="s">
        <v>254</v>
      </c>
      <c r="D9" s="103" t="s">
        <v>768</v>
      </c>
      <c r="E9" s="103" t="s">
        <v>769</v>
      </c>
      <c r="F9" s="103" t="s">
        <v>75</v>
      </c>
      <c r="G9" s="103" t="s">
        <v>770</v>
      </c>
      <c r="H9" s="104" t="s">
        <v>113</v>
      </c>
      <c r="I9" s="104" t="s">
        <v>768</v>
      </c>
      <c r="J9" s="91">
        <v>20000</v>
      </c>
      <c r="K9" s="91">
        <v>20000</v>
      </c>
      <c r="L9" s="91"/>
      <c r="M9" s="91"/>
      <c r="N9" s="91"/>
      <c r="O9" s="91"/>
      <c r="P9" s="91"/>
      <c r="Q9" s="91"/>
      <c r="R9" s="91"/>
      <c r="S9" s="91"/>
      <c r="T9" s="91"/>
    </row>
    <row r="10" ht="21" customHeight="1" spans="1:20">
      <c r="A10" s="102" t="s">
        <v>219</v>
      </c>
      <c r="B10" s="103" t="s">
        <v>70</v>
      </c>
      <c r="C10" s="103" t="s">
        <v>307</v>
      </c>
      <c r="D10" s="103" t="s">
        <v>771</v>
      </c>
      <c r="E10" s="103" t="s">
        <v>772</v>
      </c>
      <c r="F10" s="103" t="s">
        <v>76</v>
      </c>
      <c r="G10" s="103" t="s">
        <v>773</v>
      </c>
      <c r="H10" s="104" t="s">
        <v>113</v>
      </c>
      <c r="I10" s="104" t="s">
        <v>774</v>
      </c>
      <c r="J10" s="91">
        <v>300000</v>
      </c>
      <c r="K10" s="91">
        <v>300000</v>
      </c>
      <c r="L10" s="91"/>
      <c r="M10" s="91"/>
      <c r="N10" s="91"/>
      <c r="O10" s="91"/>
      <c r="P10" s="91"/>
      <c r="Q10" s="91"/>
      <c r="R10" s="91"/>
      <c r="S10" s="91"/>
      <c r="T10" s="91"/>
    </row>
    <row r="11" ht="21" customHeight="1" spans="1:20">
      <c r="A11" s="102" t="s">
        <v>219</v>
      </c>
      <c r="B11" s="103" t="s">
        <v>70</v>
      </c>
      <c r="C11" s="103" t="s">
        <v>325</v>
      </c>
      <c r="D11" s="103" t="s">
        <v>775</v>
      </c>
      <c r="E11" s="103" t="s">
        <v>776</v>
      </c>
      <c r="F11" s="103" t="s">
        <v>76</v>
      </c>
      <c r="G11" s="103" t="s">
        <v>770</v>
      </c>
      <c r="H11" s="104" t="s">
        <v>113</v>
      </c>
      <c r="I11" s="104" t="s">
        <v>775</v>
      </c>
      <c r="J11" s="91">
        <v>70000</v>
      </c>
      <c r="K11" s="91">
        <v>70000</v>
      </c>
      <c r="L11" s="91"/>
      <c r="M11" s="91"/>
      <c r="N11" s="91"/>
      <c r="O11" s="91"/>
      <c r="P11" s="91"/>
      <c r="Q11" s="91"/>
      <c r="R11" s="91"/>
      <c r="S11" s="91"/>
      <c r="T11" s="91"/>
    </row>
    <row r="12" ht="21" customHeight="1" spans="1:20">
      <c r="A12" s="105" t="s">
        <v>191</v>
      </c>
      <c r="B12" s="106"/>
      <c r="C12" s="106"/>
      <c r="D12" s="106"/>
      <c r="E12" s="106"/>
      <c r="F12" s="106"/>
      <c r="G12" s="106"/>
      <c r="H12" s="107"/>
      <c r="I12" s="115"/>
      <c r="J12" s="116">
        <v>390000</v>
      </c>
      <c r="K12" s="116">
        <v>390000</v>
      </c>
      <c r="L12" s="91"/>
      <c r="M12" s="91"/>
      <c r="N12" s="91"/>
      <c r="O12" s="91"/>
      <c r="P12" s="91"/>
      <c r="Q12" s="91"/>
      <c r="R12" s="91"/>
      <c r="S12" s="91"/>
      <c r="T12" s="91"/>
    </row>
  </sheetData>
  <mergeCells count="19">
    <mergeCell ref="A3:T3"/>
    <mergeCell ref="A4:I4"/>
    <mergeCell ref="J5:T5"/>
    <mergeCell ref="O6:T6"/>
    <mergeCell ref="A12:I12"/>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2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1"/>
  <sheetViews>
    <sheetView showZeros="0" workbookViewId="0">
      <pane ySplit="1" topLeftCell="A2" activePane="bottomLeft" state="frozen"/>
      <selection/>
      <selection pane="bottomLeft" activeCell="A11" sqref="A11"/>
    </sheetView>
  </sheetViews>
  <sheetFormatPr defaultColWidth="9.14166666666667" defaultRowHeight="14.25" customHeight="1" outlineLevelCol="4"/>
  <cols>
    <col min="1" max="1" width="37.7166666666667" customWidth="1"/>
    <col min="2" max="5" width="20" customWidth="1"/>
  </cols>
  <sheetData>
    <row r="1" customHeight="1" spans="1:5">
      <c r="A1" s="2"/>
      <c r="B1" s="2"/>
      <c r="C1" s="2"/>
      <c r="D1" s="2"/>
      <c r="E1" s="2"/>
    </row>
    <row r="2" ht="17.25" customHeight="1" spans="4:5">
      <c r="D2" s="83"/>
      <c r="E2" s="44" t="s">
        <v>777</v>
      </c>
    </row>
    <row r="3" ht="41.25" customHeight="1" spans="1:5">
      <c r="A3" s="84" t="str">
        <f>"2025"&amp;"年对下转移支付预算表"</f>
        <v>2025年对下转移支付预算表</v>
      </c>
      <c r="B3" s="6"/>
      <c r="C3" s="6"/>
      <c r="D3" s="6"/>
      <c r="E3" s="78"/>
    </row>
    <row r="4" ht="18" customHeight="1" spans="1:5">
      <c r="A4" s="85" t="str">
        <f>"单位名称："&amp;"昆明市五华区卫生健康局（本级）"</f>
        <v>单位名称：昆明市五华区卫生健康局（本级）</v>
      </c>
      <c r="B4" s="86"/>
      <c r="C4" s="86"/>
      <c r="D4" s="87"/>
      <c r="E4" s="45" t="s">
        <v>1</v>
      </c>
    </row>
    <row r="5" ht="19.5" customHeight="1" spans="1:5">
      <c r="A5" s="36" t="s">
        <v>778</v>
      </c>
      <c r="B5" s="15" t="s">
        <v>209</v>
      </c>
      <c r="C5" s="46"/>
      <c r="D5" s="46"/>
      <c r="E5" s="47"/>
    </row>
    <row r="6" ht="40.5" customHeight="1" spans="1:5">
      <c r="A6" s="24"/>
      <c r="B6" s="37" t="s">
        <v>55</v>
      </c>
      <c r="C6" s="14" t="s">
        <v>58</v>
      </c>
      <c r="D6" s="88" t="s">
        <v>752</v>
      </c>
      <c r="E6" s="89" t="s">
        <v>779</v>
      </c>
    </row>
    <row r="7" ht="19.5" customHeight="1" spans="1:5">
      <c r="A7" s="26">
        <v>1</v>
      </c>
      <c r="B7" s="26">
        <v>2</v>
      </c>
      <c r="C7" s="26">
        <v>3</v>
      </c>
      <c r="D7" s="90">
        <v>4</v>
      </c>
      <c r="E7" s="48">
        <v>5</v>
      </c>
    </row>
    <row r="8" ht="19.5" customHeight="1" spans="1:5">
      <c r="A8" s="38"/>
      <c r="B8" s="91"/>
      <c r="C8" s="91"/>
      <c r="D8" s="91"/>
      <c r="E8" s="91"/>
    </row>
    <row r="9" ht="19.5" customHeight="1" spans="1:5">
      <c r="A9" s="81"/>
      <c r="B9" s="91"/>
      <c r="C9" s="91"/>
      <c r="D9" s="91"/>
      <c r="E9" s="91"/>
    </row>
    <row r="11" customHeight="1" spans="1:1">
      <c r="A11" t="s">
        <v>780</v>
      </c>
    </row>
  </sheetData>
  <mergeCells count="4">
    <mergeCell ref="A3:E3"/>
    <mergeCell ref="A4:D4"/>
    <mergeCell ref="B5:E5"/>
    <mergeCell ref="A5:A6"/>
  </mergeCells>
  <printOptions horizontalCentered="1"/>
  <pageMargins left="0.96" right="0.96" top="0.72" bottom="0.72" header="0" footer="0"/>
  <pageSetup paperSize="9" scale="8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
  <sheetViews>
    <sheetView showZeros="0" workbookViewId="0">
      <pane ySplit="1" topLeftCell="A2" activePane="bottomLeft" state="frozen"/>
      <selection/>
      <selection pane="bottomLeft" activeCell="A10" sqref="A10"/>
    </sheetView>
  </sheetViews>
  <sheetFormatPr defaultColWidth="9.14166666666667" defaultRowHeight="12" customHeight="1"/>
  <cols>
    <col min="1" max="1" width="34.275" customWidth="1"/>
    <col min="2" max="2" width="29" customWidth="1"/>
    <col min="3" max="5" width="23.575" customWidth="1"/>
    <col min="6" max="6" width="11.275" customWidth="1"/>
    <col min="7" max="7" width="25.1416666666667" customWidth="1"/>
    <col min="8" max="8" width="15.575" customWidth="1"/>
    <col min="9" max="9" width="13.425" customWidth="1"/>
    <col min="10" max="10" width="18.85" customWidth="1"/>
  </cols>
  <sheetData>
    <row r="1" customHeight="1" spans="1:10">
      <c r="A1" s="2"/>
      <c r="B1" s="2"/>
      <c r="C1" s="2"/>
      <c r="D1" s="2"/>
      <c r="E1" s="2"/>
      <c r="F1" s="2"/>
      <c r="G1" s="2"/>
      <c r="H1" s="2"/>
      <c r="I1" s="2"/>
      <c r="J1" s="2"/>
    </row>
    <row r="2" ht="16.5" customHeight="1" spans="10:10">
      <c r="J2" s="44" t="s">
        <v>781</v>
      </c>
    </row>
    <row r="3" ht="41.25" customHeight="1" spans="1:10">
      <c r="A3" s="77" t="str">
        <f>"2025"&amp;"年对下转移支付绩效目标表"</f>
        <v>2025年对下转移支付绩效目标表</v>
      </c>
      <c r="B3" s="6"/>
      <c r="C3" s="6"/>
      <c r="D3" s="6"/>
      <c r="E3" s="6"/>
      <c r="F3" s="78"/>
      <c r="G3" s="6"/>
      <c r="H3" s="78"/>
      <c r="I3" s="78"/>
      <c r="J3" s="6"/>
    </row>
    <row r="4" ht="17.25" customHeight="1" spans="1:1">
      <c r="A4" s="8" t="str">
        <f>"单位名称："&amp;"昆明市五华区卫生健康局（本级）"</f>
        <v>单位名称：昆明市五华区卫生健康局（本级）</v>
      </c>
    </row>
    <row r="5" ht="44.25" customHeight="1" spans="1:10">
      <c r="A5" s="79" t="s">
        <v>778</v>
      </c>
      <c r="B5" s="79" t="s">
        <v>340</v>
      </c>
      <c r="C5" s="79" t="s">
        <v>341</v>
      </c>
      <c r="D5" s="79" t="s">
        <v>342</v>
      </c>
      <c r="E5" s="79" t="s">
        <v>343</v>
      </c>
      <c r="F5" s="80" t="s">
        <v>344</v>
      </c>
      <c r="G5" s="79" t="s">
        <v>345</v>
      </c>
      <c r="H5" s="80" t="s">
        <v>346</v>
      </c>
      <c r="I5" s="80" t="s">
        <v>347</v>
      </c>
      <c r="J5" s="79" t="s">
        <v>348</v>
      </c>
    </row>
    <row r="6" ht="14.25" customHeight="1" spans="1:10">
      <c r="A6" s="79">
        <v>1</v>
      </c>
      <c r="B6" s="79">
        <v>2</v>
      </c>
      <c r="C6" s="79">
        <v>3</v>
      </c>
      <c r="D6" s="79">
        <v>4</v>
      </c>
      <c r="E6" s="79">
        <v>5</v>
      </c>
      <c r="F6" s="80">
        <v>6</v>
      </c>
      <c r="G6" s="79">
        <v>7</v>
      </c>
      <c r="H6" s="80">
        <v>8</v>
      </c>
      <c r="I6" s="80">
        <v>9</v>
      </c>
      <c r="J6" s="79">
        <v>10</v>
      </c>
    </row>
    <row r="7" ht="42" customHeight="1" spans="1:10">
      <c r="A7" s="38"/>
      <c r="B7" s="81"/>
      <c r="C7" s="81"/>
      <c r="D7" s="81"/>
      <c r="E7" s="66"/>
      <c r="F7" s="82"/>
      <c r="G7" s="66"/>
      <c r="H7" s="82"/>
      <c r="I7" s="82"/>
      <c r="J7" s="66"/>
    </row>
    <row r="8" ht="42" customHeight="1" spans="1:10">
      <c r="A8" s="38"/>
      <c r="B8" s="28"/>
      <c r="C8" s="28"/>
      <c r="D8" s="28"/>
      <c r="E8" s="38"/>
      <c r="F8" s="28"/>
      <c r="G8" s="38"/>
      <c r="H8" s="28"/>
      <c r="I8" s="28"/>
      <c r="J8" s="38"/>
    </row>
    <row r="10" customHeight="1" spans="1:1">
      <c r="A10" t="s">
        <v>782</v>
      </c>
    </row>
  </sheetData>
  <mergeCells count="2">
    <mergeCell ref="A3:J3"/>
    <mergeCell ref="A4:H4"/>
  </mergeCells>
  <printOptions horizontalCentered="1"/>
  <pageMargins left="0.96" right="0.96" top="0.72" bottom="0.72" header="0" footer="0"/>
  <pageSetup paperSize="9" scale="5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1"/>
  <sheetViews>
    <sheetView showZeros="0" workbookViewId="0">
      <pane ySplit="1" topLeftCell="A2" activePane="bottomLeft" state="frozen"/>
      <selection/>
      <selection pane="bottomLeft" activeCell="A9" sqref="A9:F9"/>
    </sheetView>
  </sheetViews>
  <sheetFormatPr defaultColWidth="10.425" defaultRowHeight="14.25" customHeight="1"/>
  <cols>
    <col min="1" max="3" width="33.7166666666667" customWidth="1"/>
    <col min="4" max="4" width="45.575" customWidth="1"/>
    <col min="5" max="5" width="27.575" customWidth="1"/>
    <col min="6" max="6" width="21.7166666666667" customWidth="1"/>
    <col min="7" max="9" width="26.275" customWidth="1"/>
  </cols>
  <sheetData>
    <row r="1" customHeight="1" spans="1:9">
      <c r="A1" s="2"/>
      <c r="B1" s="2"/>
      <c r="C1" s="2"/>
      <c r="D1" s="2"/>
      <c r="E1" s="2"/>
      <c r="F1" s="2"/>
      <c r="G1" s="2"/>
      <c r="H1" s="2"/>
      <c r="I1" s="2"/>
    </row>
    <row r="2" customHeight="1" spans="1:9">
      <c r="A2" s="50" t="s">
        <v>783</v>
      </c>
      <c r="B2" s="51"/>
      <c r="C2" s="51"/>
      <c r="D2" s="52"/>
      <c r="E2" s="52"/>
      <c r="F2" s="52"/>
      <c r="G2" s="51"/>
      <c r="H2" s="51"/>
      <c r="I2" s="52"/>
    </row>
    <row r="3" ht="41.25" customHeight="1" spans="1:9">
      <c r="A3" s="53" t="str">
        <f>"2025"&amp;"年新增资产配置预算表"</f>
        <v>2025年新增资产配置预算表</v>
      </c>
      <c r="B3" s="54"/>
      <c r="C3" s="54"/>
      <c r="D3" s="55"/>
      <c r="E3" s="55"/>
      <c r="F3" s="55"/>
      <c r="G3" s="54"/>
      <c r="H3" s="54"/>
      <c r="I3" s="55"/>
    </row>
    <row r="4" customHeight="1" spans="1:9">
      <c r="A4" s="56" t="str">
        <f>"单位名称："&amp;"昆明市五华区卫生健康局（本级）"</f>
        <v>单位名称：昆明市五华区卫生健康局（本级）</v>
      </c>
      <c r="B4" s="57"/>
      <c r="C4" s="57"/>
      <c r="D4" s="58"/>
      <c r="F4" s="55"/>
      <c r="G4" s="54"/>
      <c r="H4" s="54"/>
      <c r="I4" s="76" t="s">
        <v>1</v>
      </c>
    </row>
    <row r="5" ht="28.5" customHeight="1" spans="1:9">
      <c r="A5" s="59" t="s">
        <v>201</v>
      </c>
      <c r="B5" s="60" t="s">
        <v>202</v>
      </c>
      <c r="C5" s="61" t="s">
        <v>784</v>
      </c>
      <c r="D5" s="59" t="s">
        <v>785</v>
      </c>
      <c r="E5" s="59" t="s">
        <v>786</v>
      </c>
      <c r="F5" s="59" t="s">
        <v>787</v>
      </c>
      <c r="G5" s="60" t="s">
        <v>788</v>
      </c>
      <c r="H5" s="48"/>
      <c r="I5" s="59"/>
    </row>
    <row r="6" ht="21" customHeight="1" spans="1:9">
      <c r="A6" s="61"/>
      <c r="B6" s="62"/>
      <c r="C6" s="62"/>
      <c r="D6" s="63"/>
      <c r="E6" s="62"/>
      <c r="F6" s="62"/>
      <c r="G6" s="60" t="s">
        <v>750</v>
      </c>
      <c r="H6" s="60" t="s">
        <v>789</v>
      </c>
      <c r="I6" s="60" t="s">
        <v>790</v>
      </c>
    </row>
    <row r="7" ht="17.25" customHeight="1" spans="1:9">
      <c r="A7" s="64" t="s">
        <v>82</v>
      </c>
      <c r="B7" s="65" t="s">
        <v>83</v>
      </c>
      <c r="C7" s="64" t="s">
        <v>84</v>
      </c>
      <c r="D7" s="66" t="s">
        <v>85</v>
      </c>
      <c r="E7" s="64" t="s">
        <v>86</v>
      </c>
      <c r="F7" s="65" t="s">
        <v>87</v>
      </c>
      <c r="G7" s="67" t="s">
        <v>88</v>
      </c>
      <c r="H7" s="66" t="s">
        <v>89</v>
      </c>
      <c r="I7" s="66">
        <v>9</v>
      </c>
    </row>
    <row r="8" ht="19.5" customHeight="1" spans="1:9">
      <c r="A8" s="68"/>
      <c r="B8" s="69"/>
      <c r="C8" s="69"/>
      <c r="D8" s="38"/>
      <c r="E8" s="28"/>
      <c r="F8" s="67"/>
      <c r="G8" s="70"/>
      <c r="H8" s="71"/>
      <c r="I8" s="71"/>
    </row>
    <row r="9" ht="19.5" customHeight="1" spans="1:9">
      <c r="A9" s="72" t="s">
        <v>55</v>
      </c>
      <c r="B9" s="73"/>
      <c r="C9" s="73"/>
      <c r="D9" s="74"/>
      <c r="E9" s="75"/>
      <c r="F9" s="75"/>
      <c r="G9" s="70"/>
      <c r="H9" s="71"/>
      <c r="I9" s="71"/>
    </row>
    <row r="11" customHeight="1" spans="1:1">
      <c r="A11" t="s">
        <v>791</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scale="43"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5"/>
  <sheetViews>
    <sheetView showZeros="0" workbookViewId="0">
      <pane ySplit="1" topLeftCell="A2" activePane="bottomLeft" state="frozen"/>
      <selection/>
      <selection pane="bottomLeft" activeCell="C13" sqref="C13"/>
    </sheetView>
  </sheetViews>
  <sheetFormatPr defaultColWidth="9.14166666666667" defaultRowHeight="14.25" customHeight="1"/>
  <cols>
    <col min="1" max="1" width="19.275" customWidth="1"/>
    <col min="2" max="2" width="66.8916666666667" customWidth="1"/>
    <col min="3" max="3" width="26.5583333333333" customWidth="1"/>
    <col min="4" max="4" width="11.1416666666667" customWidth="1"/>
    <col min="5" max="5" width="20.5583333333333" customWidth="1"/>
    <col min="6" max="6" width="9.85" customWidth="1"/>
    <col min="7" max="7" width="17.7166666666667" customWidth="1"/>
    <col min="8" max="11" width="23.1416666666667" customWidth="1"/>
  </cols>
  <sheetData>
    <row r="1" customHeight="1" spans="1:11">
      <c r="A1" s="2"/>
      <c r="B1" s="2"/>
      <c r="C1" s="2"/>
      <c r="D1" s="2"/>
      <c r="E1" s="2"/>
      <c r="F1" s="2"/>
      <c r="G1" s="2"/>
      <c r="H1" s="2"/>
      <c r="I1" s="2"/>
      <c r="J1" s="2"/>
      <c r="K1" s="2"/>
    </row>
    <row r="2" customHeight="1" spans="4:11">
      <c r="D2" s="4"/>
      <c r="E2" s="4"/>
      <c r="F2" s="4"/>
      <c r="G2" s="4"/>
      <c r="K2" s="44" t="s">
        <v>792</v>
      </c>
    </row>
    <row r="3" ht="41.25" customHeight="1" spans="1:11">
      <c r="A3" s="6" t="str">
        <f>"2025"&amp;"年上级转移支付补助项目支出预算表"</f>
        <v>2025年上级转移支付补助项目支出预算表</v>
      </c>
      <c r="B3" s="6"/>
      <c r="C3" s="6"/>
      <c r="D3" s="6"/>
      <c r="E3" s="6"/>
      <c r="F3" s="6"/>
      <c r="G3" s="6"/>
      <c r="H3" s="6"/>
      <c r="I3" s="6"/>
      <c r="J3" s="6"/>
      <c r="K3" s="6"/>
    </row>
    <row r="4" ht="13.5" customHeight="1" spans="1:11">
      <c r="A4" s="8" t="str">
        <f>"单位名称："&amp;"昆明市五华区卫生健康局（本级）"</f>
        <v>单位名称：昆明市五华区卫生健康局（本级）</v>
      </c>
      <c r="B4" s="9"/>
      <c r="C4" s="9"/>
      <c r="D4" s="9"/>
      <c r="E4" s="9"/>
      <c r="F4" s="9"/>
      <c r="G4" s="9"/>
      <c r="H4" s="10"/>
      <c r="I4" s="10"/>
      <c r="J4" s="10"/>
      <c r="K4" s="45" t="s">
        <v>1</v>
      </c>
    </row>
    <row r="5" ht="21.75" customHeight="1" spans="1:11">
      <c r="A5" s="13" t="s">
        <v>282</v>
      </c>
      <c r="B5" s="13" t="s">
        <v>204</v>
      </c>
      <c r="C5" s="13" t="s">
        <v>283</v>
      </c>
      <c r="D5" s="14" t="s">
        <v>205</v>
      </c>
      <c r="E5" s="14" t="s">
        <v>206</v>
      </c>
      <c r="F5" s="14" t="s">
        <v>284</v>
      </c>
      <c r="G5" s="14" t="s">
        <v>285</v>
      </c>
      <c r="H5" s="36" t="s">
        <v>55</v>
      </c>
      <c r="I5" s="15" t="s">
        <v>793</v>
      </c>
      <c r="J5" s="46"/>
      <c r="K5" s="47"/>
    </row>
    <row r="6" ht="21.75" customHeight="1" spans="1:11">
      <c r="A6" s="18"/>
      <c r="B6" s="18"/>
      <c r="C6" s="18"/>
      <c r="D6" s="19"/>
      <c r="E6" s="19"/>
      <c r="F6" s="19"/>
      <c r="G6" s="19"/>
      <c r="H6" s="37"/>
      <c r="I6" s="14" t="s">
        <v>58</v>
      </c>
      <c r="J6" s="14" t="s">
        <v>59</v>
      </c>
      <c r="K6" s="14" t="s">
        <v>60</v>
      </c>
    </row>
    <row r="7" ht="40.5" customHeight="1" spans="1:11">
      <c r="A7" s="22"/>
      <c r="B7" s="22"/>
      <c r="C7" s="22"/>
      <c r="D7" s="23"/>
      <c r="E7" s="23"/>
      <c r="F7" s="23"/>
      <c r="G7" s="23"/>
      <c r="H7" s="24"/>
      <c r="I7" s="23" t="s">
        <v>57</v>
      </c>
      <c r="J7" s="23"/>
      <c r="K7" s="23"/>
    </row>
    <row r="8" ht="15" customHeight="1" spans="1:11">
      <c r="A8" s="26">
        <v>1</v>
      </c>
      <c r="B8" s="26">
        <v>2</v>
      </c>
      <c r="C8" s="26">
        <v>3</v>
      </c>
      <c r="D8" s="26">
        <v>4</v>
      </c>
      <c r="E8" s="26">
        <v>5</v>
      </c>
      <c r="F8" s="26">
        <v>6</v>
      </c>
      <c r="G8" s="26">
        <v>7</v>
      </c>
      <c r="H8" s="26">
        <v>8</v>
      </c>
      <c r="I8" s="26">
        <v>9</v>
      </c>
      <c r="J8" s="48">
        <v>10</v>
      </c>
      <c r="K8" s="48">
        <v>11</v>
      </c>
    </row>
    <row r="9" ht="18" customHeight="1" spans="1:11">
      <c r="A9" s="38" t="s">
        <v>293</v>
      </c>
      <c r="B9" s="28" t="s">
        <v>331</v>
      </c>
      <c r="C9" s="38" t="s">
        <v>70</v>
      </c>
      <c r="D9" s="38">
        <v>2100408</v>
      </c>
      <c r="E9" s="38" t="s">
        <v>127</v>
      </c>
      <c r="F9" s="38">
        <v>30227</v>
      </c>
      <c r="G9" s="38" t="s">
        <v>297</v>
      </c>
      <c r="H9" s="39">
        <v>27330</v>
      </c>
      <c r="I9" s="49">
        <v>27330</v>
      </c>
      <c r="J9" s="49"/>
      <c r="K9" s="39"/>
    </row>
    <row r="10" ht="18" customHeight="1" spans="1:11">
      <c r="A10" s="38" t="s">
        <v>332</v>
      </c>
      <c r="B10" s="28" t="s">
        <v>338</v>
      </c>
      <c r="C10" s="38" t="s">
        <v>70</v>
      </c>
      <c r="D10" s="38">
        <v>2100799</v>
      </c>
      <c r="E10" s="38" t="s">
        <v>133</v>
      </c>
      <c r="F10" s="38">
        <v>30305</v>
      </c>
      <c r="G10" s="38" t="s">
        <v>274</v>
      </c>
      <c r="H10" s="39">
        <v>505100</v>
      </c>
      <c r="I10" s="49">
        <v>505100</v>
      </c>
      <c r="J10" s="49"/>
      <c r="K10" s="39"/>
    </row>
    <row r="11" ht="18" customHeight="1" spans="1:11">
      <c r="A11" s="38" t="s">
        <v>332</v>
      </c>
      <c r="B11" s="28" t="s">
        <v>338</v>
      </c>
      <c r="C11" s="38" t="s">
        <v>70</v>
      </c>
      <c r="D11" s="38">
        <v>2100799</v>
      </c>
      <c r="E11" s="38" t="s">
        <v>133</v>
      </c>
      <c r="F11" s="38">
        <v>30305</v>
      </c>
      <c r="G11" s="38" t="s">
        <v>274</v>
      </c>
      <c r="H11" s="39">
        <v>470000</v>
      </c>
      <c r="I11" s="49">
        <v>470000</v>
      </c>
      <c r="J11" s="49"/>
      <c r="K11" s="39"/>
    </row>
    <row r="12" ht="18" customHeight="1" spans="1:11">
      <c r="A12" s="38" t="s">
        <v>293</v>
      </c>
      <c r="B12" s="28" t="s">
        <v>329</v>
      </c>
      <c r="C12" s="38" t="s">
        <v>70</v>
      </c>
      <c r="D12" s="38">
        <v>2100799</v>
      </c>
      <c r="E12" s="38" t="s">
        <v>133</v>
      </c>
      <c r="F12" s="38">
        <v>30227</v>
      </c>
      <c r="G12" s="38" t="s">
        <v>297</v>
      </c>
      <c r="H12" s="39">
        <v>15500</v>
      </c>
      <c r="I12" s="49">
        <v>15500</v>
      </c>
      <c r="J12" s="49"/>
      <c r="K12" s="39"/>
    </row>
    <row r="13" ht="18" customHeight="1" spans="1:11">
      <c r="A13" s="38" t="s">
        <v>293</v>
      </c>
      <c r="B13" s="28" t="s">
        <v>329</v>
      </c>
      <c r="C13" s="38" t="s">
        <v>70</v>
      </c>
      <c r="D13" s="38">
        <v>2100799</v>
      </c>
      <c r="E13" s="38" t="s">
        <v>133</v>
      </c>
      <c r="F13" s="38">
        <v>30305</v>
      </c>
      <c r="G13" s="38" t="s">
        <v>274</v>
      </c>
      <c r="H13" s="39">
        <v>300000</v>
      </c>
      <c r="I13" s="49">
        <v>300000</v>
      </c>
      <c r="J13" s="49"/>
      <c r="K13" s="39"/>
    </row>
    <row r="14" ht="18" customHeight="1" spans="1:11">
      <c r="A14" s="38" t="s">
        <v>293</v>
      </c>
      <c r="B14" s="28" t="s">
        <v>327</v>
      </c>
      <c r="C14" s="38" t="s">
        <v>70</v>
      </c>
      <c r="D14" s="38">
        <v>2100399</v>
      </c>
      <c r="E14" s="38" t="s">
        <v>123</v>
      </c>
      <c r="F14" s="38">
        <v>30227</v>
      </c>
      <c r="G14" s="38" t="s">
        <v>297</v>
      </c>
      <c r="H14" s="39">
        <v>3100</v>
      </c>
      <c r="I14" s="49">
        <v>3100</v>
      </c>
      <c r="J14" s="49"/>
      <c r="K14" s="39"/>
    </row>
    <row r="15" ht="18" customHeight="1" spans="1:11">
      <c r="A15" s="40" t="s">
        <v>55</v>
      </c>
      <c r="B15" s="41"/>
      <c r="C15" s="41"/>
      <c r="D15" s="41"/>
      <c r="E15" s="41"/>
      <c r="F15" s="41"/>
      <c r="G15" s="42"/>
      <c r="H15" s="43">
        <f>SUM(H9:H14)</f>
        <v>1321030</v>
      </c>
      <c r="I15" s="43">
        <f>SUM(I9:I14)</f>
        <v>1321030</v>
      </c>
      <c r="J15" s="30"/>
      <c r="K15" s="39"/>
    </row>
  </sheetData>
  <mergeCells count="15">
    <mergeCell ref="A3:K3"/>
    <mergeCell ref="A4:G4"/>
    <mergeCell ref="I5:K5"/>
    <mergeCell ref="A15:G15"/>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1"/>
  <sheetViews>
    <sheetView showZeros="0" tabSelected="1" workbookViewId="0">
      <pane ySplit="1" topLeftCell="A2" activePane="bottomLeft" state="frozen"/>
      <selection/>
      <selection pane="bottomLeft" activeCell="F1" sqref="F$1:G$1048576"/>
    </sheetView>
  </sheetViews>
  <sheetFormatPr defaultColWidth="9.14166666666667" defaultRowHeight="14.25" customHeight="1" outlineLevelCol="6"/>
  <cols>
    <col min="1" max="1" width="23.75" customWidth="1"/>
    <col min="2" max="2" width="13.25" customWidth="1"/>
    <col min="3" max="3" width="61.5" customWidth="1"/>
    <col min="4" max="4" width="10" customWidth="1"/>
    <col min="5" max="5" width="23.85" customWidth="1"/>
    <col min="6" max="7" width="23.85" style="1" customWidth="1"/>
  </cols>
  <sheetData>
    <row r="1" customHeight="1" spans="1:7">
      <c r="A1" s="2"/>
      <c r="B1" s="2"/>
      <c r="C1" s="2"/>
      <c r="D1" s="2"/>
      <c r="E1" s="2"/>
      <c r="F1" s="3"/>
      <c r="G1" s="3"/>
    </row>
    <row r="2" ht="13.5" customHeight="1" spans="4:7">
      <c r="D2" s="4"/>
      <c r="G2" s="5" t="s">
        <v>794</v>
      </c>
    </row>
    <row r="3" ht="41.25" customHeight="1" spans="1:7">
      <c r="A3" s="6" t="str">
        <f>"2025"&amp;"年部门项目中期规划预算表"</f>
        <v>2025年部门项目中期规划预算表</v>
      </c>
      <c r="B3" s="6"/>
      <c r="C3" s="6"/>
      <c r="D3" s="6"/>
      <c r="E3" s="6"/>
      <c r="F3" s="7"/>
      <c r="G3" s="7"/>
    </row>
    <row r="4" ht="13.5" customHeight="1" spans="1:7">
      <c r="A4" s="8" t="str">
        <f>"单位名称："&amp;"昆明市五华区卫生健康局（本级）"</f>
        <v>单位名称：昆明市五华区卫生健康局（本级）</v>
      </c>
      <c r="B4" s="9"/>
      <c r="C4" s="9"/>
      <c r="D4" s="9"/>
      <c r="E4" s="10"/>
      <c r="F4" s="11"/>
      <c r="G4" s="12" t="s">
        <v>1</v>
      </c>
    </row>
    <row r="5" ht="21.75" customHeight="1" spans="1:7">
      <c r="A5" s="13" t="s">
        <v>283</v>
      </c>
      <c r="B5" s="13" t="s">
        <v>282</v>
      </c>
      <c r="C5" s="13" t="s">
        <v>204</v>
      </c>
      <c r="D5" s="14" t="s">
        <v>795</v>
      </c>
      <c r="E5" s="15" t="s">
        <v>58</v>
      </c>
      <c r="F5" s="16"/>
      <c r="G5" s="17"/>
    </row>
    <row r="6" ht="21.75" customHeight="1" spans="1:7">
      <c r="A6" s="18"/>
      <c r="B6" s="18"/>
      <c r="C6" s="18"/>
      <c r="D6" s="19"/>
      <c r="E6" s="20" t="str">
        <f>"2025"&amp;"年"</f>
        <v>2025年</v>
      </c>
      <c r="F6" s="21" t="str">
        <f>("2025"+1)&amp;"年"</f>
        <v>2026年</v>
      </c>
      <c r="G6" s="21" t="str">
        <f>("2025"+2)&amp;"年"</f>
        <v>2027年</v>
      </c>
    </row>
    <row r="7" ht="40.5" customHeight="1" spans="1:7">
      <c r="A7" s="22"/>
      <c r="B7" s="22"/>
      <c r="C7" s="22"/>
      <c r="D7" s="23"/>
      <c r="E7" s="24"/>
      <c r="F7" s="25" t="s">
        <v>57</v>
      </c>
      <c r="G7" s="25"/>
    </row>
    <row r="8" ht="15" customHeight="1" spans="1:7">
      <c r="A8" s="26">
        <v>1</v>
      </c>
      <c r="B8" s="26">
        <v>2</v>
      </c>
      <c r="C8" s="26">
        <v>3</v>
      </c>
      <c r="D8" s="26">
        <v>4</v>
      </c>
      <c r="E8" s="26">
        <v>5</v>
      </c>
      <c r="F8" s="27">
        <v>6</v>
      </c>
      <c r="G8" s="27">
        <v>7</v>
      </c>
    </row>
    <row r="9" ht="17.25" customHeight="1" spans="1:7">
      <c r="A9" s="28" t="s">
        <v>70</v>
      </c>
      <c r="B9" s="29"/>
      <c r="C9" s="29"/>
      <c r="D9" s="28"/>
      <c r="E9" s="30">
        <v>31750622.96</v>
      </c>
      <c r="F9" s="31">
        <v>31750622.96</v>
      </c>
      <c r="G9" s="31">
        <v>31750622.96</v>
      </c>
    </row>
    <row r="10" ht="18.75" customHeight="1" spans="1:7">
      <c r="A10" s="28"/>
      <c r="B10" s="28" t="s">
        <v>796</v>
      </c>
      <c r="C10" s="28" t="s">
        <v>289</v>
      </c>
      <c r="D10" s="28" t="s">
        <v>797</v>
      </c>
      <c r="E10" s="30">
        <v>55000</v>
      </c>
      <c r="F10" s="31">
        <v>55000</v>
      </c>
      <c r="G10" s="31">
        <v>55000</v>
      </c>
    </row>
    <row r="11" ht="18.75" customHeight="1" spans="1:7">
      <c r="A11" s="32"/>
      <c r="B11" s="28" t="s">
        <v>798</v>
      </c>
      <c r="C11" s="28" t="s">
        <v>292</v>
      </c>
      <c r="D11" s="28" t="s">
        <v>797</v>
      </c>
      <c r="E11" s="30">
        <v>40000</v>
      </c>
      <c r="F11" s="31">
        <v>40000</v>
      </c>
      <c r="G11" s="31">
        <v>40000</v>
      </c>
    </row>
    <row r="12" ht="18.75" customHeight="1" spans="1:7">
      <c r="A12" s="32"/>
      <c r="B12" s="28" t="s">
        <v>799</v>
      </c>
      <c r="C12" s="28" t="s">
        <v>295</v>
      </c>
      <c r="D12" s="28" t="s">
        <v>797</v>
      </c>
      <c r="E12" s="30">
        <v>98686.08</v>
      </c>
      <c r="F12" s="31">
        <v>98686.08</v>
      </c>
      <c r="G12" s="31">
        <v>98686.08</v>
      </c>
    </row>
    <row r="13" ht="18.75" customHeight="1" spans="1:7">
      <c r="A13" s="32"/>
      <c r="B13" s="28" t="s">
        <v>799</v>
      </c>
      <c r="C13" s="28" t="s">
        <v>299</v>
      </c>
      <c r="D13" s="28" t="s">
        <v>797</v>
      </c>
      <c r="E13" s="30">
        <v>198620</v>
      </c>
      <c r="F13" s="31">
        <v>198620</v>
      </c>
      <c r="G13" s="31">
        <v>198620</v>
      </c>
    </row>
    <row r="14" ht="18.75" customHeight="1" spans="1:7">
      <c r="A14" s="32"/>
      <c r="B14" s="28" t="s">
        <v>799</v>
      </c>
      <c r="C14" s="28" t="s">
        <v>305</v>
      </c>
      <c r="D14" s="28" t="s">
        <v>797</v>
      </c>
      <c r="E14" s="30">
        <v>20000</v>
      </c>
      <c r="F14" s="31">
        <v>20000</v>
      </c>
      <c r="G14" s="31">
        <v>20000</v>
      </c>
    </row>
    <row r="15" ht="18.75" customHeight="1" spans="1:7">
      <c r="A15" s="32"/>
      <c r="B15" s="28" t="s">
        <v>799</v>
      </c>
      <c r="C15" s="28" t="s">
        <v>307</v>
      </c>
      <c r="D15" s="28" t="s">
        <v>797</v>
      </c>
      <c r="E15" s="30">
        <v>300000</v>
      </c>
      <c r="F15" s="31">
        <v>300000</v>
      </c>
      <c r="G15" s="31">
        <v>300000</v>
      </c>
    </row>
    <row r="16" ht="18.75" customHeight="1" spans="1:7">
      <c r="A16" s="32"/>
      <c r="B16" s="28" t="s">
        <v>799</v>
      </c>
      <c r="C16" s="28" t="s">
        <v>309</v>
      </c>
      <c r="D16" s="28" t="s">
        <v>797</v>
      </c>
      <c r="E16" s="30">
        <v>7191546.4</v>
      </c>
      <c r="F16" s="31">
        <v>7191546.4</v>
      </c>
      <c r="G16" s="31">
        <v>7191546.4</v>
      </c>
    </row>
    <row r="17" ht="18.75" customHeight="1" spans="1:7">
      <c r="A17" s="32"/>
      <c r="B17" s="28" t="s">
        <v>799</v>
      </c>
      <c r="C17" s="28" t="s">
        <v>311</v>
      </c>
      <c r="D17" s="28" t="s">
        <v>797</v>
      </c>
      <c r="E17" s="30">
        <v>217800</v>
      </c>
      <c r="F17" s="31">
        <v>217800</v>
      </c>
      <c r="G17" s="31">
        <v>217800</v>
      </c>
    </row>
    <row r="18" ht="18.75" customHeight="1" spans="1:7">
      <c r="A18" s="32"/>
      <c r="B18" s="28" t="s">
        <v>799</v>
      </c>
      <c r="C18" s="28" t="s">
        <v>313</v>
      </c>
      <c r="D18" s="28" t="s">
        <v>797</v>
      </c>
      <c r="E18" s="30">
        <v>768000</v>
      </c>
      <c r="F18" s="31">
        <v>768000</v>
      </c>
      <c r="G18" s="31">
        <v>768000</v>
      </c>
    </row>
    <row r="19" ht="18.75" customHeight="1" spans="1:7">
      <c r="A19" s="32"/>
      <c r="B19" s="28" t="s">
        <v>799</v>
      </c>
      <c r="C19" s="28" t="s">
        <v>315</v>
      </c>
      <c r="D19" s="28" t="s">
        <v>797</v>
      </c>
      <c r="E19" s="30">
        <v>4941152</v>
      </c>
      <c r="F19" s="31">
        <v>4941152</v>
      </c>
      <c r="G19" s="31">
        <v>4941152</v>
      </c>
    </row>
    <row r="20" ht="18.75" customHeight="1" spans="1:7">
      <c r="A20" s="32"/>
      <c r="B20" s="28" t="s">
        <v>799</v>
      </c>
      <c r="C20" s="28" t="s">
        <v>317</v>
      </c>
      <c r="D20" s="28" t="s">
        <v>797</v>
      </c>
      <c r="E20" s="30">
        <v>422600</v>
      </c>
      <c r="F20" s="31">
        <v>422600</v>
      </c>
      <c r="G20" s="31">
        <v>422600</v>
      </c>
    </row>
    <row r="21" ht="18.75" customHeight="1" spans="1:7">
      <c r="A21" s="32"/>
      <c r="B21" s="28" t="s">
        <v>799</v>
      </c>
      <c r="C21" s="28" t="s">
        <v>319</v>
      </c>
      <c r="D21" s="28" t="s">
        <v>797</v>
      </c>
      <c r="E21" s="30">
        <v>27000</v>
      </c>
      <c r="F21" s="31">
        <v>27000</v>
      </c>
      <c r="G21" s="31">
        <v>27000</v>
      </c>
    </row>
    <row r="22" ht="18.75" customHeight="1" spans="1:7">
      <c r="A22" s="32"/>
      <c r="B22" s="28" t="s">
        <v>799</v>
      </c>
      <c r="C22" s="28" t="s">
        <v>321</v>
      </c>
      <c r="D22" s="28" t="s">
        <v>797</v>
      </c>
      <c r="E22" s="30">
        <v>100000</v>
      </c>
      <c r="F22" s="31">
        <v>100000</v>
      </c>
      <c r="G22" s="31">
        <v>100000</v>
      </c>
    </row>
    <row r="23" ht="18.75" customHeight="1" spans="1:7">
      <c r="A23" s="32"/>
      <c r="B23" s="28" t="s">
        <v>799</v>
      </c>
      <c r="C23" s="28" t="s">
        <v>323</v>
      </c>
      <c r="D23" s="28" t="s">
        <v>797</v>
      </c>
      <c r="E23" s="30">
        <v>180000</v>
      </c>
      <c r="F23" s="31">
        <v>180000</v>
      </c>
      <c r="G23" s="31">
        <v>180000</v>
      </c>
    </row>
    <row r="24" ht="18.75" customHeight="1" spans="1:7">
      <c r="A24" s="32"/>
      <c r="B24" s="28" t="s">
        <v>799</v>
      </c>
      <c r="C24" s="28" t="s">
        <v>325</v>
      </c>
      <c r="D24" s="28" t="s">
        <v>797</v>
      </c>
      <c r="E24" s="30">
        <v>70000</v>
      </c>
      <c r="F24" s="31">
        <v>70000</v>
      </c>
      <c r="G24" s="31">
        <v>70000</v>
      </c>
    </row>
    <row r="25" ht="18.75" customHeight="1" spans="1:7">
      <c r="A25" s="32"/>
      <c r="B25" s="28" t="s">
        <v>799</v>
      </c>
      <c r="C25" s="28" t="s">
        <v>327</v>
      </c>
      <c r="D25" s="28" t="s">
        <v>797</v>
      </c>
      <c r="E25" s="30">
        <v>3100</v>
      </c>
      <c r="F25" s="31">
        <v>3100</v>
      </c>
      <c r="G25" s="31">
        <v>3100</v>
      </c>
    </row>
    <row r="26" ht="18.75" customHeight="1" spans="1:7">
      <c r="A26" s="32"/>
      <c r="B26" s="28" t="s">
        <v>799</v>
      </c>
      <c r="C26" s="28" t="s">
        <v>329</v>
      </c>
      <c r="D26" s="28" t="s">
        <v>797</v>
      </c>
      <c r="E26" s="30">
        <v>315500</v>
      </c>
      <c r="F26" s="31">
        <v>315500</v>
      </c>
      <c r="G26" s="31">
        <v>315500</v>
      </c>
    </row>
    <row r="27" ht="18.75" customHeight="1" spans="1:7">
      <c r="A27" s="32"/>
      <c r="B27" s="28" t="s">
        <v>799</v>
      </c>
      <c r="C27" s="28" t="s">
        <v>331</v>
      </c>
      <c r="D27" s="28" t="s">
        <v>797</v>
      </c>
      <c r="E27" s="30">
        <v>27330</v>
      </c>
      <c r="F27" s="31">
        <v>27330</v>
      </c>
      <c r="G27" s="31">
        <v>27330</v>
      </c>
    </row>
    <row r="28" ht="18.75" customHeight="1" spans="1:7">
      <c r="A28" s="32"/>
      <c r="B28" s="28" t="s">
        <v>800</v>
      </c>
      <c r="C28" s="28" t="s">
        <v>334</v>
      </c>
      <c r="D28" s="28" t="s">
        <v>797</v>
      </c>
      <c r="E28" s="30">
        <v>14185728</v>
      </c>
      <c r="F28" s="31">
        <v>14185728</v>
      </c>
      <c r="G28" s="31">
        <v>14185728</v>
      </c>
    </row>
    <row r="29" ht="18.75" customHeight="1" spans="1:7">
      <c r="A29" s="32"/>
      <c r="B29" s="28" t="s">
        <v>800</v>
      </c>
      <c r="C29" s="28" t="s">
        <v>336</v>
      </c>
      <c r="D29" s="28" t="s">
        <v>797</v>
      </c>
      <c r="E29" s="30">
        <v>1613460.48</v>
      </c>
      <c r="F29" s="31">
        <v>1613460.48</v>
      </c>
      <c r="G29" s="31">
        <v>1613460.48</v>
      </c>
    </row>
    <row r="30" ht="18.75" customHeight="1" spans="1:7">
      <c r="A30" s="32"/>
      <c r="B30" s="28" t="s">
        <v>800</v>
      </c>
      <c r="C30" s="28" t="s">
        <v>338</v>
      </c>
      <c r="D30" s="28" t="s">
        <v>797</v>
      </c>
      <c r="E30" s="30">
        <v>975100</v>
      </c>
      <c r="F30" s="31">
        <v>975100</v>
      </c>
      <c r="G30" s="31">
        <v>975100</v>
      </c>
    </row>
    <row r="31" ht="18.75" customHeight="1" spans="1:7">
      <c r="A31" s="33" t="s">
        <v>55</v>
      </c>
      <c r="B31" s="34" t="s">
        <v>801</v>
      </c>
      <c r="C31" s="34"/>
      <c r="D31" s="35"/>
      <c r="E31" s="30">
        <v>31750622.96</v>
      </c>
      <c r="F31" s="31">
        <v>31750622.96</v>
      </c>
      <c r="G31" s="31">
        <v>31750622.96</v>
      </c>
    </row>
  </sheetData>
  <mergeCells count="11">
    <mergeCell ref="A3:G3"/>
    <mergeCell ref="A4:D4"/>
    <mergeCell ref="E5:G5"/>
    <mergeCell ref="A31:D31"/>
    <mergeCell ref="A5:A7"/>
    <mergeCell ref="B5:B7"/>
    <mergeCell ref="C5:C7"/>
    <mergeCell ref="D5:D7"/>
    <mergeCell ref="E6:E7"/>
    <mergeCell ref="F6:F7"/>
    <mergeCell ref="G6:G7"/>
  </mergeCells>
  <printOptions horizontalCentered="1"/>
  <pageMargins left="0.37" right="0.37" top="0.56" bottom="0.56" header="0.48" footer="0.48"/>
  <pageSetup paperSize="9" scale="6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pane ySplit="1" topLeftCell="A2" activePane="bottomLeft" state="frozen"/>
      <selection/>
      <selection pane="bottomLeft" activeCell="B9" sqref="B9"/>
    </sheetView>
  </sheetViews>
  <sheetFormatPr defaultColWidth="8.575" defaultRowHeight="12.75" customHeight="1"/>
  <cols>
    <col min="1" max="1" width="15.8916666666667" customWidth="1"/>
    <col min="2" max="2" width="35" customWidth="1"/>
    <col min="3" max="19" width="22" customWidth="1"/>
  </cols>
  <sheetData>
    <row r="1" customHeight="1" spans="1:19">
      <c r="A1" s="2"/>
      <c r="B1" s="2"/>
      <c r="C1" s="2"/>
      <c r="D1" s="2"/>
      <c r="E1" s="2"/>
      <c r="F1" s="2"/>
      <c r="G1" s="2"/>
      <c r="H1" s="2"/>
      <c r="I1" s="2"/>
      <c r="J1" s="2"/>
      <c r="K1" s="2"/>
      <c r="L1" s="2"/>
      <c r="M1" s="2"/>
      <c r="N1" s="2"/>
      <c r="O1" s="2"/>
      <c r="P1" s="2"/>
      <c r="Q1" s="2"/>
      <c r="R1" s="2"/>
      <c r="S1" s="2"/>
    </row>
    <row r="2" ht="17.25" customHeight="1" spans="1:1">
      <c r="A2" s="76" t="s">
        <v>52</v>
      </c>
    </row>
    <row r="3" ht="41.25" customHeight="1" spans="1:1">
      <c r="A3" s="53" t="str">
        <f>"2025"&amp;"年部门收入预算表"</f>
        <v>2025年部门收入预算表</v>
      </c>
    </row>
    <row r="4" ht="17.25" customHeight="1" spans="1:19">
      <c r="A4" s="56" t="str">
        <f>"单位名称："&amp;"昆明市五华区卫生健康局（本级）"</f>
        <v>单位名称：昆明市五华区卫生健康局（本级）</v>
      </c>
      <c r="S4" s="58" t="s">
        <v>1</v>
      </c>
    </row>
    <row r="5" ht="21.75" customHeight="1" spans="1:19">
      <c r="A5" s="194" t="s">
        <v>53</v>
      </c>
      <c r="B5" s="195" t="s">
        <v>54</v>
      </c>
      <c r="C5" s="195" t="s">
        <v>55</v>
      </c>
      <c r="D5" s="196" t="s">
        <v>56</v>
      </c>
      <c r="E5" s="196"/>
      <c r="F5" s="196"/>
      <c r="G5" s="196"/>
      <c r="H5" s="196"/>
      <c r="I5" s="143"/>
      <c r="J5" s="196"/>
      <c r="K5" s="196"/>
      <c r="L5" s="196"/>
      <c r="M5" s="196"/>
      <c r="N5" s="205"/>
      <c r="O5" s="196" t="s">
        <v>45</v>
      </c>
      <c r="P5" s="196"/>
      <c r="Q5" s="196"/>
      <c r="R5" s="196"/>
      <c r="S5" s="205"/>
    </row>
    <row r="6" ht="27" customHeight="1" spans="1:19">
      <c r="A6" s="197"/>
      <c r="B6" s="198"/>
      <c r="C6" s="198"/>
      <c r="D6" s="198" t="s">
        <v>57</v>
      </c>
      <c r="E6" s="198" t="s">
        <v>58</v>
      </c>
      <c r="F6" s="198" t="s">
        <v>59</v>
      </c>
      <c r="G6" s="198" t="s">
        <v>60</v>
      </c>
      <c r="H6" s="198" t="s">
        <v>61</v>
      </c>
      <c r="I6" s="206" t="s">
        <v>62</v>
      </c>
      <c r="J6" s="207"/>
      <c r="K6" s="207"/>
      <c r="L6" s="207"/>
      <c r="M6" s="207"/>
      <c r="N6" s="208"/>
      <c r="O6" s="198" t="s">
        <v>57</v>
      </c>
      <c r="P6" s="198" t="s">
        <v>58</v>
      </c>
      <c r="Q6" s="198" t="s">
        <v>59</v>
      </c>
      <c r="R6" s="198" t="s">
        <v>60</v>
      </c>
      <c r="S6" s="198" t="s">
        <v>63</v>
      </c>
    </row>
    <row r="7" ht="30" customHeight="1" spans="1:19">
      <c r="A7" s="199"/>
      <c r="B7" s="200"/>
      <c r="C7" s="201"/>
      <c r="D7" s="201"/>
      <c r="E7" s="201"/>
      <c r="F7" s="201"/>
      <c r="G7" s="201"/>
      <c r="H7" s="201"/>
      <c r="I7" s="82" t="s">
        <v>57</v>
      </c>
      <c r="J7" s="208" t="s">
        <v>64</v>
      </c>
      <c r="K7" s="208" t="s">
        <v>65</v>
      </c>
      <c r="L7" s="208" t="s">
        <v>66</v>
      </c>
      <c r="M7" s="208" t="s">
        <v>67</v>
      </c>
      <c r="N7" s="208" t="s">
        <v>68</v>
      </c>
      <c r="O7" s="209"/>
      <c r="P7" s="209"/>
      <c r="Q7" s="209"/>
      <c r="R7" s="209"/>
      <c r="S7" s="201"/>
    </row>
    <row r="8" ht="15" customHeight="1" spans="1:19">
      <c r="A8" s="202">
        <v>1</v>
      </c>
      <c r="B8" s="202">
        <v>2</v>
      </c>
      <c r="C8" s="202">
        <v>3</v>
      </c>
      <c r="D8" s="202">
        <v>4</v>
      </c>
      <c r="E8" s="202">
        <v>5</v>
      </c>
      <c r="F8" s="202">
        <v>6</v>
      </c>
      <c r="G8" s="202">
        <v>7</v>
      </c>
      <c r="H8" s="202">
        <v>8</v>
      </c>
      <c r="I8" s="82">
        <v>9</v>
      </c>
      <c r="J8" s="202">
        <v>10</v>
      </c>
      <c r="K8" s="202">
        <v>11</v>
      </c>
      <c r="L8" s="202">
        <v>12</v>
      </c>
      <c r="M8" s="202">
        <v>13</v>
      </c>
      <c r="N8" s="202">
        <v>14</v>
      </c>
      <c r="O8" s="202">
        <v>15</v>
      </c>
      <c r="P8" s="202">
        <v>16</v>
      </c>
      <c r="Q8" s="202">
        <v>17</v>
      </c>
      <c r="R8" s="202">
        <v>18</v>
      </c>
      <c r="S8" s="202">
        <v>19</v>
      </c>
    </row>
    <row r="9" ht="18" customHeight="1" spans="1:19">
      <c r="A9" s="28" t="s">
        <v>69</v>
      </c>
      <c r="B9" s="28" t="s">
        <v>70</v>
      </c>
      <c r="C9" s="91">
        <v>39892538.12</v>
      </c>
      <c r="D9" s="91">
        <v>39892538.12</v>
      </c>
      <c r="E9" s="91">
        <v>39892538.12</v>
      </c>
      <c r="F9" s="91"/>
      <c r="G9" s="91"/>
      <c r="H9" s="91"/>
      <c r="I9" s="91"/>
      <c r="J9" s="91"/>
      <c r="K9" s="91"/>
      <c r="L9" s="91"/>
      <c r="M9" s="91"/>
      <c r="N9" s="91"/>
      <c r="O9" s="91"/>
      <c r="P9" s="91"/>
      <c r="Q9" s="91"/>
      <c r="R9" s="91"/>
      <c r="S9" s="91"/>
    </row>
    <row r="10" ht="18" customHeight="1" spans="1:19">
      <c r="A10" s="203" t="s">
        <v>55</v>
      </c>
      <c r="B10" s="204"/>
      <c r="C10" s="116">
        <v>39892538.12</v>
      </c>
      <c r="D10" s="116">
        <v>39892538.12</v>
      </c>
      <c r="E10" s="116">
        <v>39892538.12</v>
      </c>
      <c r="F10" s="91"/>
      <c r="G10" s="91"/>
      <c r="H10" s="91"/>
      <c r="I10" s="91"/>
      <c r="J10" s="91"/>
      <c r="K10" s="91"/>
      <c r="L10" s="91"/>
      <c r="M10" s="91"/>
      <c r="N10" s="91"/>
      <c r="O10" s="91"/>
      <c r="P10" s="91"/>
      <c r="Q10" s="91"/>
      <c r="R10" s="91"/>
      <c r="S10" s="91"/>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scale="28"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7"/>
  <sheetViews>
    <sheetView showGridLines="0" showZeros="0" workbookViewId="0">
      <pane ySplit="1" topLeftCell="A2" activePane="bottomLeft" state="frozen"/>
      <selection/>
      <selection pane="bottomLeft" activeCell="A37" sqref="A37:B37"/>
    </sheetView>
  </sheetViews>
  <sheetFormatPr defaultColWidth="8.575" defaultRowHeight="12.75" customHeight="1"/>
  <cols>
    <col min="1" max="1" width="14.275" customWidth="1"/>
    <col min="2" max="2" width="37.575" customWidth="1"/>
    <col min="3" max="8" width="24.575" customWidth="1"/>
    <col min="9" max="9" width="26.7166666666667" customWidth="1"/>
    <col min="10" max="11" width="24.425" customWidth="1"/>
    <col min="12" max="15" width="24.575" customWidth="1"/>
  </cols>
  <sheetData>
    <row r="1" customHeight="1" spans="1:15">
      <c r="A1" s="2"/>
      <c r="B1" s="2"/>
      <c r="C1" s="2"/>
      <c r="D1" s="2"/>
      <c r="E1" s="2"/>
      <c r="F1" s="2"/>
      <c r="G1" s="2"/>
      <c r="H1" s="2"/>
      <c r="I1" s="2"/>
      <c r="J1" s="2"/>
      <c r="K1" s="2"/>
      <c r="L1" s="2"/>
      <c r="M1" s="2"/>
      <c r="N1" s="2"/>
      <c r="O1" s="2"/>
    </row>
    <row r="2" ht="17.25" customHeight="1" spans="1:1">
      <c r="A2" s="58" t="s">
        <v>71</v>
      </c>
    </row>
    <row r="3" ht="41.25" customHeight="1" spans="1:1">
      <c r="A3" s="53" t="str">
        <f>"2025"&amp;"年部门支出预算表"</f>
        <v>2025年部门支出预算表</v>
      </c>
    </row>
    <row r="4" ht="17.25" customHeight="1" spans="1:15">
      <c r="A4" s="56" t="str">
        <f>"单位名称："&amp;"昆明市五华区卫生健康局（本级）"</f>
        <v>单位名称：昆明市五华区卫生健康局（本级）</v>
      </c>
      <c r="O4" s="58" t="s">
        <v>1</v>
      </c>
    </row>
    <row r="5" ht="27" customHeight="1" spans="1:15">
      <c r="A5" s="180" t="s">
        <v>72</v>
      </c>
      <c r="B5" s="180" t="s">
        <v>73</v>
      </c>
      <c r="C5" s="180" t="s">
        <v>55</v>
      </c>
      <c r="D5" s="181" t="s">
        <v>58</v>
      </c>
      <c r="E5" s="182"/>
      <c r="F5" s="183"/>
      <c r="G5" s="184" t="s">
        <v>59</v>
      </c>
      <c r="H5" s="184" t="s">
        <v>60</v>
      </c>
      <c r="I5" s="184" t="s">
        <v>74</v>
      </c>
      <c r="J5" s="181" t="s">
        <v>62</v>
      </c>
      <c r="K5" s="182"/>
      <c r="L5" s="182"/>
      <c r="M5" s="182"/>
      <c r="N5" s="191"/>
      <c r="O5" s="192"/>
    </row>
    <row r="6" ht="42" customHeight="1" spans="1:15">
      <c r="A6" s="185"/>
      <c r="B6" s="185"/>
      <c r="C6" s="186"/>
      <c r="D6" s="187" t="s">
        <v>57</v>
      </c>
      <c r="E6" s="187" t="s">
        <v>75</v>
      </c>
      <c r="F6" s="187" t="s">
        <v>76</v>
      </c>
      <c r="G6" s="186"/>
      <c r="H6" s="186"/>
      <c r="I6" s="193"/>
      <c r="J6" s="187" t="s">
        <v>57</v>
      </c>
      <c r="K6" s="175" t="s">
        <v>77</v>
      </c>
      <c r="L6" s="175" t="s">
        <v>78</v>
      </c>
      <c r="M6" s="175" t="s">
        <v>79</v>
      </c>
      <c r="N6" s="175" t="s">
        <v>80</v>
      </c>
      <c r="O6" s="175" t="s">
        <v>81</v>
      </c>
    </row>
    <row r="7" ht="18" customHeight="1" spans="1:15">
      <c r="A7" s="64" t="s">
        <v>82</v>
      </c>
      <c r="B7" s="64" t="s">
        <v>83</v>
      </c>
      <c r="C7" s="64" t="s">
        <v>84</v>
      </c>
      <c r="D7" s="67" t="s">
        <v>85</v>
      </c>
      <c r="E7" s="67" t="s">
        <v>86</v>
      </c>
      <c r="F7" s="67" t="s">
        <v>87</v>
      </c>
      <c r="G7" s="67" t="s">
        <v>88</v>
      </c>
      <c r="H7" s="67" t="s">
        <v>89</v>
      </c>
      <c r="I7" s="67" t="s">
        <v>90</v>
      </c>
      <c r="J7" s="67" t="s">
        <v>91</v>
      </c>
      <c r="K7" s="67" t="s">
        <v>92</v>
      </c>
      <c r="L7" s="67" t="s">
        <v>93</v>
      </c>
      <c r="M7" s="67" t="s">
        <v>94</v>
      </c>
      <c r="N7" s="64" t="s">
        <v>95</v>
      </c>
      <c r="O7" s="67" t="s">
        <v>96</v>
      </c>
    </row>
    <row r="8" ht="21" customHeight="1" spans="1:15">
      <c r="A8" s="68" t="s">
        <v>97</v>
      </c>
      <c r="B8" s="68" t="s">
        <v>98</v>
      </c>
      <c r="C8" s="91">
        <v>40000</v>
      </c>
      <c r="D8" s="91">
        <v>40000</v>
      </c>
      <c r="E8" s="91"/>
      <c r="F8" s="91">
        <v>40000</v>
      </c>
      <c r="G8" s="91"/>
      <c r="H8" s="91"/>
      <c r="I8" s="91"/>
      <c r="J8" s="91"/>
      <c r="K8" s="91"/>
      <c r="L8" s="91"/>
      <c r="M8" s="91"/>
      <c r="N8" s="91"/>
      <c r="O8" s="91"/>
    </row>
    <row r="9" ht="21" customHeight="1" spans="1:15">
      <c r="A9" s="188" t="s">
        <v>99</v>
      </c>
      <c r="B9" s="188" t="s">
        <v>100</v>
      </c>
      <c r="C9" s="91">
        <v>40000</v>
      </c>
      <c r="D9" s="91">
        <v>40000</v>
      </c>
      <c r="E9" s="91"/>
      <c r="F9" s="91">
        <v>40000</v>
      </c>
      <c r="G9" s="91"/>
      <c r="H9" s="91"/>
      <c r="I9" s="91"/>
      <c r="J9" s="91"/>
      <c r="K9" s="91"/>
      <c r="L9" s="91"/>
      <c r="M9" s="91"/>
      <c r="N9" s="91"/>
      <c r="O9" s="91"/>
    </row>
    <row r="10" ht="21" customHeight="1" spans="1:15">
      <c r="A10" s="189" t="s">
        <v>101</v>
      </c>
      <c r="B10" s="189" t="s">
        <v>100</v>
      </c>
      <c r="C10" s="91">
        <v>40000</v>
      </c>
      <c r="D10" s="91">
        <v>40000</v>
      </c>
      <c r="E10" s="91"/>
      <c r="F10" s="91">
        <v>40000</v>
      </c>
      <c r="G10" s="91"/>
      <c r="H10" s="91"/>
      <c r="I10" s="91"/>
      <c r="J10" s="91"/>
      <c r="K10" s="91"/>
      <c r="L10" s="91"/>
      <c r="M10" s="91"/>
      <c r="N10" s="91"/>
      <c r="O10" s="91"/>
    </row>
    <row r="11" ht="21" customHeight="1" spans="1:15">
      <c r="A11" s="68" t="s">
        <v>102</v>
      </c>
      <c r="B11" s="68" t="s">
        <v>103</v>
      </c>
      <c r="C11" s="91">
        <v>1810761.4</v>
      </c>
      <c r="D11" s="91">
        <v>1810761.4</v>
      </c>
      <c r="E11" s="91">
        <v>1810761.4</v>
      </c>
      <c r="F11" s="91"/>
      <c r="G11" s="91"/>
      <c r="H11" s="91"/>
      <c r="I11" s="91"/>
      <c r="J11" s="91"/>
      <c r="K11" s="91"/>
      <c r="L11" s="91"/>
      <c r="M11" s="91"/>
      <c r="N11" s="91"/>
      <c r="O11" s="91"/>
    </row>
    <row r="12" ht="21" customHeight="1" spans="1:15">
      <c r="A12" s="188" t="s">
        <v>104</v>
      </c>
      <c r="B12" s="188" t="s">
        <v>105</v>
      </c>
      <c r="C12" s="91">
        <v>1810761.4</v>
      </c>
      <c r="D12" s="91">
        <v>1810761.4</v>
      </c>
      <c r="E12" s="91">
        <v>1810761.4</v>
      </c>
      <c r="F12" s="91"/>
      <c r="G12" s="91"/>
      <c r="H12" s="91"/>
      <c r="I12" s="91"/>
      <c r="J12" s="91"/>
      <c r="K12" s="91"/>
      <c r="L12" s="91"/>
      <c r="M12" s="91"/>
      <c r="N12" s="91"/>
      <c r="O12" s="91"/>
    </row>
    <row r="13" ht="21" customHeight="1" spans="1:15">
      <c r="A13" s="189" t="s">
        <v>106</v>
      </c>
      <c r="B13" s="189" t="s">
        <v>107</v>
      </c>
      <c r="C13" s="91">
        <v>1180800</v>
      </c>
      <c r="D13" s="91">
        <v>1180800</v>
      </c>
      <c r="E13" s="91">
        <v>1180800</v>
      </c>
      <c r="F13" s="91"/>
      <c r="G13" s="91"/>
      <c r="H13" s="91"/>
      <c r="I13" s="91"/>
      <c r="J13" s="91"/>
      <c r="K13" s="91"/>
      <c r="L13" s="91"/>
      <c r="M13" s="91"/>
      <c r="N13" s="91"/>
      <c r="O13" s="91"/>
    </row>
    <row r="14" ht="21" customHeight="1" spans="1:15">
      <c r="A14" s="189" t="s">
        <v>108</v>
      </c>
      <c r="B14" s="189" t="s">
        <v>109</v>
      </c>
      <c r="C14" s="91">
        <v>529961.4</v>
      </c>
      <c r="D14" s="91">
        <v>529961.4</v>
      </c>
      <c r="E14" s="91">
        <v>529961.4</v>
      </c>
      <c r="F14" s="91"/>
      <c r="G14" s="91"/>
      <c r="H14" s="91"/>
      <c r="I14" s="91"/>
      <c r="J14" s="91"/>
      <c r="K14" s="91"/>
      <c r="L14" s="91"/>
      <c r="M14" s="91"/>
      <c r="N14" s="91"/>
      <c r="O14" s="91"/>
    </row>
    <row r="15" ht="21" customHeight="1" spans="1:15">
      <c r="A15" s="189" t="s">
        <v>110</v>
      </c>
      <c r="B15" s="189" t="s">
        <v>111</v>
      </c>
      <c r="C15" s="91">
        <v>100000</v>
      </c>
      <c r="D15" s="91">
        <v>100000</v>
      </c>
      <c r="E15" s="91">
        <v>100000</v>
      </c>
      <c r="F15" s="91"/>
      <c r="G15" s="91"/>
      <c r="H15" s="91"/>
      <c r="I15" s="91"/>
      <c r="J15" s="91"/>
      <c r="K15" s="91"/>
      <c r="L15" s="91"/>
      <c r="M15" s="91"/>
      <c r="N15" s="91"/>
      <c r="O15" s="91"/>
    </row>
    <row r="16" ht="21" customHeight="1" spans="1:15">
      <c r="A16" s="68" t="s">
        <v>112</v>
      </c>
      <c r="B16" s="68" t="s">
        <v>113</v>
      </c>
      <c r="C16" s="91">
        <v>37522212.72</v>
      </c>
      <c r="D16" s="91">
        <v>37522212.72</v>
      </c>
      <c r="E16" s="91">
        <v>5811589.76</v>
      </c>
      <c r="F16" s="91">
        <v>31710622.96</v>
      </c>
      <c r="G16" s="91"/>
      <c r="H16" s="91"/>
      <c r="I16" s="91"/>
      <c r="J16" s="91"/>
      <c r="K16" s="91"/>
      <c r="L16" s="91"/>
      <c r="M16" s="91"/>
      <c r="N16" s="91"/>
      <c r="O16" s="91"/>
    </row>
    <row r="17" ht="21" customHeight="1" spans="1:15">
      <c r="A17" s="188" t="s">
        <v>114</v>
      </c>
      <c r="B17" s="188" t="s">
        <v>115</v>
      </c>
      <c r="C17" s="91">
        <v>6226074</v>
      </c>
      <c r="D17" s="91">
        <v>6226074</v>
      </c>
      <c r="E17" s="91">
        <v>5134454</v>
      </c>
      <c r="F17" s="91">
        <v>1091620</v>
      </c>
      <c r="G17" s="91"/>
      <c r="H17" s="91"/>
      <c r="I17" s="91"/>
      <c r="J17" s="91"/>
      <c r="K17" s="91"/>
      <c r="L17" s="91"/>
      <c r="M17" s="91"/>
      <c r="N17" s="91"/>
      <c r="O17" s="91"/>
    </row>
    <row r="18" ht="21" customHeight="1" spans="1:15">
      <c r="A18" s="189" t="s">
        <v>116</v>
      </c>
      <c r="B18" s="189" t="s">
        <v>117</v>
      </c>
      <c r="C18" s="91">
        <v>5189454</v>
      </c>
      <c r="D18" s="91">
        <v>5189454</v>
      </c>
      <c r="E18" s="91">
        <v>5134454</v>
      </c>
      <c r="F18" s="91">
        <v>55000</v>
      </c>
      <c r="G18" s="91"/>
      <c r="H18" s="91"/>
      <c r="I18" s="91"/>
      <c r="J18" s="91"/>
      <c r="K18" s="91"/>
      <c r="L18" s="91"/>
      <c r="M18" s="91"/>
      <c r="N18" s="91"/>
      <c r="O18" s="91"/>
    </row>
    <row r="19" ht="21" customHeight="1" spans="1:15">
      <c r="A19" s="189" t="s">
        <v>118</v>
      </c>
      <c r="B19" s="189" t="s">
        <v>119</v>
      </c>
      <c r="C19" s="91">
        <v>1036620</v>
      </c>
      <c r="D19" s="91">
        <v>1036620</v>
      </c>
      <c r="E19" s="91"/>
      <c r="F19" s="91">
        <v>1036620</v>
      </c>
      <c r="G19" s="91"/>
      <c r="H19" s="91"/>
      <c r="I19" s="91"/>
      <c r="J19" s="91"/>
      <c r="K19" s="91"/>
      <c r="L19" s="91"/>
      <c r="M19" s="91"/>
      <c r="N19" s="91"/>
      <c r="O19" s="91"/>
    </row>
    <row r="20" ht="21" customHeight="1" spans="1:15">
      <c r="A20" s="188" t="s">
        <v>120</v>
      </c>
      <c r="B20" s="188" t="s">
        <v>121</v>
      </c>
      <c r="C20" s="91">
        <v>220900</v>
      </c>
      <c r="D20" s="91">
        <v>220900</v>
      </c>
      <c r="E20" s="91"/>
      <c r="F20" s="91">
        <v>220900</v>
      </c>
      <c r="G20" s="91"/>
      <c r="H20" s="91"/>
      <c r="I20" s="91"/>
      <c r="J20" s="91"/>
      <c r="K20" s="91"/>
      <c r="L20" s="91"/>
      <c r="M20" s="91"/>
      <c r="N20" s="91"/>
      <c r="O20" s="91"/>
    </row>
    <row r="21" ht="21" customHeight="1" spans="1:15">
      <c r="A21" s="189" t="s">
        <v>122</v>
      </c>
      <c r="B21" s="189" t="s">
        <v>123</v>
      </c>
      <c r="C21" s="91">
        <v>220900</v>
      </c>
      <c r="D21" s="91">
        <v>220900</v>
      </c>
      <c r="E21" s="91"/>
      <c r="F21" s="91">
        <v>220900</v>
      </c>
      <c r="G21" s="91"/>
      <c r="H21" s="91"/>
      <c r="I21" s="91"/>
      <c r="J21" s="91"/>
      <c r="K21" s="91"/>
      <c r="L21" s="91"/>
      <c r="M21" s="91"/>
      <c r="N21" s="91"/>
      <c r="O21" s="91"/>
    </row>
    <row r="22" ht="21" customHeight="1" spans="1:15">
      <c r="A22" s="188" t="s">
        <v>124</v>
      </c>
      <c r="B22" s="188" t="s">
        <v>125</v>
      </c>
      <c r="C22" s="91">
        <v>14493058</v>
      </c>
      <c r="D22" s="91">
        <v>14493058</v>
      </c>
      <c r="E22" s="91"/>
      <c r="F22" s="91">
        <v>14493058</v>
      </c>
      <c r="G22" s="91"/>
      <c r="H22" s="91"/>
      <c r="I22" s="91"/>
      <c r="J22" s="91"/>
      <c r="K22" s="91"/>
      <c r="L22" s="91"/>
      <c r="M22" s="91"/>
      <c r="N22" s="91"/>
      <c r="O22" s="91"/>
    </row>
    <row r="23" ht="21" customHeight="1" spans="1:15">
      <c r="A23" s="189" t="s">
        <v>126</v>
      </c>
      <c r="B23" s="189" t="s">
        <v>127</v>
      </c>
      <c r="C23" s="91">
        <v>14213058</v>
      </c>
      <c r="D23" s="91">
        <v>14213058</v>
      </c>
      <c r="E23" s="91"/>
      <c r="F23" s="91">
        <v>14213058</v>
      </c>
      <c r="G23" s="91"/>
      <c r="H23" s="91"/>
      <c r="I23" s="91"/>
      <c r="J23" s="91"/>
      <c r="K23" s="91"/>
      <c r="L23" s="91"/>
      <c r="M23" s="91"/>
      <c r="N23" s="91"/>
      <c r="O23" s="91"/>
    </row>
    <row r="24" ht="21" customHeight="1" spans="1:15">
      <c r="A24" s="189" t="s">
        <v>128</v>
      </c>
      <c r="B24" s="189" t="s">
        <v>129</v>
      </c>
      <c r="C24" s="91">
        <v>280000</v>
      </c>
      <c r="D24" s="91">
        <v>280000</v>
      </c>
      <c r="E24" s="91"/>
      <c r="F24" s="91">
        <v>280000</v>
      </c>
      <c r="G24" s="91"/>
      <c r="H24" s="91"/>
      <c r="I24" s="91"/>
      <c r="J24" s="91"/>
      <c r="K24" s="91"/>
      <c r="L24" s="91"/>
      <c r="M24" s="91"/>
      <c r="N24" s="91"/>
      <c r="O24" s="91"/>
    </row>
    <row r="25" ht="21" customHeight="1" spans="1:15">
      <c r="A25" s="188" t="s">
        <v>130</v>
      </c>
      <c r="B25" s="188" t="s">
        <v>131</v>
      </c>
      <c r="C25" s="91">
        <v>15486358.88</v>
      </c>
      <c r="D25" s="91">
        <v>15486358.88</v>
      </c>
      <c r="E25" s="91"/>
      <c r="F25" s="91">
        <v>15486358.88</v>
      </c>
      <c r="G25" s="91"/>
      <c r="H25" s="91"/>
      <c r="I25" s="91"/>
      <c r="J25" s="91"/>
      <c r="K25" s="91"/>
      <c r="L25" s="91"/>
      <c r="M25" s="91"/>
      <c r="N25" s="91"/>
      <c r="O25" s="91"/>
    </row>
    <row r="26" ht="21" customHeight="1" spans="1:15">
      <c r="A26" s="189" t="s">
        <v>132</v>
      </c>
      <c r="B26" s="189" t="s">
        <v>133</v>
      </c>
      <c r="C26" s="91">
        <v>15486358.88</v>
      </c>
      <c r="D26" s="91">
        <v>15486358.88</v>
      </c>
      <c r="E26" s="91"/>
      <c r="F26" s="91">
        <v>15486358.88</v>
      </c>
      <c r="G26" s="91"/>
      <c r="H26" s="91"/>
      <c r="I26" s="91"/>
      <c r="J26" s="91"/>
      <c r="K26" s="91"/>
      <c r="L26" s="91"/>
      <c r="M26" s="91"/>
      <c r="N26" s="91"/>
      <c r="O26" s="91"/>
    </row>
    <row r="27" ht="21" customHeight="1" spans="1:15">
      <c r="A27" s="188" t="s">
        <v>134</v>
      </c>
      <c r="B27" s="188" t="s">
        <v>135</v>
      </c>
      <c r="C27" s="91">
        <v>677135.76</v>
      </c>
      <c r="D27" s="91">
        <v>677135.76</v>
      </c>
      <c r="E27" s="91">
        <v>677135.76</v>
      </c>
      <c r="F27" s="91"/>
      <c r="G27" s="91"/>
      <c r="H27" s="91"/>
      <c r="I27" s="91"/>
      <c r="J27" s="91"/>
      <c r="K27" s="91"/>
      <c r="L27" s="91"/>
      <c r="M27" s="91"/>
      <c r="N27" s="91"/>
      <c r="O27" s="91"/>
    </row>
    <row r="28" ht="21" customHeight="1" spans="1:15">
      <c r="A28" s="189" t="s">
        <v>136</v>
      </c>
      <c r="B28" s="189" t="s">
        <v>137</v>
      </c>
      <c r="C28" s="91">
        <v>267070.68</v>
      </c>
      <c r="D28" s="91">
        <v>267070.68</v>
      </c>
      <c r="E28" s="91">
        <v>267070.68</v>
      </c>
      <c r="F28" s="91"/>
      <c r="G28" s="91"/>
      <c r="H28" s="91"/>
      <c r="I28" s="91"/>
      <c r="J28" s="91"/>
      <c r="K28" s="91"/>
      <c r="L28" s="91"/>
      <c r="M28" s="91"/>
      <c r="N28" s="91"/>
      <c r="O28" s="91"/>
    </row>
    <row r="29" ht="21" customHeight="1" spans="1:15">
      <c r="A29" s="189" t="s">
        <v>138</v>
      </c>
      <c r="B29" s="189" t="s">
        <v>139</v>
      </c>
      <c r="C29" s="91">
        <v>33414</v>
      </c>
      <c r="D29" s="91">
        <v>33414</v>
      </c>
      <c r="E29" s="91">
        <v>33414</v>
      </c>
      <c r="F29" s="91"/>
      <c r="G29" s="91"/>
      <c r="H29" s="91"/>
      <c r="I29" s="91"/>
      <c r="J29" s="91"/>
      <c r="K29" s="91"/>
      <c r="L29" s="91"/>
      <c r="M29" s="91"/>
      <c r="N29" s="91"/>
      <c r="O29" s="91"/>
    </row>
    <row r="30" ht="21" customHeight="1" spans="1:15">
      <c r="A30" s="189" t="s">
        <v>140</v>
      </c>
      <c r="B30" s="189" t="s">
        <v>141</v>
      </c>
      <c r="C30" s="91">
        <v>333339.48</v>
      </c>
      <c r="D30" s="91">
        <v>333339.48</v>
      </c>
      <c r="E30" s="91">
        <v>333339.48</v>
      </c>
      <c r="F30" s="91"/>
      <c r="G30" s="91"/>
      <c r="H30" s="91"/>
      <c r="I30" s="91"/>
      <c r="J30" s="91"/>
      <c r="K30" s="91"/>
      <c r="L30" s="91"/>
      <c r="M30" s="91"/>
      <c r="N30" s="91"/>
      <c r="O30" s="91"/>
    </row>
    <row r="31" ht="21" customHeight="1" spans="1:15">
      <c r="A31" s="189" t="s">
        <v>142</v>
      </c>
      <c r="B31" s="189" t="s">
        <v>143</v>
      </c>
      <c r="C31" s="91">
        <v>43311.6</v>
      </c>
      <c r="D31" s="91">
        <v>43311.6</v>
      </c>
      <c r="E31" s="91">
        <v>43311.6</v>
      </c>
      <c r="F31" s="91"/>
      <c r="G31" s="91"/>
      <c r="H31" s="91"/>
      <c r="I31" s="91"/>
      <c r="J31" s="91"/>
      <c r="K31" s="91"/>
      <c r="L31" s="91"/>
      <c r="M31" s="91"/>
      <c r="N31" s="91"/>
      <c r="O31" s="91"/>
    </row>
    <row r="32" ht="21" customHeight="1" spans="1:15">
      <c r="A32" s="188" t="s">
        <v>144</v>
      </c>
      <c r="B32" s="188" t="s">
        <v>145</v>
      </c>
      <c r="C32" s="91">
        <v>418686.08</v>
      </c>
      <c r="D32" s="91">
        <v>418686.08</v>
      </c>
      <c r="E32" s="91"/>
      <c r="F32" s="91">
        <v>418686.08</v>
      </c>
      <c r="G32" s="91"/>
      <c r="H32" s="91"/>
      <c r="I32" s="91"/>
      <c r="J32" s="91"/>
      <c r="K32" s="91"/>
      <c r="L32" s="91"/>
      <c r="M32" s="91"/>
      <c r="N32" s="91"/>
      <c r="O32" s="91"/>
    </row>
    <row r="33" ht="21" customHeight="1" spans="1:15">
      <c r="A33" s="189" t="s">
        <v>146</v>
      </c>
      <c r="B33" s="189" t="s">
        <v>145</v>
      </c>
      <c r="C33" s="91">
        <v>418686.08</v>
      </c>
      <c r="D33" s="91">
        <v>418686.08</v>
      </c>
      <c r="E33" s="91"/>
      <c r="F33" s="91">
        <v>418686.08</v>
      </c>
      <c r="G33" s="91"/>
      <c r="H33" s="91"/>
      <c r="I33" s="91"/>
      <c r="J33" s="91"/>
      <c r="K33" s="91"/>
      <c r="L33" s="91"/>
      <c r="M33" s="91"/>
      <c r="N33" s="91"/>
      <c r="O33" s="91"/>
    </row>
    <row r="34" ht="21" customHeight="1" spans="1:15">
      <c r="A34" s="68" t="s">
        <v>147</v>
      </c>
      <c r="B34" s="68" t="s">
        <v>148</v>
      </c>
      <c r="C34" s="91">
        <v>519564</v>
      </c>
      <c r="D34" s="91">
        <v>519564</v>
      </c>
      <c r="E34" s="91">
        <v>519564</v>
      </c>
      <c r="F34" s="91"/>
      <c r="G34" s="91"/>
      <c r="H34" s="91"/>
      <c r="I34" s="91"/>
      <c r="J34" s="91"/>
      <c r="K34" s="91"/>
      <c r="L34" s="91"/>
      <c r="M34" s="91"/>
      <c r="N34" s="91"/>
      <c r="O34" s="91"/>
    </row>
    <row r="35" ht="21" customHeight="1" spans="1:15">
      <c r="A35" s="188" t="s">
        <v>149</v>
      </c>
      <c r="B35" s="188" t="s">
        <v>150</v>
      </c>
      <c r="C35" s="91">
        <v>519564</v>
      </c>
      <c r="D35" s="91">
        <v>519564</v>
      </c>
      <c r="E35" s="91">
        <v>519564</v>
      </c>
      <c r="F35" s="91"/>
      <c r="G35" s="91"/>
      <c r="H35" s="91"/>
      <c r="I35" s="91"/>
      <c r="J35" s="91"/>
      <c r="K35" s="91"/>
      <c r="L35" s="91"/>
      <c r="M35" s="91"/>
      <c r="N35" s="91"/>
      <c r="O35" s="91"/>
    </row>
    <row r="36" ht="21" customHeight="1" spans="1:15">
      <c r="A36" s="189" t="s">
        <v>151</v>
      </c>
      <c r="B36" s="189" t="s">
        <v>152</v>
      </c>
      <c r="C36" s="91">
        <v>519564</v>
      </c>
      <c r="D36" s="91">
        <v>519564</v>
      </c>
      <c r="E36" s="91">
        <v>519564</v>
      </c>
      <c r="F36" s="91"/>
      <c r="G36" s="91"/>
      <c r="H36" s="91"/>
      <c r="I36" s="91"/>
      <c r="J36" s="91"/>
      <c r="K36" s="91"/>
      <c r="L36" s="91"/>
      <c r="M36" s="91"/>
      <c r="N36" s="91"/>
      <c r="O36" s="91"/>
    </row>
    <row r="37" ht="21" customHeight="1" spans="1:15">
      <c r="A37" s="190" t="s">
        <v>55</v>
      </c>
      <c r="B37" s="42"/>
      <c r="C37" s="116">
        <v>39892538.12</v>
      </c>
      <c r="D37" s="116">
        <v>39892538.12</v>
      </c>
      <c r="E37" s="116">
        <v>8141915.16</v>
      </c>
      <c r="F37" s="116">
        <v>31750622.96</v>
      </c>
      <c r="G37" s="91"/>
      <c r="H37" s="91"/>
      <c r="I37" s="91"/>
      <c r="J37" s="91"/>
      <c r="K37" s="91"/>
      <c r="L37" s="91"/>
      <c r="M37" s="91"/>
      <c r="N37" s="91"/>
      <c r="O37" s="91"/>
    </row>
  </sheetData>
  <mergeCells count="12">
    <mergeCell ref="A2:O2"/>
    <mergeCell ref="A3:O3"/>
    <mergeCell ref="A4:B4"/>
    <mergeCell ref="D5:F5"/>
    <mergeCell ref="J5:O5"/>
    <mergeCell ref="A37:B37"/>
    <mergeCell ref="A5:A6"/>
    <mergeCell ref="B5:B6"/>
    <mergeCell ref="C5:C6"/>
    <mergeCell ref="G5:G6"/>
    <mergeCell ref="H5:H6"/>
    <mergeCell ref="I5:I6"/>
  </mergeCells>
  <printOptions horizontalCentered="1"/>
  <pageMargins left="0.96" right="0.96" top="0.72" bottom="0.72" header="0" footer="0"/>
  <pageSetup paperSize="9" scale="32"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18" activePane="bottomLeft" state="frozen"/>
      <selection/>
      <selection pane="bottomLeft" activeCell="D9" sqref="D9"/>
    </sheetView>
  </sheetViews>
  <sheetFormatPr defaultColWidth="8.575" defaultRowHeight="12.75" customHeight="1" outlineLevelCol="3"/>
  <cols>
    <col min="1" max="4" width="35.575" customWidth="1"/>
  </cols>
  <sheetData>
    <row r="1" customHeight="1" spans="1:4">
      <c r="A1" s="2"/>
      <c r="B1" s="2"/>
      <c r="C1" s="2"/>
      <c r="D1" s="2"/>
    </row>
    <row r="2" ht="15" customHeight="1" spans="1:4">
      <c r="A2" s="54"/>
      <c r="B2" s="58"/>
      <c r="C2" s="58"/>
      <c r="D2" s="58" t="s">
        <v>153</v>
      </c>
    </row>
    <row r="3" ht="41.25" customHeight="1" spans="1:1">
      <c r="A3" s="53" t="str">
        <f>"2025"&amp;"年部门财政拨款收支预算总表"</f>
        <v>2025年部门财政拨款收支预算总表</v>
      </c>
    </row>
    <row r="4" ht="17.25" customHeight="1" spans="1:4">
      <c r="A4" s="56" t="str">
        <f>"单位名称："&amp;"昆明市五华区卫生健康局（本级）"</f>
        <v>单位名称：昆明市五华区卫生健康局（本级）</v>
      </c>
      <c r="B4" s="174"/>
      <c r="D4" s="58" t="s">
        <v>1</v>
      </c>
    </row>
    <row r="5" ht="17.25" customHeight="1" spans="1:4">
      <c r="A5" s="175" t="s">
        <v>2</v>
      </c>
      <c r="B5" s="176"/>
      <c r="C5" s="175" t="s">
        <v>3</v>
      </c>
      <c r="D5" s="176"/>
    </row>
    <row r="6" ht="18.75" customHeight="1" spans="1:4">
      <c r="A6" s="175" t="s">
        <v>4</v>
      </c>
      <c r="B6" s="175" t="s">
        <v>5</v>
      </c>
      <c r="C6" s="175" t="s">
        <v>6</v>
      </c>
      <c r="D6" s="175" t="s">
        <v>5</v>
      </c>
    </row>
    <row r="7" ht="16.5" customHeight="1" spans="1:4">
      <c r="A7" s="177" t="s">
        <v>154</v>
      </c>
      <c r="B7" s="116">
        <v>39892538.12</v>
      </c>
      <c r="C7" s="177" t="s">
        <v>155</v>
      </c>
      <c r="D7" s="116">
        <v>39892538.12</v>
      </c>
    </row>
    <row r="8" ht="16.5" customHeight="1" spans="1:4">
      <c r="A8" s="177" t="s">
        <v>156</v>
      </c>
      <c r="B8" s="91">
        <v>39892538.12</v>
      </c>
      <c r="C8" s="177" t="s">
        <v>157</v>
      </c>
      <c r="D8" s="91">
        <v>40000</v>
      </c>
    </row>
    <row r="9" ht="16.5" customHeight="1" spans="1:4">
      <c r="A9" s="177" t="s">
        <v>158</v>
      </c>
      <c r="B9" s="91"/>
      <c r="C9" s="177" t="s">
        <v>159</v>
      </c>
      <c r="D9" s="91"/>
    </row>
    <row r="10" ht="16.5" customHeight="1" spans="1:4">
      <c r="A10" s="177" t="s">
        <v>160</v>
      </c>
      <c r="B10" s="91"/>
      <c r="C10" s="177" t="s">
        <v>161</v>
      </c>
      <c r="D10" s="91"/>
    </row>
    <row r="11" ht="16.5" customHeight="1" spans="1:4">
      <c r="A11" s="177" t="s">
        <v>162</v>
      </c>
      <c r="B11" s="91"/>
      <c r="C11" s="177" t="s">
        <v>163</v>
      </c>
      <c r="D11" s="91"/>
    </row>
    <row r="12" ht="16.5" customHeight="1" spans="1:4">
      <c r="A12" s="177" t="s">
        <v>156</v>
      </c>
      <c r="B12" s="91"/>
      <c r="C12" s="177" t="s">
        <v>164</v>
      </c>
      <c r="D12" s="91"/>
    </row>
    <row r="13" ht="16.5" customHeight="1" spans="1:4">
      <c r="A13" s="157" t="s">
        <v>158</v>
      </c>
      <c r="B13" s="91"/>
      <c r="C13" s="81" t="s">
        <v>165</v>
      </c>
      <c r="D13" s="91"/>
    </row>
    <row r="14" ht="16.5" customHeight="1" spans="1:4">
      <c r="A14" s="157" t="s">
        <v>160</v>
      </c>
      <c r="B14" s="91"/>
      <c r="C14" s="81" t="s">
        <v>166</v>
      </c>
      <c r="D14" s="91"/>
    </row>
    <row r="15" ht="16.5" customHeight="1" spans="1:4">
      <c r="A15" s="178"/>
      <c r="B15" s="91"/>
      <c r="C15" s="81" t="s">
        <v>167</v>
      </c>
      <c r="D15" s="91">
        <v>1810761.4</v>
      </c>
    </row>
    <row r="16" ht="16.5" customHeight="1" spans="1:4">
      <c r="A16" s="178"/>
      <c r="B16" s="91"/>
      <c r="C16" s="81" t="s">
        <v>168</v>
      </c>
      <c r="D16" s="91">
        <v>37522212.72</v>
      </c>
    </row>
    <row r="17" ht="16.5" customHeight="1" spans="1:4">
      <c r="A17" s="178"/>
      <c r="B17" s="91"/>
      <c r="C17" s="81" t="s">
        <v>169</v>
      </c>
      <c r="D17" s="91"/>
    </row>
    <row r="18" ht="16.5" customHeight="1" spans="1:4">
      <c r="A18" s="178"/>
      <c r="B18" s="91"/>
      <c r="C18" s="81" t="s">
        <v>170</v>
      </c>
      <c r="D18" s="91"/>
    </row>
    <row r="19" ht="16.5" customHeight="1" spans="1:4">
      <c r="A19" s="178"/>
      <c r="B19" s="91"/>
      <c r="C19" s="81" t="s">
        <v>171</v>
      </c>
      <c r="D19" s="91"/>
    </row>
    <row r="20" ht="16.5" customHeight="1" spans="1:4">
      <c r="A20" s="178"/>
      <c r="B20" s="91"/>
      <c r="C20" s="81" t="s">
        <v>172</v>
      </c>
      <c r="D20" s="91"/>
    </row>
    <row r="21" ht="16.5" customHeight="1" spans="1:4">
      <c r="A21" s="178"/>
      <c r="B21" s="91"/>
      <c r="C21" s="81" t="s">
        <v>173</v>
      </c>
      <c r="D21" s="91"/>
    </row>
    <row r="22" ht="16.5" customHeight="1" spans="1:4">
      <c r="A22" s="178"/>
      <c r="B22" s="91"/>
      <c r="C22" s="81" t="s">
        <v>174</v>
      </c>
      <c r="D22" s="91"/>
    </row>
    <row r="23" ht="16.5" customHeight="1" spans="1:4">
      <c r="A23" s="178"/>
      <c r="B23" s="91"/>
      <c r="C23" s="81" t="s">
        <v>175</v>
      </c>
      <c r="D23" s="91"/>
    </row>
    <row r="24" ht="16.5" customHeight="1" spans="1:4">
      <c r="A24" s="178"/>
      <c r="B24" s="91"/>
      <c r="C24" s="81" t="s">
        <v>176</v>
      </c>
      <c r="D24" s="91"/>
    </row>
    <row r="25" ht="16.5" customHeight="1" spans="1:4">
      <c r="A25" s="178"/>
      <c r="B25" s="91"/>
      <c r="C25" s="81" t="s">
        <v>177</v>
      </c>
      <c r="D25" s="91"/>
    </row>
    <row r="26" ht="16.5" customHeight="1" spans="1:4">
      <c r="A26" s="178"/>
      <c r="B26" s="91"/>
      <c r="C26" s="81" t="s">
        <v>178</v>
      </c>
      <c r="D26" s="91">
        <v>519564</v>
      </c>
    </row>
    <row r="27" ht="16.5" customHeight="1" spans="1:4">
      <c r="A27" s="178"/>
      <c r="B27" s="91"/>
      <c r="C27" s="81" t="s">
        <v>179</v>
      </c>
      <c r="D27" s="91"/>
    </row>
    <row r="28" ht="16.5" customHeight="1" spans="1:4">
      <c r="A28" s="178"/>
      <c r="B28" s="91"/>
      <c r="C28" s="81" t="s">
        <v>180</v>
      </c>
      <c r="D28" s="91"/>
    </row>
    <row r="29" ht="16.5" customHeight="1" spans="1:4">
      <c r="A29" s="178"/>
      <c r="B29" s="91"/>
      <c r="C29" s="81" t="s">
        <v>181</v>
      </c>
      <c r="D29" s="91"/>
    </row>
    <row r="30" ht="16.5" customHeight="1" spans="1:4">
      <c r="A30" s="178"/>
      <c r="B30" s="91"/>
      <c r="C30" s="81" t="s">
        <v>182</v>
      </c>
      <c r="D30" s="91"/>
    </row>
    <row r="31" ht="16.5" customHeight="1" spans="1:4">
      <c r="A31" s="178"/>
      <c r="B31" s="91"/>
      <c r="C31" s="81" t="s">
        <v>183</v>
      </c>
      <c r="D31" s="91"/>
    </row>
    <row r="32" ht="16.5" customHeight="1" spans="1:4">
      <c r="A32" s="178"/>
      <c r="B32" s="91"/>
      <c r="C32" s="157" t="s">
        <v>184</v>
      </c>
      <c r="D32" s="91"/>
    </row>
    <row r="33" ht="16.5" customHeight="1" spans="1:4">
      <c r="A33" s="178"/>
      <c r="B33" s="91"/>
      <c r="C33" s="157" t="s">
        <v>185</v>
      </c>
      <c r="D33" s="91"/>
    </row>
    <row r="34" ht="16.5" customHeight="1" spans="1:4">
      <c r="A34" s="178"/>
      <c r="B34" s="91"/>
      <c r="C34" s="38" t="s">
        <v>186</v>
      </c>
      <c r="D34" s="91"/>
    </row>
    <row r="35" ht="15" customHeight="1" spans="1:4">
      <c r="A35" s="179" t="s">
        <v>50</v>
      </c>
      <c r="B35" s="116">
        <v>39892538.12</v>
      </c>
      <c r="C35" s="179" t="s">
        <v>51</v>
      </c>
      <c r="D35" s="116">
        <v>39892538.12</v>
      </c>
    </row>
  </sheetData>
  <mergeCells count="4">
    <mergeCell ref="A3:D3"/>
    <mergeCell ref="A4:B4"/>
    <mergeCell ref="A5:B5"/>
    <mergeCell ref="C5:D5"/>
  </mergeCells>
  <printOptions horizontalCentered="1"/>
  <pageMargins left="0.96" right="0.96" top="0.72" bottom="0.72" header="0" footer="0"/>
  <pageSetup paperSize="9" scale="71"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7"/>
  <sheetViews>
    <sheetView showZeros="0" workbookViewId="0">
      <pane ySplit="1" topLeftCell="A2" activePane="bottomLeft" state="frozen"/>
      <selection/>
      <selection pane="bottomLeft" activeCell="F37" sqref="F37"/>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2"/>
      <c r="B1" s="2"/>
      <c r="C1" s="2"/>
      <c r="D1" s="2"/>
      <c r="E1" s="2"/>
      <c r="F1" s="2"/>
      <c r="G1" s="2"/>
    </row>
    <row r="2" customHeight="1" spans="4:7">
      <c r="D2" s="147"/>
      <c r="F2" s="83"/>
      <c r="G2" s="152" t="s">
        <v>187</v>
      </c>
    </row>
    <row r="3" ht="41.25" customHeight="1" spans="1:7">
      <c r="A3" s="136" t="str">
        <f>"2025"&amp;"年一般公共预算支出预算表（按功能科目分类）"</f>
        <v>2025年一般公共预算支出预算表（按功能科目分类）</v>
      </c>
      <c r="B3" s="136"/>
      <c r="C3" s="136"/>
      <c r="D3" s="136"/>
      <c r="E3" s="136"/>
      <c r="F3" s="136"/>
      <c r="G3" s="136"/>
    </row>
    <row r="4" ht="18" customHeight="1" spans="1:7">
      <c r="A4" s="8" t="str">
        <f>"单位名称："&amp;"昆明市五华区卫生健康局（本级）"</f>
        <v>单位名称：昆明市五华区卫生健康局（本级）</v>
      </c>
      <c r="F4" s="133"/>
      <c r="G4" s="152" t="s">
        <v>1</v>
      </c>
    </row>
    <row r="5" ht="20.25" customHeight="1" spans="1:7">
      <c r="A5" s="168" t="s">
        <v>188</v>
      </c>
      <c r="B5" s="169"/>
      <c r="C5" s="137" t="s">
        <v>55</v>
      </c>
      <c r="D5" s="160" t="s">
        <v>75</v>
      </c>
      <c r="E5" s="46"/>
      <c r="F5" s="47"/>
      <c r="G5" s="149" t="s">
        <v>76</v>
      </c>
    </row>
    <row r="6" ht="20.25" customHeight="1" spans="1:7">
      <c r="A6" s="170" t="s">
        <v>72</v>
      </c>
      <c r="B6" s="170" t="s">
        <v>73</v>
      </c>
      <c r="C6" s="24"/>
      <c r="D6" s="142" t="s">
        <v>57</v>
      </c>
      <c r="E6" s="142" t="s">
        <v>189</v>
      </c>
      <c r="F6" s="142" t="s">
        <v>190</v>
      </c>
      <c r="G6" s="151"/>
    </row>
    <row r="7" ht="15" customHeight="1" spans="1:7">
      <c r="A7" s="72" t="s">
        <v>82</v>
      </c>
      <c r="B7" s="72" t="s">
        <v>83</v>
      </c>
      <c r="C7" s="72" t="s">
        <v>84</v>
      </c>
      <c r="D7" s="72" t="s">
        <v>85</v>
      </c>
      <c r="E7" s="72" t="s">
        <v>86</v>
      </c>
      <c r="F7" s="72" t="s">
        <v>87</v>
      </c>
      <c r="G7" s="72" t="s">
        <v>88</v>
      </c>
    </row>
    <row r="8" ht="18" customHeight="1" spans="1:7">
      <c r="A8" s="38" t="s">
        <v>97</v>
      </c>
      <c r="B8" s="38" t="s">
        <v>98</v>
      </c>
      <c r="C8" s="91">
        <v>40000</v>
      </c>
      <c r="D8" s="91"/>
      <c r="E8" s="91"/>
      <c r="F8" s="91"/>
      <c r="G8" s="91">
        <v>40000</v>
      </c>
    </row>
    <row r="9" ht="18" customHeight="1" spans="1:7">
      <c r="A9" s="146" t="s">
        <v>99</v>
      </c>
      <c r="B9" s="146" t="s">
        <v>100</v>
      </c>
      <c r="C9" s="91">
        <v>40000</v>
      </c>
      <c r="D9" s="91"/>
      <c r="E9" s="91"/>
      <c r="F9" s="91"/>
      <c r="G9" s="91">
        <v>40000</v>
      </c>
    </row>
    <row r="10" ht="18" customHeight="1" spans="1:7">
      <c r="A10" s="171" t="s">
        <v>101</v>
      </c>
      <c r="B10" s="171" t="s">
        <v>100</v>
      </c>
      <c r="C10" s="91">
        <v>40000</v>
      </c>
      <c r="D10" s="91"/>
      <c r="E10" s="91"/>
      <c r="F10" s="91"/>
      <c r="G10" s="91">
        <v>40000</v>
      </c>
    </row>
    <row r="11" ht="18" customHeight="1" spans="1:7">
      <c r="A11" s="38" t="s">
        <v>102</v>
      </c>
      <c r="B11" s="38" t="s">
        <v>103</v>
      </c>
      <c r="C11" s="91">
        <v>1810761.4</v>
      </c>
      <c r="D11" s="91">
        <v>1810761.4</v>
      </c>
      <c r="E11" s="91">
        <v>1663161.4</v>
      </c>
      <c r="F11" s="91">
        <v>147600</v>
      </c>
      <c r="G11" s="91"/>
    </row>
    <row r="12" ht="18" customHeight="1" spans="1:7">
      <c r="A12" s="146" t="s">
        <v>104</v>
      </c>
      <c r="B12" s="146" t="s">
        <v>105</v>
      </c>
      <c r="C12" s="91">
        <v>1810761.4</v>
      </c>
      <c r="D12" s="91">
        <v>1810761.4</v>
      </c>
      <c r="E12" s="91">
        <v>1663161.4</v>
      </c>
      <c r="F12" s="91">
        <v>147600</v>
      </c>
      <c r="G12" s="91"/>
    </row>
    <row r="13" ht="18" customHeight="1" spans="1:7">
      <c r="A13" s="171" t="s">
        <v>106</v>
      </c>
      <c r="B13" s="171" t="s">
        <v>107</v>
      </c>
      <c r="C13" s="91">
        <v>1180800</v>
      </c>
      <c r="D13" s="91">
        <v>1180800</v>
      </c>
      <c r="E13" s="91">
        <v>1033200</v>
      </c>
      <c r="F13" s="91">
        <v>147600</v>
      </c>
      <c r="G13" s="91"/>
    </row>
    <row r="14" ht="18" customHeight="1" spans="1:7">
      <c r="A14" s="171" t="s">
        <v>108</v>
      </c>
      <c r="B14" s="171" t="s">
        <v>109</v>
      </c>
      <c r="C14" s="91">
        <v>529961.4</v>
      </c>
      <c r="D14" s="91">
        <v>529961.4</v>
      </c>
      <c r="E14" s="91">
        <v>529961.4</v>
      </c>
      <c r="F14" s="91"/>
      <c r="G14" s="91"/>
    </row>
    <row r="15" ht="18" customHeight="1" spans="1:7">
      <c r="A15" s="171" t="s">
        <v>110</v>
      </c>
      <c r="B15" s="171" t="s">
        <v>111</v>
      </c>
      <c r="C15" s="91">
        <v>100000</v>
      </c>
      <c r="D15" s="91">
        <v>100000</v>
      </c>
      <c r="E15" s="91">
        <v>100000</v>
      </c>
      <c r="F15" s="91"/>
      <c r="G15" s="91"/>
    </row>
    <row r="16" ht="18" customHeight="1" spans="1:7">
      <c r="A16" s="38" t="s">
        <v>112</v>
      </c>
      <c r="B16" s="38" t="s">
        <v>113</v>
      </c>
      <c r="C16" s="91">
        <v>37522212.72</v>
      </c>
      <c r="D16" s="91">
        <v>5811589.76</v>
      </c>
      <c r="E16" s="91">
        <v>5317352.76</v>
      </c>
      <c r="F16" s="91">
        <v>494237</v>
      </c>
      <c r="G16" s="91">
        <v>31710622.96</v>
      </c>
    </row>
    <row r="17" ht="18" customHeight="1" spans="1:7">
      <c r="A17" s="146" t="s">
        <v>114</v>
      </c>
      <c r="B17" s="146" t="s">
        <v>115</v>
      </c>
      <c r="C17" s="91">
        <v>6226074</v>
      </c>
      <c r="D17" s="91">
        <v>5134454</v>
      </c>
      <c r="E17" s="91">
        <v>4640217</v>
      </c>
      <c r="F17" s="91">
        <v>494237</v>
      </c>
      <c r="G17" s="91">
        <v>1091620</v>
      </c>
    </row>
    <row r="18" ht="18" customHeight="1" spans="1:7">
      <c r="A18" s="171" t="s">
        <v>116</v>
      </c>
      <c r="B18" s="171" t="s">
        <v>117</v>
      </c>
      <c r="C18" s="91">
        <v>5189454</v>
      </c>
      <c r="D18" s="91">
        <v>5134454</v>
      </c>
      <c r="E18" s="91">
        <v>4640217</v>
      </c>
      <c r="F18" s="91">
        <v>494237</v>
      </c>
      <c r="G18" s="91">
        <v>55000</v>
      </c>
    </row>
    <row r="19" ht="18" customHeight="1" spans="1:7">
      <c r="A19" s="171" t="s">
        <v>118</v>
      </c>
      <c r="B19" s="171" t="s">
        <v>119</v>
      </c>
      <c r="C19" s="91">
        <v>1036620</v>
      </c>
      <c r="D19" s="91"/>
      <c r="E19" s="91"/>
      <c r="F19" s="91"/>
      <c r="G19" s="91">
        <v>1036620</v>
      </c>
    </row>
    <row r="20" ht="18" customHeight="1" spans="1:7">
      <c r="A20" s="146" t="s">
        <v>120</v>
      </c>
      <c r="B20" s="146" t="s">
        <v>121</v>
      </c>
      <c r="C20" s="91">
        <v>220900</v>
      </c>
      <c r="D20" s="91"/>
      <c r="E20" s="91"/>
      <c r="F20" s="91"/>
      <c r="G20" s="91">
        <v>220900</v>
      </c>
    </row>
    <row r="21" ht="18" customHeight="1" spans="1:7">
      <c r="A21" s="171" t="s">
        <v>122</v>
      </c>
      <c r="B21" s="171" t="s">
        <v>123</v>
      </c>
      <c r="C21" s="91">
        <v>220900</v>
      </c>
      <c r="D21" s="91"/>
      <c r="E21" s="91"/>
      <c r="F21" s="91"/>
      <c r="G21" s="91">
        <v>220900</v>
      </c>
    </row>
    <row r="22" ht="18" customHeight="1" spans="1:7">
      <c r="A22" s="146" t="s">
        <v>124</v>
      </c>
      <c r="B22" s="146" t="s">
        <v>125</v>
      </c>
      <c r="C22" s="91">
        <v>14493058</v>
      </c>
      <c r="D22" s="91"/>
      <c r="E22" s="91"/>
      <c r="F22" s="91"/>
      <c r="G22" s="91">
        <v>14493058</v>
      </c>
    </row>
    <row r="23" ht="18" customHeight="1" spans="1:7">
      <c r="A23" s="171" t="s">
        <v>126</v>
      </c>
      <c r="B23" s="171" t="s">
        <v>127</v>
      </c>
      <c r="C23" s="91">
        <v>14213058</v>
      </c>
      <c r="D23" s="91"/>
      <c r="E23" s="91"/>
      <c r="F23" s="91"/>
      <c r="G23" s="91">
        <v>14213058</v>
      </c>
    </row>
    <row r="24" ht="18" customHeight="1" spans="1:7">
      <c r="A24" s="171" t="s">
        <v>128</v>
      </c>
      <c r="B24" s="171" t="s">
        <v>129</v>
      </c>
      <c r="C24" s="91">
        <v>280000</v>
      </c>
      <c r="D24" s="91"/>
      <c r="E24" s="91"/>
      <c r="F24" s="91"/>
      <c r="G24" s="91">
        <v>280000</v>
      </c>
    </row>
    <row r="25" ht="18" customHeight="1" spans="1:7">
      <c r="A25" s="146" t="s">
        <v>130</v>
      </c>
      <c r="B25" s="146" t="s">
        <v>131</v>
      </c>
      <c r="C25" s="91">
        <v>15486358.88</v>
      </c>
      <c r="D25" s="91"/>
      <c r="E25" s="91"/>
      <c r="F25" s="91"/>
      <c r="G25" s="91">
        <v>15486358.88</v>
      </c>
    </row>
    <row r="26" ht="18" customHeight="1" spans="1:7">
      <c r="A26" s="171" t="s">
        <v>132</v>
      </c>
      <c r="B26" s="171" t="s">
        <v>133</v>
      </c>
      <c r="C26" s="91">
        <v>15486358.88</v>
      </c>
      <c r="D26" s="91"/>
      <c r="E26" s="91"/>
      <c r="F26" s="91"/>
      <c r="G26" s="91">
        <v>15486358.88</v>
      </c>
    </row>
    <row r="27" ht="18" customHeight="1" spans="1:7">
      <c r="A27" s="146" t="s">
        <v>134</v>
      </c>
      <c r="B27" s="146" t="s">
        <v>135</v>
      </c>
      <c r="C27" s="91">
        <v>677135.76</v>
      </c>
      <c r="D27" s="91">
        <v>677135.76</v>
      </c>
      <c r="E27" s="91">
        <v>677135.76</v>
      </c>
      <c r="F27" s="91"/>
      <c r="G27" s="91"/>
    </row>
    <row r="28" ht="18" customHeight="1" spans="1:7">
      <c r="A28" s="171" t="s">
        <v>136</v>
      </c>
      <c r="B28" s="171" t="s">
        <v>137</v>
      </c>
      <c r="C28" s="91">
        <v>267070.68</v>
      </c>
      <c r="D28" s="91">
        <v>267070.68</v>
      </c>
      <c r="E28" s="91">
        <v>267070.68</v>
      </c>
      <c r="F28" s="91"/>
      <c r="G28" s="91"/>
    </row>
    <row r="29" ht="18" customHeight="1" spans="1:7">
      <c r="A29" s="171" t="s">
        <v>138</v>
      </c>
      <c r="B29" s="171" t="s">
        <v>139</v>
      </c>
      <c r="C29" s="91">
        <v>33414</v>
      </c>
      <c r="D29" s="91">
        <v>33414</v>
      </c>
      <c r="E29" s="91">
        <v>33414</v>
      </c>
      <c r="F29" s="91"/>
      <c r="G29" s="91"/>
    </row>
    <row r="30" ht="18" customHeight="1" spans="1:7">
      <c r="A30" s="171" t="s">
        <v>140</v>
      </c>
      <c r="B30" s="171" t="s">
        <v>141</v>
      </c>
      <c r="C30" s="91">
        <v>333339.48</v>
      </c>
      <c r="D30" s="91">
        <v>333339.48</v>
      </c>
      <c r="E30" s="91">
        <v>333339.48</v>
      </c>
      <c r="F30" s="91"/>
      <c r="G30" s="91"/>
    </row>
    <row r="31" ht="18" customHeight="1" spans="1:7">
      <c r="A31" s="171" t="s">
        <v>142</v>
      </c>
      <c r="B31" s="171" t="s">
        <v>143</v>
      </c>
      <c r="C31" s="91">
        <v>43311.6</v>
      </c>
      <c r="D31" s="91">
        <v>43311.6</v>
      </c>
      <c r="E31" s="91">
        <v>43311.6</v>
      </c>
      <c r="F31" s="91"/>
      <c r="G31" s="91"/>
    </row>
    <row r="32" ht="18" customHeight="1" spans="1:7">
      <c r="A32" s="146" t="s">
        <v>144</v>
      </c>
      <c r="B32" s="146" t="s">
        <v>145</v>
      </c>
      <c r="C32" s="91">
        <v>418686.08</v>
      </c>
      <c r="D32" s="91"/>
      <c r="E32" s="91"/>
      <c r="F32" s="91"/>
      <c r="G32" s="91">
        <v>418686.08</v>
      </c>
    </row>
    <row r="33" ht="18" customHeight="1" spans="1:7">
      <c r="A33" s="171" t="s">
        <v>146</v>
      </c>
      <c r="B33" s="171" t="s">
        <v>145</v>
      </c>
      <c r="C33" s="91">
        <v>418686.08</v>
      </c>
      <c r="D33" s="91"/>
      <c r="E33" s="91"/>
      <c r="F33" s="91"/>
      <c r="G33" s="91">
        <v>418686.08</v>
      </c>
    </row>
    <row r="34" ht="18" customHeight="1" spans="1:7">
      <c r="A34" s="38" t="s">
        <v>147</v>
      </c>
      <c r="B34" s="38" t="s">
        <v>148</v>
      </c>
      <c r="C34" s="91">
        <v>519564</v>
      </c>
      <c r="D34" s="91">
        <v>519564</v>
      </c>
      <c r="E34" s="91">
        <v>519564</v>
      </c>
      <c r="F34" s="91"/>
      <c r="G34" s="91"/>
    </row>
    <row r="35" ht="18" customHeight="1" spans="1:7">
      <c r="A35" s="146" t="s">
        <v>149</v>
      </c>
      <c r="B35" s="146" t="s">
        <v>150</v>
      </c>
      <c r="C35" s="91">
        <v>519564</v>
      </c>
      <c r="D35" s="91">
        <v>519564</v>
      </c>
      <c r="E35" s="91">
        <v>519564</v>
      </c>
      <c r="F35" s="91"/>
      <c r="G35" s="91"/>
    </row>
    <row r="36" ht="18" customHeight="1" spans="1:7">
      <c r="A36" s="171" t="s">
        <v>151</v>
      </c>
      <c r="B36" s="171" t="s">
        <v>152</v>
      </c>
      <c r="C36" s="91">
        <v>519564</v>
      </c>
      <c r="D36" s="91">
        <v>519564</v>
      </c>
      <c r="E36" s="91">
        <v>519564</v>
      </c>
      <c r="F36" s="91"/>
      <c r="G36" s="91"/>
    </row>
    <row r="37" ht="18" customHeight="1" spans="1:7">
      <c r="A37" s="172" t="s">
        <v>191</v>
      </c>
      <c r="B37" s="173" t="s">
        <v>191</v>
      </c>
      <c r="C37" s="116">
        <v>39892538.12</v>
      </c>
      <c r="D37" s="116">
        <v>8141915.16</v>
      </c>
      <c r="E37" s="116">
        <v>7500078.16</v>
      </c>
      <c r="F37" s="116">
        <v>641837</v>
      </c>
      <c r="G37" s="116">
        <v>31750622.96</v>
      </c>
    </row>
  </sheetData>
  <mergeCells count="6">
    <mergeCell ref="A3:G3"/>
    <mergeCell ref="A5:B5"/>
    <mergeCell ref="D5:F5"/>
    <mergeCell ref="A37:B37"/>
    <mergeCell ref="C5:C6"/>
    <mergeCell ref="G5:G6"/>
  </mergeCells>
  <printOptions horizontalCentered="1"/>
  <pageMargins left="0.37" right="0.37" top="0.56" bottom="0.56" header="0.48" footer="0.48"/>
  <pageSetup paperSize="9" scale="6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pane ySplit="1" topLeftCell="A2" activePane="bottomLeft" state="frozen"/>
      <selection/>
      <selection pane="bottomLeft" activeCell="D12" sqref="D12"/>
    </sheetView>
  </sheetViews>
  <sheetFormatPr defaultColWidth="10.425" defaultRowHeight="14.25" customHeight="1" outlineLevelCol="5"/>
  <cols>
    <col min="1" max="6" width="28.1416666666667" customWidth="1"/>
  </cols>
  <sheetData>
    <row r="1" customHeight="1" spans="1:6">
      <c r="A1" s="2"/>
      <c r="B1" s="2"/>
      <c r="C1" s="2"/>
      <c r="D1" s="2"/>
      <c r="E1" s="2"/>
      <c r="F1" s="2"/>
    </row>
    <row r="2" customHeight="1" spans="1:6">
      <c r="A2" s="55"/>
      <c r="B2" s="55"/>
      <c r="C2" s="55"/>
      <c r="D2" s="55"/>
      <c r="E2" s="54"/>
      <c r="F2" s="164" t="s">
        <v>192</v>
      </c>
    </row>
    <row r="3" ht="41.25" customHeight="1" spans="1:6">
      <c r="A3" s="165" t="str">
        <f>"2025"&amp;"年一般公共预算“三公”经费支出预算表"</f>
        <v>2025年一般公共预算“三公”经费支出预算表</v>
      </c>
      <c r="B3" s="55"/>
      <c r="C3" s="55"/>
      <c r="D3" s="55"/>
      <c r="E3" s="54"/>
      <c r="F3" s="55"/>
    </row>
    <row r="4" customHeight="1" spans="1:6">
      <c r="A4" s="123" t="str">
        <f>"单位名称："&amp;"昆明市五华区卫生健康局（本级）"</f>
        <v>单位名称：昆明市五华区卫生健康局（本级）</v>
      </c>
      <c r="B4" s="166"/>
      <c r="D4" s="55"/>
      <c r="E4" s="54"/>
      <c r="F4" s="76" t="s">
        <v>1</v>
      </c>
    </row>
    <row r="5" ht="27" customHeight="1" spans="1:6">
      <c r="A5" s="59" t="s">
        <v>193</v>
      </c>
      <c r="B5" s="59" t="s">
        <v>194</v>
      </c>
      <c r="C5" s="61" t="s">
        <v>195</v>
      </c>
      <c r="D5" s="59"/>
      <c r="E5" s="60"/>
      <c r="F5" s="59" t="s">
        <v>196</v>
      </c>
    </row>
    <row r="6" ht="28.5" customHeight="1" spans="1:6">
      <c r="A6" s="167"/>
      <c r="B6" s="63"/>
      <c r="C6" s="60" t="s">
        <v>57</v>
      </c>
      <c r="D6" s="60" t="s">
        <v>197</v>
      </c>
      <c r="E6" s="60" t="s">
        <v>198</v>
      </c>
      <c r="F6" s="62"/>
    </row>
    <row r="7" ht="17.25" customHeight="1" spans="1:6">
      <c r="A7" s="67" t="s">
        <v>82</v>
      </c>
      <c r="B7" s="67" t="s">
        <v>83</v>
      </c>
      <c r="C7" s="67" t="s">
        <v>84</v>
      </c>
      <c r="D7" s="67" t="s">
        <v>85</v>
      </c>
      <c r="E7" s="67" t="s">
        <v>86</v>
      </c>
      <c r="F7" s="67" t="s">
        <v>87</v>
      </c>
    </row>
    <row r="8" ht="17.25" customHeight="1" spans="1:6">
      <c r="A8" s="91"/>
      <c r="B8" s="91"/>
      <c r="C8" s="91"/>
      <c r="D8" s="91"/>
      <c r="E8" s="91"/>
      <c r="F8" s="91"/>
    </row>
    <row r="10" customHeight="1" spans="1:1">
      <c r="A10" t="s">
        <v>199</v>
      </c>
    </row>
  </sheetData>
  <mergeCells count="6">
    <mergeCell ref="A3:F3"/>
    <mergeCell ref="A4:B4"/>
    <mergeCell ref="C5:E5"/>
    <mergeCell ref="A5:A6"/>
    <mergeCell ref="B5:B6"/>
    <mergeCell ref="F5:F6"/>
  </mergeCells>
  <pageMargins left="0.67" right="0.67" top="0.72" bottom="0.72" header="0.28" footer="0.28"/>
  <pageSetup paperSize="9" scale="68"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48"/>
  <sheetViews>
    <sheetView showZeros="0" workbookViewId="0">
      <pane ySplit="1" topLeftCell="A2" activePane="bottomLeft" state="frozen"/>
      <selection/>
      <selection pane="bottomLeft" activeCell="B11" sqref="B11:B47"/>
    </sheetView>
  </sheetViews>
  <sheetFormatPr defaultColWidth="9.14166666666667" defaultRowHeight="14.25" customHeight="1"/>
  <cols>
    <col min="1" max="1" width="21.5583333333333" customWidth="1"/>
    <col min="2" max="2" width="28.5583333333333" customWidth="1"/>
    <col min="3" max="3" width="20.7166666666667" customWidth="1"/>
    <col min="4" max="4" width="20.8916666666667" customWidth="1"/>
    <col min="5" max="5" width="10.1416666666667" customWidth="1"/>
    <col min="6" max="6" width="30.4416666666667" customWidth="1"/>
    <col min="7" max="7" width="10.275" customWidth="1"/>
    <col min="8" max="8" width="26.6666666666667" customWidth="1"/>
    <col min="9" max="24" width="18.7166666666667" customWidth="1"/>
  </cols>
  <sheetData>
    <row r="1" customHeight="1" spans="1:24">
      <c r="A1" s="2"/>
      <c r="B1" s="2"/>
      <c r="C1" s="2"/>
      <c r="D1" s="2"/>
      <c r="E1" s="2"/>
      <c r="F1" s="2"/>
      <c r="G1" s="2"/>
      <c r="H1" s="2"/>
      <c r="I1" s="2"/>
      <c r="J1" s="2"/>
      <c r="K1" s="2"/>
      <c r="L1" s="2"/>
      <c r="M1" s="2"/>
      <c r="N1" s="2"/>
      <c r="O1" s="2"/>
      <c r="P1" s="2"/>
      <c r="Q1" s="2"/>
      <c r="R1" s="2"/>
      <c r="S1" s="2"/>
      <c r="T1" s="2"/>
      <c r="U1" s="2"/>
      <c r="V1" s="2"/>
      <c r="W1" s="2"/>
      <c r="X1" s="2"/>
    </row>
    <row r="2" ht="13.5" customHeight="1" spans="2:24">
      <c r="B2" s="147"/>
      <c r="C2" s="153"/>
      <c r="E2" s="154"/>
      <c r="F2" s="154"/>
      <c r="G2" s="154"/>
      <c r="H2" s="154"/>
      <c r="I2" s="93"/>
      <c r="J2" s="93"/>
      <c r="K2" s="93"/>
      <c r="L2" s="93"/>
      <c r="M2" s="93"/>
      <c r="N2" s="93"/>
      <c r="R2" s="93"/>
      <c r="V2" s="153"/>
      <c r="X2" s="44" t="s">
        <v>200</v>
      </c>
    </row>
    <row r="3" ht="45.75" customHeight="1" spans="1:24">
      <c r="A3" s="78" t="str">
        <f>"2025"&amp;"年部门基本支出预算表"</f>
        <v>2025年部门基本支出预算表</v>
      </c>
      <c r="B3" s="6"/>
      <c r="C3" s="78"/>
      <c r="D3" s="78"/>
      <c r="E3" s="78"/>
      <c r="F3" s="78"/>
      <c r="G3" s="78"/>
      <c r="H3" s="78"/>
      <c r="I3" s="78"/>
      <c r="J3" s="78"/>
      <c r="K3" s="78"/>
      <c r="L3" s="78"/>
      <c r="M3" s="78"/>
      <c r="N3" s="78"/>
      <c r="O3" s="6"/>
      <c r="P3" s="6"/>
      <c r="Q3" s="6"/>
      <c r="R3" s="78"/>
      <c r="S3" s="78"/>
      <c r="T3" s="78"/>
      <c r="U3" s="78"/>
      <c r="V3" s="78"/>
      <c r="W3" s="78"/>
      <c r="X3" s="78"/>
    </row>
    <row r="4" ht="18.75" customHeight="1" spans="1:24">
      <c r="A4" s="8" t="str">
        <f>"单位名称："&amp;"昆明市五华区卫生健康局（本级）"</f>
        <v>单位名称：昆明市五华区卫生健康局（本级）</v>
      </c>
      <c r="B4" s="9"/>
      <c r="C4" s="155"/>
      <c r="D4" s="155"/>
      <c r="E4" s="155"/>
      <c r="F4" s="155"/>
      <c r="G4" s="155"/>
      <c r="H4" s="155"/>
      <c r="I4" s="95"/>
      <c r="J4" s="95"/>
      <c r="K4" s="95"/>
      <c r="L4" s="95"/>
      <c r="M4" s="95"/>
      <c r="N4" s="95"/>
      <c r="O4" s="10"/>
      <c r="P4" s="10"/>
      <c r="Q4" s="10"/>
      <c r="R4" s="95"/>
      <c r="V4" s="153"/>
      <c r="X4" s="44" t="s">
        <v>1</v>
      </c>
    </row>
    <row r="5" ht="18" customHeight="1" spans="1:24">
      <c r="A5" s="13" t="s">
        <v>201</v>
      </c>
      <c r="B5" s="13" t="s">
        <v>202</v>
      </c>
      <c r="C5" s="13" t="s">
        <v>203</v>
      </c>
      <c r="D5" s="13" t="s">
        <v>204</v>
      </c>
      <c r="E5" s="13" t="s">
        <v>205</v>
      </c>
      <c r="F5" s="13" t="s">
        <v>206</v>
      </c>
      <c r="G5" s="13" t="s">
        <v>207</v>
      </c>
      <c r="H5" s="13" t="s">
        <v>208</v>
      </c>
      <c r="I5" s="160" t="s">
        <v>209</v>
      </c>
      <c r="J5" s="119" t="s">
        <v>209</v>
      </c>
      <c r="K5" s="119"/>
      <c r="L5" s="119"/>
      <c r="M5" s="119"/>
      <c r="N5" s="119"/>
      <c r="O5" s="46"/>
      <c r="P5" s="46"/>
      <c r="Q5" s="46"/>
      <c r="R5" s="111" t="s">
        <v>61</v>
      </c>
      <c r="S5" s="119" t="s">
        <v>62</v>
      </c>
      <c r="T5" s="119"/>
      <c r="U5" s="119"/>
      <c r="V5" s="119"/>
      <c r="W5" s="119"/>
      <c r="X5" s="120"/>
    </row>
    <row r="6" ht="18" customHeight="1" spans="1:24">
      <c r="A6" s="18"/>
      <c r="B6" s="37"/>
      <c r="C6" s="139"/>
      <c r="D6" s="18"/>
      <c r="E6" s="18"/>
      <c r="F6" s="18"/>
      <c r="G6" s="18"/>
      <c r="H6" s="18"/>
      <c r="I6" s="137" t="s">
        <v>210</v>
      </c>
      <c r="J6" s="160" t="s">
        <v>58</v>
      </c>
      <c r="K6" s="119"/>
      <c r="L6" s="119"/>
      <c r="M6" s="119"/>
      <c r="N6" s="120"/>
      <c r="O6" s="15" t="s">
        <v>211</v>
      </c>
      <c r="P6" s="46"/>
      <c r="Q6" s="47"/>
      <c r="R6" s="13" t="s">
        <v>61</v>
      </c>
      <c r="S6" s="160" t="s">
        <v>62</v>
      </c>
      <c r="T6" s="111" t="s">
        <v>64</v>
      </c>
      <c r="U6" s="119" t="s">
        <v>62</v>
      </c>
      <c r="V6" s="111" t="s">
        <v>66</v>
      </c>
      <c r="W6" s="111" t="s">
        <v>67</v>
      </c>
      <c r="X6" s="163" t="s">
        <v>68</v>
      </c>
    </row>
    <row r="7" ht="19.5" customHeight="1" spans="1:24">
      <c r="A7" s="37"/>
      <c r="B7" s="37"/>
      <c r="C7" s="37"/>
      <c r="D7" s="37"/>
      <c r="E7" s="37"/>
      <c r="F7" s="37"/>
      <c r="G7" s="37"/>
      <c r="H7" s="37"/>
      <c r="I7" s="37"/>
      <c r="J7" s="161" t="s">
        <v>212</v>
      </c>
      <c r="K7" s="13" t="s">
        <v>213</v>
      </c>
      <c r="L7" s="13" t="s">
        <v>214</v>
      </c>
      <c r="M7" s="13" t="s">
        <v>215</v>
      </c>
      <c r="N7" s="13" t="s">
        <v>216</v>
      </c>
      <c r="O7" s="13" t="s">
        <v>58</v>
      </c>
      <c r="P7" s="13" t="s">
        <v>59</v>
      </c>
      <c r="Q7" s="13" t="s">
        <v>60</v>
      </c>
      <c r="R7" s="37"/>
      <c r="S7" s="13" t="s">
        <v>57</v>
      </c>
      <c r="T7" s="13" t="s">
        <v>64</v>
      </c>
      <c r="U7" s="13" t="s">
        <v>217</v>
      </c>
      <c r="V7" s="13" t="s">
        <v>66</v>
      </c>
      <c r="W7" s="13" t="s">
        <v>67</v>
      </c>
      <c r="X7" s="13" t="s">
        <v>68</v>
      </c>
    </row>
    <row r="8" ht="37.5" customHeight="1" spans="1:24">
      <c r="A8" s="156"/>
      <c r="B8" s="24"/>
      <c r="C8" s="156"/>
      <c r="D8" s="156"/>
      <c r="E8" s="156"/>
      <c r="F8" s="156"/>
      <c r="G8" s="156"/>
      <c r="H8" s="156"/>
      <c r="I8" s="156"/>
      <c r="J8" s="162" t="s">
        <v>57</v>
      </c>
      <c r="K8" s="22" t="s">
        <v>218</v>
      </c>
      <c r="L8" s="22" t="s">
        <v>214</v>
      </c>
      <c r="M8" s="22" t="s">
        <v>215</v>
      </c>
      <c r="N8" s="22" t="s">
        <v>216</v>
      </c>
      <c r="O8" s="22" t="s">
        <v>214</v>
      </c>
      <c r="P8" s="22" t="s">
        <v>215</v>
      </c>
      <c r="Q8" s="22" t="s">
        <v>216</v>
      </c>
      <c r="R8" s="22" t="s">
        <v>61</v>
      </c>
      <c r="S8" s="22" t="s">
        <v>57</v>
      </c>
      <c r="T8" s="22" t="s">
        <v>64</v>
      </c>
      <c r="U8" s="22" t="s">
        <v>217</v>
      </c>
      <c r="V8" s="22" t="s">
        <v>66</v>
      </c>
      <c r="W8" s="22" t="s">
        <v>67</v>
      </c>
      <c r="X8" s="22" t="s">
        <v>68</v>
      </c>
    </row>
    <row r="9" customHeight="1" spans="1:24">
      <c r="A9" s="48">
        <v>1</v>
      </c>
      <c r="B9" s="48">
        <v>2</v>
      </c>
      <c r="C9" s="48">
        <v>3</v>
      </c>
      <c r="D9" s="48">
        <v>4</v>
      </c>
      <c r="E9" s="48">
        <v>5</v>
      </c>
      <c r="F9" s="48">
        <v>6</v>
      </c>
      <c r="G9" s="48">
        <v>7</v>
      </c>
      <c r="H9" s="48">
        <v>8</v>
      </c>
      <c r="I9" s="48">
        <v>9</v>
      </c>
      <c r="J9" s="48">
        <v>10</v>
      </c>
      <c r="K9" s="48">
        <v>11</v>
      </c>
      <c r="L9" s="48">
        <v>12</v>
      </c>
      <c r="M9" s="48">
        <v>13</v>
      </c>
      <c r="N9" s="48">
        <v>14</v>
      </c>
      <c r="O9" s="48">
        <v>15</v>
      </c>
      <c r="P9" s="48">
        <v>16</v>
      </c>
      <c r="Q9" s="48">
        <v>17</v>
      </c>
      <c r="R9" s="48">
        <v>18</v>
      </c>
      <c r="S9" s="48">
        <v>19</v>
      </c>
      <c r="T9" s="48">
        <v>20</v>
      </c>
      <c r="U9" s="48">
        <v>21</v>
      </c>
      <c r="V9" s="48">
        <v>22</v>
      </c>
      <c r="W9" s="48">
        <v>23</v>
      </c>
      <c r="X9" s="48">
        <v>24</v>
      </c>
    </row>
    <row r="10" ht="20.25" customHeight="1" spans="1:24">
      <c r="A10" s="157" t="s">
        <v>219</v>
      </c>
      <c r="B10" s="157" t="s">
        <v>70</v>
      </c>
      <c r="C10" s="157" t="s">
        <v>220</v>
      </c>
      <c r="D10" s="157" t="s">
        <v>221</v>
      </c>
      <c r="E10" s="157" t="s">
        <v>116</v>
      </c>
      <c r="F10" s="157" t="s">
        <v>117</v>
      </c>
      <c r="G10" s="157" t="s">
        <v>222</v>
      </c>
      <c r="H10" s="157" t="s">
        <v>223</v>
      </c>
      <c r="I10" s="91">
        <v>981768</v>
      </c>
      <c r="J10" s="91">
        <v>981768</v>
      </c>
      <c r="K10" s="91"/>
      <c r="L10" s="91"/>
      <c r="M10" s="91">
        <v>981768</v>
      </c>
      <c r="N10" s="91"/>
      <c r="O10" s="91"/>
      <c r="P10" s="91"/>
      <c r="Q10" s="91"/>
      <c r="R10" s="91"/>
      <c r="S10" s="91"/>
      <c r="T10" s="91"/>
      <c r="U10" s="91"/>
      <c r="V10" s="91"/>
      <c r="W10" s="91"/>
      <c r="X10" s="91"/>
    </row>
    <row r="11" ht="20.25" customHeight="1" spans="1:24">
      <c r="A11" s="157" t="s">
        <v>219</v>
      </c>
      <c r="B11" s="157" t="s">
        <v>70</v>
      </c>
      <c r="C11" s="157" t="s">
        <v>220</v>
      </c>
      <c r="D11" s="157" t="s">
        <v>221</v>
      </c>
      <c r="E11" s="157" t="s">
        <v>116</v>
      </c>
      <c r="F11" s="157" t="s">
        <v>117</v>
      </c>
      <c r="G11" s="157" t="s">
        <v>224</v>
      </c>
      <c r="H11" s="157" t="s">
        <v>225</v>
      </c>
      <c r="I11" s="91">
        <v>1484892</v>
      </c>
      <c r="J11" s="91">
        <v>1484892</v>
      </c>
      <c r="K11" s="32"/>
      <c r="L11" s="32"/>
      <c r="M11" s="91">
        <v>1484892</v>
      </c>
      <c r="N11" s="32"/>
      <c r="O11" s="91"/>
      <c r="P11" s="91"/>
      <c r="Q11" s="91"/>
      <c r="R11" s="91"/>
      <c r="S11" s="91"/>
      <c r="T11" s="91"/>
      <c r="U11" s="91"/>
      <c r="V11" s="91"/>
      <c r="W11" s="91"/>
      <c r="X11" s="91"/>
    </row>
    <row r="12" ht="20.25" customHeight="1" spans="1:24">
      <c r="A12" s="157" t="s">
        <v>219</v>
      </c>
      <c r="B12" s="157" t="s">
        <v>70</v>
      </c>
      <c r="C12" s="157" t="s">
        <v>220</v>
      </c>
      <c r="D12" s="157" t="s">
        <v>221</v>
      </c>
      <c r="E12" s="157" t="s">
        <v>116</v>
      </c>
      <c r="F12" s="157" t="s">
        <v>117</v>
      </c>
      <c r="G12" s="157" t="s">
        <v>226</v>
      </c>
      <c r="H12" s="157" t="s">
        <v>227</v>
      </c>
      <c r="I12" s="91">
        <v>81814</v>
      </c>
      <c r="J12" s="91">
        <v>81814</v>
      </c>
      <c r="K12" s="32"/>
      <c r="L12" s="32"/>
      <c r="M12" s="91">
        <v>81814</v>
      </c>
      <c r="N12" s="32"/>
      <c r="O12" s="91"/>
      <c r="P12" s="91"/>
      <c r="Q12" s="91"/>
      <c r="R12" s="91"/>
      <c r="S12" s="91"/>
      <c r="T12" s="91"/>
      <c r="U12" s="91"/>
      <c r="V12" s="91"/>
      <c r="W12" s="91"/>
      <c r="X12" s="91"/>
    </row>
    <row r="13" ht="20.25" customHeight="1" spans="1:24">
      <c r="A13" s="157" t="s">
        <v>219</v>
      </c>
      <c r="B13" s="157" t="s">
        <v>70</v>
      </c>
      <c r="C13" s="157" t="s">
        <v>228</v>
      </c>
      <c r="D13" s="157" t="s">
        <v>229</v>
      </c>
      <c r="E13" s="157" t="s">
        <v>116</v>
      </c>
      <c r="F13" s="157" t="s">
        <v>117</v>
      </c>
      <c r="G13" s="157" t="s">
        <v>222</v>
      </c>
      <c r="H13" s="157" t="s">
        <v>223</v>
      </c>
      <c r="I13" s="91">
        <v>288648</v>
      </c>
      <c r="J13" s="91">
        <v>288648</v>
      </c>
      <c r="K13" s="32"/>
      <c r="L13" s="32"/>
      <c r="M13" s="91">
        <v>288648</v>
      </c>
      <c r="N13" s="32"/>
      <c r="O13" s="91"/>
      <c r="P13" s="91"/>
      <c r="Q13" s="91"/>
      <c r="R13" s="91"/>
      <c r="S13" s="91"/>
      <c r="T13" s="91"/>
      <c r="U13" s="91"/>
      <c r="V13" s="91"/>
      <c r="W13" s="91"/>
      <c r="X13" s="91"/>
    </row>
    <row r="14" ht="20.25" customHeight="1" spans="1:24">
      <c r="A14" s="157" t="s">
        <v>219</v>
      </c>
      <c r="B14" s="157" t="s">
        <v>70</v>
      </c>
      <c r="C14" s="157" t="s">
        <v>228</v>
      </c>
      <c r="D14" s="157" t="s">
        <v>229</v>
      </c>
      <c r="E14" s="157" t="s">
        <v>116</v>
      </c>
      <c r="F14" s="157" t="s">
        <v>117</v>
      </c>
      <c r="G14" s="157" t="s">
        <v>224</v>
      </c>
      <c r="H14" s="157" t="s">
        <v>225</v>
      </c>
      <c r="I14" s="91">
        <v>137304</v>
      </c>
      <c r="J14" s="91">
        <v>137304</v>
      </c>
      <c r="K14" s="32"/>
      <c r="L14" s="32"/>
      <c r="M14" s="91">
        <v>137304</v>
      </c>
      <c r="N14" s="32"/>
      <c r="O14" s="91"/>
      <c r="P14" s="91"/>
      <c r="Q14" s="91"/>
      <c r="R14" s="91"/>
      <c r="S14" s="91"/>
      <c r="T14" s="91"/>
      <c r="U14" s="91"/>
      <c r="V14" s="91"/>
      <c r="W14" s="91"/>
      <c r="X14" s="91"/>
    </row>
    <row r="15" ht="20.25" customHeight="1" spans="1:24">
      <c r="A15" s="157" t="s">
        <v>219</v>
      </c>
      <c r="B15" s="157" t="s">
        <v>70</v>
      </c>
      <c r="C15" s="157" t="s">
        <v>228</v>
      </c>
      <c r="D15" s="157" t="s">
        <v>229</v>
      </c>
      <c r="E15" s="157" t="s">
        <v>116</v>
      </c>
      <c r="F15" s="157" t="s">
        <v>117</v>
      </c>
      <c r="G15" s="157" t="s">
        <v>226</v>
      </c>
      <c r="H15" s="157" t="s">
        <v>227</v>
      </c>
      <c r="I15" s="91">
        <v>24054</v>
      </c>
      <c r="J15" s="91">
        <v>24054</v>
      </c>
      <c r="K15" s="32"/>
      <c r="L15" s="32"/>
      <c r="M15" s="91">
        <v>24054</v>
      </c>
      <c r="N15" s="32"/>
      <c r="O15" s="91"/>
      <c r="P15" s="91"/>
      <c r="Q15" s="91"/>
      <c r="R15" s="91"/>
      <c r="S15" s="91"/>
      <c r="T15" s="91"/>
      <c r="U15" s="91"/>
      <c r="V15" s="91"/>
      <c r="W15" s="91"/>
      <c r="X15" s="91"/>
    </row>
    <row r="16" ht="20.25" customHeight="1" spans="1:24">
      <c r="A16" s="157" t="s">
        <v>219</v>
      </c>
      <c r="B16" s="157" t="s">
        <v>70</v>
      </c>
      <c r="C16" s="157" t="s">
        <v>228</v>
      </c>
      <c r="D16" s="157" t="s">
        <v>229</v>
      </c>
      <c r="E16" s="157" t="s">
        <v>116</v>
      </c>
      <c r="F16" s="157" t="s">
        <v>117</v>
      </c>
      <c r="G16" s="157" t="s">
        <v>230</v>
      </c>
      <c r="H16" s="157" t="s">
        <v>231</v>
      </c>
      <c r="I16" s="91">
        <v>64932</v>
      </c>
      <c r="J16" s="91">
        <v>64932</v>
      </c>
      <c r="K16" s="32"/>
      <c r="L16" s="32"/>
      <c r="M16" s="91">
        <v>64932</v>
      </c>
      <c r="N16" s="32"/>
      <c r="O16" s="91"/>
      <c r="P16" s="91"/>
      <c r="Q16" s="91"/>
      <c r="R16" s="91"/>
      <c r="S16" s="91"/>
      <c r="T16" s="91"/>
      <c r="U16" s="91"/>
      <c r="V16" s="91"/>
      <c r="W16" s="91"/>
      <c r="X16" s="91"/>
    </row>
    <row r="17" ht="20.25" customHeight="1" spans="1:24">
      <c r="A17" s="157" t="s">
        <v>219</v>
      </c>
      <c r="B17" s="157" t="s">
        <v>70</v>
      </c>
      <c r="C17" s="157" t="s">
        <v>228</v>
      </c>
      <c r="D17" s="157" t="s">
        <v>229</v>
      </c>
      <c r="E17" s="157" t="s">
        <v>116</v>
      </c>
      <c r="F17" s="157" t="s">
        <v>117</v>
      </c>
      <c r="G17" s="157" t="s">
        <v>230</v>
      </c>
      <c r="H17" s="157" t="s">
        <v>231</v>
      </c>
      <c r="I17" s="91">
        <v>123900</v>
      </c>
      <c r="J17" s="91">
        <v>123900</v>
      </c>
      <c r="K17" s="32"/>
      <c r="L17" s="32"/>
      <c r="M17" s="91">
        <v>123900</v>
      </c>
      <c r="N17" s="32"/>
      <c r="O17" s="91"/>
      <c r="P17" s="91"/>
      <c r="Q17" s="91"/>
      <c r="R17" s="91"/>
      <c r="S17" s="91"/>
      <c r="T17" s="91"/>
      <c r="U17" s="91"/>
      <c r="V17" s="91"/>
      <c r="W17" s="91"/>
      <c r="X17" s="91"/>
    </row>
    <row r="18" ht="20.25" customHeight="1" spans="1:24">
      <c r="A18" s="157" t="s">
        <v>219</v>
      </c>
      <c r="B18" s="157" t="s">
        <v>70</v>
      </c>
      <c r="C18" s="157" t="s">
        <v>232</v>
      </c>
      <c r="D18" s="157" t="s">
        <v>233</v>
      </c>
      <c r="E18" s="157" t="s">
        <v>108</v>
      </c>
      <c r="F18" s="157" t="s">
        <v>109</v>
      </c>
      <c r="G18" s="157" t="s">
        <v>234</v>
      </c>
      <c r="H18" s="157" t="s">
        <v>235</v>
      </c>
      <c r="I18" s="91">
        <v>529961.4</v>
      </c>
      <c r="J18" s="91">
        <v>529961.4</v>
      </c>
      <c r="K18" s="32"/>
      <c r="L18" s="32"/>
      <c r="M18" s="91">
        <v>529961.4</v>
      </c>
      <c r="N18" s="32"/>
      <c r="O18" s="91"/>
      <c r="P18" s="91"/>
      <c r="Q18" s="91"/>
      <c r="R18" s="91"/>
      <c r="S18" s="91"/>
      <c r="T18" s="91"/>
      <c r="U18" s="91"/>
      <c r="V18" s="91"/>
      <c r="W18" s="91"/>
      <c r="X18" s="91"/>
    </row>
    <row r="19" ht="20.25" customHeight="1" spans="1:24">
      <c r="A19" s="157" t="s">
        <v>219</v>
      </c>
      <c r="B19" s="157" t="s">
        <v>70</v>
      </c>
      <c r="C19" s="157" t="s">
        <v>232</v>
      </c>
      <c r="D19" s="157" t="s">
        <v>233</v>
      </c>
      <c r="E19" s="157" t="s">
        <v>110</v>
      </c>
      <c r="F19" s="157" t="s">
        <v>111</v>
      </c>
      <c r="G19" s="157" t="s">
        <v>236</v>
      </c>
      <c r="H19" s="157" t="s">
        <v>237</v>
      </c>
      <c r="I19" s="91">
        <v>100000</v>
      </c>
      <c r="J19" s="91">
        <v>100000</v>
      </c>
      <c r="K19" s="32"/>
      <c r="L19" s="32"/>
      <c r="M19" s="91">
        <v>100000</v>
      </c>
      <c r="N19" s="32"/>
      <c r="O19" s="91"/>
      <c r="P19" s="91"/>
      <c r="Q19" s="91"/>
      <c r="R19" s="91"/>
      <c r="S19" s="91"/>
      <c r="T19" s="91"/>
      <c r="U19" s="91"/>
      <c r="V19" s="91"/>
      <c r="W19" s="91"/>
      <c r="X19" s="91"/>
    </row>
    <row r="20" ht="20.25" customHeight="1" spans="1:24">
      <c r="A20" s="157" t="s">
        <v>219</v>
      </c>
      <c r="B20" s="157" t="s">
        <v>70</v>
      </c>
      <c r="C20" s="157" t="s">
        <v>232</v>
      </c>
      <c r="D20" s="157" t="s">
        <v>233</v>
      </c>
      <c r="E20" s="157" t="s">
        <v>136</v>
      </c>
      <c r="F20" s="157" t="s">
        <v>137</v>
      </c>
      <c r="G20" s="157" t="s">
        <v>238</v>
      </c>
      <c r="H20" s="157" t="s">
        <v>239</v>
      </c>
      <c r="I20" s="91">
        <v>267070.68</v>
      </c>
      <c r="J20" s="91">
        <v>267070.68</v>
      </c>
      <c r="K20" s="32"/>
      <c r="L20" s="32"/>
      <c r="M20" s="91">
        <v>267070.68</v>
      </c>
      <c r="N20" s="32"/>
      <c r="O20" s="91"/>
      <c r="P20" s="91"/>
      <c r="Q20" s="91"/>
      <c r="R20" s="91"/>
      <c r="S20" s="91"/>
      <c r="T20" s="91"/>
      <c r="U20" s="91"/>
      <c r="V20" s="91"/>
      <c r="W20" s="91"/>
      <c r="X20" s="91"/>
    </row>
    <row r="21" ht="20.25" customHeight="1" spans="1:24">
      <c r="A21" s="157" t="s">
        <v>219</v>
      </c>
      <c r="B21" s="157" t="s">
        <v>70</v>
      </c>
      <c r="C21" s="157" t="s">
        <v>232</v>
      </c>
      <c r="D21" s="157" t="s">
        <v>233</v>
      </c>
      <c r="E21" s="157" t="s">
        <v>138</v>
      </c>
      <c r="F21" s="157" t="s">
        <v>139</v>
      </c>
      <c r="G21" s="157" t="s">
        <v>238</v>
      </c>
      <c r="H21" s="157" t="s">
        <v>239</v>
      </c>
      <c r="I21" s="91">
        <v>33414</v>
      </c>
      <c r="J21" s="91">
        <v>33414</v>
      </c>
      <c r="K21" s="32"/>
      <c r="L21" s="32"/>
      <c r="M21" s="91">
        <v>33414</v>
      </c>
      <c r="N21" s="32"/>
      <c r="O21" s="91"/>
      <c r="P21" s="91"/>
      <c r="Q21" s="91"/>
      <c r="R21" s="91"/>
      <c r="S21" s="91"/>
      <c r="T21" s="91"/>
      <c r="U21" s="91"/>
      <c r="V21" s="91"/>
      <c r="W21" s="91"/>
      <c r="X21" s="91"/>
    </row>
    <row r="22" ht="20.25" customHeight="1" spans="1:24">
      <c r="A22" s="157" t="s">
        <v>219</v>
      </c>
      <c r="B22" s="157" t="s">
        <v>70</v>
      </c>
      <c r="C22" s="157" t="s">
        <v>232</v>
      </c>
      <c r="D22" s="157" t="s">
        <v>233</v>
      </c>
      <c r="E22" s="157" t="s">
        <v>140</v>
      </c>
      <c r="F22" s="157" t="s">
        <v>141</v>
      </c>
      <c r="G22" s="157" t="s">
        <v>240</v>
      </c>
      <c r="H22" s="157" t="s">
        <v>241</v>
      </c>
      <c r="I22" s="91">
        <v>333339.48</v>
      </c>
      <c r="J22" s="91">
        <v>333339.48</v>
      </c>
      <c r="K22" s="32"/>
      <c r="L22" s="32"/>
      <c r="M22" s="91">
        <v>333339.48</v>
      </c>
      <c r="N22" s="32"/>
      <c r="O22" s="91"/>
      <c r="P22" s="91"/>
      <c r="Q22" s="91"/>
      <c r="R22" s="91"/>
      <c r="S22" s="91"/>
      <c r="T22" s="91"/>
      <c r="U22" s="91"/>
      <c r="V22" s="91"/>
      <c r="W22" s="91"/>
      <c r="X22" s="91"/>
    </row>
    <row r="23" ht="20.25" customHeight="1" spans="1:24">
      <c r="A23" s="157" t="s">
        <v>219</v>
      </c>
      <c r="B23" s="157" t="s">
        <v>70</v>
      </c>
      <c r="C23" s="157" t="s">
        <v>232</v>
      </c>
      <c r="D23" s="157" t="s">
        <v>233</v>
      </c>
      <c r="E23" s="157" t="s">
        <v>116</v>
      </c>
      <c r="F23" s="157" t="s">
        <v>117</v>
      </c>
      <c r="G23" s="157" t="s">
        <v>242</v>
      </c>
      <c r="H23" s="157" t="s">
        <v>243</v>
      </c>
      <c r="I23" s="91">
        <v>3585</v>
      </c>
      <c r="J23" s="91">
        <v>3585</v>
      </c>
      <c r="K23" s="32"/>
      <c r="L23" s="32"/>
      <c r="M23" s="91">
        <v>3585</v>
      </c>
      <c r="N23" s="32"/>
      <c r="O23" s="91"/>
      <c r="P23" s="91"/>
      <c r="Q23" s="91"/>
      <c r="R23" s="91"/>
      <c r="S23" s="91"/>
      <c r="T23" s="91"/>
      <c r="U23" s="91"/>
      <c r="V23" s="91"/>
      <c r="W23" s="91"/>
      <c r="X23" s="91"/>
    </row>
    <row r="24" ht="20.25" customHeight="1" spans="1:24">
      <c r="A24" s="157" t="s">
        <v>219</v>
      </c>
      <c r="B24" s="157" t="s">
        <v>70</v>
      </c>
      <c r="C24" s="157" t="s">
        <v>232</v>
      </c>
      <c r="D24" s="157" t="s">
        <v>233</v>
      </c>
      <c r="E24" s="157" t="s">
        <v>142</v>
      </c>
      <c r="F24" s="157" t="s">
        <v>143</v>
      </c>
      <c r="G24" s="157" t="s">
        <v>242</v>
      </c>
      <c r="H24" s="157" t="s">
        <v>243</v>
      </c>
      <c r="I24" s="91">
        <v>36687.12</v>
      </c>
      <c r="J24" s="91">
        <v>36687.12</v>
      </c>
      <c r="K24" s="32"/>
      <c r="L24" s="32"/>
      <c r="M24" s="91">
        <v>36687.12</v>
      </c>
      <c r="N24" s="32"/>
      <c r="O24" s="91"/>
      <c r="P24" s="91"/>
      <c r="Q24" s="91"/>
      <c r="R24" s="91"/>
      <c r="S24" s="91"/>
      <c r="T24" s="91"/>
      <c r="U24" s="91"/>
      <c r="V24" s="91"/>
      <c r="W24" s="91"/>
      <c r="X24" s="91"/>
    </row>
    <row r="25" ht="20.25" customHeight="1" spans="1:24">
      <c r="A25" s="157" t="s">
        <v>219</v>
      </c>
      <c r="B25" s="157" t="s">
        <v>70</v>
      </c>
      <c r="C25" s="157" t="s">
        <v>232</v>
      </c>
      <c r="D25" s="157" t="s">
        <v>233</v>
      </c>
      <c r="E25" s="157" t="s">
        <v>142</v>
      </c>
      <c r="F25" s="157" t="s">
        <v>143</v>
      </c>
      <c r="G25" s="157" t="s">
        <v>242</v>
      </c>
      <c r="H25" s="157" t="s">
        <v>243</v>
      </c>
      <c r="I25" s="91">
        <v>6624.48</v>
      </c>
      <c r="J25" s="91">
        <v>6624.48</v>
      </c>
      <c r="K25" s="32"/>
      <c r="L25" s="32"/>
      <c r="M25" s="91">
        <v>6624.48</v>
      </c>
      <c r="N25" s="32"/>
      <c r="O25" s="91"/>
      <c r="P25" s="91"/>
      <c r="Q25" s="91"/>
      <c r="R25" s="91"/>
      <c r="S25" s="91"/>
      <c r="T25" s="91"/>
      <c r="U25" s="91"/>
      <c r="V25" s="91"/>
      <c r="W25" s="91"/>
      <c r="X25" s="91"/>
    </row>
    <row r="26" ht="20.25" customHeight="1" spans="1:24">
      <c r="A26" s="157" t="s">
        <v>219</v>
      </c>
      <c r="B26" s="157" t="s">
        <v>70</v>
      </c>
      <c r="C26" s="157" t="s">
        <v>244</v>
      </c>
      <c r="D26" s="157" t="s">
        <v>152</v>
      </c>
      <c r="E26" s="157" t="s">
        <v>151</v>
      </c>
      <c r="F26" s="157" t="s">
        <v>152</v>
      </c>
      <c r="G26" s="157" t="s">
        <v>245</v>
      </c>
      <c r="H26" s="157" t="s">
        <v>152</v>
      </c>
      <c r="I26" s="91">
        <v>519564</v>
      </c>
      <c r="J26" s="91">
        <v>519564</v>
      </c>
      <c r="K26" s="32"/>
      <c r="L26" s="32"/>
      <c r="M26" s="91">
        <v>519564</v>
      </c>
      <c r="N26" s="32"/>
      <c r="O26" s="91"/>
      <c r="P26" s="91"/>
      <c r="Q26" s="91"/>
      <c r="R26" s="91"/>
      <c r="S26" s="91"/>
      <c r="T26" s="91"/>
      <c r="U26" s="91"/>
      <c r="V26" s="91"/>
      <c r="W26" s="91"/>
      <c r="X26" s="91"/>
    </row>
    <row r="27" ht="20.25" customHeight="1" spans="1:24">
      <c r="A27" s="157" t="s">
        <v>219</v>
      </c>
      <c r="B27" s="157" t="s">
        <v>70</v>
      </c>
      <c r="C27" s="157" t="s">
        <v>246</v>
      </c>
      <c r="D27" s="157" t="s">
        <v>247</v>
      </c>
      <c r="E27" s="157" t="s">
        <v>116</v>
      </c>
      <c r="F27" s="157" t="s">
        <v>117</v>
      </c>
      <c r="G27" s="157" t="s">
        <v>248</v>
      </c>
      <c r="H27" s="157" t="s">
        <v>249</v>
      </c>
      <c r="I27" s="91">
        <v>221400</v>
      </c>
      <c r="J27" s="91">
        <v>221400</v>
      </c>
      <c r="K27" s="32"/>
      <c r="L27" s="32"/>
      <c r="M27" s="91">
        <v>221400</v>
      </c>
      <c r="N27" s="32"/>
      <c r="O27" s="91"/>
      <c r="P27" s="91"/>
      <c r="Q27" s="91"/>
      <c r="R27" s="91"/>
      <c r="S27" s="91"/>
      <c r="T27" s="91"/>
      <c r="U27" s="91"/>
      <c r="V27" s="91"/>
      <c r="W27" s="91"/>
      <c r="X27" s="91"/>
    </row>
    <row r="28" ht="20.25" customHeight="1" spans="1:24">
      <c r="A28" s="157" t="s">
        <v>219</v>
      </c>
      <c r="B28" s="157" t="s">
        <v>70</v>
      </c>
      <c r="C28" s="157" t="s">
        <v>250</v>
      </c>
      <c r="D28" s="157" t="s">
        <v>251</v>
      </c>
      <c r="E28" s="157" t="s">
        <v>116</v>
      </c>
      <c r="F28" s="157" t="s">
        <v>117</v>
      </c>
      <c r="G28" s="157" t="s">
        <v>252</v>
      </c>
      <c r="H28" s="157" t="s">
        <v>251</v>
      </c>
      <c r="I28" s="91">
        <v>18720</v>
      </c>
      <c r="J28" s="91">
        <v>18720</v>
      </c>
      <c r="K28" s="32"/>
      <c r="L28" s="32"/>
      <c r="M28" s="91">
        <v>18720</v>
      </c>
      <c r="N28" s="32"/>
      <c r="O28" s="91"/>
      <c r="P28" s="91"/>
      <c r="Q28" s="91"/>
      <c r="R28" s="91"/>
      <c r="S28" s="91"/>
      <c r="T28" s="91"/>
      <c r="U28" s="91"/>
      <c r="V28" s="91"/>
      <c r="W28" s="91"/>
      <c r="X28" s="91"/>
    </row>
    <row r="29" ht="20.25" customHeight="1" spans="1:24">
      <c r="A29" s="157" t="s">
        <v>219</v>
      </c>
      <c r="B29" s="157" t="s">
        <v>70</v>
      </c>
      <c r="C29" s="157" t="s">
        <v>250</v>
      </c>
      <c r="D29" s="157" t="s">
        <v>251</v>
      </c>
      <c r="E29" s="157" t="s">
        <v>116</v>
      </c>
      <c r="F29" s="157" t="s">
        <v>117</v>
      </c>
      <c r="G29" s="157" t="s">
        <v>252</v>
      </c>
      <c r="H29" s="157" t="s">
        <v>251</v>
      </c>
      <c r="I29" s="91">
        <v>5460</v>
      </c>
      <c r="J29" s="91">
        <v>5460</v>
      </c>
      <c r="K29" s="32"/>
      <c r="L29" s="32"/>
      <c r="M29" s="91">
        <v>5460</v>
      </c>
      <c r="N29" s="32"/>
      <c r="O29" s="91"/>
      <c r="P29" s="91"/>
      <c r="Q29" s="91"/>
      <c r="R29" s="91"/>
      <c r="S29" s="91"/>
      <c r="T29" s="91"/>
      <c r="U29" s="91"/>
      <c r="V29" s="91"/>
      <c r="W29" s="91"/>
      <c r="X29" s="91"/>
    </row>
    <row r="30" ht="20.25" customHeight="1" spans="1:24">
      <c r="A30" s="157" t="s">
        <v>219</v>
      </c>
      <c r="B30" s="157" t="s">
        <v>70</v>
      </c>
      <c r="C30" s="157" t="s">
        <v>253</v>
      </c>
      <c r="D30" s="157" t="s">
        <v>254</v>
      </c>
      <c r="E30" s="157" t="s">
        <v>116</v>
      </c>
      <c r="F30" s="157" t="s">
        <v>117</v>
      </c>
      <c r="G30" s="157" t="s">
        <v>255</v>
      </c>
      <c r="H30" s="157" t="s">
        <v>256</v>
      </c>
      <c r="I30" s="91">
        <v>24968</v>
      </c>
      <c r="J30" s="91">
        <v>24968</v>
      </c>
      <c r="K30" s="32"/>
      <c r="L30" s="32"/>
      <c r="M30" s="91">
        <v>24968</v>
      </c>
      <c r="N30" s="32"/>
      <c r="O30" s="91"/>
      <c r="P30" s="91"/>
      <c r="Q30" s="91"/>
      <c r="R30" s="91"/>
      <c r="S30" s="91"/>
      <c r="T30" s="91"/>
      <c r="U30" s="91"/>
      <c r="V30" s="91"/>
      <c r="W30" s="91"/>
      <c r="X30" s="91"/>
    </row>
    <row r="31" ht="20.25" customHeight="1" spans="1:24">
      <c r="A31" s="157" t="s">
        <v>219</v>
      </c>
      <c r="B31" s="157" t="s">
        <v>70</v>
      </c>
      <c r="C31" s="157" t="s">
        <v>253</v>
      </c>
      <c r="D31" s="157" t="s">
        <v>254</v>
      </c>
      <c r="E31" s="157" t="s">
        <v>116</v>
      </c>
      <c r="F31" s="157" t="s">
        <v>117</v>
      </c>
      <c r="G31" s="157" t="s">
        <v>255</v>
      </c>
      <c r="H31" s="157" t="s">
        <v>256</v>
      </c>
      <c r="I31" s="91">
        <v>30149</v>
      </c>
      <c r="J31" s="91">
        <v>30149</v>
      </c>
      <c r="K31" s="32"/>
      <c r="L31" s="32"/>
      <c r="M31" s="91">
        <v>30149</v>
      </c>
      <c r="N31" s="32"/>
      <c r="O31" s="91"/>
      <c r="P31" s="91"/>
      <c r="Q31" s="91"/>
      <c r="R31" s="91"/>
      <c r="S31" s="91"/>
      <c r="T31" s="91"/>
      <c r="U31" s="91"/>
      <c r="V31" s="91"/>
      <c r="W31" s="91"/>
      <c r="X31" s="91"/>
    </row>
    <row r="32" ht="20.25" customHeight="1" spans="1:24">
      <c r="A32" s="157" t="s">
        <v>219</v>
      </c>
      <c r="B32" s="157" t="s">
        <v>70</v>
      </c>
      <c r="C32" s="157" t="s">
        <v>253</v>
      </c>
      <c r="D32" s="157" t="s">
        <v>254</v>
      </c>
      <c r="E32" s="157" t="s">
        <v>116</v>
      </c>
      <c r="F32" s="157" t="s">
        <v>117</v>
      </c>
      <c r="G32" s="157" t="s">
        <v>257</v>
      </c>
      <c r="H32" s="157" t="s">
        <v>258</v>
      </c>
      <c r="I32" s="91">
        <v>8800</v>
      </c>
      <c r="J32" s="91">
        <v>8800</v>
      </c>
      <c r="K32" s="32"/>
      <c r="L32" s="32"/>
      <c r="M32" s="91">
        <v>8800</v>
      </c>
      <c r="N32" s="32"/>
      <c r="O32" s="91"/>
      <c r="P32" s="91"/>
      <c r="Q32" s="91"/>
      <c r="R32" s="91"/>
      <c r="S32" s="91"/>
      <c r="T32" s="91"/>
      <c r="U32" s="91"/>
      <c r="V32" s="91"/>
      <c r="W32" s="91"/>
      <c r="X32" s="91"/>
    </row>
    <row r="33" ht="20.25" customHeight="1" spans="1:24">
      <c r="A33" s="157" t="s">
        <v>219</v>
      </c>
      <c r="B33" s="157" t="s">
        <v>70</v>
      </c>
      <c r="C33" s="157" t="s">
        <v>253</v>
      </c>
      <c r="D33" s="157" t="s">
        <v>254</v>
      </c>
      <c r="E33" s="157" t="s">
        <v>116</v>
      </c>
      <c r="F33" s="157" t="s">
        <v>117</v>
      </c>
      <c r="G33" s="157" t="s">
        <v>259</v>
      </c>
      <c r="H33" s="157" t="s">
        <v>260</v>
      </c>
      <c r="I33" s="91">
        <v>33600</v>
      </c>
      <c r="J33" s="91">
        <v>33600</v>
      </c>
      <c r="K33" s="32"/>
      <c r="L33" s="32"/>
      <c r="M33" s="91">
        <v>33600</v>
      </c>
      <c r="N33" s="32"/>
      <c r="O33" s="91"/>
      <c r="P33" s="91"/>
      <c r="Q33" s="91"/>
      <c r="R33" s="91"/>
      <c r="S33" s="91"/>
      <c r="T33" s="91"/>
      <c r="U33" s="91"/>
      <c r="V33" s="91"/>
      <c r="W33" s="91"/>
      <c r="X33" s="91"/>
    </row>
    <row r="34" ht="20.25" customHeight="1" spans="1:24">
      <c r="A34" s="157" t="s">
        <v>219</v>
      </c>
      <c r="B34" s="157" t="s">
        <v>70</v>
      </c>
      <c r="C34" s="157" t="s">
        <v>253</v>
      </c>
      <c r="D34" s="157" t="s">
        <v>254</v>
      </c>
      <c r="E34" s="157" t="s">
        <v>116</v>
      </c>
      <c r="F34" s="157" t="s">
        <v>117</v>
      </c>
      <c r="G34" s="157" t="s">
        <v>261</v>
      </c>
      <c r="H34" s="157" t="s">
        <v>262</v>
      </c>
      <c r="I34" s="91">
        <v>15000</v>
      </c>
      <c r="J34" s="91">
        <v>15000</v>
      </c>
      <c r="K34" s="32"/>
      <c r="L34" s="32"/>
      <c r="M34" s="91">
        <v>15000</v>
      </c>
      <c r="N34" s="32"/>
      <c r="O34" s="91"/>
      <c r="P34" s="91"/>
      <c r="Q34" s="91"/>
      <c r="R34" s="91"/>
      <c r="S34" s="91"/>
      <c r="T34" s="91"/>
      <c r="U34" s="91"/>
      <c r="V34" s="91"/>
      <c r="W34" s="91"/>
      <c r="X34" s="91"/>
    </row>
    <row r="35" ht="20.25" customHeight="1" spans="1:24">
      <c r="A35" s="157" t="s">
        <v>219</v>
      </c>
      <c r="B35" s="157" t="s">
        <v>70</v>
      </c>
      <c r="C35" s="157" t="s">
        <v>253</v>
      </c>
      <c r="D35" s="157" t="s">
        <v>254</v>
      </c>
      <c r="E35" s="157" t="s">
        <v>116</v>
      </c>
      <c r="F35" s="157" t="s">
        <v>117</v>
      </c>
      <c r="G35" s="157" t="s">
        <v>263</v>
      </c>
      <c r="H35" s="157" t="s">
        <v>264</v>
      </c>
      <c r="I35" s="91">
        <v>6000</v>
      </c>
      <c r="J35" s="91">
        <v>6000</v>
      </c>
      <c r="K35" s="32"/>
      <c r="L35" s="32"/>
      <c r="M35" s="91">
        <v>6000</v>
      </c>
      <c r="N35" s="32"/>
      <c r="O35" s="91"/>
      <c r="P35" s="91"/>
      <c r="Q35" s="91"/>
      <c r="R35" s="91"/>
      <c r="S35" s="91"/>
      <c r="T35" s="91"/>
      <c r="U35" s="91"/>
      <c r="V35" s="91"/>
      <c r="W35" s="91"/>
      <c r="X35" s="91"/>
    </row>
    <row r="36" ht="20.25" customHeight="1" spans="1:24">
      <c r="A36" s="157" t="s">
        <v>219</v>
      </c>
      <c r="B36" s="157" t="s">
        <v>70</v>
      </c>
      <c r="C36" s="157" t="s">
        <v>253</v>
      </c>
      <c r="D36" s="157" t="s">
        <v>254</v>
      </c>
      <c r="E36" s="157" t="s">
        <v>116</v>
      </c>
      <c r="F36" s="157" t="s">
        <v>117</v>
      </c>
      <c r="G36" s="157" t="s">
        <v>265</v>
      </c>
      <c r="H36" s="157" t="s">
        <v>266</v>
      </c>
      <c r="I36" s="91">
        <v>15000</v>
      </c>
      <c r="J36" s="91">
        <v>15000</v>
      </c>
      <c r="K36" s="32"/>
      <c r="L36" s="32"/>
      <c r="M36" s="91">
        <v>15000</v>
      </c>
      <c r="N36" s="32"/>
      <c r="O36" s="91"/>
      <c r="P36" s="91"/>
      <c r="Q36" s="91"/>
      <c r="R36" s="91"/>
      <c r="S36" s="91"/>
      <c r="T36" s="91"/>
      <c r="U36" s="91"/>
      <c r="V36" s="91"/>
      <c r="W36" s="91"/>
      <c r="X36" s="91"/>
    </row>
    <row r="37" ht="20.25" customHeight="1" spans="1:24">
      <c r="A37" s="157" t="s">
        <v>219</v>
      </c>
      <c r="B37" s="157" t="s">
        <v>70</v>
      </c>
      <c r="C37" s="157" t="s">
        <v>253</v>
      </c>
      <c r="D37" s="157" t="s">
        <v>254</v>
      </c>
      <c r="E37" s="157" t="s">
        <v>116</v>
      </c>
      <c r="F37" s="157" t="s">
        <v>117</v>
      </c>
      <c r="G37" s="157" t="s">
        <v>267</v>
      </c>
      <c r="H37" s="157" t="s">
        <v>268</v>
      </c>
      <c r="I37" s="91">
        <v>21000</v>
      </c>
      <c r="J37" s="91">
        <v>21000</v>
      </c>
      <c r="K37" s="32"/>
      <c r="L37" s="32"/>
      <c r="M37" s="91">
        <v>21000</v>
      </c>
      <c r="N37" s="32"/>
      <c r="O37" s="91"/>
      <c r="P37" s="91"/>
      <c r="Q37" s="91"/>
      <c r="R37" s="91"/>
      <c r="S37" s="91"/>
      <c r="T37" s="91"/>
      <c r="U37" s="91"/>
      <c r="V37" s="91"/>
      <c r="W37" s="91"/>
      <c r="X37" s="91"/>
    </row>
    <row r="38" ht="20.25" customHeight="1" spans="1:24">
      <c r="A38" s="157" t="s">
        <v>219</v>
      </c>
      <c r="B38" s="157" t="s">
        <v>70</v>
      </c>
      <c r="C38" s="157" t="s">
        <v>253</v>
      </c>
      <c r="D38" s="157" t="s">
        <v>254</v>
      </c>
      <c r="E38" s="157" t="s">
        <v>116</v>
      </c>
      <c r="F38" s="157" t="s">
        <v>117</v>
      </c>
      <c r="G38" s="157" t="s">
        <v>267</v>
      </c>
      <c r="H38" s="157" t="s">
        <v>268</v>
      </c>
      <c r="I38" s="91">
        <v>72000</v>
      </c>
      <c r="J38" s="91">
        <v>72000</v>
      </c>
      <c r="K38" s="32"/>
      <c r="L38" s="32"/>
      <c r="M38" s="91">
        <v>72000</v>
      </c>
      <c r="N38" s="32"/>
      <c r="O38" s="91"/>
      <c r="P38" s="91"/>
      <c r="Q38" s="91"/>
      <c r="R38" s="91"/>
      <c r="S38" s="91"/>
      <c r="T38" s="91"/>
      <c r="U38" s="91"/>
      <c r="V38" s="91"/>
      <c r="W38" s="91"/>
      <c r="X38" s="91"/>
    </row>
    <row r="39" ht="20.25" customHeight="1" spans="1:24">
      <c r="A39" s="157" t="s">
        <v>219</v>
      </c>
      <c r="B39" s="157" t="s">
        <v>70</v>
      </c>
      <c r="C39" s="157" t="s">
        <v>253</v>
      </c>
      <c r="D39" s="157" t="s">
        <v>254</v>
      </c>
      <c r="E39" s="157" t="s">
        <v>116</v>
      </c>
      <c r="F39" s="157" t="s">
        <v>117</v>
      </c>
      <c r="G39" s="157" t="s">
        <v>248</v>
      </c>
      <c r="H39" s="157" t="s">
        <v>249</v>
      </c>
      <c r="I39" s="91">
        <v>22140</v>
      </c>
      <c r="J39" s="91">
        <v>22140</v>
      </c>
      <c r="K39" s="32"/>
      <c r="L39" s="32"/>
      <c r="M39" s="91">
        <v>22140</v>
      </c>
      <c r="N39" s="32"/>
      <c r="O39" s="91"/>
      <c r="P39" s="91"/>
      <c r="Q39" s="91"/>
      <c r="R39" s="91"/>
      <c r="S39" s="91"/>
      <c r="T39" s="91"/>
      <c r="U39" s="91"/>
      <c r="V39" s="91"/>
      <c r="W39" s="91"/>
      <c r="X39" s="91"/>
    </row>
    <row r="40" ht="20.25" customHeight="1" spans="1:24">
      <c r="A40" s="157" t="s">
        <v>219</v>
      </c>
      <c r="B40" s="157" t="s">
        <v>70</v>
      </c>
      <c r="C40" s="157" t="s">
        <v>253</v>
      </c>
      <c r="D40" s="157" t="s">
        <v>254</v>
      </c>
      <c r="E40" s="157" t="s">
        <v>106</v>
      </c>
      <c r="F40" s="157" t="s">
        <v>107</v>
      </c>
      <c r="G40" s="157" t="s">
        <v>269</v>
      </c>
      <c r="H40" s="157" t="s">
        <v>270</v>
      </c>
      <c r="I40" s="91">
        <v>24600</v>
      </c>
      <c r="J40" s="91">
        <v>24600</v>
      </c>
      <c r="K40" s="32"/>
      <c r="L40" s="32"/>
      <c r="M40" s="91">
        <v>24600</v>
      </c>
      <c r="N40" s="32"/>
      <c r="O40" s="91"/>
      <c r="P40" s="91"/>
      <c r="Q40" s="91"/>
      <c r="R40" s="91"/>
      <c r="S40" s="91"/>
      <c r="T40" s="91"/>
      <c r="U40" s="91"/>
      <c r="V40" s="91"/>
      <c r="W40" s="91"/>
      <c r="X40" s="91"/>
    </row>
    <row r="41" ht="20.25" customHeight="1" spans="1:24">
      <c r="A41" s="157" t="s">
        <v>219</v>
      </c>
      <c r="B41" s="157" t="s">
        <v>70</v>
      </c>
      <c r="C41" s="157" t="s">
        <v>271</v>
      </c>
      <c r="D41" s="157" t="s">
        <v>272</v>
      </c>
      <c r="E41" s="157" t="s">
        <v>106</v>
      </c>
      <c r="F41" s="157" t="s">
        <v>107</v>
      </c>
      <c r="G41" s="157" t="s">
        <v>273</v>
      </c>
      <c r="H41" s="157" t="s">
        <v>274</v>
      </c>
      <c r="I41" s="91">
        <v>1033200</v>
      </c>
      <c r="J41" s="91">
        <v>1033200</v>
      </c>
      <c r="K41" s="32"/>
      <c r="L41" s="32"/>
      <c r="M41" s="91">
        <v>1033200</v>
      </c>
      <c r="N41" s="32"/>
      <c r="O41" s="91"/>
      <c r="P41" s="91"/>
      <c r="Q41" s="91"/>
      <c r="R41" s="91"/>
      <c r="S41" s="91"/>
      <c r="T41" s="91"/>
      <c r="U41" s="91"/>
      <c r="V41" s="91"/>
      <c r="W41" s="91"/>
      <c r="X41" s="91"/>
    </row>
    <row r="42" ht="20.25" customHeight="1" spans="1:24">
      <c r="A42" s="157" t="s">
        <v>219</v>
      </c>
      <c r="B42" s="157" t="s">
        <v>70</v>
      </c>
      <c r="C42" s="157" t="s">
        <v>275</v>
      </c>
      <c r="D42" s="157" t="s">
        <v>276</v>
      </c>
      <c r="E42" s="157" t="s">
        <v>116</v>
      </c>
      <c r="F42" s="157" t="s">
        <v>117</v>
      </c>
      <c r="G42" s="157" t="s">
        <v>226</v>
      </c>
      <c r="H42" s="157" t="s">
        <v>227</v>
      </c>
      <c r="I42" s="91">
        <v>240800</v>
      </c>
      <c r="J42" s="91">
        <v>240800</v>
      </c>
      <c r="K42" s="32"/>
      <c r="L42" s="32"/>
      <c r="M42" s="91">
        <v>240800</v>
      </c>
      <c r="N42" s="32"/>
      <c r="O42" s="91"/>
      <c r="P42" s="91"/>
      <c r="Q42" s="91"/>
      <c r="R42" s="91"/>
      <c r="S42" s="91"/>
      <c r="T42" s="91"/>
      <c r="U42" s="91"/>
      <c r="V42" s="91"/>
      <c r="W42" s="91"/>
      <c r="X42" s="91"/>
    </row>
    <row r="43" ht="20.25" customHeight="1" spans="1:24">
      <c r="A43" s="157" t="s">
        <v>219</v>
      </c>
      <c r="B43" s="157" t="s">
        <v>70</v>
      </c>
      <c r="C43" s="157" t="s">
        <v>275</v>
      </c>
      <c r="D43" s="157" t="s">
        <v>276</v>
      </c>
      <c r="E43" s="157" t="s">
        <v>116</v>
      </c>
      <c r="F43" s="157" t="s">
        <v>117</v>
      </c>
      <c r="G43" s="157" t="s">
        <v>230</v>
      </c>
      <c r="H43" s="157" t="s">
        <v>231</v>
      </c>
      <c r="I43" s="91">
        <v>67200</v>
      </c>
      <c r="J43" s="91">
        <v>67200</v>
      </c>
      <c r="K43" s="32"/>
      <c r="L43" s="32"/>
      <c r="M43" s="91">
        <v>67200</v>
      </c>
      <c r="N43" s="32"/>
      <c r="O43" s="91"/>
      <c r="P43" s="91"/>
      <c r="Q43" s="91"/>
      <c r="R43" s="91"/>
      <c r="S43" s="91"/>
      <c r="T43" s="91"/>
      <c r="U43" s="91"/>
      <c r="V43" s="91"/>
      <c r="W43" s="91"/>
      <c r="X43" s="91"/>
    </row>
    <row r="44" ht="20.25" customHeight="1" spans="1:24">
      <c r="A44" s="157" t="s">
        <v>219</v>
      </c>
      <c r="B44" s="157" t="s">
        <v>70</v>
      </c>
      <c r="C44" s="157" t="s">
        <v>275</v>
      </c>
      <c r="D44" s="157" t="s">
        <v>276</v>
      </c>
      <c r="E44" s="157" t="s">
        <v>116</v>
      </c>
      <c r="F44" s="157" t="s">
        <v>117</v>
      </c>
      <c r="G44" s="157" t="s">
        <v>230</v>
      </c>
      <c r="H44" s="157" t="s">
        <v>231</v>
      </c>
      <c r="I44" s="91">
        <v>58800</v>
      </c>
      <c r="J44" s="91">
        <v>58800</v>
      </c>
      <c r="K44" s="32"/>
      <c r="L44" s="32"/>
      <c r="M44" s="91">
        <v>58800</v>
      </c>
      <c r="N44" s="32"/>
      <c r="O44" s="91"/>
      <c r="P44" s="91"/>
      <c r="Q44" s="91"/>
      <c r="R44" s="91"/>
      <c r="S44" s="91"/>
      <c r="T44" s="91"/>
      <c r="U44" s="91"/>
      <c r="V44" s="91"/>
      <c r="W44" s="91"/>
      <c r="X44" s="91"/>
    </row>
    <row r="45" ht="20.25" customHeight="1" spans="1:24">
      <c r="A45" s="157" t="s">
        <v>219</v>
      </c>
      <c r="B45" s="157" t="s">
        <v>70</v>
      </c>
      <c r="C45" s="157" t="s">
        <v>277</v>
      </c>
      <c r="D45" s="157" t="s">
        <v>278</v>
      </c>
      <c r="E45" s="157" t="s">
        <v>116</v>
      </c>
      <c r="F45" s="157" t="s">
        <v>117</v>
      </c>
      <c r="G45" s="157" t="s">
        <v>226</v>
      </c>
      <c r="H45" s="157" t="s">
        <v>227</v>
      </c>
      <c r="I45" s="91">
        <v>602520</v>
      </c>
      <c r="J45" s="91">
        <v>602520</v>
      </c>
      <c r="K45" s="32"/>
      <c r="L45" s="32"/>
      <c r="M45" s="91">
        <v>602520</v>
      </c>
      <c r="N45" s="32"/>
      <c r="O45" s="91"/>
      <c r="P45" s="91"/>
      <c r="Q45" s="91"/>
      <c r="R45" s="91"/>
      <c r="S45" s="91"/>
      <c r="T45" s="91"/>
      <c r="U45" s="91"/>
      <c r="V45" s="91"/>
      <c r="W45" s="91"/>
      <c r="X45" s="91"/>
    </row>
    <row r="46" ht="20.25" customHeight="1" spans="1:24">
      <c r="A46" s="157" t="s">
        <v>219</v>
      </c>
      <c r="B46" s="157" t="s">
        <v>70</v>
      </c>
      <c r="C46" s="157" t="s">
        <v>277</v>
      </c>
      <c r="D46" s="157" t="s">
        <v>278</v>
      </c>
      <c r="E46" s="157" t="s">
        <v>116</v>
      </c>
      <c r="F46" s="157" t="s">
        <v>117</v>
      </c>
      <c r="G46" s="157" t="s">
        <v>226</v>
      </c>
      <c r="H46" s="157" t="s">
        <v>227</v>
      </c>
      <c r="I46" s="91">
        <v>480000</v>
      </c>
      <c r="J46" s="91">
        <v>480000</v>
      </c>
      <c r="K46" s="32"/>
      <c r="L46" s="32"/>
      <c r="M46" s="91">
        <v>480000</v>
      </c>
      <c r="N46" s="32"/>
      <c r="O46" s="91"/>
      <c r="P46" s="91"/>
      <c r="Q46" s="91"/>
      <c r="R46" s="91"/>
      <c r="S46" s="91"/>
      <c r="T46" s="91"/>
      <c r="U46" s="91"/>
      <c r="V46" s="91"/>
      <c r="W46" s="91"/>
      <c r="X46" s="91"/>
    </row>
    <row r="47" ht="20.25" customHeight="1" spans="1:24">
      <c r="A47" s="157" t="s">
        <v>219</v>
      </c>
      <c r="B47" s="157" t="s">
        <v>70</v>
      </c>
      <c r="C47" s="157" t="s">
        <v>279</v>
      </c>
      <c r="D47" s="157" t="s">
        <v>280</v>
      </c>
      <c r="E47" s="157" t="s">
        <v>106</v>
      </c>
      <c r="F47" s="157" t="s">
        <v>107</v>
      </c>
      <c r="G47" s="157" t="s">
        <v>267</v>
      </c>
      <c r="H47" s="157" t="s">
        <v>268</v>
      </c>
      <c r="I47" s="91">
        <v>123000</v>
      </c>
      <c r="J47" s="91">
        <v>123000</v>
      </c>
      <c r="K47" s="32"/>
      <c r="L47" s="32"/>
      <c r="M47" s="91">
        <v>123000</v>
      </c>
      <c r="N47" s="32"/>
      <c r="O47" s="91"/>
      <c r="P47" s="91"/>
      <c r="Q47" s="91"/>
      <c r="R47" s="91"/>
      <c r="S47" s="91"/>
      <c r="T47" s="91"/>
      <c r="U47" s="91"/>
      <c r="V47" s="91"/>
      <c r="W47" s="91"/>
      <c r="X47" s="91"/>
    </row>
    <row r="48" ht="17.25" customHeight="1" spans="1:24">
      <c r="A48" s="40" t="s">
        <v>191</v>
      </c>
      <c r="B48" s="41"/>
      <c r="C48" s="158"/>
      <c r="D48" s="158"/>
      <c r="E48" s="158"/>
      <c r="F48" s="158"/>
      <c r="G48" s="158"/>
      <c r="H48" s="159"/>
      <c r="I48" s="116">
        <v>8141915.16</v>
      </c>
      <c r="J48" s="116">
        <v>8141915.16</v>
      </c>
      <c r="K48" s="91"/>
      <c r="L48" s="91"/>
      <c r="M48" s="116">
        <v>8141915.16</v>
      </c>
      <c r="N48" s="91"/>
      <c r="O48" s="91"/>
      <c r="P48" s="91"/>
      <c r="Q48" s="91"/>
      <c r="R48" s="91"/>
      <c r="S48" s="91"/>
      <c r="T48" s="91"/>
      <c r="U48" s="91"/>
      <c r="V48" s="91"/>
      <c r="W48" s="91"/>
      <c r="X48" s="91"/>
    </row>
  </sheetData>
  <mergeCells count="31">
    <mergeCell ref="A3:X3"/>
    <mergeCell ref="A4:H4"/>
    <mergeCell ref="I5:X5"/>
    <mergeCell ref="J6:N6"/>
    <mergeCell ref="O6:Q6"/>
    <mergeCell ref="S6:X6"/>
    <mergeCell ref="A48:H48"/>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2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5"/>
  <sheetViews>
    <sheetView showZeros="0" topLeftCell="C1" workbookViewId="0">
      <pane ySplit="1" topLeftCell="A2" activePane="bottomLeft" state="frozen"/>
      <selection/>
      <selection pane="bottomLeft" activeCell="C34" sqref="C34"/>
    </sheetView>
  </sheetViews>
  <sheetFormatPr defaultColWidth="9.14166666666667" defaultRowHeight="14.25" customHeight="1"/>
  <cols>
    <col min="1" max="1" width="14.4416666666667" customWidth="1"/>
    <col min="2" max="2" width="24.225" customWidth="1"/>
    <col min="3" max="3" width="56.4416666666667" customWidth="1"/>
    <col min="4" max="4" width="28.8916666666667" customWidth="1"/>
    <col min="5" max="5" width="11.1416666666667" customWidth="1"/>
    <col min="6" max="6" width="22.1083333333333" customWidth="1"/>
    <col min="7" max="7" width="12.775" customWidth="1"/>
    <col min="8" max="8" width="17.7166666666667" customWidth="1"/>
    <col min="9" max="13" width="20" customWidth="1"/>
    <col min="14" max="14" width="12.275" customWidth="1"/>
    <col min="15" max="15" width="12.7166666666667" customWidth="1"/>
    <col min="16" max="16" width="11.1416666666667" customWidth="1"/>
    <col min="17" max="21" width="19.85" customWidth="1"/>
    <col min="22" max="22" width="20" customWidth="1"/>
    <col min="23" max="23" width="19.85" customWidth="1"/>
  </cols>
  <sheetData>
    <row r="1" customHeight="1" spans="1:23">
      <c r="A1" s="2"/>
      <c r="B1" s="2"/>
      <c r="C1" s="2"/>
      <c r="D1" s="2"/>
      <c r="E1" s="2"/>
      <c r="F1" s="2"/>
      <c r="G1" s="2"/>
      <c r="H1" s="2"/>
      <c r="I1" s="2"/>
      <c r="J1" s="2"/>
      <c r="K1" s="2"/>
      <c r="L1" s="2"/>
      <c r="M1" s="2"/>
      <c r="N1" s="2"/>
      <c r="O1" s="2"/>
      <c r="P1" s="2"/>
      <c r="Q1" s="2"/>
      <c r="R1" s="2"/>
      <c r="S1" s="2"/>
      <c r="T1" s="2"/>
      <c r="U1" s="2"/>
      <c r="V1" s="2"/>
      <c r="W1" s="2"/>
    </row>
    <row r="2" ht="13.5" customHeight="1" spans="2:23">
      <c r="B2" s="147"/>
      <c r="E2" s="4"/>
      <c r="F2" s="4"/>
      <c r="G2" s="4"/>
      <c r="H2" s="4"/>
      <c r="U2" s="147"/>
      <c r="W2" s="152" t="s">
        <v>281</v>
      </c>
    </row>
    <row r="3" ht="46.5" customHeight="1" spans="1:23">
      <c r="A3" s="6" t="str">
        <f>"2025"&amp;"年部门项目支出预算表"</f>
        <v>2025年部门项目支出预算表</v>
      </c>
      <c r="B3" s="6"/>
      <c r="C3" s="6"/>
      <c r="D3" s="6"/>
      <c r="E3" s="6"/>
      <c r="F3" s="6"/>
      <c r="G3" s="6"/>
      <c r="H3" s="6"/>
      <c r="I3" s="6"/>
      <c r="J3" s="6"/>
      <c r="K3" s="6"/>
      <c r="L3" s="6"/>
      <c r="M3" s="6"/>
      <c r="N3" s="6"/>
      <c r="O3" s="6"/>
      <c r="P3" s="6"/>
      <c r="Q3" s="6"/>
      <c r="R3" s="6"/>
      <c r="S3" s="6"/>
      <c r="T3" s="6"/>
      <c r="U3" s="6"/>
      <c r="V3" s="6"/>
      <c r="W3" s="6"/>
    </row>
    <row r="4" ht="13.5" customHeight="1" spans="1:23">
      <c r="A4" s="8" t="str">
        <f>"单位名称："&amp;"昆明市五华区卫生健康局（本级）"</f>
        <v>单位名称：昆明市五华区卫生健康局（本级）</v>
      </c>
      <c r="B4" s="9"/>
      <c r="C4" s="9"/>
      <c r="D4" s="9"/>
      <c r="E4" s="9"/>
      <c r="F4" s="9"/>
      <c r="G4" s="9"/>
      <c r="H4" s="9"/>
      <c r="I4" s="10"/>
      <c r="J4" s="10"/>
      <c r="K4" s="10"/>
      <c r="L4" s="10"/>
      <c r="M4" s="10"/>
      <c r="N4" s="10"/>
      <c r="O4" s="10"/>
      <c r="P4" s="10"/>
      <c r="Q4" s="10"/>
      <c r="U4" s="147"/>
      <c r="W4" s="130" t="s">
        <v>1</v>
      </c>
    </row>
    <row r="5" ht="21.75" customHeight="1" spans="1:23">
      <c r="A5" s="13" t="s">
        <v>282</v>
      </c>
      <c r="B5" s="14" t="s">
        <v>203</v>
      </c>
      <c r="C5" s="13" t="s">
        <v>204</v>
      </c>
      <c r="D5" s="13" t="s">
        <v>283</v>
      </c>
      <c r="E5" s="14" t="s">
        <v>205</v>
      </c>
      <c r="F5" s="14" t="s">
        <v>206</v>
      </c>
      <c r="G5" s="14" t="s">
        <v>284</v>
      </c>
      <c r="H5" s="14" t="s">
        <v>285</v>
      </c>
      <c r="I5" s="36" t="s">
        <v>55</v>
      </c>
      <c r="J5" s="15" t="s">
        <v>286</v>
      </c>
      <c r="K5" s="46"/>
      <c r="L5" s="46"/>
      <c r="M5" s="47"/>
      <c r="N5" s="15" t="s">
        <v>211</v>
      </c>
      <c r="O5" s="46"/>
      <c r="P5" s="47"/>
      <c r="Q5" s="14" t="s">
        <v>61</v>
      </c>
      <c r="R5" s="15" t="s">
        <v>62</v>
      </c>
      <c r="S5" s="46"/>
      <c r="T5" s="46"/>
      <c r="U5" s="46"/>
      <c r="V5" s="46"/>
      <c r="W5" s="47"/>
    </row>
    <row r="6" ht="21.75" customHeight="1" spans="1:23">
      <c r="A6" s="18"/>
      <c r="B6" s="37"/>
      <c r="C6" s="18"/>
      <c r="D6" s="18"/>
      <c r="E6" s="19"/>
      <c r="F6" s="19"/>
      <c r="G6" s="19"/>
      <c r="H6" s="19"/>
      <c r="I6" s="37"/>
      <c r="J6" s="148" t="s">
        <v>58</v>
      </c>
      <c r="K6" s="149"/>
      <c r="L6" s="14" t="s">
        <v>59</v>
      </c>
      <c r="M6" s="14" t="s">
        <v>60</v>
      </c>
      <c r="N6" s="14" t="s">
        <v>58</v>
      </c>
      <c r="O6" s="14" t="s">
        <v>59</v>
      </c>
      <c r="P6" s="14" t="s">
        <v>60</v>
      </c>
      <c r="Q6" s="19"/>
      <c r="R6" s="14" t="s">
        <v>57</v>
      </c>
      <c r="S6" s="14" t="s">
        <v>64</v>
      </c>
      <c r="T6" s="14" t="s">
        <v>217</v>
      </c>
      <c r="U6" s="14" t="s">
        <v>66</v>
      </c>
      <c r="V6" s="14" t="s">
        <v>67</v>
      </c>
      <c r="W6" s="14" t="s">
        <v>68</v>
      </c>
    </row>
    <row r="7" ht="21" customHeight="1" spans="1:23">
      <c r="A7" s="37"/>
      <c r="B7" s="37"/>
      <c r="C7" s="37"/>
      <c r="D7" s="37"/>
      <c r="E7" s="37"/>
      <c r="F7" s="37"/>
      <c r="G7" s="37"/>
      <c r="H7" s="37"/>
      <c r="I7" s="37"/>
      <c r="J7" s="150" t="s">
        <v>57</v>
      </c>
      <c r="K7" s="151"/>
      <c r="L7" s="37"/>
      <c r="M7" s="37"/>
      <c r="N7" s="37"/>
      <c r="O7" s="37"/>
      <c r="P7" s="37"/>
      <c r="Q7" s="37"/>
      <c r="R7" s="37"/>
      <c r="S7" s="37"/>
      <c r="T7" s="37"/>
      <c r="U7" s="37"/>
      <c r="V7" s="37"/>
      <c r="W7" s="37"/>
    </row>
    <row r="8" ht="39.75" customHeight="1" spans="1:23">
      <c r="A8" s="22"/>
      <c r="B8" s="24"/>
      <c r="C8" s="22"/>
      <c r="D8" s="22"/>
      <c r="E8" s="23"/>
      <c r="F8" s="23"/>
      <c r="G8" s="23"/>
      <c r="H8" s="23"/>
      <c r="I8" s="24"/>
      <c r="J8" s="79" t="s">
        <v>57</v>
      </c>
      <c r="K8" s="79" t="s">
        <v>287</v>
      </c>
      <c r="L8" s="23"/>
      <c r="M8" s="23"/>
      <c r="N8" s="23"/>
      <c r="O8" s="23"/>
      <c r="P8" s="23"/>
      <c r="Q8" s="23"/>
      <c r="R8" s="23"/>
      <c r="S8" s="23"/>
      <c r="T8" s="23"/>
      <c r="U8" s="24"/>
      <c r="V8" s="23"/>
      <c r="W8" s="23"/>
    </row>
    <row r="9" ht="15" customHeight="1" spans="1:23">
      <c r="A9" s="26">
        <v>1</v>
      </c>
      <c r="B9" s="26">
        <v>2</v>
      </c>
      <c r="C9" s="26">
        <v>3</v>
      </c>
      <c r="D9" s="26">
        <v>4</v>
      </c>
      <c r="E9" s="26">
        <v>5</v>
      </c>
      <c r="F9" s="26">
        <v>6</v>
      </c>
      <c r="G9" s="26">
        <v>7</v>
      </c>
      <c r="H9" s="26">
        <v>8</v>
      </c>
      <c r="I9" s="26">
        <v>9</v>
      </c>
      <c r="J9" s="26">
        <v>10</v>
      </c>
      <c r="K9" s="26">
        <v>11</v>
      </c>
      <c r="L9" s="48">
        <v>12</v>
      </c>
      <c r="M9" s="48">
        <v>13</v>
      </c>
      <c r="N9" s="48">
        <v>14</v>
      </c>
      <c r="O9" s="48">
        <v>15</v>
      </c>
      <c r="P9" s="48">
        <v>16</v>
      </c>
      <c r="Q9" s="48">
        <v>17</v>
      </c>
      <c r="R9" s="48">
        <v>18</v>
      </c>
      <c r="S9" s="48">
        <v>19</v>
      </c>
      <c r="T9" s="48">
        <v>20</v>
      </c>
      <c r="U9" s="26">
        <v>21</v>
      </c>
      <c r="V9" s="48">
        <v>22</v>
      </c>
      <c r="W9" s="26">
        <v>23</v>
      </c>
    </row>
    <row r="10" ht="21.75" customHeight="1" spans="1:23">
      <c r="A10" s="81" t="s">
        <v>233</v>
      </c>
      <c r="B10" s="81" t="s">
        <v>288</v>
      </c>
      <c r="C10" s="81" t="s">
        <v>289</v>
      </c>
      <c r="D10" s="81" t="s">
        <v>70</v>
      </c>
      <c r="E10" s="81" t="s">
        <v>116</v>
      </c>
      <c r="F10" s="81" t="s">
        <v>117</v>
      </c>
      <c r="G10" s="81" t="s">
        <v>242</v>
      </c>
      <c r="H10" s="81" t="s">
        <v>243</v>
      </c>
      <c r="I10" s="91">
        <v>55000</v>
      </c>
      <c r="J10" s="91">
        <v>55000</v>
      </c>
      <c r="K10" s="91">
        <v>55000</v>
      </c>
      <c r="L10" s="91"/>
      <c r="M10" s="91"/>
      <c r="N10" s="91"/>
      <c r="O10" s="91"/>
      <c r="P10" s="91"/>
      <c r="Q10" s="91"/>
      <c r="R10" s="91"/>
      <c r="S10" s="91"/>
      <c r="T10" s="91"/>
      <c r="U10" s="91"/>
      <c r="V10" s="91"/>
      <c r="W10" s="91"/>
    </row>
    <row r="11" ht="21.75" customHeight="1" spans="1:23">
      <c r="A11" s="81" t="s">
        <v>290</v>
      </c>
      <c r="B11" s="81" t="s">
        <v>291</v>
      </c>
      <c r="C11" s="81" t="s">
        <v>292</v>
      </c>
      <c r="D11" s="81" t="s">
        <v>70</v>
      </c>
      <c r="E11" s="81" t="s">
        <v>101</v>
      </c>
      <c r="F11" s="81" t="s">
        <v>100</v>
      </c>
      <c r="G11" s="81" t="s">
        <v>255</v>
      </c>
      <c r="H11" s="81" t="s">
        <v>256</v>
      </c>
      <c r="I11" s="91">
        <v>40000</v>
      </c>
      <c r="J11" s="91">
        <v>40000</v>
      </c>
      <c r="K11" s="91">
        <v>40000</v>
      </c>
      <c r="L11" s="91"/>
      <c r="M11" s="91"/>
      <c r="N11" s="91"/>
      <c r="O11" s="91"/>
      <c r="P11" s="91"/>
      <c r="Q11" s="91"/>
      <c r="R11" s="91"/>
      <c r="S11" s="91"/>
      <c r="T11" s="91"/>
      <c r="U11" s="91"/>
      <c r="V11" s="91"/>
      <c r="W11" s="91"/>
    </row>
    <row r="12" ht="21.75" customHeight="1" spans="1:23">
      <c r="A12" s="81" t="s">
        <v>293</v>
      </c>
      <c r="B12" s="81" t="s">
        <v>294</v>
      </c>
      <c r="C12" s="81" t="s">
        <v>295</v>
      </c>
      <c r="D12" s="81" t="s">
        <v>70</v>
      </c>
      <c r="E12" s="81" t="s">
        <v>146</v>
      </c>
      <c r="F12" s="81" t="s">
        <v>145</v>
      </c>
      <c r="G12" s="81" t="s">
        <v>296</v>
      </c>
      <c r="H12" s="81" t="s">
        <v>297</v>
      </c>
      <c r="I12" s="91">
        <v>98686.08</v>
      </c>
      <c r="J12" s="91">
        <v>98686.08</v>
      </c>
      <c r="K12" s="91">
        <v>98686.08</v>
      </c>
      <c r="L12" s="91"/>
      <c r="M12" s="91"/>
      <c r="N12" s="91"/>
      <c r="O12" s="91"/>
      <c r="P12" s="91"/>
      <c r="Q12" s="91"/>
      <c r="R12" s="91"/>
      <c r="S12" s="91"/>
      <c r="T12" s="91"/>
      <c r="U12" s="91"/>
      <c r="V12" s="91"/>
      <c r="W12" s="91"/>
    </row>
    <row r="13" ht="21.75" customHeight="1" spans="1:23">
      <c r="A13" s="81" t="s">
        <v>293</v>
      </c>
      <c r="B13" s="81" t="s">
        <v>298</v>
      </c>
      <c r="C13" s="81" t="s">
        <v>299</v>
      </c>
      <c r="D13" s="81" t="s">
        <v>70</v>
      </c>
      <c r="E13" s="81" t="s">
        <v>118</v>
      </c>
      <c r="F13" s="81" t="s">
        <v>119</v>
      </c>
      <c r="G13" s="81" t="s">
        <v>300</v>
      </c>
      <c r="H13" s="81" t="s">
        <v>301</v>
      </c>
      <c r="I13" s="91">
        <v>78000</v>
      </c>
      <c r="J13" s="91">
        <v>78000</v>
      </c>
      <c r="K13" s="91">
        <v>78000</v>
      </c>
      <c r="L13" s="91"/>
      <c r="M13" s="91"/>
      <c r="N13" s="91"/>
      <c r="O13" s="91"/>
      <c r="P13" s="91"/>
      <c r="Q13" s="91"/>
      <c r="R13" s="91"/>
      <c r="S13" s="91"/>
      <c r="T13" s="91"/>
      <c r="U13" s="91"/>
      <c r="V13" s="91"/>
      <c r="W13" s="91"/>
    </row>
    <row r="14" ht="21.75" customHeight="1" spans="1:23">
      <c r="A14" s="81" t="s">
        <v>293</v>
      </c>
      <c r="B14" s="81" t="s">
        <v>298</v>
      </c>
      <c r="C14" s="81" t="s">
        <v>299</v>
      </c>
      <c r="D14" s="81" t="s">
        <v>70</v>
      </c>
      <c r="E14" s="81" t="s">
        <v>118</v>
      </c>
      <c r="F14" s="81" t="s">
        <v>119</v>
      </c>
      <c r="G14" s="81" t="s">
        <v>302</v>
      </c>
      <c r="H14" s="81" t="s">
        <v>303</v>
      </c>
      <c r="I14" s="91">
        <v>40000</v>
      </c>
      <c r="J14" s="91">
        <v>40000</v>
      </c>
      <c r="K14" s="91">
        <v>40000</v>
      </c>
      <c r="L14" s="91"/>
      <c r="M14" s="91"/>
      <c r="N14" s="91"/>
      <c r="O14" s="91"/>
      <c r="P14" s="91"/>
      <c r="Q14" s="91"/>
      <c r="R14" s="91"/>
      <c r="S14" s="91"/>
      <c r="T14" s="91"/>
      <c r="U14" s="91"/>
      <c r="V14" s="91"/>
      <c r="W14" s="91"/>
    </row>
    <row r="15" ht="21.75" customHeight="1" spans="1:23">
      <c r="A15" s="81" t="s">
        <v>293</v>
      </c>
      <c r="B15" s="81" t="s">
        <v>298</v>
      </c>
      <c r="C15" s="81" t="s">
        <v>299</v>
      </c>
      <c r="D15" s="81" t="s">
        <v>70</v>
      </c>
      <c r="E15" s="81" t="s">
        <v>118</v>
      </c>
      <c r="F15" s="81" t="s">
        <v>119</v>
      </c>
      <c r="G15" s="81" t="s">
        <v>296</v>
      </c>
      <c r="H15" s="81" t="s">
        <v>297</v>
      </c>
      <c r="I15" s="91">
        <v>80620</v>
      </c>
      <c r="J15" s="91">
        <v>80620</v>
      </c>
      <c r="K15" s="91">
        <v>80620</v>
      </c>
      <c r="L15" s="91"/>
      <c r="M15" s="91"/>
      <c r="N15" s="91"/>
      <c r="O15" s="91"/>
      <c r="P15" s="91"/>
      <c r="Q15" s="91"/>
      <c r="R15" s="91"/>
      <c r="S15" s="91"/>
      <c r="T15" s="91"/>
      <c r="U15" s="91"/>
      <c r="V15" s="91"/>
      <c r="W15" s="91"/>
    </row>
    <row r="16" ht="21.75" customHeight="1" spans="1:23">
      <c r="A16" s="81" t="s">
        <v>293</v>
      </c>
      <c r="B16" s="81" t="s">
        <v>304</v>
      </c>
      <c r="C16" s="81" t="s">
        <v>305</v>
      </c>
      <c r="D16" s="81" t="s">
        <v>70</v>
      </c>
      <c r="E16" s="81" t="s">
        <v>146</v>
      </c>
      <c r="F16" s="81" t="s">
        <v>145</v>
      </c>
      <c r="G16" s="81" t="s">
        <v>296</v>
      </c>
      <c r="H16" s="81" t="s">
        <v>297</v>
      </c>
      <c r="I16" s="91">
        <v>20000</v>
      </c>
      <c r="J16" s="91">
        <v>20000</v>
      </c>
      <c r="K16" s="91">
        <v>20000</v>
      </c>
      <c r="L16" s="91"/>
      <c r="M16" s="91"/>
      <c r="N16" s="91"/>
      <c r="O16" s="91"/>
      <c r="P16" s="91"/>
      <c r="Q16" s="91"/>
      <c r="R16" s="91"/>
      <c r="S16" s="91"/>
      <c r="T16" s="91"/>
      <c r="U16" s="91"/>
      <c r="V16" s="91"/>
      <c r="W16" s="91"/>
    </row>
    <row r="17" ht="21.75" customHeight="1" spans="1:23">
      <c r="A17" s="81" t="s">
        <v>293</v>
      </c>
      <c r="B17" s="81" t="s">
        <v>306</v>
      </c>
      <c r="C17" s="81" t="s">
        <v>307</v>
      </c>
      <c r="D17" s="81" t="s">
        <v>70</v>
      </c>
      <c r="E17" s="81" t="s">
        <v>146</v>
      </c>
      <c r="F17" s="81" t="s">
        <v>145</v>
      </c>
      <c r="G17" s="81" t="s">
        <v>296</v>
      </c>
      <c r="H17" s="81" t="s">
        <v>297</v>
      </c>
      <c r="I17" s="91">
        <v>300000</v>
      </c>
      <c r="J17" s="91">
        <v>300000</v>
      </c>
      <c r="K17" s="91">
        <v>300000</v>
      </c>
      <c r="L17" s="91"/>
      <c r="M17" s="91"/>
      <c r="N17" s="91"/>
      <c r="O17" s="91"/>
      <c r="P17" s="91"/>
      <c r="Q17" s="91"/>
      <c r="R17" s="91"/>
      <c r="S17" s="91"/>
      <c r="T17" s="91"/>
      <c r="U17" s="91"/>
      <c r="V17" s="91"/>
      <c r="W17" s="91"/>
    </row>
    <row r="18" ht="21.75" customHeight="1" spans="1:23">
      <c r="A18" s="81" t="s">
        <v>293</v>
      </c>
      <c r="B18" s="81" t="s">
        <v>308</v>
      </c>
      <c r="C18" s="81" t="s">
        <v>309</v>
      </c>
      <c r="D18" s="81" t="s">
        <v>70</v>
      </c>
      <c r="E18" s="81" t="s">
        <v>132</v>
      </c>
      <c r="F18" s="81" t="s">
        <v>133</v>
      </c>
      <c r="G18" s="81" t="s">
        <v>273</v>
      </c>
      <c r="H18" s="81" t="s">
        <v>274</v>
      </c>
      <c r="I18" s="91">
        <v>7191546.4</v>
      </c>
      <c r="J18" s="91">
        <v>7191546.4</v>
      </c>
      <c r="K18" s="91">
        <v>7191546.4</v>
      </c>
      <c r="L18" s="91"/>
      <c r="M18" s="91"/>
      <c r="N18" s="91"/>
      <c r="O18" s="91"/>
      <c r="P18" s="91"/>
      <c r="Q18" s="91"/>
      <c r="R18" s="91"/>
      <c r="S18" s="91"/>
      <c r="T18" s="91"/>
      <c r="U18" s="91"/>
      <c r="V18" s="91"/>
      <c r="W18" s="91"/>
    </row>
    <row r="19" ht="21.75" customHeight="1" spans="1:23">
      <c r="A19" s="81" t="s">
        <v>293</v>
      </c>
      <c r="B19" s="81" t="s">
        <v>310</v>
      </c>
      <c r="C19" s="81" t="s">
        <v>311</v>
      </c>
      <c r="D19" s="81" t="s">
        <v>70</v>
      </c>
      <c r="E19" s="81" t="s">
        <v>122</v>
      </c>
      <c r="F19" s="81" t="s">
        <v>123</v>
      </c>
      <c r="G19" s="81" t="s">
        <v>273</v>
      </c>
      <c r="H19" s="81" t="s">
        <v>274</v>
      </c>
      <c r="I19" s="91">
        <v>217800</v>
      </c>
      <c r="J19" s="91">
        <v>217800</v>
      </c>
      <c r="K19" s="91">
        <v>217800</v>
      </c>
      <c r="L19" s="91"/>
      <c r="M19" s="91"/>
      <c r="N19" s="91"/>
      <c r="O19" s="91"/>
      <c r="P19" s="91"/>
      <c r="Q19" s="91"/>
      <c r="R19" s="91"/>
      <c r="S19" s="91"/>
      <c r="T19" s="91"/>
      <c r="U19" s="91"/>
      <c r="V19" s="91"/>
      <c r="W19" s="91"/>
    </row>
    <row r="20" ht="21.75" customHeight="1" spans="1:23">
      <c r="A20" s="81" t="s">
        <v>293</v>
      </c>
      <c r="B20" s="81" t="s">
        <v>312</v>
      </c>
      <c r="C20" s="81" t="s">
        <v>313</v>
      </c>
      <c r="D20" s="81" t="s">
        <v>70</v>
      </c>
      <c r="E20" s="81" t="s">
        <v>118</v>
      </c>
      <c r="F20" s="81" t="s">
        <v>119</v>
      </c>
      <c r="G20" s="81" t="s">
        <v>273</v>
      </c>
      <c r="H20" s="81" t="s">
        <v>274</v>
      </c>
      <c r="I20" s="91">
        <v>768000</v>
      </c>
      <c r="J20" s="91">
        <v>768000</v>
      </c>
      <c r="K20" s="91">
        <v>768000</v>
      </c>
      <c r="L20" s="91"/>
      <c r="M20" s="91"/>
      <c r="N20" s="91"/>
      <c r="O20" s="91"/>
      <c r="P20" s="91"/>
      <c r="Q20" s="91"/>
      <c r="R20" s="91"/>
      <c r="S20" s="91"/>
      <c r="T20" s="91"/>
      <c r="U20" s="91"/>
      <c r="V20" s="91"/>
      <c r="W20" s="91"/>
    </row>
    <row r="21" ht="21.75" customHeight="1" spans="1:23">
      <c r="A21" s="81" t="s">
        <v>293</v>
      </c>
      <c r="B21" s="81" t="s">
        <v>314</v>
      </c>
      <c r="C21" s="81" t="s">
        <v>315</v>
      </c>
      <c r="D21" s="81" t="s">
        <v>70</v>
      </c>
      <c r="E21" s="81" t="s">
        <v>132</v>
      </c>
      <c r="F21" s="81" t="s">
        <v>133</v>
      </c>
      <c r="G21" s="81" t="s">
        <v>273</v>
      </c>
      <c r="H21" s="81" t="s">
        <v>274</v>
      </c>
      <c r="I21" s="91">
        <v>4941152</v>
      </c>
      <c r="J21" s="91">
        <v>4941152</v>
      </c>
      <c r="K21" s="91">
        <v>4941152</v>
      </c>
      <c r="L21" s="91"/>
      <c r="M21" s="91"/>
      <c r="N21" s="91"/>
      <c r="O21" s="91"/>
      <c r="P21" s="91"/>
      <c r="Q21" s="91"/>
      <c r="R21" s="91"/>
      <c r="S21" s="91"/>
      <c r="T21" s="91"/>
      <c r="U21" s="91"/>
      <c r="V21" s="91"/>
      <c r="W21" s="91"/>
    </row>
    <row r="22" ht="21.75" customHeight="1" spans="1:23">
      <c r="A22" s="81" t="s">
        <v>293</v>
      </c>
      <c r="B22" s="81" t="s">
        <v>316</v>
      </c>
      <c r="C22" s="81" t="s">
        <v>317</v>
      </c>
      <c r="D22" s="81" t="s">
        <v>70</v>
      </c>
      <c r="E22" s="81" t="s">
        <v>132</v>
      </c>
      <c r="F22" s="81" t="s">
        <v>133</v>
      </c>
      <c r="G22" s="81" t="s">
        <v>273</v>
      </c>
      <c r="H22" s="81" t="s">
        <v>274</v>
      </c>
      <c r="I22" s="91">
        <v>422600</v>
      </c>
      <c r="J22" s="91">
        <v>422600</v>
      </c>
      <c r="K22" s="91">
        <v>422600</v>
      </c>
      <c r="L22" s="91"/>
      <c r="M22" s="91"/>
      <c r="N22" s="91"/>
      <c r="O22" s="91"/>
      <c r="P22" s="91"/>
      <c r="Q22" s="91"/>
      <c r="R22" s="91"/>
      <c r="S22" s="91"/>
      <c r="T22" s="91"/>
      <c r="U22" s="91"/>
      <c r="V22" s="91"/>
      <c r="W22" s="91"/>
    </row>
    <row r="23" ht="21.75" customHeight="1" spans="1:23">
      <c r="A23" s="81" t="s">
        <v>293</v>
      </c>
      <c r="B23" s="81" t="s">
        <v>318</v>
      </c>
      <c r="C23" s="81" t="s">
        <v>319</v>
      </c>
      <c r="D23" s="81" t="s">
        <v>70</v>
      </c>
      <c r="E23" s="81" t="s">
        <v>132</v>
      </c>
      <c r="F23" s="81" t="s">
        <v>133</v>
      </c>
      <c r="G23" s="81" t="s">
        <v>273</v>
      </c>
      <c r="H23" s="81" t="s">
        <v>274</v>
      </c>
      <c r="I23" s="91">
        <v>27000</v>
      </c>
      <c r="J23" s="91">
        <v>27000</v>
      </c>
      <c r="K23" s="91">
        <v>27000</v>
      </c>
      <c r="L23" s="91"/>
      <c r="M23" s="91"/>
      <c r="N23" s="91"/>
      <c r="O23" s="91"/>
      <c r="P23" s="91"/>
      <c r="Q23" s="91"/>
      <c r="R23" s="91"/>
      <c r="S23" s="91"/>
      <c r="T23" s="91"/>
      <c r="U23" s="91"/>
      <c r="V23" s="91"/>
      <c r="W23" s="91"/>
    </row>
    <row r="24" ht="21.75" customHeight="1" spans="1:23">
      <c r="A24" s="81" t="s">
        <v>293</v>
      </c>
      <c r="B24" s="81" t="s">
        <v>320</v>
      </c>
      <c r="C24" s="81" t="s">
        <v>321</v>
      </c>
      <c r="D24" s="81" t="s">
        <v>70</v>
      </c>
      <c r="E24" s="81" t="s">
        <v>128</v>
      </c>
      <c r="F24" s="81" t="s">
        <v>129</v>
      </c>
      <c r="G24" s="81" t="s">
        <v>296</v>
      </c>
      <c r="H24" s="81" t="s">
        <v>297</v>
      </c>
      <c r="I24" s="91">
        <v>100000</v>
      </c>
      <c r="J24" s="91">
        <v>100000</v>
      </c>
      <c r="K24" s="91">
        <v>100000</v>
      </c>
      <c r="L24" s="91"/>
      <c r="M24" s="91"/>
      <c r="N24" s="91"/>
      <c r="O24" s="91"/>
      <c r="P24" s="91"/>
      <c r="Q24" s="91"/>
      <c r="R24" s="91"/>
      <c r="S24" s="91"/>
      <c r="T24" s="91"/>
      <c r="U24" s="91"/>
      <c r="V24" s="91"/>
      <c r="W24" s="91"/>
    </row>
    <row r="25" ht="21.75" customHeight="1" spans="1:23">
      <c r="A25" s="81" t="s">
        <v>293</v>
      </c>
      <c r="B25" s="81" t="s">
        <v>322</v>
      </c>
      <c r="C25" s="81" t="s">
        <v>323</v>
      </c>
      <c r="D25" s="81" t="s">
        <v>70</v>
      </c>
      <c r="E25" s="81" t="s">
        <v>128</v>
      </c>
      <c r="F25" s="81" t="s">
        <v>129</v>
      </c>
      <c r="G25" s="81" t="s">
        <v>296</v>
      </c>
      <c r="H25" s="81" t="s">
        <v>297</v>
      </c>
      <c r="I25" s="91">
        <v>180000</v>
      </c>
      <c r="J25" s="91">
        <v>180000</v>
      </c>
      <c r="K25" s="91">
        <v>180000</v>
      </c>
      <c r="L25" s="91"/>
      <c r="M25" s="91"/>
      <c r="N25" s="91"/>
      <c r="O25" s="91"/>
      <c r="P25" s="91"/>
      <c r="Q25" s="91"/>
      <c r="R25" s="91"/>
      <c r="S25" s="91"/>
      <c r="T25" s="91"/>
      <c r="U25" s="91"/>
      <c r="V25" s="91"/>
      <c r="W25" s="91"/>
    </row>
    <row r="26" ht="21.75" customHeight="1" spans="1:23">
      <c r="A26" s="81" t="s">
        <v>293</v>
      </c>
      <c r="B26" s="81" t="s">
        <v>324</v>
      </c>
      <c r="C26" s="81" t="s">
        <v>325</v>
      </c>
      <c r="D26" s="81" t="s">
        <v>70</v>
      </c>
      <c r="E26" s="81" t="s">
        <v>118</v>
      </c>
      <c r="F26" s="81" t="s">
        <v>119</v>
      </c>
      <c r="G26" s="81" t="s">
        <v>255</v>
      </c>
      <c r="H26" s="81" t="s">
        <v>256</v>
      </c>
      <c r="I26" s="91">
        <v>70000</v>
      </c>
      <c r="J26" s="91">
        <v>70000</v>
      </c>
      <c r="K26" s="91">
        <v>70000</v>
      </c>
      <c r="L26" s="91"/>
      <c r="M26" s="91"/>
      <c r="N26" s="91"/>
      <c r="O26" s="91"/>
      <c r="P26" s="91"/>
      <c r="Q26" s="91"/>
      <c r="R26" s="91"/>
      <c r="S26" s="91"/>
      <c r="T26" s="91"/>
      <c r="U26" s="91"/>
      <c r="V26" s="91"/>
      <c r="W26" s="91"/>
    </row>
    <row r="27" ht="21.75" customHeight="1" spans="1:23">
      <c r="A27" s="81" t="s">
        <v>293</v>
      </c>
      <c r="B27" s="81" t="s">
        <v>326</v>
      </c>
      <c r="C27" s="81" t="s">
        <v>327</v>
      </c>
      <c r="D27" s="81" t="s">
        <v>70</v>
      </c>
      <c r="E27" s="81" t="s">
        <v>122</v>
      </c>
      <c r="F27" s="81" t="s">
        <v>123</v>
      </c>
      <c r="G27" s="81" t="s">
        <v>296</v>
      </c>
      <c r="H27" s="81" t="s">
        <v>297</v>
      </c>
      <c r="I27" s="91">
        <v>3100</v>
      </c>
      <c r="J27" s="91">
        <v>3100</v>
      </c>
      <c r="K27" s="91">
        <v>3100</v>
      </c>
      <c r="L27" s="91"/>
      <c r="M27" s="91"/>
      <c r="N27" s="91"/>
      <c r="O27" s="91"/>
      <c r="P27" s="91"/>
      <c r="Q27" s="91"/>
      <c r="R27" s="91"/>
      <c r="S27" s="91"/>
      <c r="T27" s="91"/>
      <c r="U27" s="91"/>
      <c r="V27" s="91"/>
      <c r="W27" s="91"/>
    </row>
    <row r="28" ht="21.75" customHeight="1" spans="1:23">
      <c r="A28" s="81" t="s">
        <v>293</v>
      </c>
      <c r="B28" s="81" t="s">
        <v>328</v>
      </c>
      <c r="C28" s="81" t="s">
        <v>329</v>
      </c>
      <c r="D28" s="81" t="s">
        <v>70</v>
      </c>
      <c r="E28" s="81" t="s">
        <v>132</v>
      </c>
      <c r="F28" s="81" t="s">
        <v>133</v>
      </c>
      <c r="G28" s="81" t="s">
        <v>296</v>
      </c>
      <c r="H28" s="81" t="s">
        <v>297</v>
      </c>
      <c r="I28" s="91">
        <v>15500</v>
      </c>
      <c r="J28" s="91">
        <v>15500</v>
      </c>
      <c r="K28" s="91">
        <v>15500</v>
      </c>
      <c r="L28" s="91"/>
      <c r="M28" s="91"/>
      <c r="N28" s="91"/>
      <c r="O28" s="91"/>
      <c r="P28" s="91"/>
      <c r="Q28" s="91"/>
      <c r="R28" s="91"/>
      <c r="S28" s="91"/>
      <c r="T28" s="91"/>
      <c r="U28" s="91"/>
      <c r="V28" s="91"/>
      <c r="W28" s="91"/>
    </row>
    <row r="29" ht="21.75" customHeight="1" spans="1:23">
      <c r="A29" s="81" t="s">
        <v>293</v>
      </c>
      <c r="B29" s="81" t="s">
        <v>328</v>
      </c>
      <c r="C29" s="81" t="s">
        <v>329</v>
      </c>
      <c r="D29" s="81" t="s">
        <v>70</v>
      </c>
      <c r="E29" s="81" t="s">
        <v>132</v>
      </c>
      <c r="F29" s="81" t="s">
        <v>133</v>
      </c>
      <c r="G29" s="81" t="s">
        <v>273</v>
      </c>
      <c r="H29" s="81" t="s">
        <v>274</v>
      </c>
      <c r="I29" s="91">
        <v>300000</v>
      </c>
      <c r="J29" s="91">
        <v>300000</v>
      </c>
      <c r="K29" s="91">
        <v>300000</v>
      </c>
      <c r="L29" s="91"/>
      <c r="M29" s="91"/>
      <c r="N29" s="91"/>
      <c r="O29" s="91"/>
      <c r="P29" s="91"/>
      <c r="Q29" s="91"/>
      <c r="R29" s="91"/>
      <c r="S29" s="91"/>
      <c r="T29" s="91"/>
      <c r="U29" s="91"/>
      <c r="V29" s="91"/>
      <c r="W29" s="91"/>
    </row>
    <row r="30" ht="21.75" customHeight="1" spans="1:23">
      <c r="A30" s="81" t="s">
        <v>293</v>
      </c>
      <c r="B30" s="81" t="s">
        <v>330</v>
      </c>
      <c r="C30" s="81" t="s">
        <v>331</v>
      </c>
      <c r="D30" s="81" t="s">
        <v>70</v>
      </c>
      <c r="E30" s="81" t="s">
        <v>126</v>
      </c>
      <c r="F30" s="81" t="s">
        <v>127</v>
      </c>
      <c r="G30" s="81" t="s">
        <v>296</v>
      </c>
      <c r="H30" s="81" t="s">
        <v>297</v>
      </c>
      <c r="I30" s="91">
        <v>27330</v>
      </c>
      <c r="J30" s="91">
        <v>27330</v>
      </c>
      <c r="K30" s="91">
        <v>27330</v>
      </c>
      <c r="L30" s="91"/>
      <c r="M30" s="91"/>
      <c r="N30" s="91"/>
      <c r="O30" s="91"/>
      <c r="P30" s="91"/>
      <c r="Q30" s="91"/>
      <c r="R30" s="91"/>
      <c r="S30" s="91"/>
      <c r="T30" s="91"/>
      <c r="U30" s="91"/>
      <c r="V30" s="91"/>
      <c r="W30" s="91"/>
    </row>
    <row r="31" ht="21.75" customHeight="1" spans="1:23">
      <c r="A31" s="81" t="s">
        <v>332</v>
      </c>
      <c r="B31" s="81" t="s">
        <v>333</v>
      </c>
      <c r="C31" s="81" t="s">
        <v>334</v>
      </c>
      <c r="D31" s="81" t="s">
        <v>70</v>
      </c>
      <c r="E31" s="81" t="s">
        <v>126</v>
      </c>
      <c r="F31" s="81" t="s">
        <v>127</v>
      </c>
      <c r="G31" s="81" t="s">
        <v>296</v>
      </c>
      <c r="H31" s="81" t="s">
        <v>297</v>
      </c>
      <c r="I31" s="91">
        <v>14185728</v>
      </c>
      <c r="J31" s="91">
        <v>14185728</v>
      </c>
      <c r="K31" s="91">
        <v>14185728</v>
      </c>
      <c r="L31" s="91"/>
      <c r="M31" s="91"/>
      <c r="N31" s="91"/>
      <c r="O31" s="91"/>
      <c r="P31" s="91"/>
      <c r="Q31" s="91"/>
      <c r="R31" s="91"/>
      <c r="S31" s="91"/>
      <c r="T31" s="91"/>
      <c r="U31" s="91"/>
      <c r="V31" s="91"/>
      <c r="W31" s="91"/>
    </row>
    <row r="32" ht="21.75" customHeight="1" spans="1:23">
      <c r="A32" s="81" t="s">
        <v>332</v>
      </c>
      <c r="B32" s="81" t="s">
        <v>335</v>
      </c>
      <c r="C32" s="81" t="s">
        <v>336</v>
      </c>
      <c r="D32" s="81" t="s">
        <v>70</v>
      </c>
      <c r="E32" s="81" t="s">
        <v>132</v>
      </c>
      <c r="F32" s="81" t="s">
        <v>133</v>
      </c>
      <c r="G32" s="81" t="s">
        <v>273</v>
      </c>
      <c r="H32" s="81" t="s">
        <v>274</v>
      </c>
      <c r="I32" s="91">
        <v>1613460.48</v>
      </c>
      <c r="J32" s="91">
        <v>1613460.48</v>
      </c>
      <c r="K32" s="91">
        <v>1613460.48</v>
      </c>
      <c r="L32" s="91"/>
      <c r="M32" s="91"/>
      <c r="N32" s="91"/>
      <c r="O32" s="91"/>
      <c r="P32" s="91"/>
      <c r="Q32" s="91"/>
      <c r="R32" s="91"/>
      <c r="S32" s="91"/>
      <c r="T32" s="91"/>
      <c r="U32" s="91"/>
      <c r="V32" s="91"/>
      <c r="W32" s="91"/>
    </row>
    <row r="33" ht="21.75" customHeight="1" spans="1:23">
      <c r="A33" s="81" t="s">
        <v>332</v>
      </c>
      <c r="B33" s="81" t="s">
        <v>337</v>
      </c>
      <c r="C33" s="81" t="s">
        <v>338</v>
      </c>
      <c r="D33" s="81" t="s">
        <v>70</v>
      </c>
      <c r="E33" s="81" t="s">
        <v>132</v>
      </c>
      <c r="F33" s="81" t="s">
        <v>133</v>
      </c>
      <c r="G33" s="81" t="s">
        <v>273</v>
      </c>
      <c r="H33" s="81" t="s">
        <v>274</v>
      </c>
      <c r="I33" s="91">
        <v>505100</v>
      </c>
      <c r="J33" s="91">
        <v>505100</v>
      </c>
      <c r="K33" s="91">
        <v>505100</v>
      </c>
      <c r="L33" s="91"/>
      <c r="M33" s="91"/>
      <c r="N33" s="91"/>
      <c r="O33" s="91"/>
      <c r="P33" s="91"/>
      <c r="Q33" s="91"/>
      <c r="R33" s="91"/>
      <c r="S33" s="91"/>
      <c r="T33" s="91"/>
      <c r="U33" s="91"/>
      <c r="V33" s="91"/>
      <c r="W33" s="91"/>
    </row>
    <row r="34" ht="21.75" customHeight="1" spans="1:23">
      <c r="A34" s="81" t="s">
        <v>332</v>
      </c>
      <c r="B34" s="81" t="s">
        <v>337</v>
      </c>
      <c r="C34" s="81" t="s">
        <v>338</v>
      </c>
      <c r="D34" s="81" t="s">
        <v>70</v>
      </c>
      <c r="E34" s="81" t="s">
        <v>132</v>
      </c>
      <c r="F34" s="81" t="s">
        <v>133</v>
      </c>
      <c r="G34" s="81" t="s">
        <v>273</v>
      </c>
      <c r="H34" s="81" t="s">
        <v>274</v>
      </c>
      <c r="I34" s="91">
        <v>470000</v>
      </c>
      <c r="J34" s="91">
        <v>470000</v>
      </c>
      <c r="K34" s="91">
        <v>470000</v>
      </c>
      <c r="L34" s="91"/>
      <c r="M34" s="91"/>
      <c r="N34" s="91"/>
      <c r="O34" s="91"/>
      <c r="P34" s="91"/>
      <c r="Q34" s="91"/>
      <c r="R34" s="91"/>
      <c r="S34" s="91"/>
      <c r="T34" s="91"/>
      <c r="U34" s="91"/>
      <c r="V34" s="91"/>
      <c r="W34" s="91"/>
    </row>
    <row r="35" ht="18.75" customHeight="1" spans="1:23">
      <c r="A35" s="40" t="s">
        <v>191</v>
      </c>
      <c r="B35" s="41"/>
      <c r="C35" s="41"/>
      <c r="D35" s="41"/>
      <c r="E35" s="41"/>
      <c r="F35" s="41"/>
      <c r="G35" s="41"/>
      <c r="H35" s="42"/>
      <c r="I35" s="116">
        <v>31750622.96</v>
      </c>
      <c r="J35" s="116">
        <v>31750622.96</v>
      </c>
      <c r="K35" s="116">
        <v>31750622.96</v>
      </c>
      <c r="L35" s="91"/>
      <c r="M35" s="91"/>
      <c r="N35" s="91"/>
      <c r="O35" s="91"/>
      <c r="P35" s="91"/>
      <c r="Q35" s="91"/>
      <c r="R35" s="91"/>
      <c r="S35" s="91"/>
      <c r="T35" s="91"/>
      <c r="U35" s="91"/>
      <c r="V35" s="91"/>
      <c r="W35" s="91"/>
    </row>
  </sheetData>
  <mergeCells count="28">
    <mergeCell ref="A3:W3"/>
    <mergeCell ref="A4:H4"/>
    <mergeCell ref="J5:M5"/>
    <mergeCell ref="N5:P5"/>
    <mergeCell ref="R5:W5"/>
    <mergeCell ref="A35:H35"/>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2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14"/>
  <sheetViews>
    <sheetView showZeros="0" workbookViewId="0">
      <pane ySplit="1" topLeftCell="A2" activePane="bottomLeft" state="frozen"/>
      <selection/>
      <selection pane="bottomLeft" activeCell="B7" sqref="B7"/>
    </sheetView>
  </sheetViews>
  <sheetFormatPr defaultColWidth="9.14166666666667" defaultRowHeight="12" customHeight="1"/>
  <cols>
    <col min="1" max="1" width="34.275" customWidth="1"/>
    <col min="2" max="2" width="29" customWidth="1"/>
    <col min="3" max="5" width="23.575" customWidth="1"/>
    <col min="6" max="6" width="11.275" customWidth="1"/>
    <col min="7" max="7" width="25.1416666666667" customWidth="1"/>
    <col min="8" max="8" width="15.575" customWidth="1"/>
    <col min="9" max="9" width="13.425" customWidth="1"/>
    <col min="10" max="10" width="18.85" customWidth="1"/>
  </cols>
  <sheetData>
    <row r="1" customHeight="1" spans="1:10">
      <c r="A1" s="2"/>
      <c r="B1" s="2"/>
      <c r="C1" s="2"/>
      <c r="D1" s="2"/>
      <c r="E1" s="2"/>
      <c r="F1" s="2"/>
      <c r="G1" s="2"/>
      <c r="H1" s="2"/>
      <c r="I1" s="2"/>
      <c r="J1" s="2"/>
    </row>
    <row r="2" ht="18" customHeight="1" spans="10:10">
      <c r="J2" s="44" t="s">
        <v>339</v>
      </c>
    </row>
    <row r="3" ht="39.75" customHeight="1" spans="1:10">
      <c r="A3" s="77" t="str">
        <f>"2025"&amp;"年部门项目支出绩效目标表"</f>
        <v>2025年部门项目支出绩效目标表</v>
      </c>
      <c r="B3" s="6"/>
      <c r="C3" s="6"/>
      <c r="D3" s="6"/>
      <c r="E3" s="6"/>
      <c r="F3" s="78"/>
      <c r="G3" s="6"/>
      <c r="H3" s="78"/>
      <c r="I3" s="78"/>
      <c r="J3" s="6"/>
    </row>
    <row r="4" ht="17.25" customHeight="1" spans="1:1">
      <c r="A4" s="8" t="str">
        <f>"单位名称："&amp;"昆明市五华区卫生健康局（本级）"</f>
        <v>单位名称：昆明市五华区卫生健康局（本级）</v>
      </c>
    </row>
    <row r="5" ht="44.25" customHeight="1" spans="1:10">
      <c r="A5" s="79" t="s">
        <v>204</v>
      </c>
      <c r="B5" s="79" t="s">
        <v>340</v>
      </c>
      <c r="C5" s="79" t="s">
        <v>341</v>
      </c>
      <c r="D5" s="79" t="s">
        <v>342</v>
      </c>
      <c r="E5" s="79" t="s">
        <v>343</v>
      </c>
      <c r="F5" s="80" t="s">
        <v>344</v>
      </c>
      <c r="G5" s="79" t="s">
        <v>345</v>
      </c>
      <c r="H5" s="80" t="s">
        <v>346</v>
      </c>
      <c r="I5" s="80" t="s">
        <v>347</v>
      </c>
      <c r="J5" s="79" t="s">
        <v>348</v>
      </c>
    </row>
    <row r="6" ht="18.75" customHeight="1" spans="1:10">
      <c r="A6" s="145">
        <v>1</v>
      </c>
      <c r="B6" s="145">
        <v>2</v>
      </c>
      <c r="C6" s="145">
        <v>3</v>
      </c>
      <c r="D6" s="145">
        <v>4</v>
      </c>
      <c r="E6" s="145">
        <v>5</v>
      </c>
      <c r="F6" s="48">
        <v>6</v>
      </c>
      <c r="G6" s="145">
        <v>7</v>
      </c>
      <c r="H6" s="48">
        <v>8</v>
      </c>
      <c r="I6" s="48">
        <v>9</v>
      </c>
      <c r="J6" s="145">
        <v>10</v>
      </c>
    </row>
    <row r="7" ht="42" customHeight="1" spans="1:10">
      <c r="A7" s="38" t="s">
        <v>70</v>
      </c>
      <c r="B7" s="81"/>
      <c r="C7" s="81"/>
      <c r="D7" s="81"/>
      <c r="E7" s="66"/>
      <c r="F7" s="82"/>
      <c r="G7" s="66"/>
      <c r="H7" s="82"/>
      <c r="I7" s="82"/>
      <c r="J7" s="66"/>
    </row>
    <row r="8" ht="42" customHeight="1" spans="1:10">
      <c r="A8" s="146" t="s">
        <v>305</v>
      </c>
      <c r="B8" s="28" t="s">
        <v>349</v>
      </c>
      <c r="C8" s="28" t="s">
        <v>350</v>
      </c>
      <c r="D8" s="28" t="s">
        <v>351</v>
      </c>
      <c r="E8" s="38" t="s">
        <v>352</v>
      </c>
      <c r="F8" s="28" t="s">
        <v>353</v>
      </c>
      <c r="G8" s="38" t="s">
        <v>354</v>
      </c>
      <c r="H8" s="28" t="s">
        <v>355</v>
      </c>
      <c r="I8" s="28" t="s">
        <v>356</v>
      </c>
      <c r="J8" s="38" t="s">
        <v>357</v>
      </c>
    </row>
    <row r="9" ht="42" customHeight="1" spans="1:10">
      <c r="A9" s="146" t="s">
        <v>305</v>
      </c>
      <c r="B9" s="28" t="s">
        <v>349</v>
      </c>
      <c r="C9" s="28" t="s">
        <v>350</v>
      </c>
      <c r="D9" s="28" t="s">
        <v>351</v>
      </c>
      <c r="E9" s="38" t="s">
        <v>358</v>
      </c>
      <c r="F9" s="28" t="s">
        <v>353</v>
      </c>
      <c r="G9" s="38" t="s">
        <v>359</v>
      </c>
      <c r="H9" s="28" t="s">
        <v>360</v>
      </c>
      <c r="I9" s="28" t="s">
        <v>356</v>
      </c>
      <c r="J9" s="38" t="s">
        <v>361</v>
      </c>
    </row>
    <row r="10" ht="42" customHeight="1" spans="1:10">
      <c r="A10" s="146" t="s">
        <v>305</v>
      </c>
      <c r="B10" s="28" t="s">
        <v>349</v>
      </c>
      <c r="C10" s="28" t="s">
        <v>350</v>
      </c>
      <c r="D10" s="28" t="s">
        <v>362</v>
      </c>
      <c r="E10" s="38" t="s">
        <v>363</v>
      </c>
      <c r="F10" s="28" t="s">
        <v>364</v>
      </c>
      <c r="G10" s="38" t="s">
        <v>365</v>
      </c>
      <c r="H10" s="28" t="s">
        <v>366</v>
      </c>
      <c r="I10" s="28" t="s">
        <v>367</v>
      </c>
      <c r="J10" s="38" t="s">
        <v>357</v>
      </c>
    </row>
    <row r="11" ht="42" customHeight="1" spans="1:10">
      <c r="A11" s="146" t="s">
        <v>305</v>
      </c>
      <c r="B11" s="28" t="s">
        <v>349</v>
      </c>
      <c r="C11" s="28" t="s">
        <v>350</v>
      </c>
      <c r="D11" s="28" t="s">
        <v>362</v>
      </c>
      <c r="E11" s="38" t="s">
        <v>368</v>
      </c>
      <c r="F11" s="28" t="s">
        <v>364</v>
      </c>
      <c r="G11" s="38" t="s">
        <v>365</v>
      </c>
      <c r="H11" s="28" t="s">
        <v>366</v>
      </c>
      <c r="I11" s="28" t="s">
        <v>367</v>
      </c>
      <c r="J11" s="38" t="s">
        <v>368</v>
      </c>
    </row>
    <row r="12" ht="42" customHeight="1" spans="1:10">
      <c r="A12" s="146" t="s">
        <v>305</v>
      </c>
      <c r="B12" s="28" t="s">
        <v>349</v>
      </c>
      <c r="C12" s="28" t="s">
        <v>350</v>
      </c>
      <c r="D12" s="28" t="s">
        <v>369</v>
      </c>
      <c r="E12" s="38" t="s">
        <v>370</v>
      </c>
      <c r="F12" s="28" t="s">
        <v>364</v>
      </c>
      <c r="G12" s="38" t="s">
        <v>371</v>
      </c>
      <c r="H12" s="28" t="s">
        <v>366</v>
      </c>
      <c r="I12" s="28" t="s">
        <v>367</v>
      </c>
      <c r="J12" s="38" t="s">
        <v>372</v>
      </c>
    </row>
    <row r="13" ht="42" customHeight="1" spans="1:10">
      <c r="A13" s="146" t="s">
        <v>305</v>
      </c>
      <c r="B13" s="28" t="s">
        <v>349</v>
      </c>
      <c r="C13" s="28" t="s">
        <v>350</v>
      </c>
      <c r="D13" s="28" t="s">
        <v>373</v>
      </c>
      <c r="E13" s="38" t="s">
        <v>374</v>
      </c>
      <c r="F13" s="28" t="s">
        <v>353</v>
      </c>
      <c r="G13" s="38" t="s">
        <v>375</v>
      </c>
      <c r="H13" s="28" t="s">
        <v>376</v>
      </c>
      <c r="I13" s="28" t="s">
        <v>356</v>
      </c>
      <c r="J13" s="38" t="s">
        <v>377</v>
      </c>
    </row>
    <row r="14" ht="42" customHeight="1" spans="1:10">
      <c r="A14" s="146" t="s">
        <v>305</v>
      </c>
      <c r="B14" s="28" t="s">
        <v>349</v>
      </c>
      <c r="C14" s="28" t="s">
        <v>378</v>
      </c>
      <c r="D14" s="28" t="s">
        <v>379</v>
      </c>
      <c r="E14" s="38" t="s">
        <v>380</v>
      </c>
      <c r="F14" s="28" t="s">
        <v>364</v>
      </c>
      <c r="G14" s="38" t="s">
        <v>381</v>
      </c>
      <c r="H14" s="28" t="s">
        <v>366</v>
      </c>
      <c r="I14" s="28" t="s">
        <v>367</v>
      </c>
      <c r="J14" s="38" t="s">
        <v>380</v>
      </c>
    </row>
    <row r="15" ht="42" customHeight="1" spans="1:10">
      <c r="A15" s="146" t="s">
        <v>305</v>
      </c>
      <c r="B15" s="28" t="s">
        <v>349</v>
      </c>
      <c r="C15" s="28" t="s">
        <v>382</v>
      </c>
      <c r="D15" s="28" t="s">
        <v>383</v>
      </c>
      <c r="E15" s="38" t="s">
        <v>384</v>
      </c>
      <c r="F15" s="28" t="s">
        <v>385</v>
      </c>
      <c r="G15" s="38" t="s">
        <v>386</v>
      </c>
      <c r="H15" s="28" t="s">
        <v>376</v>
      </c>
      <c r="I15" s="28" t="s">
        <v>356</v>
      </c>
      <c r="J15" s="38" t="s">
        <v>384</v>
      </c>
    </row>
    <row r="16" ht="156" customHeight="1" spans="1:10">
      <c r="A16" s="146" t="s">
        <v>317</v>
      </c>
      <c r="B16" s="28" t="s">
        <v>387</v>
      </c>
      <c r="C16" s="28" t="s">
        <v>350</v>
      </c>
      <c r="D16" s="28" t="s">
        <v>351</v>
      </c>
      <c r="E16" s="38" t="s">
        <v>388</v>
      </c>
      <c r="F16" s="28" t="s">
        <v>364</v>
      </c>
      <c r="G16" s="38" t="s">
        <v>389</v>
      </c>
      <c r="H16" s="28" t="s">
        <v>390</v>
      </c>
      <c r="I16" s="28" t="s">
        <v>356</v>
      </c>
      <c r="J16" s="38" t="s">
        <v>391</v>
      </c>
    </row>
    <row r="17" ht="42" customHeight="1" spans="1:10">
      <c r="A17" s="146" t="s">
        <v>317</v>
      </c>
      <c r="B17" s="28" t="s">
        <v>387</v>
      </c>
      <c r="C17" s="28" t="s">
        <v>350</v>
      </c>
      <c r="D17" s="28" t="s">
        <v>362</v>
      </c>
      <c r="E17" s="38" t="s">
        <v>392</v>
      </c>
      <c r="F17" s="28" t="s">
        <v>364</v>
      </c>
      <c r="G17" s="38" t="s">
        <v>393</v>
      </c>
      <c r="H17" s="28" t="s">
        <v>376</v>
      </c>
      <c r="I17" s="28" t="s">
        <v>356</v>
      </c>
      <c r="J17" s="38" t="s">
        <v>394</v>
      </c>
    </row>
    <row r="18" ht="42" customHeight="1" spans="1:10">
      <c r="A18" s="146" t="s">
        <v>317</v>
      </c>
      <c r="B18" s="28" t="s">
        <v>387</v>
      </c>
      <c r="C18" s="28" t="s">
        <v>350</v>
      </c>
      <c r="D18" s="28" t="s">
        <v>362</v>
      </c>
      <c r="E18" s="38" t="s">
        <v>395</v>
      </c>
      <c r="F18" s="28" t="s">
        <v>364</v>
      </c>
      <c r="G18" s="38" t="s">
        <v>393</v>
      </c>
      <c r="H18" s="28" t="s">
        <v>376</v>
      </c>
      <c r="I18" s="28" t="s">
        <v>356</v>
      </c>
      <c r="J18" s="38" t="s">
        <v>396</v>
      </c>
    </row>
    <row r="19" ht="42" customHeight="1" spans="1:10">
      <c r="A19" s="146" t="s">
        <v>317</v>
      </c>
      <c r="B19" s="28" t="s">
        <v>387</v>
      </c>
      <c r="C19" s="28" t="s">
        <v>350</v>
      </c>
      <c r="D19" s="28" t="s">
        <v>369</v>
      </c>
      <c r="E19" s="38" t="s">
        <v>397</v>
      </c>
      <c r="F19" s="28" t="s">
        <v>364</v>
      </c>
      <c r="G19" s="38" t="s">
        <v>393</v>
      </c>
      <c r="H19" s="28" t="s">
        <v>376</v>
      </c>
      <c r="I19" s="28" t="s">
        <v>356</v>
      </c>
      <c r="J19" s="38" t="s">
        <v>398</v>
      </c>
    </row>
    <row r="20" ht="42" customHeight="1" spans="1:10">
      <c r="A20" s="146" t="s">
        <v>317</v>
      </c>
      <c r="B20" s="28" t="s">
        <v>387</v>
      </c>
      <c r="C20" s="28" t="s">
        <v>350</v>
      </c>
      <c r="D20" s="28" t="s">
        <v>373</v>
      </c>
      <c r="E20" s="38" t="s">
        <v>374</v>
      </c>
      <c r="F20" s="28" t="s">
        <v>353</v>
      </c>
      <c r="G20" s="38" t="s">
        <v>399</v>
      </c>
      <c r="H20" s="28" t="s">
        <v>400</v>
      </c>
      <c r="I20" s="28" t="s">
        <v>356</v>
      </c>
      <c r="J20" s="38" t="s">
        <v>401</v>
      </c>
    </row>
    <row r="21" ht="42" customHeight="1" spans="1:10">
      <c r="A21" s="146" t="s">
        <v>317</v>
      </c>
      <c r="B21" s="28" t="s">
        <v>387</v>
      </c>
      <c r="C21" s="28" t="s">
        <v>378</v>
      </c>
      <c r="D21" s="28" t="s">
        <v>402</v>
      </c>
      <c r="E21" s="38" t="s">
        <v>403</v>
      </c>
      <c r="F21" s="28" t="s">
        <v>364</v>
      </c>
      <c r="G21" s="38" t="s">
        <v>404</v>
      </c>
      <c r="H21" s="28" t="s">
        <v>366</v>
      </c>
      <c r="I21" s="28" t="s">
        <v>367</v>
      </c>
      <c r="J21" s="38" t="s">
        <v>405</v>
      </c>
    </row>
    <row r="22" ht="42" customHeight="1" spans="1:10">
      <c r="A22" s="146" t="s">
        <v>317</v>
      </c>
      <c r="B22" s="28" t="s">
        <v>387</v>
      </c>
      <c r="C22" s="28" t="s">
        <v>378</v>
      </c>
      <c r="D22" s="28" t="s">
        <v>406</v>
      </c>
      <c r="E22" s="38" t="s">
        <v>407</v>
      </c>
      <c r="F22" s="28" t="s">
        <v>364</v>
      </c>
      <c r="G22" s="38" t="s">
        <v>404</v>
      </c>
      <c r="H22" s="28" t="s">
        <v>366</v>
      </c>
      <c r="I22" s="28" t="s">
        <v>367</v>
      </c>
      <c r="J22" s="38" t="s">
        <v>408</v>
      </c>
    </row>
    <row r="23" ht="42" customHeight="1" spans="1:10">
      <c r="A23" s="146" t="s">
        <v>317</v>
      </c>
      <c r="B23" s="28" t="s">
        <v>387</v>
      </c>
      <c r="C23" s="28" t="s">
        <v>382</v>
      </c>
      <c r="D23" s="28" t="s">
        <v>383</v>
      </c>
      <c r="E23" s="38" t="s">
        <v>409</v>
      </c>
      <c r="F23" s="28" t="s">
        <v>385</v>
      </c>
      <c r="G23" s="38" t="s">
        <v>386</v>
      </c>
      <c r="H23" s="28" t="s">
        <v>376</v>
      </c>
      <c r="I23" s="28" t="s">
        <v>356</v>
      </c>
      <c r="J23" s="38" t="s">
        <v>410</v>
      </c>
    </row>
    <row r="24" ht="42" customHeight="1" spans="1:10">
      <c r="A24" s="146" t="s">
        <v>315</v>
      </c>
      <c r="B24" s="28" t="s">
        <v>411</v>
      </c>
      <c r="C24" s="28" t="s">
        <v>350</v>
      </c>
      <c r="D24" s="28" t="s">
        <v>351</v>
      </c>
      <c r="E24" s="38" t="s">
        <v>412</v>
      </c>
      <c r="F24" s="28" t="s">
        <v>364</v>
      </c>
      <c r="G24" s="38" t="s">
        <v>413</v>
      </c>
      <c r="H24" s="28" t="s">
        <v>414</v>
      </c>
      <c r="I24" s="28" t="s">
        <v>356</v>
      </c>
      <c r="J24" s="38" t="s">
        <v>415</v>
      </c>
    </row>
    <row r="25" ht="42" customHeight="1" spans="1:10">
      <c r="A25" s="146" t="s">
        <v>315</v>
      </c>
      <c r="B25" s="28" t="s">
        <v>411</v>
      </c>
      <c r="C25" s="28" t="s">
        <v>350</v>
      </c>
      <c r="D25" s="28" t="s">
        <v>351</v>
      </c>
      <c r="E25" s="38" t="s">
        <v>416</v>
      </c>
      <c r="F25" s="28" t="s">
        <v>364</v>
      </c>
      <c r="G25" s="38" t="s">
        <v>417</v>
      </c>
      <c r="H25" s="28" t="s">
        <v>418</v>
      </c>
      <c r="I25" s="28" t="s">
        <v>356</v>
      </c>
      <c r="J25" s="38" t="s">
        <v>419</v>
      </c>
    </row>
    <row r="26" ht="42" customHeight="1" spans="1:10">
      <c r="A26" s="146" t="s">
        <v>315</v>
      </c>
      <c r="B26" s="28" t="s">
        <v>411</v>
      </c>
      <c r="C26" s="28" t="s">
        <v>350</v>
      </c>
      <c r="D26" s="28" t="s">
        <v>351</v>
      </c>
      <c r="E26" s="38" t="s">
        <v>420</v>
      </c>
      <c r="F26" s="28" t="s">
        <v>364</v>
      </c>
      <c r="G26" s="38" t="s">
        <v>421</v>
      </c>
      <c r="H26" s="28" t="s">
        <v>418</v>
      </c>
      <c r="I26" s="28" t="s">
        <v>356</v>
      </c>
      <c r="J26" s="38" t="s">
        <v>422</v>
      </c>
    </row>
    <row r="27" ht="42" customHeight="1" spans="1:10">
      <c r="A27" s="146" t="s">
        <v>315</v>
      </c>
      <c r="B27" s="28" t="s">
        <v>411</v>
      </c>
      <c r="C27" s="28" t="s">
        <v>350</v>
      </c>
      <c r="D27" s="28" t="s">
        <v>362</v>
      </c>
      <c r="E27" s="38" t="s">
        <v>392</v>
      </c>
      <c r="F27" s="28" t="s">
        <v>364</v>
      </c>
      <c r="G27" s="38" t="s">
        <v>393</v>
      </c>
      <c r="H27" s="28" t="s">
        <v>376</v>
      </c>
      <c r="I27" s="28" t="s">
        <v>356</v>
      </c>
      <c r="J27" s="38" t="s">
        <v>394</v>
      </c>
    </row>
    <row r="28" ht="42" customHeight="1" spans="1:10">
      <c r="A28" s="146" t="s">
        <v>315</v>
      </c>
      <c r="B28" s="28" t="s">
        <v>411</v>
      </c>
      <c r="C28" s="28" t="s">
        <v>350</v>
      </c>
      <c r="D28" s="28" t="s">
        <v>362</v>
      </c>
      <c r="E28" s="38" t="s">
        <v>395</v>
      </c>
      <c r="F28" s="28" t="s">
        <v>364</v>
      </c>
      <c r="G28" s="38" t="s">
        <v>393</v>
      </c>
      <c r="H28" s="28" t="s">
        <v>376</v>
      </c>
      <c r="I28" s="28" t="s">
        <v>356</v>
      </c>
      <c r="J28" s="38" t="s">
        <v>396</v>
      </c>
    </row>
    <row r="29" ht="42" customHeight="1" spans="1:10">
      <c r="A29" s="146" t="s">
        <v>315</v>
      </c>
      <c r="B29" s="28" t="s">
        <v>411</v>
      </c>
      <c r="C29" s="28" t="s">
        <v>350</v>
      </c>
      <c r="D29" s="28" t="s">
        <v>369</v>
      </c>
      <c r="E29" s="38" t="s">
        <v>397</v>
      </c>
      <c r="F29" s="28" t="s">
        <v>364</v>
      </c>
      <c r="G29" s="38" t="s">
        <v>393</v>
      </c>
      <c r="H29" s="28" t="s">
        <v>376</v>
      </c>
      <c r="I29" s="28" t="s">
        <v>356</v>
      </c>
      <c r="J29" s="38" t="s">
        <v>397</v>
      </c>
    </row>
    <row r="30" ht="42" customHeight="1" spans="1:10">
      <c r="A30" s="146" t="s">
        <v>315</v>
      </c>
      <c r="B30" s="28" t="s">
        <v>411</v>
      </c>
      <c r="C30" s="28" t="s">
        <v>350</v>
      </c>
      <c r="D30" s="28" t="s">
        <v>373</v>
      </c>
      <c r="E30" s="38" t="s">
        <v>374</v>
      </c>
      <c r="F30" s="28" t="s">
        <v>385</v>
      </c>
      <c r="G30" s="38" t="s">
        <v>399</v>
      </c>
      <c r="H30" s="28" t="s">
        <v>400</v>
      </c>
      <c r="I30" s="28" t="s">
        <v>356</v>
      </c>
      <c r="J30" s="38" t="s">
        <v>423</v>
      </c>
    </row>
    <row r="31" ht="42" customHeight="1" spans="1:10">
      <c r="A31" s="146" t="s">
        <v>315</v>
      </c>
      <c r="B31" s="28" t="s">
        <v>411</v>
      </c>
      <c r="C31" s="28" t="s">
        <v>378</v>
      </c>
      <c r="D31" s="28" t="s">
        <v>402</v>
      </c>
      <c r="E31" s="38" t="s">
        <v>403</v>
      </c>
      <c r="F31" s="28" t="s">
        <v>364</v>
      </c>
      <c r="G31" s="38" t="s">
        <v>404</v>
      </c>
      <c r="H31" s="28" t="s">
        <v>366</v>
      </c>
      <c r="I31" s="28" t="s">
        <v>367</v>
      </c>
      <c r="J31" s="38" t="s">
        <v>405</v>
      </c>
    </row>
    <row r="32" ht="42" customHeight="1" spans="1:10">
      <c r="A32" s="146" t="s">
        <v>315</v>
      </c>
      <c r="B32" s="28" t="s">
        <v>411</v>
      </c>
      <c r="C32" s="28" t="s">
        <v>378</v>
      </c>
      <c r="D32" s="28" t="s">
        <v>406</v>
      </c>
      <c r="E32" s="38" t="s">
        <v>407</v>
      </c>
      <c r="F32" s="28" t="s">
        <v>364</v>
      </c>
      <c r="G32" s="38" t="s">
        <v>404</v>
      </c>
      <c r="H32" s="28" t="s">
        <v>366</v>
      </c>
      <c r="I32" s="28" t="s">
        <v>367</v>
      </c>
      <c r="J32" s="38" t="s">
        <v>408</v>
      </c>
    </row>
    <row r="33" ht="42" customHeight="1" spans="1:10">
      <c r="A33" s="146" t="s">
        <v>315</v>
      </c>
      <c r="B33" s="28" t="s">
        <v>411</v>
      </c>
      <c r="C33" s="28" t="s">
        <v>382</v>
      </c>
      <c r="D33" s="28" t="s">
        <v>383</v>
      </c>
      <c r="E33" s="38" t="s">
        <v>424</v>
      </c>
      <c r="F33" s="28" t="s">
        <v>385</v>
      </c>
      <c r="G33" s="38" t="s">
        <v>386</v>
      </c>
      <c r="H33" s="28" t="s">
        <v>376</v>
      </c>
      <c r="I33" s="28" t="s">
        <v>356</v>
      </c>
      <c r="J33" s="38" t="s">
        <v>425</v>
      </c>
    </row>
    <row r="34" ht="42" customHeight="1" spans="1:10">
      <c r="A34" s="146" t="s">
        <v>336</v>
      </c>
      <c r="B34" s="28" t="s">
        <v>426</v>
      </c>
      <c r="C34" s="28" t="s">
        <v>350</v>
      </c>
      <c r="D34" s="28" t="s">
        <v>351</v>
      </c>
      <c r="E34" s="38" t="s">
        <v>427</v>
      </c>
      <c r="F34" s="28" t="s">
        <v>364</v>
      </c>
      <c r="G34" s="38" t="s">
        <v>428</v>
      </c>
      <c r="H34" s="28" t="s">
        <v>418</v>
      </c>
      <c r="I34" s="28" t="s">
        <v>356</v>
      </c>
      <c r="J34" s="38" t="s">
        <v>429</v>
      </c>
    </row>
    <row r="35" ht="42" customHeight="1" spans="1:10">
      <c r="A35" s="146" t="s">
        <v>336</v>
      </c>
      <c r="B35" s="28" t="s">
        <v>426</v>
      </c>
      <c r="C35" s="28" t="s">
        <v>350</v>
      </c>
      <c r="D35" s="28" t="s">
        <v>351</v>
      </c>
      <c r="E35" s="38" t="s">
        <v>430</v>
      </c>
      <c r="F35" s="28" t="s">
        <v>364</v>
      </c>
      <c r="G35" s="38" t="s">
        <v>431</v>
      </c>
      <c r="H35" s="28" t="s">
        <v>418</v>
      </c>
      <c r="I35" s="28" t="s">
        <v>356</v>
      </c>
      <c r="J35" s="38" t="s">
        <v>432</v>
      </c>
    </row>
    <row r="36" ht="42" customHeight="1" spans="1:10">
      <c r="A36" s="146" t="s">
        <v>336</v>
      </c>
      <c r="B36" s="28" t="s">
        <v>426</v>
      </c>
      <c r="C36" s="28" t="s">
        <v>350</v>
      </c>
      <c r="D36" s="28" t="s">
        <v>362</v>
      </c>
      <c r="E36" s="38" t="s">
        <v>392</v>
      </c>
      <c r="F36" s="28" t="s">
        <v>364</v>
      </c>
      <c r="G36" s="38" t="s">
        <v>393</v>
      </c>
      <c r="H36" s="28" t="s">
        <v>376</v>
      </c>
      <c r="I36" s="28" t="s">
        <v>356</v>
      </c>
      <c r="J36" s="38" t="s">
        <v>433</v>
      </c>
    </row>
    <row r="37" ht="42" customHeight="1" spans="1:10">
      <c r="A37" s="146" t="s">
        <v>336</v>
      </c>
      <c r="B37" s="28" t="s">
        <v>426</v>
      </c>
      <c r="C37" s="28" t="s">
        <v>350</v>
      </c>
      <c r="D37" s="28" t="s">
        <v>362</v>
      </c>
      <c r="E37" s="38" t="s">
        <v>395</v>
      </c>
      <c r="F37" s="28" t="s">
        <v>364</v>
      </c>
      <c r="G37" s="38" t="s">
        <v>393</v>
      </c>
      <c r="H37" s="28" t="s">
        <v>376</v>
      </c>
      <c r="I37" s="28" t="s">
        <v>356</v>
      </c>
      <c r="J37" s="38" t="s">
        <v>434</v>
      </c>
    </row>
    <row r="38" ht="42" customHeight="1" spans="1:10">
      <c r="A38" s="146" t="s">
        <v>336</v>
      </c>
      <c r="B38" s="28" t="s">
        <v>426</v>
      </c>
      <c r="C38" s="28" t="s">
        <v>350</v>
      </c>
      <c r="D38" s="28" t="s">
        <v>369</v>
      </c>
      <c r="E38" s="38" t="s">
        <v>397</v>
      </c>
      <c r="F38" s="28" t="s">
        <v>364</v>
      </c>
      <c r="G38" s="38" t="s">
        <v>393</v>
      </c>
      <c r="H38" s="28" t="s">
        <v>376</v>
      </c>
      <c r="I38" s="28" t="s">
        <v>356</v>
      </c>
      <c r="J38" s="38" t="s">
        <v>435</v>
      </c>
    </row>
    <row r="39" ht="42" customHeight="1" spans="1:10">
      <c r="A39" s="146" t="s">
        <v>336</v>
      </c>
      <c r="B39" s="28" t="s">
        <v>426</v>
      </c>
      <c r="C39" s="28" t="s">
        <v>378</v>
      </c>
      <c r="D39" s="28" t="s">
        <v>402</v>
      </c>
      <c r="E39" s="38" t="s">
        <v>403</v>
      </c>
      <c r="F39" s="28" t="s">
        <v>364</v>
      </c>
      <c r="G39" s="38" t="s">
        <v>404</v>
      </c>
      <c r="H39" s="28" t="s">
        <v>366</v>
      </c>
      <c r="I39" s="28" t="s">
        <v>367</v>
      </c>
      <c r="J39" s="38" t="s">
        <v>436</v>
      </c>
    </row>
    <row r="40" ht="42" customHeight="1" spans="1:10">
      <c r="A40" s="146" t="s">
        <v>336</v>
      </c>
      <c r="B40" s="28" t="s">
        <v>426</v>
      </c>
      <c r="C40" s="28" t="s">
        <v>378</v>
      </c>
      <c r="D40" s="28" t="s">
        <v>406</v>
      </c>
      <c r="E40" s="38" t="s">
        <v>407</v>
      </c>
      <c r="F40" s="28" t="s">
        <v>364</v>
      </c>
      <c r="G40" s="38" t="s">
        <v>404</v>
      </c>
      <c r="H40" s="28" t="s">
        <v>366</v>
      </c>
      <c r="I40" s="28" t="s">
        <v>367</v>
      </c>
      <c r="J40" s="38" t="s">
        <v>437</v>
      </c>
    </row>
    <row r="41" ht="42" customHeight="1" spans="1:10">
      <c r="A41" s="146" t="s">
        <v>336</v>
      </c>
      <c r="B41" s="28" t="s">
        <v>426</v>
      </c>
      <c r="C41" s="28" t="s">
        <v>382</v>
      </c>
      <c r="D41" s="28" t="s">
        <v>383</v>
      </c>
      <c r="E41" s="38" t="s">
        <v>438</v>
      </c>
      <c r="F41" s="28" t="s">
        <v>385</v>
      </c>
      <c r="G41" s="38" t="s">
        <v>439</v>
      </c>
      <c r="H41" s="28" t="s">
        <v>376</v>
      </c>
      <c r="I41" s="28" t="s">
        <v>356</v>
      </c>
      <c r="J41" s="38" t="s">
        <v>440</v>
      </c>
    </row>
    <row r="42" ht="42" customHeight="1" spans="1:10">
      <c r="A42" s="146" t="s">
        <v>319</v>
      </c>
      <c r="B42" s="28" t="s">
        <v>441</v>
      </c>
      <c r="C42" s="28" t="s">
        <v>350</v>
      </c>
      <c r="D42" s="28" t="s">
        <v>351</v>
      </c>
      <c r="E42" s="38" t="s">
        <v>442</v>
      </c>
      <c r="F42" s="28" t="s">
        <v>364</v>
      </c>
      <c r="G42" s="38" t="s">
        <v>443</v>
      </c>
      <c r="H42" s="28" t="s">
        <v>418</v>
      </c>
      <c r="I42" s="28" t="s">
        <v>356</v>
      </c>
      <c r="J42" s="38" t="s">
        <v>444</v>
      </c>
    </row>
    <row r="43" ht="42" customHeight="1" spans="1:10">
      <c r="A43" s="146" t="s">
        <v>319</v>
      </c>
      <c r="B43" s="28" t="s">
        <v>441</v>
      </c>
      <c r="C43" s="28" t="s">
        <v>350</v>
      </c>
      <c r="D43" s="28" t="s">
        <v>362</v>
      </c>
      <c r="E43" s="38" t="s">
        <v>392</v>
      </c>
      <c r="F43" s="28" t="s">
        <v>364</v>
      </c>
      <c r="G43" s="38" t="s">
        <v>393</v>
      </c>
      <c r="H43" s="28" t="s">
        <v>376</v>
      </c>
      <c r="I43" s="28" t="s">
        <v>356</v>
      </c>
      <c r="J43" s="38" t="s">
        <v>394</v>
      </c>
    </row>
    <row r="44" ht="42" customHeight="1" spans="1:10">
      <c r="A44" s="146" t="s">
        <v>319</v>
      </c>
      <c r="B44" s="28" t="s">
        <v>441</v>
      </c>
      <c r="C44" s="28" t="s">
        <v>350</v>
      </c>
      <c r="D44" s="28" t="s">
        <v>362</v>
      </c>
      <c r="E44" s="38" t="s">
        <v>395</v>
      </c>
      <c r="F44" s="28" t="s">
        <v>364</v>
      </c>
      <c r="G44" s="38" t="s">
        <v>393</v>
      </c>
      <c r="H44" s="28" t="s">
        <v>376</v>
      </c>
      <c r="I44" s="28" t="s">
        <v>356</v>
      </c>
      <c r="J44" s="38" t="s">
        <v>396</v>
      </c>
    </row>
    <row r="45" ht="42" customHeight="1" spans="1:10">
      <c r="A45" s="146" t="s">
        <v>319</v>
      </c>
      <c r="B45" s="28" t="s">
        <v>441</v>
      </c>
      <c r="C45" s="28" t="s">
        <v>350</v>
      </c>
      <c r="D45" s="28" t="s">
        <v>369</v>
      </c>
      <c r="E45" s="38" t="s">
        <v>397</v>
      </c>
      <c r="F45" s="28" t="s">
        <v>364</v>
      </c>
      <c r="G45" s="38" t="s">
        <v>393</v>
      </c>
      <c r="H45" s="28" t="s">
        <v>376</v>
      </c>
      <c r="I45" s="28" t="s">
        <v>356</v>
      </c>
      <c r="J45" s="38" t="s">
        <v>398</v>
      </c>
    </row>
    <row r="46" ht="42" customHeight="1" spans="1:10">
      <c r="A46" s="146" t="s">
        <v>319</v>
      </c>
      <c r="B46" s="28" t="s">
        <v>441</v>
      </c>
      <c r="C46" s="28" t="s">
        <v>350</v>
      </c>
      <c r="D46" s="28" t="s">
        <v>373</v>
      </c>
      <c r="E46" s="38" t="s">
        <v>374</v>
      </c>
      <c r="F46" s="28" t="s">
        <v>353</v>
      </c>
      <c r="G46" s="38" t="s">
        <v>399</v>
      </c>
      <c r="H46" s="28" t="s">
        <v>400</v>
      </c>
      <c r="I46" s="28" t="s">
        <v>356</v>
      </c>
      <c r="J46" s="38" t="s">
        <v>423</v>
      </c>
    </row>
    <row r="47" ht="42" customHeight="1" spans="1:10">
      <c r="A47" s="146" t="s">
        <v>319</v>
      </c>
      <c r="B47" s="28" t="s">
        <v>441</v>
      </c>
      <c r="C47" s="28" t="s">
        <v>378</v>
      </c>
      <c r="D47" s="28" t="s">
        <v>402</v>
      </c>
      <c r="E47" s="38" t="s">
        <v>403</v>
      </c>
      <c r="F47" s="28" t="s">
        <v>364</v>
      </c>
      <c r="G47" s="38" t="s">
        <v>404</v>
      </c>
      <c r="H47" s="28" t="s">
        <v>366</v>
      </c>
      <c r="I47" s="28" t="s">
        <v>367</v>
      </c>
      <c r="J47" s="38" t="s">
        <v>405</v>
      </c>
    </row>
    <row r="48" ht="42" customHeight="1" spans="1:10">
      <c r="A48" s="146" t="s">
        <v>319</v>
      </c>
      <c r="B48" s="28" t="s">
        <v>441</v>
      </c>
      <c r="C48" s="28" t="s">
        <v>378</v>
      </c>
      <c r="D48" s="28" t="s">
        <v>406</v>
      </c>
      <c r="E48" s="38" t="s">
        <v>407</v>
      </c>
      <c r="F48" s="28" t="s">
        <v>364</v>
      </c>
      <c r="G48" s="38" t="s">
        <v>404</v>
      </c>
      <c r="H48" s="28" t="s">
        <v>366</v>
      </c>
      <c r="I48" s="28" t="s">
        <v>367</v>
      </c>
      <c r="J48" s="38" t="s">
        <v>408</v>
      </c>
    </row>
    <row r="49" ht="42" customHeight="1" spans="1:10">
      <c r="A49" s="146" t="s">
        <v>319</v>
      </c>
      <c r="B49" s="28" t="s">
        <v>441</v>
      </c>
      <c r="C49" s="28" t="s">
        <v>382</v>
      </c>
      <c r="D49" s="28" t="s">
        <v>383</v>
      </c>
      <c r="E49" s="38" t="s">
        <v>424</v>
      </c>
      <c r="F49" s="28" t="s">
        <v>385</v>
      </c>
      <c r="G49" s="38" t="s">
        <v>386</v>
      </c>
      <c r="H49" s="28" t="s">
        <v>376</v>
      </c>
      <c r="I49" s="28" t="s">
        <v>356</v>
      </c>
      <c r="J49" s="38" t="s">
        <v>445</v>
      </c>
    </row>
    <row r="50" ht="42" customHeight="1" spans="1:10">
      <c r="A50" s="146" t="s">
        <v>307</v>
      </c>
      <c r="B50" s="28" t="s">
        <v>446</v>
      </c>
      <c r="C50" s="28" t="s">
        <v>350</v>
      </c>
      <c r="D50" s="28" t="s">
        <v>351</v>
      </c>
      <c r="E50" s="38" t="s">
        <v>447</v>
      </c>
      <c r="F50" s="28" t="s">
        <v>364</v>
      </c>
      <c r="G50" s="38" t="s">
        <v>448</v>
      </c>
      <c r="H50" s="28" t="s">
        <v>449</v>
      </c>
      <c r="I50" s="28" t="s">
        <v>356</v>
      </c>
      <c r="J50" s="38" t="s">
        <v>447</v>
      </c>
    </row>
    <row r="51" ht="42" customHeight="1" spans="1:10">
      <c r="A51" s="146" t="s">
        <v>307</v>
      </c>
      <c r="B51" s="28" t="s">
        <v>446</v>
      </c>
      <c r="C51" s="28" t="s">
        <v>350</v>
      </c>
      <c r="D51" s="28" t="s">
        <v>351</v>
      </c>
      <c r="E51" s="38" t="s">
        <v>450</v>
      </c>
      <c r="F51" s="28" t="s">
        <v>364</v>
      </c>
      <c r="G51" s="38" t="s">
        <v>451</v>
      </c>
      <c r="H51" s="28" t="s">
        <v>452</v>
      </c>
      <c r="I51" s="28" t="s">
        <v>356</v>
      </c>
      <c r="J51" s="38" t="s">
        <v>450</v>
      </c>
    </row>
    <row r="52" ht="42" customHeight="1" spans="1:10">
      <c r="A52" s="146" t="s">
        <v>307</v>
      </c>
      <c r="B52" s="28" t="s">
        <v>446</v>
      </c>
      <c r="C52" s="28" t="s">
        <v>350</v>
      </c>
      <c r="D52" s="28" t="s">
        <v>362</v>
      </c>
      <c r="E52" s="38" t="s">
        <v>453</v>
      </c>
      <c r="F52" s="28" t="s">
        <v>364</v>
      </c>
      <c r="G52" s="38" t="s">
        <v>454</v>
      </c>
      <c r="H52" s="28" t="s">
        <v>455</v>
      </c>
      <c r="I52" s="28" t="s">
        <v>356</v>
      </c>
      <c r="J52" s="38" t="s">
        <v>456</v>
      </c>
    </row>
    <row r="53" ht="42" customHeight="1" spans="1:10">
      <c r="A53" s="146" t="s">
        <v>307</v>
      </c>
      <c r="B53" s="28" t="s">
        <v>446</v>
      </c>
      <c r="C53" s="28" t="s">
        <v>350</v>
      </c>
      <c r="D53" s="28" t="s">
        <v>362</v>
      </c>
      <c r="E53" s="38" t="s">
        <v>457</v>
      </c>
      <c r="F53" s="28" t="s">
        <v>364</v>
      </c>
      <c r="G53" s="38" t="s">
        <v>393</v>
      </c>
      <c r="H53" s="28" t="s">
        <v>376</v>
      </c>
      <c r="I53" s="28" t="s">
        <v>356</v>
      </c>
      <c r="J53" s="38" t="s">
        <v>457</v>
      </c>
    </row>
    <row r="54" ht="42" customHeight="1" spans="1:10">
      <c r="A54" s="146" t="s">
        <v>307</v>
      </c>
      <c r="B54" s="28" t="s">
        <v>446</v>
      </c>
      <c r="C54" s="28" t="s">
        <v>350</v>
      </c>
      <c r="D54" s="28" t="s">
        <v>369</v>
      </c>
      <c r="E54" s="38" t="s">
        <v>458</v>
      </c>
      <c r="F54" s="28" t="s">
        <v>364</v>
      </c>
      <c r="G54" s="38" t="s">
        <v>459</v>
      </c>
      <c r="H54" s="28" t="s">
        <v>460</v>
      </c>
      <c r="I54" s="28" t="s">
        <v>356</v>
      </c>
      <c r="J54" s="38" t="s">
        <v>461</v>
      </c>
    </row>
    <row r="55" ht="42" customHeight="1" spans="1:10">
      <c r="A55" s="146" t="s">
        <v>307</v>
      </c>
      <c r="B55" s="28" t="s">
        <v>446</v>
      </c>
      <c r="C55" s="28" t="s">
        <v>378</v>
      </c>
      <c r="D55" s="28" t="s">
        <v>406</v>
      </c>
      <c r="E55" s="38" t="s">
        <v>462</v>
      </c>
      <c r="F55" s="28" t="s">
        <v>364</v>
      </c>
      <c r="G55" s="38" t="s">
        <v>463</v>
      </c>
      <c r="H55" s="28" t="s">
        <v>366</v>
      </c>
      <c r="I55" s="28" t="s">
        <v>367</v>
      </c>
      <c r="J55" s="38" t="s">
        <v>464</v>
      </c>
    </row>
    <row r="56" ht="42" customHeight="1" spans="1:10">
      <c r="A56" s="146" t="s">
        <v>307</v>
      </c>
      <c r="B56" s="28" t="s">
        <v>446</v>
      </c>
      <c r="C56" s="28" t="s">
        <v>378</v>
      </c>
      <c r="D56" s="28" t="s">
        <v>406</v>
      </c>
      <c r="E56" s="38" t="s">
        <v>465</v>
      </c>
      <c r="F56" s="28" t="s">
        <v>364</v>
      </c>
      <c r="G56" s="38" t="s">
        <v>404</v>
      </c>
      <c r="H56" s="28" t="s">
        <v>366</v>
      </c>
      <c r="I56" s="28" t="s">
        <v>367</v>
      </c>
      <c r="J56" s="38" t="s">
        <v>466</v>
      </c>
    </row>
    <row r="57" ht="42" customHeight="1" spans="1:10">
      <c r="A57" s="146" t="s">
        <v>307</v>
      </c>
      <c r="B57" s="28" t="s">
        <v>446</v>
      </c>
      <c r="C57" s="28" t="s">
        <v>382</v>
      </c>
      <c r="D57" s="28" t="s">
        <v>383</v>
      </c>
      <c r="E57" s="38" t="s">
        <v>467</v>
      </c>
      <c r="F57" s="28" t="s">
        <v>385</v>
      </c>
      <c r="G57" s="38" t="s">
        <v>386</v>
      </c>
      <c r="H57" s="28" t="s">
        <v>376</v>
      </c>
      <c r="I57" s="28" t="s">
        <v>356</v>
      </c>
      <c r="J57" s="38" t="s">
        <v>467</v>
      </c>
    </row>
    <row r="58" ht="42" customHeight="1" spans="1:10">
      <c r="A58" s="146" t="s">
        <v>307</v>
      </c>
      <c r="B58" s="28" t="s">
        <v>446</v>
      </c>
      <c r="C58" s="28" t="s">
        <v>382</v>
      </c>
      <c r="D58" s="28" t="s">
        <v>383</v>
      </c>
      <c r="E58" s="38" t="s">
        <v>468</v>
      </c>
      <c r="F58" s="28" t="s">
        <v>385</v>
      </c>
      <c r="G58" s="38" t="s">
        <v>386</v>
      </c>
      <c r="H58" s="28" t="s">
        <v>376</v>
      </c>
      <c r="I58" s="28" t="s">
        <v>356</v>
      </c>
      <c r="J58" s="38" t="s">
        <v>468</v>
      </c>
    </row>
    <row r="59" ht="42" customHeight="1" spans="1:10">
      <c r="A59" s="146" t="s">
        <v>331</v>
      </c>
      <c r="B59" s="28" t="s">
        <v>469</v>
      </c>
      <c r="C59" s="28" t="s">
        <v>350</v>
      </c>
      <c r="D59" s="28" t="s">
        <v>351</v>
      </c>
      <c r="E59" s="38" t="s">
        <v>470</v>
      </c>
      <c r="F59" s="28" t="s">
        <v>385</v>
      </c>
      <c r="G59" s="38" t="s">
        <v>386</v>
      </c>
      <c r="H59" s="28" t="s">
        <v>376</v>
      </c>
      <c r="I59" s="28" t="s">
        <v>356</v>
      </c>
      <c r="J59" s="38" t="s">
        <v>471</v>
      </c>
    </row>
    <row r="60" ht="42" customHeight="1" spans="1:10">
      <c r="A60" s="146" t="s">
        <v>331</v>
      </c>
      <c r="B60" s="28" t="s">
        <v>469</v>
      </c>
      <c r="C60" s="28" t="s">
        <v>350</v>
      </c>
      <c r="D60" s="28" t="s">
        <v>351</v>
      </c>
      <c r="E60" s="38" t="s">
        <v>472</v>
      </c>
      <c r="F60" s="28" t="s">
        <v>385</v>
      </c>
      <c r="G60" s="38" t="s">
        <v>386</v>
      </c>
      <c r="H60" s="28" t="s">
        <v>376</v>
      </c>
      <c r="I60" s="28" t="s">
        <v>356</v>
      </c>
      <c r="J60" s="38" t="s">
        <v>472</v>
      </c>
    </row>
    <row r="61" ht="42" customHeight="1" spans="1:10">
      <c r="A61" s="146" t="s">
        <v>331</v>
      </c>
      <c r="B61" s="28" t="s">
        <v>469</v>
      </c>
      <c r="C61" s="28" t="s">
        <v>350</v>
      </c>
      <c r="D61" s="28" t="s">
        <v>351</v>
      </c>
      <c r="E61" s="38" t="s">
        <v>473</v>
      </c>
      <c r="F61" s="28" t="s">
        <v>385</v>
      </c>
      <c r="G61" s="38" t="s">
        <v>386</v>
      </c>
      <c r="H61" s="28" t="s">
        <v>376</v>
      </c>
      <c r="I61" s="28" t="s">
        <v>356</v>
      </c>
      <c r="J61" s="38" t="s">
        <v>473</v>
      </c>
    </row>
    <row r="62" ht="42" customHeight="1" spans="1:10">
      <c r="A62" s="146" t="s">
        <v>331</v>
      </c>
      <c r="B62" s="28" t="s">
        <v>469</v>
      </c>
      <c r="C62" s="28" t="s">
        <v>350</v>
      </c>
      <c r="D62" s="28" t="s">
        <v>351</v>
      </c>
      <c r="E62" s="38" t="s">
        <v>474</v>
      </c>
      <c r="F62" s="28" t="s">
        <v>385</v>
      </c>
      <c r="G62" s="38" t="s">
        <v>386</v>
      </c>
      <c r="H62" s="28" t="s">
        <v>376</v>
      </c>
      <c r="I62" s="28" t="s">
        <v>356</v>
      </c>
      <c r="J62" s="38" t="s">
        <v>475</v>
      </c>
    </row>
    <row r="63" ht="42" customHeight="1" spans="1:10">
      <c r="A63" s="146" t="s">
        <v>331</v>
      </c>
      <c r="B63" s="28" t="s">
        <v>469</v>
      </c>
      <c r="C63" s="28" t="s">
        <v>350</v>
      </c>
      <c r="D63" s="28" t="s">
        <v>351</v>
      </c>
      <c r="E63" s="38" t="s">
        <v>476</v>
      </c>
      <c r="F63" s="28" t="s">
        <v>385</v>
      </c>
      <c r="G63" s="38" t="s">
        <v>439</v>
      </c>
      <c r="H63" s="28" t="s">
        <v>376</v>
      </c>
      <c r="I63" s="28" t="s">
        <v>356</v>
      </c>
      <c r="J63" s="38" t="s">
        <v>477</v>
      </c>
    </row>
    <row r="64" ht="42" customHeight="1" spans="1:10">
      <c r="A64" s="146" t="s">
        <v>331</v>
      </c>
      <c r="B64" s="28" t="s">
        <v>469</v>
      </c>
      <c r="C64" s="28" t="s">
        <v>350</v>
      </c>
      <c r="D64" s="28" t="s">
        <v>351</v>
      </c>
      <c r="E64" s="38" t="s">
        <v>478</v>
      </c>
      <c r="F64" s="28" t="s">
        <v>385</v>
      </c>
      <c r="G64" s="38" t="s">
        <v>479</v>
      </c>
      <c r="H64" s="28" t="s">
        <v>376</v>
      </c>
      <c r="I64" s="28" t="s">
        <v>356</v>
      </c>
      <c r="J64" s="38" t="s">
        <v>478</v>
      </c>
    </row>
    <row r="65" ht="42" customHeight="1" spans="1:10">
      <c r="A65" s="146" t="s">
        <v>331</v>
      </c>
      <c r="B65" s="28" t="s">
        <v>469</v>
      </c>
      <c r="C65" s="28" t="s">
        <v>350</v>
      </c>
      <c r="D65" s="28" t="s">
        <v>351</v>
      </c>
      <c r="E65" s="38" t="s">
        <v>480</v>
      </c>
      <c r="F65" s="28" t="s">
        <v>364</v>
      </c>
      <c r="G65" s="38" t="s">
        <v>481</v>
      </c>
      <c r="H65" s="28" t="s">
        <v>418</v>
      </c>
      <c r="I65" s="28" t="s">
        <v>356</v>
      </c>
      <c r="J65" s="38" t="s">
        <v>482</v>
      </c>
    </row>
    <row r="66" ht="42" customHeight="1" spans="1:10">
      <c r="A66" s="146" t="s">
        <v>331</v>
      </c>
      <c r="B66" s="28" t="s">
        <v>469</v>
      </c>
      <c r="C66" s="28" t="s">
        <v>350</v>
      </c>
      <c r="D66" s="28" t="s">
        <v>351</v>
      </c>
      <c r="E66" s="38" t="s">
        <v>483</v>
      </c>
      <c r="F66" s="28" t="s">
        <v>364</v>
      </c>
      <c r="G66" s="38" t="s">
        <v>484</v>
      </c>
      <c r="H66" s="28" t="s">
        <v>418</v>
      </c>
      <c r="I66" s="28" t="s">
        <v>356</v>
      </c>
      <c r="J66" s="38" t="s">
        <v>485</v>
      </c>
    </row>
    <row r="67" ht="42" customHeight="1" spans="1:10">
      <c r="A67" s="146" t="s">
        <v>331</v>
      </c>
      <c r="B67" s="28" t="s">
        <v>469</v>
      </c>
      <c r="C67" s="28" t="s">
        <v>350</v>
      </c>
      <c r="D67" s="28" t="s">
        <v>351</v>
      </c>
      <c r="E67" s="38" t="s">
        <v>486</v>
      </c>
      <c r="F67" s="28" t="s">
        <v>385</v>
      </c>
      <c r="G67" s="38" t="s">
        <v>386</v>
      </c>
      <c r="H67" s="28" t="s">
        <v>376</v>
      </c>
      <c r="I67" s="28" t="s">
        <v>356</v>
      </c>
      <c r="J67" s="38" t="s">
        <v>486</v>
      </c>
    </row>
    <row r="68" ht="42" customHeight="1" spans="1:10">
      <c r="A68" s="146" t="s">
        <v>331</v>
      </c>
      <c r="B68" s="28" t="s">
        <v>469</v>
      </c>
      <c r="C68" s="28" t="s">
        <v>350</v>
      </c>
      <c r="D68" s="28" t="s">
        <v>351</v>
      </c>
      <c r="E68" s="38" t="s">
        <v>487</v>
      </c>
      <c r="F68" s="28" t="s">
        <v>385</v>
      </c>
      <c r="G68" s="38" t="s">
        <v>488</v>
      </c>
      <c r="H68" s="28" t="s">
        <v>376</v>
      </c>
      <c r="I68" s="28" t="s">
        <v>356</v>
      </c>
      <c r="J68" s="38" t="s">
        <v>489</v>
      </c>
    </row>
    <row r="69" ht="42" customHeight="1" spans="1:10">
      <c r="A69" s="146" t="s">
        <v>331</v>
      </c>
      <c r="B69" s="28" t="s">
        <v>469</v>
      </c>
      <c r="C69" s="28" t="s">
        <v>350</v>
      </c>
      <c r="D69" s="28" t="s">
        <v>351</v>
      </c>
      <c r="E69" s="38" t="s">
        <v>490</v>
      </c>
      <c r="F69" s="28" t="s">
        <v>385</v>
      </c>
      <c r="G69" s="38" t="s">
        <v>488</v>
      </c>
      <c r="H69" s="28" t="s">
        <v>376</v>
      </c>
      <c r="I69" s="28" t="s">
        <v>356</v>
      </c>
      <c r="J69" s="38" t="s">
        <v>491</v>
      </c>
    </row>
    <row r="70" ht="42" customHeight="1" spans="1:10">
      <c r="A70" s="146" t="s">
        <v>331</v>
      </c>
      <c r="B70" s="28" t="s">
        <v>469</v>
      </c>
      <c r="C70" s="28" t="s">
        <v>350</v>
      </c>
      <c r="D70" s="28" t="s">
        <v>351</v>
      </c>
      <c r="E70" s="38" t="s">
        <v>492</v>
      </c>
      <c r="F70" s="28" t="s">
        <v>385</v>
      </c>
      <c r="G70" s="38" t="s">
        <v>386</v>
      </c>
      <c r="H70" s="28" t="s">
        <v>376</v>
      </c>
      <c r="I70" s="28" t="s">
        <v>356</v>
      </c>
      <c r="J70" s="38" t="s">
        <v>493</v>
      </c>
    </row>
    <row r="71" ht="42" customHeight="1" spans="1:10">
      <c r="A71" s="146" t="s">
        <v>331</v>
      </c>
      <c r="B71" s="28" t="s">
        <v>469</v>
      </c>
      <c r="C71" s="28" t="s">
        <v>350</v>
      </c>
      <c r="D71" s="28" t="s">
        <v>351</v>
      </c>
      <c r="E71" s="38" t="s">
        <v>494</v>
      </c>
      <c r="F71" s="28" t="s">
        <v>364</v>
      </c>
      <c r="G71" s="38" t="s">
        <v>495</v>
      </c>
      <c r="H71" s="28" t="s">
        <v>366</v>
      </c>
      <c r="I71" s="28" t="s">
        <v>356</v>
      </c>
      <c r="J71" s="38" t="s">
        <v>496</v>
      </c>
    </row>
    <row r="72" ht="42" customHeight="1" spans="1:10">
      <c r="A72" s="146" t="s">
        <v>331</v>
      </c>
      <c r="B72" s="28" t="s">
        <v>469</v>
      </c>
      <c r="C72" s="28" t="s">
        <v>350</v>
      </c>
      <c r="D72" s="28" t="s">
        <v>362</v>
      </c>
      <c r="E72" s="38" t="s">
        <v>497</v>
      </c>
      <c r="F72" s="28" t="s">
        <v>385</v>
      </c>
      <c r="G72" s="38" t="s">
        <v>498</v>
      </c>
      <c r="H72" s="28" t="s">
        <v>376</v>
      </c>
      <c r="I72" s="28" t="s">
        <v>356</v>
      </c>
      <c r="J72" s="38" t="s">
        <v>499</v>
      </c>
    </row>
    <row r="73" ht="42" customHeight="1" spans="1:10">
      <c r="A73" s="146" t="s">
        <v>331</v>
      </c>
      <c r="B73" s="28" t="s">
        <v>469</v>
      </c>
      <c r="C73" s="28" t="s">
        <v>350</v>
      </c>
      <c r="D73" s="28" t="s">
        <v>362</v>
      </c>
      <c r="E73" s="38" t="s">
        <v>500</v>
      </c>
      <c r="F73" s="28" t="s">
        <v>385</v>
      </c>
      <c r="G73" s="38" t="s">
        <v>488</v>
      </c>
      <c r="H73" s="28" t="s">
        <v>376</v>
      </c>
      <c r="I73" s="28" t="s">
        <v>356</v>
      </c>
      <c r="J73" s="38" t="s">
        <v>501</v>
      </c>
    </row>
    <row r="74" ht="42" customHeight="1" spans="1:10">
      <c r="A74" s="146" t="s">
        <v>331</v>
      </c>
      <c r="B74" s="28" t="s">
        <v>469</v>
      </c>
      <c r="C74" s="28" t="s">
        <v>350</v>
      </c>
      <c r="D74" s="28" t="s">
        <v>362</v>
      </c>
      <c r="E74" s="38" t="s">
        <v>502</v>
      </c>
      <c r="F74" s="28" t="s">
        <v>385</v>
      </c>
      <c r="G74" s="38" t="s">
        <v>488</v>
      </c>
      <c r="H74" s="28" t="s">
        <v>376</v>
      </c>
      <c r="I74" s="28" t="s">
        <v>356</v>
      </c>
      <c r="J74" s="38" t="s">
        <v>503</v>
      </c>
    </row>
    <row r="75" ht="42" customHeight="1" spans="1:10">
      <c r="A75" s="146" t="s">
        <v>331</v>
      </c>
      <c r="B75" s="28" t="s">
        <v>469</v>
      </c>
      <c r="C75" s="28" t="s">
        <v>350</v>
      </c>
      <c r="D75" s="28" t="s">
        <v>362</v>
      </c>
      <c r="E75" s="38" t="s">
        <v>504</v>
      </c>
      <c r="F75" s="28" t="s">
        <v>385</v>
      </c>
      <c r="G75" s="38" t="s">
        <v>498</v>
      </c>
      <c r="H75" s="28" t="s">
        <v>376</v>
      </c>
      <c r="I75" s="28" t="s">
        <v>356</v>
      </c>
      <c r="J75" s="38" t="s">
        <v>505</v>
      </c>
    </row>
    <row r="76" ht="42" customHeight="1" spans="1:10">
      <c r="A76" s="146" t="s">
        <v>331</v>
      </c>
      <c r="B76" s="28" t="s">
        <v>469</v>
      </c>
      <c r="C76" s="28" t="s">
        <v>350</v>
      </c>
      <c r="D76" s="28" t="s">
        <v>362</v>
      </c>
      <c r="E76" s="38" t="s">
        <v>506</v>
      </c>
      <c r="F76" s="28" t="s">
        <v>385</v>
      </c>
      <c r="G76" s="38" t="s">
        <v>507</v>
      </c>
      <c r="H76" s="28" t="s">
        <v>376</v>
      </c>
      <c r="I76" s="28" t="s">
        <v>356</v>
      </c>
      <c r="J76" s="38" t="s">
        <v>508</v>
      </c>
    </row>
    <row r="77" ht="42" customHeight="1" spans="1:10">
      <c r="A77" s="146" t="s">
        <v>331</v>
      </c>
      <c r="B77" s="28" t="s">
        <v>469</v>
      </c>
      <c r="C77" s="28" t="s">
        <v>378</v>
      </c>
      <c r="D77" s="28" t="s">
        <v>406</v>
      </c>
      <c r="E77" s="38" t="s">
        <v>509</v>
      </c>
      <c r="F77" s="28" t="s">
        <v>364</v>
      </c>
      <c r="G77" s="38" t="s">
        <v>510</v>
      </c>
      <c r="H77" s="28" t="s">
        <v>366</v>
      </c>
      <c r="I77" s="28" t="s">
        <v>367</v>
      </c>
      <c r="J77" s="38" t="s">
        <v>509</v>
      </c>
    </row>
    <row r="78" ht="42" customHeight="1" spans="1:10">
      <c r="A78" s="146" t="s">
        <v>331</v>
      </c>
      <c r="B78" s="28" t="s">
        <v>469</v>
      </c>
      <c r="C78" s="28" t="s">
        <v>378</v>
      </c>
      <c r="D78" s="28" t="s">
        <v>406</v>
      </c>
      <c r="E78" s="38" t="s">
        <v>511</v>
      </c>
      <c r="F78" s="28" t="s">
        <v>364</v>
      </c>
      <c r="G78" s="38" t="s">
        <v>512</v>
      </c>
      <c r="H78" s="28" t="s">
        <v>366</v>
      </c>
      <c r="I78" s="28" t="s">
        <v>356</v>
      </c>
      <c r="J78" s="38" t="s">
        <v>513</v>
      </c>
    </row>
    <row r="79" ht="42" customHeight="1" spans="1:10">
      <c r="A79" s="146" t="s">
        <v>331</v>
      </c>
      <c r="B79" s="28" t="s">
        <v>469</v>
      </c>
      <c r="C79" s="28" t="s">
        <v>378</v>
      </c>
      <c r="D79" s="28" t="s">
        <v>379</v>
      </c>
      <c r="E79" s="38" t="s">
        <v>514</v>
      </c>
      <c r="F79" s="28" t="s">
        <v>385</v>
      </c>
      <c r="G79" s="38" t="s">
        <v>512</v>
      </c>
      <c r="H79" s="28" t="s">
        <v>366</v>
      </c>
      <c r="I79" s="28" t="s">
        <v>367</v>
      </c>
      <c r="J79" s="38" t="s">
        <v>515</v>
      </c>
    </row>
    <row r="80" ht="42" customHeight="1" spans="1:10">
      <c r="A80" s="146" t="s">
        <v>331</v>
      </c>
      <c r="B80" s="28" t="s">
        <v>469</v>
      </c>
      <c r="C80" s="28" t="s">
        <v>382</v>
      </c>
      <c r="D80" s="28" t="s">
        <v>383</v>
      </c>
      <c r="E80" s="38" t="s">
        <v>383</v>
      </c>
      <c r="F80" s="28" t="s">
        <v>364</v>
      </c>
      <c r="G80" s="38" t="s">
        <v>488</v>
      </c>
      <c r="H80" s="28" t="s">
        <v>376</v>
      </c>
      <c r="I80" s="28" t="s">
        <v>356</v>
      </c>
      <c r="J80" s="38" t="s">
        <v>516</v>
      </c>
    </row>
    <row r="81" ht="42" customHeight="1" spans="1:10">
      <c r="A81" s="146" t="s">
        <v>327</v>
      </c>
      <c r="B81" s="28" t="s">
        <v>517</v>
      </c>
      <c r="C81" s="28" t="s">
        <v>350</v>
      </c>
      <c r="D81" s="28" t="s">
        <v>351</v>
      </c>
      <c r="E81" s="38" t="s">
        <v>518</v>
      </c>
      <c r="F81" s="28" t="s">
        <v>385</v>
      </c>
      <c r="G81" s="38" t="s">
        <v>507</v>
      </c>
      <c r="H81" s="28" t="s">
        <v>376</v>
      </c>
      <c r="I81" s="28" t="s">
        <v>356</v>
      </c>
      <c r="J81" s="38" t="s">
        <v>519</v>
      </c>
    </row>
    <row r="82" ht="42" customHeight="1" spans="1:10">
      <c r="A82" s="146" t="s">
        <v>327</v>
      </c>
      <c r="B82" s="28" t="s">
        <v>517</v>
      </c>
      <c r="C82" s="28" t="s">
        <v>350</v>
      </c>
      <c r="D82" s="28" t="s">
        <v>351</v>
      </c>
      <c r="E82" s="38" t="s">
        <v>520</v>
      </c>
      <c r="F82" s="28" t="s">
        <v>385</v>
      </c>
      <c r="G82" s="38" t="s">
        <v>521</v>
      </c>
      <c r="H82" s="28" t="s">
        <v>418</v>
      </c>
      <c r="I82" s="28" t="s">
        <v>356</v>
      </c>
      <c r="J82" s="38" t="s">
        <v>522</v>
      </c>
    </row>
    <row r="83" ht="42" customHeight="1" spans="1:10">
      <c r="A83" s="146" t="s">
        <v>327</v>
      </c>
      <c r="B83" s="28" t="s">
        <v>517</v>
      </c>
      <c r="C83" s="28" t="s">
        <v>350</v>
      </c>
      <c r="D83" s="28" t="s">
        <v>362</v>
      </c>
      <c r="E83" s="38" t="s">
        <v>523</v>
      </c>
      <c r="F83" s="28" t="s">
        <v>385</v>
      </c>
      <c r="G83" s="38" t="s">
        <v>386</v>
      </c>
      <c r="H83" s="28" t="s">
        <v>376</v>
      </c>
      <c r="I83" s="28" t="s">
        <v>356</v>
      </c>
      <c r="J83" s="38" t="s">
        <v>524</v>
      </c>
    </row>
    <row r="84" ht="42" customHeight="1" spans="1:10">
      <c r="A84" s="146" t="s">
        <v>327</v>
      </c>
      <c r="B84" s="28" t="s">
        <v>517</v>
      </c>
      <c r="C84" s="28" t="s">
        <v>350</v>
      </c>
      <c r="D84" s="28" t="s">
        <v>369</v>
      </c>
      <c r="E84" s="38" t="s">
        <v>525</v>
      </c>
      <c r="F84" s="28" t="s">
        <v>364</v>
      </c>
      <c r="G84" s="38" t="s">
        <v>393</v>
      </c>
      <c r="H84" s="28" t="s">
        <v>376</v>
      </c>
      <c r="I84" s="28" t="s">
        <v>356</v>
      </c>
      <c r="J84" s="38" t="s">
        <v>526</v>
      </c>
    </row>
    <row r="85" ht="42" customHeight="1" spans="1:10">
      <c r="A85" s="146" t="s">
        <v>327</v>
      </c>
      <c r="B85" s="28" t="s">
        <v>517</v>
      </c>
      <c r="C85" s="28" t="s">
        <v>378</v>
      </c>
      <c r="D85" s="28" t="s">
        <v>406</v>
      </c>
      <c r="E85" s="38" t="s">
        <v>527</v>
      </c>
      <c r="F85" s="28" t="s">
        <v>385</v>
      </c>
      <c r="G85" s="38" t="s">
        <v>439</v>
      </c>
      <c r="H85" s="28" t="s">
        <v>376</v>
      </c>
      <c r="I85" s="28" t="s">
        <v>356</v>
      </c>
      <c r="J85" s="38" t="s">
        <v>528</v>
      </c>
    </row>
    <row r="86" ht="42" customHeight="1" spans="1:10">
      <c r="A86" s="146" t="s">
        <v>327</v>
      </c>
      <c r="B86" s="28" t="s">
        <v>517</v>
      </c>
      <c r="C86" s="28" t="s">
        <v>382</v>
      </c>
      <c r="D86" s="28" t="s">
        <v>383</v>
      </c>
      <c r="E86" s="38" t="s">
        <v>529</v>
      </c>
      <c r="F86" s="28" t="s">
        <v>385</v>
      </c>
      <c r="G86" s="38" t="s">
        <v>439</v>
      </c>
      <c r="H86" s="28" t="s">
        <v>376</v>
      </c>
      <c r="I86" s="28" t="s">
        <v>356</v>
      </c>
      <c r="J86" s="38" t="s">
        <v>530</v>
      </c>
    </row>
    <row r="87" ht="42" customHeight="1" spans="1:10">
      <c r="A87" s="146" t="s">
        <v>313</v>
      </c>
      <c r="B87" s="28" t="s">
        <v>531</v>
      </c>
      <c r="C87" s="28" t="s">
        <v>350</v>
      </c>
      <c r="D87" s="28" t="s">
        <v>351</v>
      </c>
      <c r="E87" s="38" t="s">
        <v>532</v>
      </c>
      <c r="F87" s="28" t="s">
        <v>385</v>
      </c>
      <c r="G87" s="38" t="s">
        <v>533</v>
      </c>
      <c r="H87" s="28" t="s">
        <v>360</v>
      </c>
      <c r="I87" s="28" t="s">
        <v>356</v>
      </c>
      <c r="J87" s="38" t="s">
        <v>534</v>
      </c>
    </row>
    <row r="88" ht="42" customHeight="1" spans="1:10">
      <c r="A88" s="146" t="s">
        <v>313</v>
      </c>
      <c r="B88" s="28" t="s">
        <v>531</v>
      </c>
      <c r="C88" s="28" t="s">
        <v>350</v>
      </c>
      <c r="D88" s="28" t="s">
        <v>351</v>
      </c>
      <c r="E88" s="38" t="s">
        <v>535</v>
      </c>
      <c r="F88" s="28" t="s">
        <v>385</v>
      </c>
      <c r="G88" s="38" t="s">
        <v>386</v>
      </c>
      <c r="H88" s="28" t="s">
        <v>376</v>
      </c>
      <c r="I88" s="28" t="s">
        <v>356</v>
      </c>
      <c r="J88" s="38" t="s">
        <v>536</v>
      </c>
    </row>
    <row r="89" ht="42" customHeight="1" spans="1:10">
      <c r="A89" s="146" t="s">
        <v>313</v>
      </c>
      <c r="B89" s="28" t="s">
        <v>531</v>
      </c>
      <c r="C89" s="28" t="s">
        <v>350</v>
      </c>
      <c r="D89" s="28" t="s">
        <v>351</v>
      </c>
      <c r="E89" s="38" t="s">
        <v>537</v>
      </c>
      <c r="F89" s="28" t="s">
        <v>364</v>
      </c>
      <c r="G89" s="38" t="s">
        <v>538</v>
      </c>
      <c r="H89" s="28" t="s">
        <v>418</v>
      </c>
      <c r="I89" s="28" t="s">
        <v>356</v>
      </c>
      <c r="J89" s="38" t="s">
        <v>539</v>
      </c>
    </row>
    <row r="90" ht="42" customHeight="1" spans="1:10">
      <c r="A90" s="146" t="s">
        <v>313</v>
      </c>
      <c r="B90" s="28" t="s">
        <v>531</v>
      </c>
      <c r="C90" s="28" t="s">
        <v>350</v>
      </c>
      <c r="D90" s="28" t="s">
        <v>362</v>
      </c>
      <c r="E90" s="38" t="s">
        <v>540</v>
      </c>
      <c r="F90" s="28" t="s">
        <v>385</v>
      </c>
      <c r="G90" s="38" t="s">
        <v>488</v>
      </c>
      <c r="H90" s="28" t="s">
        <v>376</v>
      </c>
      <c r="I90" s="28" t="s">
        <v>356</v>
      </c>
      <c r="J90" s="38" t="s">
        <v>541</v>
      </c>
    </row>
    <row r="91" ht="42" customHeight="1" spans="1:10">
      <c r="A91" s="146" t="s">
        <v>313</v>
      </c>
      <c r="B91" s="28" t="s">
        <v>531</v>
      </c>
      <c r="C91" s="28" t="s">
        <v>350</v>
      </c>
      <c r="D91" s="28" t="s">
        <v>369</v>
      </c>
      <c r="E91" s="38" t="s">
        <v>542</v>
      </c>
      <c r="F91" s="28" t="s">
        <v>364</v>
      </c>
      <c r="G91" s="38">
        <v>1</v>
      </c>
      <c r="H91" s="28" t="s">
        <v>460</v>
      </c>
      <c r="I91" s="28" t="s">
        <v>356</v>
      </c>
      <c r="J91" s="38" t="s">
        <v>543</v>
      </c>
    </row>
    <row r="92" ht="42" customHeight="1" spans="1:10">
      <c r="A92" s="146" t="s">
        <v>313</v>
      </c>
      <c r="B92" s="28" t="s">
        <v>531</v>
      </c>
      <c r="C92" s="28" t="s">
        <v>350</v>
      </c>
      <c r="D92" s="28" t="s">
        <v>373</v>
      </c>
      <c r="E92" s="38" t="s">
        <v>374</v>
      </c>
      <c r="F92" s="28" t="s">
        <v>385</v>
      </c>
      <c r="G92" s="38" t="s">
        <v>399</v>
      </c>
      <c r="H92" s="28" t="s">
        <v>400</v>
      </c>
      <c r="I92" s="28" t="s">
        <v>356</v>
      </c>
      <c r="J92" s="38" t="s">
        <v>423</v>
      </c>
    </row>
    <row r="93" ht="42" customHeight="1" spans="1:10">
      <c r="A93" s="146" t="s">
        <v>313</v>
      </c>
      <c r="B93" s="28" t="s">
        <v>531</v>
      </c>
      <c r="C93" s="28" t="s">
        <v>378</v>
      </c>
      <c r="D93" s="28" t="s">
        <v>406</v>
      </c>
      <c r="E93" s="38" t="s">
        <v>544</v>
      </c>
      <c r="F93" s="28" t="s">
        <v>364</v>
      </c>
      <c r="G93" s="38" t="s">
        <v>404</v>
      </c>
      <c r="H93" s="28" t="s">
        <v>366</v>
      </c>
      <c r="I93" s="28" t="s">
        <v>367</v>
      </c>
      <c r="J93" s="38" t="s">
        <v>545</v>
      </c>
    </row>
    <row r="94" ht="42" customHeight="1" spans="1:10">
      <c r="A94" s="146" t="s">
        <v>313</v>
      </c>
      <c r="B94" s="28" t="s">
        <v>531</v>
      </c>
      <c r="C94" s="28" t="s">
        <v>382</v>
      </c>
      <c r="D94" s="28" t="s">
        <v>383</v>
      </c>
      <c r="E94" s="38" t="s">
        <v>383</v>
      </c>
      <c r="F94" s="28" t="s">
        <v>385</v>
      </c>
      <c r="G94" s="38" t="s">
        <v>386</v>
      </c>
      <c r="H94" s="28" t="s">
        <v>376</v>
      </c>
      <c r="I94" s="28" t="s">
        <v>356</v>
      </c>
      <c r="J94" s="38" t="s">
        <v>546</v>
      </c>
    </row>
    <row r="95" ht="42" customHeight="1" spans="1:10">
      <c r="A95" s="146" t="s">
        <v>292</v>
      </c>
      <c r="B95" s="28" t="s">
        <v>547</v>
      </c>
      <c r="C95" s="28" t="s">
        <v>350</v>
      </c>
      <c r="D95" s="28" t="s">
        <v>351</v>
      </c>
      <c r="E95" s="38" t="s">
        <v>548</v>
      </c>
      <c r="F95" s="28" t="s">
        <v>364</v>
      </c>
      <c r="G95" s="38" t="s">
        <v>549</v>
      </c>
      <c r="H95" s="28" t="s">
        <v>418</v>
      </c>
      <c r="I95" s="28" t="s">
        <v>356</v>
      </c>
      <c r="J95" s="38" t="s">
        <v>550</v>
      </c>
    </row>
    <row r="96" ht="42" customHeight="1" spans="1:10">
      <c r="A96" s="146" t="s">
        <v>292</v>
      </c>
      <c r="B96" s="28" t="s">
        <v>547</v>
      </c>
      <c r="C96" s="28" t="s">
        <v>350</v>
      </c>
      <c r="D96" s="28" t="s">
        <v>369</v>
      </c>
      <c r="E96" s="38" t="s">
        <v>551</v>
      </c>
      <c r="F96" s="28" t="s">
        <v>364</v>
      </c>
      <c r="G96" s="38" t="s">
        <v>371</v>
      </c>
      <c r="H96" s="28" t="s">
        <v>366</v>
      </c>
      <c r="I96" s="28" t="s">
        <v>367</v>
      </c>
      <c r="J96" s="38" t="s">
        <v>551</v>
      </c>
    </row>
    <row r="97" ht="42" customHeight="1" spans="1:10">
      <c r="A97" s="146" t="s">
        <v>292</v>
      </c>
      <c r="B97" s="28" t="s">
        <v>547</v>
      </c>
      <c r="C97" s="28" t="s">
        <v>350</v>
      </c>
      <c r="D97" s="28" t="s">
        <v>373</v>
      </c>
      <c r="E97" s="38" t="s">
        <v>374</v>
      </c>
      <c r="F97" s="28" t="s">
        <v>353</v>
      </c>
      <c r="G97" s="38" t="s">
        <v>552</v>
      </c>
      <c r="H97" s="28" t="s">
        <v>400</v>
      </c>
      <c r="I97" s="28" t="s">
        <v>356</v>
      </c>
      <c r="J97" s="38" t="s">
        <v>553</v>
      </c>
    </row>
    <row r="98" ht="42" customHeight="1" spans="1:10">
      <c r="A98" s="146" t="s">
        <v>292</v>
      </c>
      <c r="B98" s="28" t="s">
        <v>547</v>
      </c>
      <c r="C98" s="28" t="s">
        <v>378</v>
      </c>
      <c r="D98" s="28" t="s">
        <v>379</v>
      </c>
      <c r="E98" s="38" t="s">
        <v>554</v>
      </c>
      <c r="F98" s="28" t="s">
        <v>364</v>
      </c>
      <c r="G98" s="38" t="s">
        <v>555</v>
      </c>
      <c r="H98" s="28" t="s">
        <v>366</v>
      </c>
      <c r="I98" s="28" t="s">
        <v>367</v>
      </c>
      <c r="J98" s="38" t="s">
        <v>554</v>
      </c>
    </row>
    <row r="99" ht="42" customHeight="1" spans="1:10">
      <c r="A99" s="146" t="s">
        <v>292</v>
      </c>
      <c r="B99" s="28" t="s">
        <v>547</v>
      </c>
      <c r="C99" s="28" t="s">
        <v>382</v>
      </c>
      <c r="D99" s="28" t="s">
        <v>383</v>
      </c>
      <c r="E99" s="38" t="s">
        <v>556</v>
      </c>
      <c r="F99" s="28" t="s">
        <v>385</v>
      </c>
      <c r="G99" s="38" t="s">
        <v>507</v>
      </c>
      <c r="H99" s="28" t="s">
        <v>376</v>
      </c>
      <c r="I99" s="28" t="s">
        <v>356</v>
      </c>
      <c r="J99" s="38" t="s">
        <v>556</v>
      </c>
    </row>
    <row r="100" ht="42" customHeight="1" spans="1:10">
      <c r="A100" s="146" t="s">
        <v>289</v>
      </c>
      <c r="B100" s="28" t="s">
        <v>557</v>
      </c>
      <c r="C100" s="28" t="s">
        <v>350</v>
      </c>
      <c r="D100" s="28" t="s">
        <v>351</v>
      </c>
      <c r="E100" s="38" t="s">
        <v>558</v>
      </c>
      <c r="F100" s="28" t="s">
        <v>364</v>
      </c>
      <c r="G100" s="38" t="s">
        <v>559</v>
      </c>
      <c r="H100" s="28" t="s">
        <v>418</v>
      </c>
      <c r="I100" s="28" t="s">
        <v>356</v>
      </c>
      <c r="J100" s="38" t="s">
        <v>560</v>
      </c>
    </row>
    <row r="101" ht="42" customHeight="1" spans="1:10">
      <c r="A101" s="146" t="s">
        <v>289</v>
      </c>
      <c r="B101" s="28" t="s">
        <v>557</v>
      </c>
      <c r="C101" s="28" t="s">
        <v>378</v>
      </c>
      <c r="D101" s="28" t="s">
        <v>406</v>
      </c>
      <c r="E101" s="38" t="s">
        <v>561</v>
      </c>
      <c r="F101" s="28" t="s">
        <v>364</v>
      </c>
      <c r="G101" s="38" t="s">
        <v>562</v>
      </c>
      <c r="H101" s="28" t="s">
        <v>366</v>
      </c>
      <c r="I101" s="28" t="s">
        <v>367</v>
      </c>
      <c r="J101" s="38" t="s">
        <v>563</v>
      </c>
    </row>
    <row r="102" ht="42" customHeight="1" spans="1:10">
      <c r="A102" s="146" t="s">
        <v>289</v>
      </c>
      <c r="B102" s="28" t="s">
        <v>557</v>
      </c>
      <c r="C102" s="28" t="s">
        <v>382</v>
      </c>
      <c r="D102" s="28" t="s">
        <v>383</v>
      </c>
      <c r="E102" s="38" t="s">
        <v>564</v>
      </c>
      <c r="F102" s="28" t="s">
        <v>385</v>
      </c>
      <c r="G102" s="38" t="s">
        <v>386</v>
      </c>
      <c r="H102" s="28" t="s">
        <v>376</v>
      </c>
      <c r="I102" s="28" t="s">
        <v>356</v>
      </c>
      <c r="J102" s="38" t="s">
        <v>565</v>
      </c>
    </row>
    <row r="103" ht="42" customHeight="1" spans="1:10">
      <c r="A103" s="146" t="s">
        <v>309</v>
      </c>
      <c r="B103" s="28" t="s">
        <v>566</v>
      </c>
      <c r="C103" s="28" t="s">
        <v>350</v>
      </c>
      <c r="D103" s="28" t="s">
        <v>351</v>
      </c>
      <c r="E103" s="38" t="s">
        <v>427</v>
      </c>
      <c r="F103" s="28" t="s">
        <v>364</v>
      </c>
      <c r="G103" s="38" t="s">
        <v>428</v>
      </c>
      <c r="H103" s="28" t="s">
        <v>418</v>
      </c>
      <c r="I103" s="28" t="s">
        <v>356</v>
      </c>
      <c r="J103" s="38" t="s">
        <v>429</v>
      </c>
    </row>
    <row r="104" ht="42" customHeight="1" spans="1:10">
      <c r="A104" s="146" t="s">
        <v>309</v>
      </c>
      <c r="B104" s="28" t="s">
        <v>566</v>
      </c>
      <c r="C104" s="28" t="s">
        <v>350</v>
      </c>
      <c r="D104" s="28" t="s">
        <v>351</v>
      </c>
      <c r="E104" s="38" t="s">
        <v>430</v>
      </c>
      <c r="F104" s="28" t="s">
        <v>364</v>
      </c>
      <c r="G104" s="38" t="s">
        <v>431</v>
      </c>
      <c r="H104" s="28" t="s">
        <v>418</v>
      </c>
      <c r="I104" s="28" t="s">
        <v>356</v>
      </c>
      <c r="J104" s="38" t="s">
        <v>432</v>
      </c>
    </row>
    <row r="105" ht="62" customHeight="1" spans="1:10">
      <c r="A105" s="146" t="s">
        <v>309</v>
      </c>
      <c r="B105" s="28" t="s">
        <v>566</v>
      </c>
      <c r="C105" s="28" t="s">
        <v>350</v>
      </c>
      <c r="D105" s="28" t="s">
        <v>351</v>
      </c>
      <c r="E105" s="38" t="s">
        <v>567</v>
      </c>
      <c r="F105" s="28" t="s">
        <v>364</v>
      </c>
      <c r="G105" s="38" t="s">
        <v>568</v>
      </c>
      <c r="H105" s="28" t="s">
        <v>418</v>
      </c>
      <c r="I105" s="28" t="s">
        <v>356</v>
      </c>
      <c r="J105" s="38" t="s">
        <v>569</v>
      </c>
    </row>
    <row r="106" ht="42" customHeight="1" spans="1:10">
      <c r="A106" s="146" t="s">
        <v>309</v>
      </c>
      <c r="B106" s="28" t="s">
        <v>566</v>
      </c>
      <c r="C106" s="28" t="s">
        <v>350</v>
      </c>
      <c r="D106" s="28" t="s">
        <v>351</v>
      </c>
      <c r="E106" s="38" t="s">
        <v>570</v>
      </c>
      <c r="F106" s="28" t="s">
        <v>364</v>
      </c>
      <c r="G106" s="38" t="s">
        <v>571</v>
      </c>
      <c r="H106" s="28" t="s">
        <v>390</v>
      </c>
      <c r="I106" s="28" t="s">
        <v>356</v>
      </c>
      <c r="J106" s="38" t="s">
        <v>572</v>
      </c>
    </row>
    <row r="107" ht="42" customHeight="1" spans="1:10">
      <c r="A107" s="146" t="s">
        <v>309</v>
      </c>
      <c r="B107" s="28" t="s">
        <v>566</v>
      </c>
      <c r="C107" s="28" t="s">
        <v>350</v>
      </c>
      <c r="D107" s="28" t="s">
        <v>351</v>
      </c>
      <c r="E107" s="38" t="s">
        <v>573</v>
      </c>
      <c r="F107" s="28" t="s">
        <v>364</v>
      </c>
      <c r="G107" s="38" t="s">
        <v>574</v>
      </c>
      <c r="H107" s="28" t="s">
        <v>418</v>
      </c>
      <c r="I107" s="28" t="s">
        <v>356</v>
      </c>
      <c r="J107" s="38" t="s">
        <v>575</v>
      </c>
    </row>
    <row r="108" ht="42" customHeight="1" spans="1:10">
      <c r="A108" s="146" t="s">
        <v>309</v>
      </c>
      <c r="B108" s="28" t="s">
        <v>566</v>
      </c>
      <c r="C108" s="28" t="s">
        <v>350</v>
      </c>
      <c r="D108" s="28" t="s">
        <v>351</v>
      </c>
      <c r="E108" s="38" t="s">
        <v>576</v>
      </c>
      <c r="F108" s="28" t="s">
        <v>364</v>
      </c>
      <c r="G108" s="38" t="s">
        <v>428</v>
      </c>
      <c r="H108" s="28" t="s">
        <v>418</v>
      </c>
      <c r="I108" s="28" t="s">
        <v>356</v>
      </c>
      <c r="J108" s="38" t="s">
        <v>577</v>
      </c>
    </row>
    <row r="109" ht="42" customHeight="1" spans="1:10">
      <c r="A109" s="146" t="s">
        <v>309</v>
      </c>
      <c r="B109" s="28" t="s">
        <v>566</v>
      </c>
      <c r="C109" s="28" t="s">
        <v>350</v>
      </c>
      <c r="D109" s="28" t="s">
        <v>351</v>
      </c>
      <c r="E109" s="38" t="s">
        <v>578</v>
      </c>
      <c r="F109" s="28" t="s">
        <v>364</v>
      </c>
      <c r="G109" s="38" t="s">
        <v>579</v>
      </c>
      <c r="H109" s="28" t="s">
        <v>418</v>
      </c>
      <c r="I109" s="28" t="s">
        <v>356</v>
      </c>
      <c r="J109" s="38" t="s">
        <v>580</v>
      </c>
    </row>
    <row r="110" ht="42" customHeight="1" spans="1:10">
      <c r="A110" s="146" t="s">
        <v>309</v>
      </c>
      <c r="B110" s="28" t="s">
        <v>566</v>
      </c>
      <c r="C110" s="28" t="s">
        <v>350</v>
      </c>
      <c r="D110" s="28" t="s">
        <v>362</v>
      </c>
      <c r="E110" s="38" t="s">
        <v>392</v>
      </c>
      <c r="F110" s="28" t="s">
        <v>364</v>
      </c>
      <c r="G110" s="38" t="s">
        <v>393</v>
      </c>
      <c r="H110" s="28" t="s">
        <v>376</v>
      </c>
      <c r="I110" s="28" t="s">
        <v>356</v>
      </c>
      <c r="J110" s="38" t="s">
        <v>394</v>
      </c>
    </row>
    <row r="111" ht="42" customHeight="1" spans="1:10">
      <c r="A111" s="146" t="s">
        <v>309</v>
      </c>
      <c r="B111" s="28" t="s">
        <v>566</v>
      </c>
      <c r="C111" s="28" t="s">
        <v>350</v>
      </c>
      <c r="D111" s="28" t="s">
        <v>362</v>
      </c>
      <c r="E111" s="38" t="s">
        <v>395</v>
      </c>
      <c r="F111" s="28" t="s">
        <v>364</v>
      </c>
      <c r="G111" s="38" t="s">
        <v>393</v>
      </c>
      <c r="H111" s="28" t="s">
        <v>376</v>
      </c>
      <c r="I111" s="28" t="s">
        <v>356</v>
      </c>
      <c r="J111" s="38" t="s">
        <v>396</v>
      </c>
    </row>
    <row r="112" ht="42" customHeight="1" spans="1:10">
      <c r="A112" s="146" t="s">
        <v>309</v>
      </c>
      <c r="B112" s="28" t="s">
        <v>566</v>
      </c>
      <c r="C112" s="28" t="s">
        <v>350</v>
      </c>
      <c r="D112" s="28" t="s">
        <v>369</v>
      </c>
      <c r="E112" s="38" t="s">
        <v>581</v>
      </c>
      <c r="F112" s="28" t="s">
        <v>364</v>
      </c>
      <c r="G112" s="38" t="s">
        <v>393</v>
      </c>
      <c r="H112" s="28" t="s">
        <v>376</v>
      </c>
      <c r="I112" s="28" t="s">
        <v>356</v>
      </c>
      <c r="J112" s="38" t="s">
        <v>398</v>
      </c>
    </row>
    <row r="113" ht="42" customHeight="1" spans="1:10">
      <c r="A113" s="146" t="s">
        <v>309</v>
      </c>
      <c r="B113" s="28" t="s">
        <v>566</v>
      </c>
      <c r="C113" s="28" t="s">
        <v>350</v>
      </c>
      <c r="D113" s="28" t="s">
        <v>373</v>
      </c>
      <c r="E113" s="38" t="s">
        <v>374</v>
      </c>
      <c r="F113" s="28" t="s">
        <v>353</v>
      </c>
      <c r="G113" s="38" t="s">
        <v>582</v>
      </c>
      <c r="H113" s="28" t="s">
        <v>400</v>
      </c>
      <c r="I113" s="28" t="s">
        <v>356</v>
      </c>
      <c r="J113" s="38" t="s">
        <v>583</v>
      </c>
    </row>
    <row r="114" ht="42" customHeight="1" spans="1:10">
      <c r="A114" s="146" t="s">
        <v>309</v>
      </c>
      <c r="B114" s="28" t="s">
        <v>566</v>
      </c>
      <c r="C114" s="28" t="s">
        <v>378</v>
      </c>
      <c r="D114" s="28" t="s">
        <v>402</v>
      </c>
      <c r="E114" s="38" t="s">
        <v>403</v>
      </c>
      <c r="F114" s="28" t="s">
        <v>364</v>
      </c>
      <c r="G114" s="38" t="s">
        <v>404</v>
      </c>
      <c r="H114" s="28" t="s">
        <v>366</v>
      </c>
      <c r="I114" s="28" t="s">
        <v>367</v>
      </c>
      <c r="J114" s="38" t="s">
        <v>405</v>
      </c>
    </row>
    <row r="115" ht="42" customHeight="1" spans="1:10">
      <c r="A115" s="146" t="s">
        <v>309</v>
      </c>
      <c r="B115" s="28" t="s">
        <v>566</v>
      </c>
      <c r="C115" s="28" t="s">
        <v>378</v>
      </c>
      <c r="D115" s="28" t="s">
        <v>406</v>
      </c>
      <c r="E115" s="38" t="s">
        <v>407</v>
      </c>
      <c r="F115" s="28" t="s">
        <v>364</v>
      </c>
      <c r="G115" s="38" t="s">
        <v>404</v>
      </c>
      <c r="H115" s="28" t="s">
        <v>366</v>
      </c>
      <c r="I115" s="28" t="s">
        <v>367</v>
      </c>
      <c r="J115" s="38" t="s">
        <v>408</v>
      </c>
    </row>
    <row r="116" ht="42" customHeight="1" spans="1:10">
      <c r="A116" s="146" t="s">
        <v>309</v>
      </c>
      <c r="B116" s="28" t="s">
        <v>566</v>
      </c>
      <c r="C116" s="28" t="s">
        <v>382</v>
      </c>
      <c r="D116" s="28" t="s">
        <v>383</v>
      </c>
      <c r="E116" s="38" t="s">
        <v>584</v>
      </c>
      <c r="F116" s="28" t="s">
        <v>385</v>
      </c>
      <c r="G116" s="38" t="s">
        <v>386</v>
      </c>
      <c r="H116" s="28" t="s">
        <v>376</v>
      </c>
      <c r="I116" s="28" t="s">
        <v>367</v>
      </c>
      <c r="J116" s="38" t="s">
        <v>585</v>
      </c>
    </row>
    <row r="117" ht="42" customHeight="1" spans="1:10">
      <c r="A117" s="146" t="s">
        <v>329</v>
      </c>
      <c r="B117" s="28" t="s">
        <v>586</v>
      </c>
      <c r="C117" s="28" t="s">
        <v>350</v>
      </c>
      <c r="D117" s="28" t="s">
        <v>351</v>
      </c>
      <c r="E117" s="38" t="s">
        <v>587</v>
      </c>
      <c r="F117" s="28" t="s">
        <v>364</v>
      </c>
      <c r="G117" s="38" t="s">
        <v>431</v>
      </c>
      <c r="H117" s="28" t="s">
        <v>418</v>
      </c>
      <c r="I117" s="28" t="s">
        <v>356</v>
      </c>
      <c r="J117" s="38" t="s">
        <v>588</v>
      </c>
    </row>
    <row r="118" ht="42" customHeight="1" spans="1:10">
      <c r="A118" s="146" t="s">
        <v>329</v>
      </c>
      <c r="B118" s="28" t="s">
        <v>586</v>
      </c>
      <c r="C118" s="28" t="s">
        <v>350</v>
      </c>
      <c r="D118" s="28" t="s">
        <v>351</v>
      </c>
      <c r="E118" s="38" t="s">
        <v>589</v>
      </c>
      <c r="F118" s="28" t="s">
        <v>364</v>
      </c>
      <c r="G118" s="38" t="s">
        <v>428</v>
      </c>
      <c r="H118" s="28" t="s">
        <v>418</v>
      </c>
      <c r="I118" s="28" t="s">
        <v>356</v>
      </c>
      <c r="J118" s="38" t="s">
        <v>590</v>
      </c>
    </row>
    <row r="119" ht="42" customHeight="1" spans="1:10">
      <c r="A119" s="146" t="s">
        <v>329</v>
      </c>
      <c r="B119" s="28" t="s">
        <v>586</v>
      </c>
      <c r="C119" s="28" t="s">
        <v>350</v>
      </c>
      <c r="D119" s="28" t="s">
        <v>351</v>
      </c>
      <c r="E119" s="38" t="s">
        <v>591</v>
      </c>
      <c r="F119" s="28" t="s">
        <v>364</v>
      </c>
      <c r="G119" s="38" t="s">
        <v>568</v>
      </c>
      <c r="H119" s="28" t="s">
        <v>418</v>
      </c>
      <c r="I119" s="28" t="s">
        <v>356</v>
      </c>
      <c r="J119" s="38" t="s">
        <v>592</v>
      </c>
    </row>
    <row r="120" ht="42" customHeight="1" spans="1:10">
      <c r="A120" s="146" t="s">
        <v>329</v>
      </c>
      <c r="B120" s="28" t="s">
        <v>586</v>
      </c>
      <c r="C120" s="28" t="s">
        <v>350</v>
      </c>
      <c r="D120" s="28" t="s">
        <v>362</v>
      </c>
      <c r="E120" s="38" t="s">
        <v>395</v>
      </c>
      <c r="F120" s="28" t="s">
        <v>364</v>
      </c>
      <c r="G120" s="38" t="s">
        <v>393</v>
      </c>
      <c r="H120" s="28" t="s">
        <v>376</v>
      </c>
      <c r="I120" s="28" t="s">
        <v>356</v>
      </c>
      <c r="J120" s="38" t="s">
        <v>593</v>
      </c>
    </row>
    <row r="121" ht="42" customHeight="1" spans="1:10">
      <c r="A121" s="146" t="s">
        <v>329</v>
      </c>
      <c r="B121" s="28" t="s">
        <v>586</v>
      </c>
      <c r="C121" s="28" t="s">
        <v>350</v>
      </c>
      <c r="D121" s="28" t="s">
        <v>369</v>
      </c>
      <c r="E121" s="38" t="s">
        <v>397</v>
      </c>
      <c r="F121" s="28" t="s">
        <v>364</v>
      </c>
      <c r="G121" s="38" t="s">
        <v>393</v>
      </c>
      <c r="H121" s="28" t="s">
        <v>376</v>
      </c>
      <c r="I121" s="28" t="s">
        <v>356</v>
      </c>
      <c r="J121" s="38" t="s">
        <v>594</v>
      </c>
    </row>
    <row r="122" ht="42" customHeight="1" spans="1:10">
      <c r="A122" s="146" t="s">
        <v>329</v>
      </c>
      <c r="B122" s="28" t="s">
        <v>586</v>
      </c>
      <c r="C122" s="28" t="s">
        <v>378</v>
      </c>
      <c r="D122" s="28" t="s">
        <v>406</v>
      </c>
      <c r="E122" s="38" t="s">
        <v>403</v>
      </c>
      <c r="F122" s="28" t="s">
        <v>364</v>
      </c>
      <c r="G122" s="38" t="s">
        <v>404</v>
      </c>
      <c r="H122" s="28" t="s">
        <v>366</v>
      </c>
      <c r="I122" s="28" t="s">
        <v>367</v>
      </c>
      <c r="J122" s="38" t="s">
        <v>403</v>
      </c>
    </row>
    <row r="123" ht="42" customHeight="1" spans="1:10">
      <c r="A123" s="146" t="s">
        <v>329</v>
      </c>
      <c r="B123" s="28" t="s">
        <v>586</v>
      </c>
      <c r="C123" s="28" t="s">
        <v>378</v>
      </c>
      <c r="D123" s="28" t="s">
        <v>406</v>
      </c>
      <c r="E123" s="38" t="s">
        <v>407</v>
      </c>
      <c r="F123" s="28" t="s">
        <v>364</v>
      </c>
      <c r="G123" s="38" t="s">
        <v>404</v>
      </c>
      <c r="H123" s="28" t="s">
        <v>366</v>
      </c>
      <c r="I123" s="28" t="s">
        <v>356</v>
      </c>
      <c r="J123" s="38" t="s">
        <v>595</v>
      </c>
    </row>
    <row r="124" ht="42" customHeight="1" spans="1:10">
      <c r="A124" s="146" t="s">
        <v>329</v>
      </c>
      <c r="B124" s="28" t="s">
        <v>586</v>
      </c>
      <c r="C124" s="28" t="s">
        <v>382</v>
      </c>
      <c r="D124" s="28" t="s">
        <v>383</v>
      </c>
      <c r="E124" s="38" t="s">
        <v>584</v>
      </c>
      <c r="F124" s="28" t="s">
        <v>385</v>
      </c>
      <c r="G124" s="38" t="s">
        <v>439</v>
      </c>
      <c r="H124" s="28" t="s">
        <v>376</v>
      </c>
      <c r="I124" s="28" t="s">
        <v>356</v>
      </c>
      <c r="J124" s="38" t="s">
        <v>596</v>
      </c>
    </row>
    <row r="125" ht="42" customHeight="1" spans="1:10">
      <c r="A125" s="146" t="s">
        <v>338</v>
      </c>
      <c r="B125" s="28" t="s">
        <v>586</v>
      </c>
      <c r="C125" s="28" t="s">
        <v>350</v>
      </c>
      <c r="D125" s="28" t="s">
        <v>351</v>
      </c>
      <c r="E125" s="38" t="s">
        <v>587</v>
      </c>
      <c r="F125" s="28" t="s">
        <v>364</v>
      </c>
      <c r="G125" s="38" t="s">
        <v>431</v>
      </c>
      <c r="H125" s="28" t="s">
        <v>418</v>
      </c>
      <c r="I125" s="28" t="s">
        <v>356</v>
      </c>
      <c r="J125" s="38" t="s">
        <v>588</v>
      </c>
    </row>
    <row r="126" ht="42" customHeight="1" spans="1:10">
      <c r="A126" s="146" t="s">
        <v>338</v>
      </c>
      <c r="B126" s="28" t="s">
        <v>586</v>
      </c>
      <c r="C126" s="28" t="s">
        <v>350</v>
      </c>
      <c r="D126" s="28" t="s">
        <v>351</v>
      </c>
      <c r="E126" s="38" t="s">
        <v>589</v>
      </c>
      <c r="F126" s="28" t="s">
        <v>364</v>
      </c>
      <c r="G126" s="38" t="s">
        <v>428</v>
      </c>
      <c r="H126" s="28" t="s">
        <v>418</v>
      </c>
      <c r="I126" s="28" t="s">
        <v>356</v>
      </c>
      <c r="J126" s="38" t="s">
        <v>590</v>
      </c>
    </row>
    <row r="127" ht="42" customHeight="1" spans="1:10">
      <c r="A127" s="146" t="s">
        <v>338</v>
      </c>
      <c r="B127" s="28" t="s">
        <v>586</v>
      </c>
      <c r="C127" s="28" t="s">
        <v>350</v>
      </c>
      <c r="D127" s="28" t="s">
        <v>351</v>
      </c>
      <c r="E127" s="38" t="s">
        <v>591</v>
      </c>
      <c r="F127" s="28" t="s">
        <v>364</v>
      </c>
      <c r="G127" s="38" t="s">
        <v>568</v>
      </c>
      <c r="H127" s="28" t="s">
        <v>418</v>
      </c>
      <c r="I127" s="28" t="s">
        <v>356</v>
      </c>
      <c r="J127" s="38" t="s">
        <v>592</v>
      </c>
    </row>
    <row r="128" ht="42" customHeight="1" spans="1:10">
      <c r="A128" s="146" t="s">
        <v>338</v>
      </c>
      <c r="B128" s="28" t="s">
        <v>586</v>
      </c>
      <c r="C128" s="28" t="s">
        <v>350</v>
      </c>
      <c r="D128" s="28" t="s">
        <v>362</v>
      </c>
      <c r="E128" s="38" t="s">
        <v>395</v>
      </c>
      <c r="F128" s="28" t="s">
        <v>364</v>
      </c>
      <c r="G128" s="38" t="s">
        <v>393</v>
      </c>
      <c r="H128" s="28" t="s">
        <v>376</v>
      </c>
      <c r="I128" s="28" t="s">
        <v>356</v>
      </c>
      <c r="J128" s="38" t="s">
        <v>593</v>
      </c>
    </row>
    <row r="129" ht="42" customHeight="1" spans="1:10">
      <c r="A129" s="146" t="s">
        <v>338</v>
      </c>
      <c r="B129" s="28" t="s">
        <v>586</v>
      </c>
      <c r="C129" s="28" t="s">
        <v>350</v>
      </c>
      <c r="D129" s="28" t="s">
        <v>369</v>
      </c>
      <c r="E129" s="38" t="s">
        <v>397</v>
      </c>
      <c r="F129" s="28" t="s">
        <v>364</v>
      </c>
      <c r="G129" s="38" t="s">
        <v>393</v>
      </c>
      <c r="H129" s="28" t="s">
        <v>376</v>
      </c>
      <c r="I129" s="28" t="s">
        <v>356</v>
      </c>
      <c r="J129" s="38" t="s">
        <v>594</v>
      </c>
    </row>
    <row r="130" ht="42" customHeight="1" spans="1:10">
      <c r="A130" s="146" t="s">
        <v>338</v>
      </c>
      <c r="B130" s="28" t="s">
        <v>586</v>
      </c>
      <c r="C130" s="28" t="s">
        <v>378</v>
      </c>
      <c r="D130" s="28" t="s">
        <v>406</v>
      </c>
      <c r="E130" s="38" t="s">
        <v>403</v>
      </c>
      <c r="F130" s="28" t="s">
        <v>364</v>
      </c>
      <c r="G130" s="38" t="s">
        <v>404</v>
      </c>
      <c r="H130" s="28" t="s">
        <v>366</v>
      </c>
      <c r="I130" s="28" t="s">
        <v>367</v>
      </c>
      <c r="J130" s="38" t="s">
        <v>597</v>
      </c>
    </row>
    <row r="131" ht="42" customHeight="1" spans="1:10">
      <c r="A131" s="146" t="s">
        <v>338</v>
      </c>
      <c r="B131" s="28" t="s">
        <v>586</v>
      </c>
      <c r="C131" s="28" t="s">
        <v>378</v>
      </c>
      <c r="D131" s="28" t="s">
        <v>406</v>
      </c>
      <c r="E131" s="38" t="s">
        <v>598</v>
      </c>
      <c r="F131" s="28" t="s">
        <v>364</v>
      </c>
      <c r="G131" s="38" t="s">
        <v>404</v>
      </c>
      <c r="H131" s="28" t="s">
        <v>366</v>
      </c>
      <c r="I131" s="28" t="s">
        <v>367</v>
      </c>
      <c r="J131" s="38" t="s">
        <v>599</v>
      </c>
    </row>
    <row r="132" ht="42" customHeight="1" spans="1:10">
      <c r="A132" s="146" t="s">
        <v>338</v>
      </c>
      <c r="B132" s="28" t="s">
        <v>586</v>
      </c>
      <c r="C132" s="28" t="s">
        <v>382</v>
      </c>
      <c r="D132" s="28" t="s">
        <v>383</v>
      </c>
      <c r="E132" s="38" t="s">
        <v>584</v>
      </c>
      <c r="F132" s="28" t="s">
        <v>385</v>
      </c>
      <c r="G132" s="38" t="s">
        <v>439</v>
      </c>
      <c r="H132" s="28" t="s">
        <v>376</v>
      </c>
      <c r="I132" s="28" t="s">
        <v>356</v>
      </c>
      <c r="J132" s="38" t="s">
        <v>596</v>
      </c>
    </row>
    <row r="133" ht="42" customHeight="1" spans="1:10">
      <c r="A133" s="146" t="s">
        <v>334</v>
      </c>
      <c r="B133" s="28" t="s">
        <v>600</v>
      </c>
      <c r="C133" s="28" t="s">
        <v>350</v>
      </c>
      <c r="D133" s="28" t="s">
        <v>351</v>
      </c>
      <c r="E133" s="38" t="s">
        <v>470</v>
      </c>
      <c r="F133" s="28" t="s">
        <v>385</v>
      </c>
      <c r="G133" s="38" t="s">
        <v>386</v>
      </c>
      <c r="H133" s="28" t="s">
        <v>376</v>
      </c>
      <c r="I133" s="28" t="s">
        <v>356</v>
      </c>
      <c r="J133" s="38" t="s">
        <v>601</v>
      </c>
    </row>
    <row r="134" ht="42" customHeight="1" spans="1:10">
      <c r="A134" s="146" t="s">
        <v>334</v>
      </c>
      <c r="B134" s="28" t="s">
        <v>600</v>
      </c>
      <c r="C134" s="28" t="s">
        <v>350</v>
      </c>
      <c r="D134" s="28" t="s">
        <v>351</v>
      </c>
      <c r="E134" s="38" t="s">
        <v>472</v>
      </c>
      <c r="F134" s="28" t="s">
        <v>385</v>
      </c>
      <c r="G134" s="38" t="s">
        <v>386</v>
      </c>
      <c r="H134" s="28" t="s">
        <v>376</v>
      </c>
      <c r="I134" s="28" t="s">
        <v>356</v>
      </c>
      <c r="J134" s="38" t="s">
        <v>602</v>
      </c>
    </row>
    <row r="135" ht="42" customHeight="1" spans="1:10">
      <c r="A135" s="146" t="s">
        <v>334</v>
      </c>
      <c r="B135" s="28" t="s">
        <v>600</v>
      </c>
      <c r="C135" s="28" t="s">
        <v>350</v>
      </c>
      <c r="D135" s="28" t="s">
        <v>351</v>
      </c>
      <c r="E135" s="38" t="s">
        <v>473</v>
      </c>
      <c r="F135" s="28" t="s">
        <v>385</v>
      </c>
      <c r="G135" s="38" t="s">
        <v>439</v>
      </c>
      <c r="H135" s="28" t="s">
        <v>376</v>
      </c>
      <c r="I135" s="28" t="s">
        <v>356</v>
      </c>
      <c r="J135" s="38" t="s">
        <v>603</v>
      </c>
    </row>
    <row r="136" ht="42" customHeight="1" spans="1:10">
      <c r="A136" s="146" t="s">
        <v>334</v>
      </c>
      <c r="B136" s="28" t="s">
        <v>600</v>
      </c>
      <c r="C136" s="28" t="s">
        <v>350</v>
      </c>
      <c r="D136" s="28" t="s">
        <v>351</v>
      </c>
      <c r="E136" s="38" t="s">
        <v>478</v>
      </c>
      <c r="F136" s="28" t="s">
        <v>385</v>
      </c>
      <c r="G136" s="38" t="s">
        <v>604</v>
      </c>
      <c r="H136" s="28" t="s">
        <v>376</v>
      </c>
      <c r="I136" s="28" t="s">
        <v>356</v>
      </c>
      <c r="J136" s="38" t="s">
        <v>605</v>
      </c>
    </row>
    <row r="137" ht="42" customHeight="1" spans="1:10">
      <c r="A137" s="146" t="s">
        <v>334</v>
      </c>
      <c r="B137" s="28" t="s">
        <v>600</v>
      </c>
      <c r="C137" s="28" t="s">
        <v>350</v>
      </c>
      <c r="D137" s="28" t="s">
        <v>351</v>
      </c>
      <c r="E137" s="38" t="s">
        <v>486</v>
      </c>
      <c r="F137" s="28" t="s">
        <v>385</v>
      </c>
      <c r="G137" s="38" t="s">
        <v>386</v>
      </c>
      <c r="H137" s="28" t="s">
        <v>376</v>
      </c>
      <c r="I137" s="28" t="s">
        <v>356</v>
      </c>
      <c r="J137" s="38" t="s">
        <v>606</v>
      </c>
    </row>
    <row r="138" ht="42" customHeight="1" spans="1:10">
      <c r="A138" s="146" t="s">
        <v>334</v>
      </c>
      <c r="B138" s="28" t="s">
        <v>600</v>
      </c>
      <c r="C138" s="28" t="s">
        <v>350</v>
      </c>
      <c r="D138" s="28" t="s">
        <v>351</v>
      </c>
      <c r="E138" s="38" t="s">
        <v>487</v>
      </c>
      <c r="F138" s="28" t="s">
        <v>385</v>
      </c>
      <c r="G138" s="38" t="s">
        <v>386</v>
      </c>
      <c r="H138" s="28" t="s">
        <v>376</v>
      </c>
      <c r="I138" s="28" t="s">
        <v>356</v>
      </c>
      <c r="J138" s="38" t="s">
        <v>607</v>
      </c>
    </row>
    <row r="139" ht="42" customHeight="1" spans="1:10">
      <c r="A139" s="146" t="s">
        <v>334</v>
      </c>
      <c r="B139" s="28" t="s">
        <v>600</v>
      </c>
      <c r="C139" s="28" t="s">
        <v>350</v>
      </c>
      <c r="D139" s="28" t="s">
        <v>351</v>
      </c>
      <c r="E139" s="38" t="s">
        <v>490</v>
      </c>
      <c r="F139" s="28" t="s">
        <v>385</v>
      </c>
      <c r="G139" s="38" t="s">
        <v>608</v>
      </c>
      <c r="H139" s="28" t="s">
        <v>376</v>
      </c>
      <c r="I139" s="28" t="s">
        <v>356</v>
      </c>
      <c r="J139" s="38" t="s">
        <v>609</v>
      </c>
    </row>
    <row r="140" ht="42" customHeight="1" spans="1:10">
      <c r="A140" s="146" t="s">
        <v>334</v>
      </c>
      <c r="B140" s="28" t="s">
        <v>600</v>
      </c>
      <c r="C140" s="28" t="s">
        <v>350</v>
      </c>
      <c r="D140" s="28" t="s">
        <v>351</v>
      </c>
      <c r="E140" s="38" t="s">
        <v>610</v>
      </c>
      <c r="F140" s="28" t="s">
        <v>385</v>
      </c>
      <c r="G140" s="38" t="s">
        <v>488</v>
      </c>
      <c r="H140" s="28" t="s">
        <v>376</v>
      </c>
      <c r="I140" s="28" t="s">
        <v>356</v>
      </c>
      <c r="J140" s="38" t="s">
        <v>611</v>
      </c>
    </row>
    <row r="141" ht="42" customHeight="1" spans="1:10">
      <c r="A141" s="146" t="s">
        <v>334</v>
      </c>
      <c r="B141" s="28" t="s">
        <v>600</v>
      </c>
      <c r="C141" s="28" t="s">
        <v>350</v>
      </c>
      <c r="D141" s="28" t="s">
        <v>351</v>
      </c>
      <c r="E141" s="38" t="s">
        <v>612</v>
      </c>
      <c r="F141" s="28" t="s">
        <v>364</v>
      </c>
      <c r="G141" s="38" t="s">
        <v>613</v>
      </c>
      <c r="H141" s="28" t="s">
        <v>418</v>
      </c>
      <c r="I141" s="28" t="s">
        <v>356</v>
      </c>
      <c r="J141" s="38" t="s">
        <v>614</v>
      </c>
    </row>
    <row r="142" ht="42" customHeight="1" spans="1:10">
      <c r="A142" s="146" t="s">
        <v>334</v>
      </c>
      <c r="B142" s="28" t="s">
        <v>600</v>
      </c>
      <c r="C142" s="28" t="s">
        <v>350</v>
      </c>
      <c r="D142" s="28" t="s">
        <v>351</v>
      </c>
      <c r="E142" s="38" t="s">
        <v>615</v>
      </c>
      <c r="F142" s="28" t="s">
        <v>364</v>
      </c>
      <c r="G142" s="38" t="s">
        <v>616</v>
      </c>
      <c r="H142" s="28" t="s">
        <v>418</v>
      </c>
      <c r="I142" s="28" t="s">
        <v>356</v>
      </c>
      <c r="J142" s="38" t="s">
        <v>617</v>
      </c>
    </row>
    <row r="143" ht="42" customHeight="1" spans="1:10">
      <c r="A143" s="146" t="s">
        <v>334</v>
      </c>
      <c r="B143" s="28" t="s">
        <v>600</v>
      </c>
      <c r="C143" s="28" t="s">
        <v>350</v>
      </c>
      <c r="D143" s="28" t="s">
        <v>362</v>
      </c>
      <c r="E143" s="38" t="s">
        <v>497</v>
      </c>
      <c r="F143" s="28" t="s">
        <v>385</v>
      </c>
      <c r="G143" s="38" t="s">
        <v>386</v>
      </c>
      <c r="H143" s="28" t="s">
        <v>376</v>
      </c>
      <c r="I143" s="28" t="s">
        <v>356</v>
      </c>
      <c r="J143" s="38" t="s">
        <v>618</v>
      </c>
    </row>
    <row r="144" ht="42" customHeight="1" spans="1:10">
      <c r="A144" s="146" t="s">
        <v>334</v>
      </c>
      <c r="B144" s="28" t="s">
        <v>600</v>
      </c>
      <c r="C144" s="28" t="s">
        <v>350</v>
      </c>
      <c r="D144" s="28" t="s">
        <v>362</v>
      </c>
      <c r="E144" s="38" t="s">
        <v>500</v>
      </c>
      <c r="F144" s="28" t="s">
        <v>385</v>
      </c>
      <c r="G144" s="38" t="s">
        <v>619</v>
      </c>
      <c r="H144" s="28" t="s">
        <v>376</v>
      </c>
      <c r="I144" s="28" t="s">
        <v>356</v>
      </c>
      <c r="J144" s="38" t="s">
        <v>620</v>
      </c>
    </row>
    <row r="145" ht="42" customHeight="1" spans="1:10">
      <c r="A145" s="146" t="s">
        <v>334</v>
      </c>
      <c r="B145" s="28" t="s">
        <v>600</v>
      </c>
      <c r="C145" s="28" t="s">
        <v>350</v>
      </c>
      <c r="D145" s="28" t="s">
        <v>362</v>
      </c>
      <c r="E145" s="38" t="s">
        <v>502</v>
      </c>
      <c r="F145" s="28" t="s">
        <v>385</v>
      </c>
      <c r="G145" s="38" t="s">
        <v>619</v>
      </c>
      <c r="H145" s="28" t="s">
        <v>376</v>
      </c>
      <c r="I145" s="28" t="s">
        <v>356</v>
      </c>
      <c r="J145" s="38" t="s">
        <v>621</v>
      </c>
    </row>
    <row r="146" ht="42" customHeight="1" spans="1:10">
      <c r="A146" s="146" t="s">
        <v>334</v>
      </c>
      <c r="B146" s="28" t="s">
        <v>600</v>
      </c>
      <c r="C146" s="28" t="s">
        <v>350</v>
      </c>
      <c r="D146" s="28" t="s">
        <v>362</v>
      </c>
      <c r="E146" s="38" t="s">
        <v>504</v>
      </c>
      <c r="F146" s="28" t="s">
        <v>385</v>
      </c>
      <c r="G146" s="38" t="s">
        <v>619</v>
      </c>
      <c r="H146" s="28" t="s">
        <v>376</v>
      </c>
      <c r="I146" s="28" t="s">
        <v>356</v>
      </c>
      <c r="J146" s="38" t="s">
        <v>622</v>
      </c>
    </row>
    <row r="147" ht="42" customHeight="1" spans="1:10">
      <c r="A147" s="146" t="s">
        <v>334</v>
      </c>
      <c r="B147" s="28" t="s">
        <v>600</v>
      </c>
      <c r="C147" s="28" t="s">
        <v>350</v>
      </c>
      <c r="D147" s="28" t="s">
        <v>362</v>
      </c>
      <c r="E147" s="38" t="s">
        <v>506</v>
      </c>
      <c r="F147" s="28" t="s">
        <v>385</v>
      </c>
      <c r="G147" s="38" t="s">
        <v>507</v>
      </c>
      <c r="H147" s="28" t="s">
        <v>376</v>
      </c>
      <c r="I147" s="28" t="s">
        <v>356</v>
      </c>
      <c r="J147" s="38" t="s">
        <v>623</v>
      </c>
    </row>
    <row r="148" ht="42" customHeight="1" spans="1:10">
      <c r="A148" s="146" t="s">
        <v>334</v>
      </c>
      <c r="B148" s="28" t="s">
        <v>600</v>
      </c>
      <c r="C148" s="28" t="s">
        <v>350</v>
      </c>
      <c r="D148" s="28" t="s">
        <v>369</v>
      </c>
      <c r="E148" s="38" t="s">
        <v>624</v>
      </c>
      <c r="F148" s="28" t="s">
        <v>364</v>
      </c>
      <c r="G148" s="38" t="s">
        <v>371</v>
      </c>
      <c r="H148" s="28" t="s">
        <v>366</v>
      </c>
      <c r="I148" s="28" t="s">
        <v>367</v>
      </c>
      <c r="J148" s="38" t="s">
        <v>625</v>
      </c>
    </row>
    <row r="149" ht="42" customHeight="1" spans="1:10">
      <c r="A149" s="146" t="s">
        <v>334</v>
      </c>
      <c r="B149" s="28" t="s">
        <v>600</v>
      </c>
      <c r="C149" s="28" t="s">
        <v>378</v>
      </c>
      <c r="D149" s="28" t="s">
        <v>379</v>
      </c>
      <c r="E149" s="38" t="s">
        <v>626</v>
      </c>
      <c r="F149" s="28" t="s">
        <v>364</v>
      </c>
      <c r="G149" s="38" t="s">
        <v>627</v>
      </c>
      <c r="H149" s="28" t="s">
        <v>366</v>
      </c>
      <c r="I149" s="28" t="s">
        <v>367</v>
      </c>
      <c r="J149" s="38" t="s">
        <v>628</v>
      </c>
    </row>
    <row r="150" ht="42" customHeight="1" spans="1:10">
      <c r="A150" s="146" t="s">
        <v>334</v>
      </c>
      <c r="B150" s="28" t="s">
        <v>600</v>
      </c>
      <c r="C150" s="28" t="s">
        <v>382</v>
      </c>
      <c r="D150" s="28" t="s">
        <v>383</v>
      </c>
      <c r="E150" s="38" t="s">
        <v>384</v>
      </c>
      <c r="F150" s="28" t="s">
        <v>385</v>
      </c>
      <c r="G150" s="38" t="s">
        <v>386</v>
      </c>
      <c r="H150" s="28" t="s">
        <v>376</v>
      </c>
      <c r="I150" s="28" t="s">
        <v>356</v>
      </c>
      <c r="J150" s="38" t="s">
        <v>629</v>
      </c>
    </row>
    <row r="151" ht="42" customHeight="1" spans="1:10">
      <c r="A151" s="146" t="s">
        <v>299</v>
      </c>
      <c r="B151" s="28" t="s">
        <v>630</v>
      </c>
      <c r="C151" s="28" t="s">
        <v>350</v>
      </c>
      <c r="D151" s="28" t="s">
        <v>351</v>
      </c>
      <c r="E151" s="38" t="s">
        <v>631</v>
      </c>
      <c r="F151" s="28" t="s">
        <v>364</v>
      </c>
      <c r="G151" s="38" t="s">
        <v>632</v>
      </c>
      <c r="H151" s="28" t="s">
        <v>633</v>
      </c>
      <c r="I151" s="28" t="s">
        <v>356</v>
      </c>
      <c r="J151" s="38" t="s">
        <v>631</v>
      </c>
    </row>
    <row r="152" ht="42" customHeight="1" spans="1:10">
      <c r="A152" s="146" t="s">
        <v>299</v>
      </c>
      <c r="B152" s="28" t="s">
        <v>630</v>
      </c>
      <c r="C152" s="28" t="s">
        <v>350</v>
      </c>
      <c r="D152" s="28" t="s">
        <v>351</v>
      </c>
      <c r="E152" s="38" t="s">
        <v>634</v>
      </c>
      <c r="F152" s="28" t="s">
        <v>364</v>
      </c>
      <c r="G152" s="38" t="s">
        <v>635</v>
      </c>
      <c r="H152" s="28" t="s">
        <v>418</v>
      </c>
      <c r="I152" s="28" t="s">
        <v>356</v>
      </c>
      <c r="J152" s="38" t="s">
        <v>634</v>
      </c>
    </row>
    <row r="153" ht="42" customHeight="1" spans="1:10">
      <c r="A153" s="146" t="s">
        <v>299</v>
      </c>
      <c r="B153" s="28" t="s">
        <v>630</v>
      </c>
      <c r="C153" s="28" t="s">
        <v>350</v>
      </c>
      <c r="D153" s="28" t="s">
        <v>351</v>
      </c>
      <c r="E153" s="38" t="s">
        <v>636</v>
      </c>
      <c r="F153" s="28" t="s">
        <v>364</v>
      </c>
      <c r="G153" s="38" t="s">
        <v>637</v>
      </c>
      <c r="H153" s="28" t="s">
        <v>638</v>
      </c>
      <c r="I153" s="28" t="s">
        <v>356</v>
      </c>
      <c r="J153" s="38" t="s">
        <v>636</v>
      </c>
    </row>
    <row r="154" ht="42" customHeight="1" spans="1:10">
      <c r="A154" s="146" t="s">
        <v>299</v>
      </c>
      <c r="B154" s="28" t="s">
        <v>630</v>
      </c>
      <c r="C154" s="28" t="s">
        <v>350</v>
      </c>
      <c r="D154" s="28" t="s">
        <v>351</v>
      </c>
      <c r="E154" s="38" t="s">
        <v>639</v>
      </c>
      <c r="F154" s="28" t="s">
        <v>364</v>
      </c>
      <c r="G154" s="38" t="s">
        <v>640</v>
      </c>
      <c r="H154" s="28" t="s">
        <v>638</v>
      </c>
      <c r="I154" s="28" t="s">
        <v>356</v>
      </c>
      <c r="J154" s="38" t="s">
        <v>639</v>
      </c>
    </row>
    <row r="155" ht="42" customHeight="1" spans="1:10">
      <c r="A155" s="146" t="s">
        <v>299</v>
      </c>
      <c r="B155" s="28" t="s">
        <v>630</v>
      </c>
      <c r="C155" s="28" t="s">
        <v>350</v>
      </c>
      <c r="D155" s="28" t="s">
        <v>362</v>
      </c>
      <c r="E155" s="38" t="s">
        <v>641</v>
      </c>
      <c r="F155" s="28" t="s">
        <v>364</v>
      </c>
      <c r="G155" s="38" t="s">
        <v>393</v>
      </c>
      <c r="H155" s="28" t="s">
        <v>376</v>
      </c>
      <c r="I155" s="28" t="s">
        <v>356</v>
      </c>
      <c r="J155" s="38" t="s">
        <v>642</v>
      </c>
    </row>
    <row r="156" ht="42" customHeight="1" spans="1:10">
      <c r="A156" s="146" t="s">
        <v>299</v>
      </c>
      <c r="B156" s="28" t="s">
        <v>630</v>
      </c>
      <c r="C156" s="28" t="s">
        <v>350</v>
      </c>
      <c r="D156" s="28" t="s">
        <v>362</v>
      </c>
      <c r="E156" s="38" t="s">
        <v>643</v>
      </c>
      <c r="F156" s="28" t="s">
        <v>385</v>
      </c>
      <c r="G156" s="38" t="s">
        <v>507</v>
      </c>
      <c r="H156" s="28" t="s">
        <v>376</v>
      </c>
      <c r="I156" s="28" t="s">
        <v>356</v>
      </c>
      <c r="J156" s="38" t="s">
        <v>643</v>
      </c>
    </row>
    <row r="157" ht="42" customHeight="1" spans="1:10">
      <c r="A157" s="146" t="s">
        <v>299</v>
      </c>
      <c r="B157" s="28" t="s">
        <v>630</v>
      </c>
      <c r="C157" s="28" t="s">
        <v>350</v>
      </c>
      <c r="D157" s="28" t="s">
        <v>369</v>
      </c>
      <c r="E157" s="38" t="s">
        <v>644</v>
      </c>
      <c r="F157" s="28" t="s">
        <v>364</v>
      </c>
      <c r="G157" s="38">
        <v>1</v>
      </c>
      <c r="H157" s="28" t="s">
        <v>460</v>
      </c>
      <c r="I157" s="28" t="s">
        <v>356</v>
      </c>
      <c r="J157" s="38" t="s">
        <v>644</v>
      </c>
    </row>
    <row r="158" ht="42" customHeight="1" spans="1:10">
      <c r="A158" s="146" t="s">
        <v>299</v>
      </c>
      <c r="B158" s="28" t="s">
        <v>630</v>
      </c>
      <c r="C158" s="28" t="s">
        <v>350</v>
      </c>
      <c r="D158" s="28" t="s">
        <v>373</v>
      </c>
      <c r="E158" s="38" t="s">
        <v>374</v>
      </c>
      <c r="F158" s="28" t="s">
        <v>353</v>
      </c>
      <c r="G158" s="38" t="s">
        <v>375</v>
      </c>
      <c r="H158" s="28" t="s">
        <v>645</v>
      </c>
      <c r="I158" s="28" t="s">
        <v>356</v>
      </c>
      <c r="J158" s="38" t="s">
        <v>646</v>
      </c>
    </row>
    <row r="159" ht="42" customHeight="1" spans="1:10">
      <c r="A159" s="146" t="s">
        <v>299</v>
      </c>
      <c r="B159" s="28" t="s">
        <v>630</v>
      </c>
      <c r="C159" s="28" t="s">
        <v>378</v>
      </c>
      <c r="D159" s="28" t="s">
        <v>406</v>
      </c>
      <c r="E159" s="38" t="s">
        <v>647</v>
      </c>
      <c r="F159" s="28" t="s">
        <v>364</v>
      </c>
      <c r="G159" s="38" t="s">
        <v>648</v>
      </c>
      <c r="H159" s="28" t="s">
        <v>366</v>
      </c>
      <c r="I159" s="28" t="s">
        <v>367</v>
      </c>
      <c r="J159" s="38" t="s">
        <v>649</v>
      </c>
    </row>
    <row r="160" ht="42" customHeight="1" spans="1:10">
      <c r="A160" s="146" t="s">
        <v>299</v>
      </c>
      <c r="B160" s="28" t="s">
        <v>630</v>
      </c>
      <c r="C160" s="28" t="s">
        <v>378</v>
      </c>
      <c r="D160" s="28" t="s">
        <v>406</v>
      </c>
      <c r="E160" s="38" t="s">
        <v>650</v>
      </c>
      <c r="F160" s="28" t="s">
        <v>364</v>
      </c>
      <c r="G160" s="38" t="s">
        <v>463</v>
      </c>
      <c r="H160" s="28" t="s">
        <v>366</v>
      </c>
      <c r="I160" s="28" t="s">
        <v>367</v>
      </c>
      <c r="J160" s="38" t="s">
        <v>651</v>
      </c>
    </row>
    <row r="161" ht="63" customHeight="1" spans="1:10">
      <c r="A161" s="146" t="s">
        <v>299</v>
      </c>
      <c r="B161" s="28" t="s">
        <v>630</v>
      </c>
      <c r="C161" s="28" t="s">
        <v>378</v>
      </c>
      <c r="D161" s="28" t="s">
        <v>406</v>
      </c>
      <c r="E161" s="38" t="s">
        <v>652</v>
      </c>
      <c r="F161" s="28" t="s">
        <v>364</v>
      </c>
      <c r="G161" s="38" t="s">
        <v>648</v>
      </c>
      <c r="H161" s="28" t="s">
        <v>366</v>
      </c>
      <c r="I161" s="28" t="s">
        <v>367</v>
      </c>
      <c r="J161" s="38" t="s">
        <v>653</v>
      </c>
    </row>
    <row r="162" ht="42" customHeight="1" spans="1:10">
      <c r="A162" s="146" t="s">
        <v>299</v>
      </c>
      <c r="B162" s="28" t="s">
        <v>630</v>
      </c>
      <c r="C162" s="28" t="s">
        <v>378</v>
      </c>
      <c r="D162" s="28" t="s">
        <v>379</v>
      </c>
      <c r="E162" s="38" t="s">
        <v>654</v>
      </c>
      <c r="F162" s="28" t="s">
        <v>364</v>
      </c>
      <c r="G162" s="38" t="s">
        <v>655</v>
      </c>
      <c r="H162" s="28" t="s">
        <v>366</v>
      </c>
      <c r="I162" s="28" t="s">
        <v>367</v>
      </c>
      <c r="J162" s="38" t="s">
        <v>654</v>
      </c>
    </row>
    <row r="163" ht="42" customHeight="1" spans="1:10">
      <c r="A163" s="146" t="s">
        <v>299</v>
      </c>
      <c r="B163" s="28" t="s">
        <v>630</v>
      </c>
      <c r="C163" s="28" t="s">
        <v>378</v>
      </c>
      <c r="D163" s="28" t="s">
        <v>379</v>
      </c>
      <c r="E163" s="38" t="s">
        <v>656</v>
      </c>
      <c r="F163" s="28" t="s">
        <v>364</v>
      </c>
      <c r="G163" s="38" t="s">
        <v>657</v>
      </c>
      <c r="H163" s="28" t="s">
        <v>366</v>
      </c>
      <c r="I163" s="28" t="s">
        <v>367</v>
      </c>
      <c r="J163" s="38" t="s">
        <v>656</v>
      </c>
    </row>
    <row r="164" ht="42" customHeight="1" spans="1:10">
      <c r="A164" s="146" t="s">
        <v>299</v>
      </c>
      <c r="B164" s="28" t="s">
        <v>630</v>
      </c>
      <c r="C164" s="28" t="s">
        <v>382</v>
      </c>
      <c r="D164" s="28" t="s">
        <v>383</v>
      </c>
      <c r="E164" s="38" t="s">
        <v>658</v>
      </c>
      <c r="F164" s="28" t="s">
        <v>385</v>
      </c>
      <c r="G164" s="38" t="s">
        <v>386</v>
      </c>
      <c r="H164" s="28" t="s">
        <v>376</v>
      </c>
      <c r="I164" s="28" t="s">
        <v>356</v>
      </c>
      <c r="J164" s="38" t="s">
        <v>658</v>
      </c>
    </row>
    <row r="165" ht="42" customHeight="1" spans="1:10">
      <c r="A165" s="146" t="s">
        <v>311</v>
      </c>
      <c r="B165" s="28" t="s">
        <v>659</v>
      </c>
      <c r="C165" s="28" t="s">
        <v>350</v>
      </c>
      <c r="D165" s="28" t="s">
        <v>351</v>
      </c>
      <c r="E165" s="38" t="s">
        <v>660</v>
      </c>
      <c r="F165" s="28" t="s">
        <v>385</v>
      </c>
      <c r="G165" s="38" t="s">
        <v>635</v>
      </c>
      <c r="H165" s="28" t="s">
        <v>418</v>
      </c>
      <c r="I165" s="28" t="s">
        <v>356</v>
      </c>
      <c r="J165" s="38" t="s">
        <v>661</v>
      </c>
    </row>
    <row r="166" ht="42" customHeight="1" spans="1:10">
      <c r="A166" s="146" t="s">
        <v>311</v>
      </c>
      <c r="B166" s="28" t="s">
        <v>659</v>
      </c>
      <c r="C166" s="28" t="s">
        <v>350</v>
      </c>
      <c r="D166" s="28" t="s">
        <v>362</v>
      </c>
      <c r="E166" s="38" t="s">
        <v>662</v>
      </c>
      <c r="F166" s="28" t="s">
        <v>385</v>
      </c>
      <c r="G166" s="38" t="s">
        <v>663</v>
      </c>
      <c r="H166" s="28" t="s">
        <v>376</v>
      </c>
      <c r="I166" s="28" t="s">
        <v>356</v>
      </c>
      <c r="J166" s="38" t="s">
        <v>664</v>
      </c>
    </row>
    <row r="167" ht="42" customHeight="1" spans="1:10">
      <c r="A167" s="146" t="s">
        <v>311</v>
      </c>
      <c r="B167" s="28" t="s">
        <v>659</v>
      </c>
      <c r="C167" s="28" t="s">
        <v>350</v>
      </c>
      <c r="D167" s="28" t="s">
        <v>362</v>
      </c>
      <c r="E167" s="38" t="s">
        <v>665</v>
      </c>
      <c r="F167" s="28" t="s">
        <v>385</v>
      </c>
      <c r="G167" s="38" t="s">
        <v>666</v>
      </c>
      <c r="H167" s="28" t="s">
        <v>376</v>
      </c>
      <c r="I167" s="28" t="s">
        <v>356</v>
      </c>
      <c r="J167" s="38" t="s">
        <v>667</v>
      </c>
    </row>
    <row r="168" ht="42" customHeight="1" spans="1:10">
      <c r="A168" s="146" t="s">
        <v>311</v>
      </c>
      <c r="B168" s="28" t="s">
        <v>659</v>
      </c>
      <c r="C168" s="28" t="s">
        <v>350</v>
      </c>
      <c r="D168" s="28" t="s">
        <v>369</v>
      </c>
      <c r="E168" s="38" t="s">
        <v>370</v>
      </c>
      <c r="F168" s="28" t="s">
        <v>364</v>
      </c>
      <c r="G168" s="38" t="s">
        <v>371</v>
      </c>
      <c r="H168" s="28" t="s">
        <v>366</v>
      </c>
      <c r="I168" s="28" t="s">
        <v>367</v>
      </c>
      <c r="J168" s="38" t="s">
        <v>372</v>
      </c>
    </row>
    <row r="169" ht="42" customHeight="1" spans="1:10">
      <c r="A169" s="146" t="s">
        <v>311</v>
      </c>
      <c r="B169" s="28" t="s">
        <v>659</v>
      </c>
      <c r="C169" s="28" t="s">
        <v>350</v>
      </c>
      <c r="D169" s="28" t="s">
        <v>373</v>
      </c>
      <c r="E169" s="38" t="s">
        <v>374</v>
      </c>
      <c r="F169" s="28" t="s">
        <v>364</v>
      </c>
      <c r="G169" s="38" t="s">
        <v>640</v>
      </c>
      <c r="H169" s="28" t="s">
        <v>668</v>
      </c>
      <c r="I169" s="28" t="s">
        <v>356</v>
      </c>
      <c r="J169" s="38" t="s">
        <v>669</v>
      </c>
    </row>
    <row r="170" ht="42" customHeight="1" spans="1:10">
      <c r="A170" s="146" t="s">
        <v>311</v>
      </c>
      <c r="B170" s="28" t="s">
        <v>659</v>
      </c>
      <c r="C170" s="28" t="s">
        <v>378</v>
      </c>
      <c r="D170" s="28" t="s">
        <v>406</v>
      </c>
      <c r="E170" s="38" t="s">
        <v>670</v>
      </c>
      <c r="F170" s="28" t="s">
        <v>364</v>
      </c>
      <c r="G170" s="38" t="s">
        <v>671</v>
      </c>
      <c r="H170" s="28" t="s">
        <v>366</v>
      </c>
      <c r="I170" s="28" t="s">
        <v>367</v>
      </c>
      <c r="J170" s="38" t="s">
        <v>672</v>
      </c>
    </row>
    <row r="171" ht="42" customHeight="1" spans="1:10">
      <c r="A171" s="146" t="s">
        <v>311</v>
      </c>
      <c r="B171" s="28" t="s">
        <v>659</v>
      </c>
      <c r="C171" s="28" t="s">
        <v>378</v>
      </c>
      <c r="D171" s="28" t="s">
        <v>379</v>
      </c>
      <c r="E171" s="38" t="s">
        <v>673</v>
      </c>
      <c r="F171" s="28" t="s">
        <v>364</v>
      </c>
      <c r="G171" s="38" t="s">
        <v>671</v>
      </c>
      <c r="H171" s="28" t="s">
        <v>366</v>
      </c>
      <c r="I171" s="28" t="s">
        <v>367</v>
      </c>
      <c r="J171" s="38" t="s">
        <v>674</v>
      </c>
    </row>
    <row r="172" ht="42" customHeight="1" spans="1:10">
      <c r="A172" s="146" t="s">
        <v>311</v>
      </c>
      <c r="B172" s="28" t="s">
        <v>659</v>
      </c>
      <c r="C172" s="28" t="s">
        <v>382</v>
      </c>
      <c r="D172" s="28" t="s">
        <v>383</v>
      </c>
      <c r="E172" s="38" t="s">
        <v>675</v>
      </c>
      <c r="F172" s="28" t="s">
        <v>385</v>
      </c>
      <c r="G172" s="38" t="s">
        <v>386</v>
      </c>
      <c r="H172" s="28" t="s">
        <v>376</v>
      </c>
      <c r="I172" s="28" t="s">
        <v>356</v>
      </c>
      <c r="J172" s="38" t="s">
        <v>676</v>
      </c>
    </row>
    <row r="173" ht="42" customHeight="1" spans="1:10">
      <c r="A173" s="146" t="s">
        <v>321</v>
      </c>
      <c r="B173" s="28" t="s">
        <v>677</v>
      </c>
      <c r="C173" s="28" t="s">
        <v>350</v>
      </c>
      <c r="D173" s="28" t="s">
        <v>351</v>
      </c>
      <c r="E173" s="38" t="s">
        <v>678</v>
      </c>
      <c r="F173" s="28" t="s">
        <v>385</v>
      </c>
      <c r="G173" s="38" t="s">
        <v>87</v>
      </c>
      <c r="H173" s="28" t="s">
        <v>679</v>
      </c>
      <c r="I173" s="28" t="s">
        <v>356</v>
      </c>
      <c r="J173" s="38" t="s">
        <v>680</v>
      </c>
    </row>
    <row r="174" ht="42" customHeight="1" spans="1:10">
      <c r="A174" s="146" t="s">
        <v>321</v>
      </c>
      <c r="B174" s="28" t="s">
        <v>677</v>
      </c>
      <c r="C174" s="28" t="s">
        <v>350</v>
      </c>
      <c r="D174" s="28" t="s">
        <v>351</v>
      </c>
      <c r="E174" s="38" t="s">
        <v>681</v>
      </c>
      <c r="F174" s="28" t="s">
        <v>364</v>
      </c>
      <c r="G174" s="38" t="s">
        <v>393</v>
      </c>
      <c r="H174" s="28" t="s">
        <v>376</v>
      </c>
      <c r="I174" s="28" t="s">
        <v>356</v>
      </c>
      <c r="J174" s="38" t="s">
        <v>682</v>
      </c>
    </row>
    <row r="175" ht="42" customHeight="1" spans="1:10">
      <c r="A175" s="146" t="s">
        <v>321</v>
      </c>
      <c r="B175" s="28" t="s">
        <v>677</v>
      </c>
      <c r="C175" s="28" t="s">
        <v>350</v>
      </c>
      <c r="D175" s="28" t="s">
        <v>351</v>
      </c>
      <c r="E175" s="38" t="s">
        <v>683</v>
      </c>
      <c r="F175" s="28" t="s">
        <v>385</v>
      </c>
      <c r="G175" s="38" t="s">
        <v>663</v>
      </c>
      <c r="H175" s="28" t="s">
        <v>376</v>
      </c>
      <c r="I175" s="28" t="s">
        <v>356</v>
      </c>
      <c r="J175" s="38" t="s">
        <v>682</v>
      </c>
    </row>
    <row r="176" ht="42" customHeight="1" spans="1:10">
      <c r="A176" s="146" t="s">
        <v>321</v>
      </c>
      <c r="B176" s="28" t="s">
        <v>677</v>
      </c>
      <c r="C176" s="28" t="s">
        <v>350</v>
      </c>
      <c r="D176" s="28" t="s">
        <v>351</v>
      </c>
      <c r="E176" s="38" t="s">
        <v>684</v>
      </c>
      <c r="F176" s="28" t="s">
        <v>385</v>
      </c>
      <c r="G176" s="38" t="s">
        <v>386</v>
      </c>
      <c r="H176" s="28" t="s">
        <v>376</v>
      </c>
      <c r="I176" s="28" t="s">
        <v>356</v>
      </c>
      <c r="J176" s="38" t="s">
        <v>685</v>
      </c>
    </row>
    <row r="177" ht="42" customHeight="1" spans="1:10">
      <c r="A177" s="146" t="s">
        <v>321</v>
      </c>
      <c r="B177" s="28" t="s">
        <v>677</v>
      </c>
      <c r="C177" s="28" t="s">
        <v>350</v>
      </c>
      <c r="D177" s="28" t="s">
        <v>362</v>
      </c>
      <c r="E177" s="38" t="s">
        <v>686</v>
      </c>
      <c r="F177" s="28" t="s">
        <v>385</v>
      </c>
      <c r="G177" s="38" t="s">
        <v>619</v>
      </c>
      <c r="H177" s="28" t="s">
        <v>376</v>
      </c>
      <c r="I177" s="28" t="s">
        <v>356</v>
      </c>
      <c r="J177" s="38" t="s">
        <v>687</v>
      </c>
    </row>
    <row r="178" ht="42" customHeight="1" spans="1:10">
      <c r="A178" s="146" t="s">
        <v>321</v>
      </c>
      <c r="B178" s="28" t="s">
        <v>677</v>
      </c>
      <c r="C178" s="28" t="s">
        <v>350</v>
      </c>
      <c r="D178" s="28" t="s">
        <v>362</v>
      </c>
      <c r="E178" s="38" t="s">
        <v>688</v>
      </c>
      <c r="F178" s="28" t="s">
        <v>385</v>
      </c>
      <c r="G178" s="38" t="s">
        <v>663</v>
      </c>
      <c r="H178" s="28" t="s">
        <v>376</v>
      </c>
      <c r="I178" s="28" t="s">
        <v>356</v>
      </c>
      <c r="J178" s="38" t="s">
        <v>689</v>
      </c>
    </row>
    <row r="179" ht="42" customHeight="1" spans="1:10">
      <c r="A179" s="146" t="s">
        <v>321</v>
      </c>
      <c r="B179" s="28" t="s">
        <v>677</v>
      </c>
      <c r="C179" s="28" t="s">
        <v>350</v>
      </c>
      <c r="D179" s="28" t="s">
        <v>369</v>
      </c>
      <c r="E179" s="38" t="s">
        <v>542</v>
      </c>
      <c r="F179" s="28" t="s">
        <v>364</v>
      </c>
      <c r="G179" s="38" t="s">
        <v>459</v>
      </c>
      <c r="H179" s="28" t="s">
        <v>460</v>
      </c>
      <c r="I179" s="28" t="s">
        <v>356</v>
      </c>
      <c r="J179" s="38" t="s">
        <v>543</v>
      </c>
    </row>
    <row r="180" ht="42" customHeight="1" spans="1:10">
      <c r="A180" s="146" t="s">
        <v>321</v>
      </c>
      <c r="B180" s="28" t="s">
        <v>677</v>
      </c>
      <c r="C180" s="28" t="s">
        <v>350</v>
      </c>
      <c r="D180" s="28" t="s">
        <v>373</v>
      </c>
      <c r="E180" s="38" t="s">
        <v>374</v>
      </c>
      <c r="F180" s="28" t="s">
        <v>353</v>
      </c>
      <c r="G180" s="38" t="s">
        <v>552</v>
      </c>
      <c r="H180" s="28" t="s">
        <v>400</v>
      </c>
      <c r="I180" s="28" t="s">
        <v>356</v>
      </c>
      <c r="J180" s="38" t="s">
        <v>646</v>
      </c>
    </row>
    <row r="181" ht="42" customHeight="1" spans="1:10">
      <c r="A181" s="146" t="s">
        <v>321</v>
      </c>
      <c r="B181" s="28" t="s">
        <v>677</v>
      </c>
      <c r="C181" s="28" t="s">
        <v>378</v>
      </c>
      <c r="D181" s="28" t="s">
        <v>406</v>
      </c>
      <c r="E181" s="38" t="s">
        <v>511</v>
      </c>
      <c r="F181" s="28" t="s">
        <v>385</v>
      </c>
      <c r="G181" s="38" t="s">
        <v>690</v>
      </c>
      <c r="H181" s="28" t="s">
        <v>376</v>
      </c>
      <c r="I181" s="28" t="s">
        <v>356</v>
      </c>
      <c r="J181" s="38" t="s">
        <v>691</v>
      </c>
    </row>
    <row r="182" ht="42" customHeight="1" spans="1:10">
      <c r="A182" s="146" t="s">
        <v>321</v>
      </c>
      <c r="B182" s="28" t="s">
        <v>677</v>
      </c>
      <c r="C182" s="28" t="s">
        <v>378</v>
      </c>
      <c r="D182" s="28" t="s">
        <v>406</v>
      </c>
      <c r="E182" s="38" t="s">
        <v>692</v>
      </c>
      <c r="F182" s="28" t="s">
        <v>385</v>
      </c>
      <c r="G182" s="38" t="s">
        <v>604</v>
      </c>
      <c r="H182" s="28" t="s">
        <v>376</v>
      </c>
      <c r="I182" s="28" t="s">
        <v>356</v>
      </c>
      <c r="J182" s="38" t="s">
        <v>693</v>
      </c>
    </row>
    <row r="183" ht="42" customHeight="1" spans="1:10">
      <c r="A183" s="146" t="s">
        <v>321</v>
      </c>
      <c r="B183" s="28" t="s">
        <v>677</v>
      </c>
      <c r="C183" s="28" t="s">
        <v>382</v>
      </c>
      <c r="D183" s="28" t="s">
        <v>383</v>
      </c>
      <c r="E183" s="38" t="s">
        <v>383</v>
      </c>
      <c r="F183" s="28" t="s">
        <v>385</v>
      </c>
      <c r="G183" s="38" t="s">
        <v>386</v>
      </c>
      <c r="H183" s="28" t="s">
        <v>376</v>
      </c>
      <c r="I183" s="28" t="s">
        <v>356</v>
      </c>
      <c r="J183" s="38" t="s">
        <v>546</v>
      </c>
    </row>
    <row r="184" ht="42" customHeight="1" spans="1:10">
      <c r="A184" s="146" t="s">
        <v>325</v>
      </c>
      <c r="B184" s="28" t="s">
        <v>694</v>
      </c>
      <c r="C184" s="28" t="s">
        <v>350</v>
      </c>
      <c r="D184" s="28" t="s">
        <v>351</v>
      </c>
      <c r="E184" s="38" t="s">
        <v>695</v>
      </c>
      <c r="F184" s="28" t="s">
        <v>364</v>
      </c>
      <c r="G184" s="38">
        <v>1</v>
      </c>
      <c r="H184" s="28" t="s">
        <v>696</v>
      </c>
      <c r="I184" s="28" t="s">
        <v>356</v>
      </c>
      <c r="J184" s="38" t="s">
        <v>697</v>
      </c>
    </row>
    <row r="185" ht="42" customHeight="1" spans="1:10">
      <c r="A185" s="146" t="s">
        <v>325</v>
      </c>
      <c r="B185" s="28" t="s">
        <v>694</v>
      </c>
      <c r="C185" s="28" t="s">
        <v>350</v>
      </c>
      <c r="D185" s="28" t="s">
        <v>362</v>
      </c>
      <c r="E185" s="38" t="s">
        <v>698</v>
      </c>
      <c r="F185" s="28" t="s">
        <v>364</v>
      </c>
      <c r="G185" s="38" t="s">
        <v>393</v>
      </c>
      <c r="H185" s="28" t="s">
        <v>376</v>
      </c>
      <c r="I185" s="28" t="s">
        <v>356</v>
      </c>
      <c r="J185" s="38" t="s">
        <v>699</v>
      </c>
    </row>
    <row r="186" ht="42" customHeight="1" spans="1:10">
      <c r="A186" s="146" t="s">
        <v>325</v>
      </c>
      <c r="B186" s="28" t="s">
        <v>694</v>
      </c>
      <c r="C186" s="28" t="s">
        <v>350</v>
      </c>
      <c r="D186" s="28" t="s">
        <v>369</v>
      </c>
      <c r="E186" s="38" t="s">
        <v>700</v>
      </c>
      <c r="F186" s="28" t="s">
        <v>364</v>
      </c>
      <c r="G186" s="38" t="s">
        <v>371</v>
      </c>
      <c r="H186" s="28" t="s">
        <v>366</v>
      </c>
      <c r="I186" s="28" t="s">
        <v>367</v>
      </c>
      <c r="J186" s="38" t="s">
        <v>701</v>
      </c>
    </row>
    <row r="187" ht="42" customHeight="1" spans="1:10">
      <c r="A187" s="146" t="s">
        <v>325</v>
      </c>
      <c r="B187" s="28" t="s">
        <v>694</v>
      </c>
      <c r="C187" s="28" t="s">
        <v>350</v>
      </c>
      <c r="D187" s="28" t="s">
        <v>373</v>
      </c>
      <c r="E187" s="38" t="s">
        <v>374</v>
      </c>
      <c r="F187" s="28" t="s">
        <v>353</v>
      </c>
      <c r="G187" s="38" t="s">
        <v>552</v>
      </c>
      <c r="H187" s="28" t="s">
        <v>400</v>
      </c>
      <c r="I187" s="28" t="s">
        <v>356</v>
      </c>
      <c r="J187" s="38" t="s">
        <v>702</v>
      </c>
    </row>
    <row r="188" ht="42" customHeight="1" spans="1:10">
      <c r="A188" s="146" t="s">
        <v>325</v>
      </c>
      <c r="B188" s="28" t="s">
        <v>694</v>
      </c>
      <c r="C188" s="28" t="s">
        <v>378</v>
      </c>
      <c r="D188" s="28" t="s">
        <v>406</v>
      </c>
      <c r="E188" s="38" t="s">
        <v>703</v>
      </c>
      <c r="F188" s="28" t="s">
        <v>364</v>
      </c>
      <c r="G188" s="38" t="s">
        <v>655</v>
      </c>
      <c r="H188" s="28" t="s">
        <v>366</v>
      </c>
      <c r="I188" s="28" t="s">
        <v>367</v>
      </c>
      <c r="J188" s="38" t="s">
        <v>704</v>
      </c>
    </row>
    <row r="189" ht="42" customHeight="1" spans="1:10">
      <c r="A189" s="146" t="s">
        <v>325</v>
      </c>
      <c r="B189" s="28" t="s">
        <v>694</v>
      </c>
      <c r="C189" s="28" t="s">
        <v>382</v>
      </c>
      <c r="D189" s="28" t="s">
        <v>383</v>
      </c>
      <c r="E189" s="38" t="s">
        <v>383</v>
      </c>
      <c r="F189" s="28" t="s">
        <v>385</v>
      </c>
      <c r="G189" s="38" t="s">
        <v>386</v>
      </c>
      <c r="H189" s="28" t="s">
        <v>376</v>
      </c>
      <c r="I189" s="28" t="s">
        <v>356</v>
      </c>
      <c r="J189" s="38" t="s">
        <v>705</v>
      </c>
    </row>
    <row r="190" ht="42" customHeight="1" spans="1:10">
      <c r="A190" s="146" t="s">
        <v>323</v>
      </c>
      <c r="B190" s="28" t="s">
        <v>706</v>
      </c>
      <c r="C190" s="28" t="s">
        <v>350</v>
      </c>
      <c r="D190" s="28" t="s">
        <v>351</v>
      </c>
      <c r="E190" s="38" t="s">
        <v>707</v>
      </c>
      <c r="F190" s="28" t="s">
        <v>708</v>
      </c>
      <c r="G190" s="38" t="s">
        <v>709</v>
      </c>
      <c r="H190" s="28" t="s">
        <v>376</v>
      </c>
      <c r="I190" s="28" t="s">
        <v>356</v>
      </c>
      <c r="J190" s="38" t="s">
        <v>707</v>
      </c>
    </row>
    <row r="191" ht="42" customHeight="1" spans="1:10">
      <c r="A191" s="146" t="s">
        <v>323</v>
      </c>
      <c r="B191" s="28" t="s">
        <v>706</v>
      </c>
      <c r="C191" s="28" t="s">
        <v>350</v>
      </c>
      <c r="D191" s="28" t="s">
        <v>351</v>
      </c>
      <c r="E191" s="38" t="s">
        <v>710</v>
      </c>
      <c r="F191" s="28" t="s">
        <v>385</v>
      </c>
      <c r="G191" s="38" t="s">
        <v>386</v>
      </c>
      <c r="H191" s="28" t="s">
        <v>376</v>
      </c>
      <c r="I191" s="28" t="s">
        <v>356</v>
      </c>
      <c r="J191" s="38" t="s">
        <v>710</v>
      </c>
    </row>
    <row r="192" ht="42" customHeight="1" spans="1:10">
      <c r="A192" s="146" t="s">
        <v>323</v>
      </c>
      <c r="B192" s="28" t="s">
        <v>706</v>
      </c>
      <c r="C192" s="28" t="s">
        <v>350</v>
      </c>
      <c r="D192" s="28" t="s">
        <v>351</v>
      </c>
      <c r="E192" s="38" t="s">
        <v>711</v>
      </c>
      <c r="F192" s="28" t="s">
        <v>385</v>
      </c>
      <c r="G192" s="38" t="s">
        <v>386</v>
      </c>
      <c r="H192" s="28" t="s">
        <v>376</v>
      </c>
      <c r="I192" s="28" t="s">
        <v>356</v>
      </c>
      <c r="J192" s="38" t="s">
        <v>711</v>
      </c>
    </row>
    <row r="193" ht="42" customHeight="1" spans="1:10">
      <c r="A193" s="146" t="s">
        <v>323</v>
      </c>
      <c r="B193" s="28" t="s">
        <v>706</v>
      </c>
      <c r="C193" s="28" t="s">
        <v>350</v>
      </c>
      <c r="D193" s="28" t="s">
        <v>351</v>
      </c>
      <c r="E193" s="38" t="s">
        <v>712</v>
      </c>
      <c r="F193" s="28" t="s">
        <v>385</v>
      </c>
      <c r="G193" s="38" t="s">
        <v>507</v>
      </c>
      <c r="H193" s="28" t="s">
        <v>376</v>
      </c>
      <c r="I193" s="28" t="s">
        <v>356</v>
      </c>
      <c r="J193" s="38" t="s">
        <v>712</v>
      </c>
    </row>
    <row r="194" ht="42" customHeight="1" spans="1:10">
      <c r="A194" s="146" t="s">
        <v>323</v>
      </c>
      <c r="B194" s="28" t="s">
        <v>706</v>
      </c>
      <c r="C194" s="28" t="s">
        <v>350</v>
      </c>
      <c r="D194" s="28" t="s">
        <v>351</v>
      </c>
      <c r="E194" s="38" t="s">
        <v>713</v>
      </c>
      <c r="F194" s="28" t="s">
        <v>385</v>
      </c>
      <c r="G194" s="38" t="s">
        <v>386</v>
      </c>
      <c r="H194" s="28" t="s">
        <v>376</v>
      </c>
      <c r="I194" s="28" t="s">
        <v>356</v>
      </c>
      <c r="J194" s="38" t="s">
        <v>713</v>
      </c>
    </row>
    <row r="195" ht="42" customHeight="1" spans="1:10">
      <c r="A195" s="146" t="s">
        <v>323</v>
      </c>
      <c r="B195" s="28" t="s">
        <v>706</v>
      </c>
      <c r="C195" s="28" t="s">
        <v>350</v>
      </c>
      <c r="D195" s="28" t="s">
        <v>351</v>
      </c>
      <c r="E195" s="38" t="s">
        <v>714</v>
      </c>
      <c r="F195" s="28" t="s">
        <v>385</v>
      </c>
      <c r="G195" s="38" t="s">
        <v>386</v>
      </c>
      <c r="H195" s="28" t="s">
        <v>376</v>
      </c>
      <c r="I195" s="28" t="s">
        <v>356</v>
      </c>
      <c r="J195" s="38" t="s">
        <v>714</v>
      </c>
    </row>
    <row r="196" ht="42" customHeight="1" spans="1:10">
      <c r="A196" s="146" t="s">
        <v>323</v>
      </c>
      <c r="B196" s="28" t="s">
        <v>706</v>
      </c>
      <c r="C196" s="28" t="s">
        <v>350</v>
      </c>
      <c r="D196" s="28" t="s">
        <v>351</v>
      </c>
      <c r="E196" s="38" t="s">
        <v>715</v>
      </c>
      <c r="F196" s="28" t="s">
        <v>385</v>
      </c>
      <c r="G196" s="38" t="s">
        <v>439</v>
      </c>
      <c r="H196" s="28" t="s">
        <v>376</v>
      </c>
      <c r="I196" s="28" t="s">
        <v>356</v>
      </c>
      <c r="J196" s="38" t="s">
        <v>715</v>
      </c>
    </row>
    <row r="197" ht="42" customHeight="1" spans="1:10">
      <c r="A197" s="146" t="s">
        <v>323</v>
      </c>
      <c r="B197" s="28" t="s">
        <v>706</v>
      </c>
      <c r="C197" s="28" t="s">
        <v>350</v>
      </c>
      <c r="D197" s="28" t="s">
        <v>362</v>
      </c>
      <c r="E197" s="38" t="s">
        <v>716</v>
      </c>
      <c r="F197" s="28" t="s">
        <v>385</v>
      </c>
      <c r="G197" s="38" t="s">
        <v>507</v>
      </c>
      <c r="H197" s="28" t="s">
        <v>376</v>
      </c>
      <c r="I197" s="28" t="s">
        <v>356</v>
      </c>
      <c r="J197" s="38" t="s">
        <v>717</v>
      </c>
    </row>
    <row r="198" ht="42" customHeight="1" spans="1:10">
      <c r="A198" s="146" t="s">
        <v>323</v>
      </c>
      <c r="B198" s="28" t="s">
        <v>706</v>
      </c>
      <c r="C198" s="28" t="s">
        <v>350</v>
      </c>
      <c r="D198" s="28" t="s">
        <v>362</v>
      </c>
      <c r="E198" s="38" t="s">
        <v>718</v>
      </c>
      <c r="F198" s="28" t="s">
        <v>364</v>
      </c>
      <c r="G198" s="38" t="s">
        <v>454</v>
      </c>
      <c r="H198" s="28" t="s">
        <v>455</v>
      </c>
      <c r="I198" s="28" t="s">
        <v>356</v>
      </c>
      <c r="J198" s="38" t="s">
        <v>718</v>
      </c>
    </row>
    <row r="199" ht="42" customHeight="1" spans="1:10">
      <c r="A199" s="146" t="s">
        <v>323</v>
      </c>
      <c r="B199" s="28" t="s">
        <v>706</v>
      </c>
      <c r="C199" s="28" t="s">
        <v>350</v>
      </c>
      <c r="D199" s="28" t="s">
        <v>362</v>
      </c>
      <c r="E199" s="38" t="s">
        <v>719</v>
      </c>
      <c r="F199" s="28" t="s">
        <v>385</v>
      </c>
      <c r="G199" s="38" t="s">
        <v>507</v>
      </c>
      <c r="H199" s="28" t="s">
        <v>376</v>
      </c>
      <c r="I199" s="28" t="s">
        <v>356</v>
      </c>
      <c r="J199" s="38" t="s">
        <v>719</v>
      </c>
    </row>
    <row r="200" ht="42" customHeight="1" spans="1:10">
      <c r="A200" s="146" t="s">
        <v>323</v>
      </c>
      <c r="B200" s="28" t="s">
        <v>706</v>
      </c>
      <c r="C200" s="28" t="s">
        <v>350</v>
      </c>
      <c r="D200" s="28" t="s">
        <v>369</v>
      </c>
      <c r="E200" s="38" t="s">
        <v>720</v>
      </c>
      <c r="F200" s="28" t="s">
        <v>364</v>
      </c>
      <c r="G200" s="38">
        <v>1</v>
      </c>
      <c r="H200" s="28" t="s">
        <v>460</v>
      </c>
      <c r="I200" s="28" t="s">
        <v>356</v>
      </c>
      <c r="J200" s="38" t="s">
        <v>721</v>
      </c>
    </row>
    <row r="201" ht="42" customHeight="1" spans="1:10">
      <c r="A201" s="146" t="s">
        <v>323</v>
      </c>
      <c r="B201" s="28" t="s">
        <v>706</v>
      </c>
      <c r="C201" s="28" t="s">
        <v>350</v>
      </c>
      <c r="D201" s="28" t="s">
        <v>373</v>
      </c>
      <c r="E201" s="38" t="s">
        <v>374</v>
      </c>
      <c r="F201" s="28" t="s">
        <v>353</v>
      </c>
      <c r="G201" s="38" t="s">
        <v>552</v>
      </c>
      <c r="H201" s="28" t="s">
        <v>400</v>
      </c>
      <c r="I201" s="28" t="s">
        <v>356</v>
      </c>
      <c r="J201" s="38" t="s">
        <v>646</v>
      </c>
    </row>
    <row r="202" ht="42" customHeight="1" spans="1:10">
      <c r="A202" s="146" t="s">
        <v>323</v>
      </c>
      <c r="B202" s="28" t="s">
        <v>706</v>
      </c>
      <c r="C202" s="28" t="s">
        <v>378</v>
      </c>
      <c r="D202" s="28" t="s">
        <v>406</v>
      </c>
      <c r="E202" s="38" t="s">
        <v>722</v>
      </c>
      <c r="F202" s="28" t="s">
        <v>385</v>
      </c>
      <c r="G202" s="38" t="s">
        <v>723</v>
      </c>
      <c r="H202" s="28" t="s">
        <v>376</v>
      </c>
      <c r="I202" s="28" t="s">
        <v>356</v>
      </c>
      <c r="J202" s="38" t="s">
        <v>724</v>
      </c>
    </row>
    <row r="203" ht="42" customHeight="1" spans="1:10">
      <c r="A203" s="146" t="s">
        <v>323</v>
      </c>
      <c r="B203" s="28" t="s">
        <v>706</v>
      </c>
      <c r="C203" s="28" t="s">
        <v>378</v>
      </c>
      <c r="D203" s="28" t="s">
        <v>406</v>
      </c>
      <c r="E203" s="38" t="s">
        <v>725</v>
      </c>
      <c r="F203" s="28" t="s">
        <v>353</v>
      </c>
      <c r="G203" s="38" t="s">
        <v>93</v>
      </c>
      <c r="H203" s="28" t="s">
        <v>360</v>
      </c>
      <c r="I203" s="28" t="s">
        <v>356</v>
      </c>
      <c r="J203" s="38" t="s">
        <v>726</v>
      </c>
    </row>
    <row r="204" ht="42" customHeight="1" spans="1:10">
      <c r="A204" s="146" t="s">
        <v>323</v>
      </c>
      <c r="B204" s="28" t="s">
        <v>706</v>
      </c>
      <c r="C204" s="28" t="s">
        <v>378</v>
      </c>
      <c r="D204" s="28" t="s">
        <v>406</v>
      </c>
      <c r="E204" s="38" t="s">
        <v>727</v>
      </c>
      <c r="F204" s="28" t="s">
        <v>353</v>
      </c>
      <c r="G204" s="38" t="s">
        <v>95</v>
      </c>
      <c r="H204" s="28" t="s">
        <v>360</v>
      </c>
      <c r="I204" s="28" t="s">
        <v>356</v>
      </c>
      <c r="J204" s="38" t="s">
        <v>728</v>
      </c>
    </row>
    <row r="205" ht="42" customHeight="1" spans="1:10">
      <c r="A205" s="146" t="s">
        <v>323</v>
      </c>
      <c r="B205" s="28" t="s">
        <v>706</v>
      </c>
      <c r="C205" s="28" t="s">
        <v>378</v>
      </c>
      <c r="D205" s="28" t="s">
        <v>406</v>
      </c>
      <c r="E205" s="38" t="s">
        <v>729</v>
      </c>
      <c r="F205" s="28" t="s">
        <v>364</v>
      </c>
      <c r="G205" s="38" t="s">
        <v>730</v>
      </c>
      <c r="H205" s="28" t="s">
        <v>366</v>
      </c>
      <c r="I205" s="28" t="s">
        <v>367</v>
      </c>
      <c r="J205" s="38" t="s">
        <v>729</v>
      </c>
    </row>
    <row r="206" ht="42" customHeight="1" spans="1:10">
      <c r="A206" s="146" t="s">
        <v>323</v>
      </c>
      <c r="B206" s="28" t="s">
        <v>706</v>
      </c>
      <c r="C206" s="28" t="s">
        <v>378</v>
      </c>
      <c r="D206" s="28" t="s">
        <v>406</v>
      </c>
      <c r="E206" s="38" t="s">
        <v>731</v>
      </c>
      <c r="F206" s="28" t="s">
        <v>364</v>
      </c>
      <c r="G206" s="38" t="s">
        <v>732</v>
      </c>
      <c r="H206" s="28" t="s">
        <v>366</v>
      </c>
      <c r="I206" s="28" t="s">
        <v>367</v>
      </c>
      <c r="J206" s="38" t="s">
        <v>731</v>
      </c>
    </row>
    <row r="207" ht="42" customHeight="1" spans="1:10">
      <c r="A207" s="146" t="s">
        <v>323</v>
      </c>
      <c r="B207" s="28" t="s">
        <v>706</v>
      </c>
      <c r="C207" s="28" t="s">
        <v>378</v>
      </c>
      <c r="D207" s="28" t="s">
        <v>379</v>
      </c>
      <c r="E207" s="38" t="s">
        <v>511</v>
      </c>
      <c r="F207" s="28" t="s">
        <v>364</v>
      </c>
      <c r="G207" s="38" t="s">
        <v>733</v>
      </c>
      <c r="H207" s="28" t="s">
        <v>366</v>
      </c>
      <c r="I207" s="28" t="s">
        <v>367</v>
      </c>
      <c r="J207" s="38" t="s">
        <v>511</v>
      </c>
    </row>
    <row r="208" ht="42" customHeight="1" spans="1:10">
      <c r="A208" s="146" t="s">
        <v>323</v>
      </c>
      <c r="B208" s="28" t="s">
        <v>706</v>
      </c>
      <c r="C208" s="28" t="s">
        <v>382</v>
      </c>
      <c r="D208" s="28" t="s">
        <v>383</v>
      </c>
      <c r="E208" s="38" t="s">
        <v>734</v>
      </c>
      <c r="F208" s="28" t="s">
        <v>385</v>
      </c>
      <c r="G208" s="38" t="s">
        <v>386</v>
      </c>
      <c r="H208" s="28" t="s">
        <v>376</v>
      </c>
      <c r="I208" s="28" t="s">
        <v>356</v>
      </c>
      <c r="J208" s="38" t="s">
        <v>735</v>
      </c>
    </row>
    <row r="209" ht="42" customHeight="1" spans="1:10">
      <c r="A209" s="146" t="s">
        <v>295</v>
      </c>
      <c r="B209" s="28" t="s">
        <v>736</v>
      </c>
      <c r="C209" s="28" t="s">
        <v>350</v>
      </c>
      <c r="D209" s="28" t="s">
        <v>351</v>
      </c>
      <c r="E209" s="38" t="s">
        <v>518</v>
      </c>
      <c r="F209" s="28" t="s">
        <v>385</v>
      </c>
      <c r="G209" s="38" t="s">
        <v>507</v>
      </c>
      <c r="H209" s="28" t="s">
        <v>376</v>
      </c>
      <c r="I209" s="28" t="s">
        <v>356</v>
      </c>
      <c r="J209" s="38" t="s">
        <v>519</v>
      </c>
    </row>
    <row r="210" ht="42" customHeight="1" spans="1:10">
      <c r="A210" s="146" t="s">
        <v>295</v>
      </c>
      <c r="B210" s="28" t="s">
        <v>736</v>
      </c>
      <c r="C210" s="28" t="s">
        <v>350</v>
      </c>
      <c r="D210" s="28" t="s">
        <v>351</v>
      </c>
      <c r="E210" s="38" t="s">
        <v>520</v>
      </c>
      <c r="F210" s="28" t="s">
        <v>385</v>
      </c>
      <c r="G210" s="38" t="s">
        <v>521</v>
      </c>
      <c r="H210" s="28" t="s">
        <v>418</v>
      </c>
      <c r="I210" s="28" t="s">
        <v>356</v>
      </c>
      <c r="J210" s="38" t="s">
        <v>737</v>
      </c>
    </row>
    <row r="211" ht="42" customHeight="1" spans="1:10">
      <c r="A211" s="146" t="s">
        <v>295</v>
      </c>
      <c r="B211" s="28" t="s">
        <v>736</v>
      </c>
      <c r="C211" s="28" t="s">
        <v>350</v>
      </c>
      <c r="D211" s="28" t="s">
        <v>362</v>
      </c>
      <c r="E211" s="38" t="s">
        <v>523</v>
      </c>
      <c r="F211" s="28" t="s">
        <v>385</v>
      </c>
      <c r="G211" s="38" t="s">
        <v>386</v>
      </c>
      <c r="H211" s="28" t="s">
        <v>376</v>
      </c>
      <c r="I211" s="28" t="s">
        <v>356</v>
      </c>
      <c r="J211" s="38" t="s">
        <v>738</v>
      </c>
    </row>
    <row r="212" ht="42" customHeight="1" spans="1:10">
      <c r="A212" s="146" t="s">
        <v>295</v>
      </c>
      <c r="B212" s="28" t="s">
        <v>736</v>
      </c>
      <c r="C212" s="28" t="s">
        <v>350</v>
      </c>
      <c r="D212" s="28" t="s">
        <v>369</v>
      </c>
      <c r="E212" s="38" t="s">
        <v>525</v>
      </c>
      <c r="F212" s="28" t="s">
        <v>364</v>
      </c>
      <c r="G212" s="38" t="s">
        <v>393</v>
      </c>
      <c r="H212" s="28" t="s">
        <v>376</v>
      </c>
      <c r="I212" s="28" t="s">
        <v>356</v>
      </c>
      <c r="J212" s="38" t="s">
        <v>526</v>
      </c>
    </row>
    <row r="213" ht="42" customHeight="1" spans="1:10">
      <c r="A213" s="146" t="s">
        <v>295</v>
      </c>
      <c r="B213" s="28" t="s">
        <v>736</v>
      </c>
      <c r="C213" s="28" t="s">
        <v>378</v>
      </c>
      <c r="D213" s="28" t="s">
        <v>406</v>
      </c>
      <c r="E213" s="38" t="s">
        <v>527</v>
      </c>
      <c r="F213" s="28" t="s">
        <v>385</v>
      </c>
      <c r="G213" s="38" t="s">
        <v>439</v>
      </c>
      <c r="H213" s="28" t="s">
        <v>376</v>
      </c>
      <c r="I213" s="28" t="s">
        <v>356</v>
      </c>
      <c r="J213" s="38" t="s">
        <v>739</v>
      </c>
    </row>
    <row r="214" ht="42" customHeight="1" spans="1:10">
      <c r="A214" s="146" t="s">
        <v>295</v>
      </c>
      <c r="B214" s="28" t="s">
        <v>736</v>
      </c>
      <c r="C214" s="28" t="s">
        <v>382</v>
      </c>
      <c r="D214" s="28" t="s">
        <v>383</v>
      </c>
      <c r="E214" s="38" t="s">
        <v>529</v>
      </c>
      <c r="F214" s="28" t="s">
        <v>385</v>
      </c>
      <c r="G214" s="38" t="s">
        <v>439</v>
      </c>
      <c r="H214" s="28" t="s">
        <v>376</v>
      </c>
      <c r="I214" s="28" t="s">
        <v>356</v>
      </c>
      <c r="J214" s="38" t="s">
        <v>546</v>
      </c>
    </row>
  </sheetData>
  <mergeCells count="44">
    <mergeCell ref="A3:J3"/>
    <mergeCell ref="A4:H4"/>
    <mergeCell ref="A8:A15"/>
    <mergeCell ref="A16:A23"/>
    <mergeCell ref="A24:A33"/>
    <mergeCell ref="A34:A41"/>
    <mergeCell ref="A42:A49"/>
    <mergeCell ref="A50:A58"/>
    <mergeCell ref="A59:A80"/>
    <mergeCell ref="A81:A86"/>
    <mergeCell ref="A87:A94"/>
    <mergeCell ref="A95:A99"/>
    <mergeCell ref="A100:A102"/>
    <mergeCell ref="A103:A116"/>
    <mergeCell ref="A117:A124"/>
    <mergeCell ref="A125:A132"/>
    <mergeCell ref="A133:A150"/>
    <mergeCell ref="A151:A164"/>
    <mergeCell ref="A165:A172"/>
    <mergeCell ref="A173:A183"/>
    <mergeCell ref="A184:A189"/>
    <mergeCell ref="A190:A208"/>
    <mergeCell ref="A209:A214"/>
    <mergeCell ref="B8:B15"/>
    <mergeCell ref="B16:B23"/>
    <mergeCell ref="B24:B33"/>
    <mergeCell ref="B34:B41"/>
    <mergeCell ref="B42:B49"/>
    <mergeCell ref="B50:B58"/>
    <mergeCell ref="B59:B80"/>
    <mergeCell ref="B81:B86"/>
    <mergeCell ref="B87:B94"/>
    <mergeCell ref="B95:B99"/>
    <mergeCell ref="B100:B102"/>
    <mergeCell ref="B103:B116"/>
    <mergeCell ref="B117:B124"/>
    <mergeCell ref="B125:B132"/>
    <mergeCell ref="B133:B150"/>
    <mergeCell ref="B151:B164"/>
    <mergeCell ref="B165:B172"/>
    <mergeCell ref="B173:B183"/>
    <mergeCell ref="B184:B189"/>
    <mergeCell ref="B190:B208"/>
    <mergeCell ref="B209:B214"/>
  </mergeCells>
  <printOptions horizontalCentered="1"/>
  <pageMargins left="0.96" right="0.96" top="0.72" bottom="0.72" header="0" footer="0"/>
  <pageSetup paperSize="9" scale="32"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2025-03-09T05:36:00Z</dcterms:created>
  <dcterms:modified xsi:type="dcterms:W3CDTF">2025-03-17T02:50:09Z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E96FDADF979245DC82BE5C5E4EA795D9_12</vt:lpwstr>
  </property>
  <property fmtid="{D5CDD505-2E9C-101B-9397-08002B2CF9AE}" pid="3" name="KSOProductBuildVer">
    <vt:lpwstr>2052-12.1.0.20305</vt:lpwstr>
  </property>
</Properties>
</file>