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部门基本支出预算表04!$A$1:$X$82</definedName>
    <definedName name="_xlnm._FilterDatabase" localSheetId="8" hidden="1">'部门项目支出绩效目标表05-2'!$A$1:$J$183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<sst xmlns="http://schemas.openxmlformats.org/spreadsheetml/2006/main" count="3568" uniqueCount="824">
  <si>
    <t>预算01-1表</t>
  </si>
  <si>
    <t>单位名称：昆明市五华区人民政府西翥街道办事处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</si>
  <si>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</si>
  <si>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</si>
  <si>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</si>
  <si>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</si>
  <si>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</si>
  <si>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</si>
  <si>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</si>
  <si>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</si>
  <si>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</si>
  <si>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</si>
  <si>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</si>
  <si>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</si>
  <si>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</si>
  <si>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</si>
  <si>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</si>
  <si>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</si>
  <si>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</si>
  <si>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</si>
  <si>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</si>
  <si>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</si>
  <si>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</si>
  <si>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</si>
  <si>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</si>
  <si>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</si>
  <si>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</si>
  <si>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</si>
  <si>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</si>
  <si>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</si>
  <si>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</si>
  <si>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</si>
  <si>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</si>
  <si>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</si>
  <si>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</si>
  <si>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</si>
  <si>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</si>
  <si>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</si>
  <si>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</si>
  <si>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</si>
  <si>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</si>
  <si>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</si>
  <si>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</si>
  <si>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</si>
  <si>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</si>
  <si>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</si>
  <si>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</si>
  <si>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</si>
  <si>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</si>
  <si>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</si>
  <si>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</si>
  <si>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</si>
  <si>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</si>
  <si>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</si>
  <si>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</si>
  <si>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</si>
  <si>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</si>
  <si>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</si>
  <si>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</si>
  <si>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</si>
  <si>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</si>
  <si>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</si>
  <si>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</si>
  <si>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</si>
  <si>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</si>
  <si>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</si>
  <si>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</si>
  <si>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</si>
  <si>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</si>
  <si>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</si>
  <si>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560</t>
  </si>
  <si>
    <t>昆明市五华区人民政府西翥街道办事处</t>
  </si>
  <si>
    <t xml:space="preserve">  昆明市五华区人民政府西翥街道办事处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</si>
  <si>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</si>
  <si>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</si>
  <si>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</si>
  <si>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</si>
  <si>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</si>
  <si>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</si>
  <si>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</si>
  <si>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</si>
  <si>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</si>
  <si>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</si>
  <si>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</si>
  <si>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</si>
  <si>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</si>
  <si>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</si>
  <si>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</si>
  <si>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</si>
  <si>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</si>
  <si>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</si>
  <si>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</si>
  <si>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</si>
  <si>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</si>
  <si>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</si>
  <si>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</si>
  <si>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</si>
  <si>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</si>
  <si>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</si>
  <si>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</si>
  <si>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</si>
  <si>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/>
  </si>
  <si>
    <t>20101</t>
  </si>
  <si>
    <t>人大事务</t>
  </si>
  <si>
    <t>2010101</t>
  </si>
  <si>
    <t>行政运行</t>
  </si>
  <si>
    <t>2010199</t>
  </si>
  <si>
    <t>其他人大事务支出</t>
  </si>
  <si>
    <t>20103</t>
  </si>
  <si>
    <t>政府办公厅（室）及相关机构事务</t>
  </si>
  <si>
    <t>2010301</t>
  </si>
  <si>
    <t>2010302</t>
  </si>
  <si>
    <t>一般行政管理事务</t>
  </si>
  <si>
    <t>20106</t>
  </si>
  <si>
    <t>财政事务</t>
  </si>
  <si>
    <t>2010601</t>
  </si>
  <si>
    <t>20131</t>
  </si>
  <si>
    <t>党委办公厅（室）及相关机构事务</t>
  </si>
  <si>
    <t>2013101</t>
  </si>
  <si>
    <t>2013102</t>
  </si>
  <si>
    <t>20132</t>
  </si>
  <si>
    <t>组织事务</t>
  </si>
  <si>
    <t>2013204</t>
  </si>
  <si>
    <t>公务员事务</t>
  </si>
  <si>
    <t>20136</t>
  </si>
  <si>
    <t>其他共产党事务支出</t>
  </si>
  <si>
    <t>2013601</t>
  </si>
  <si>
    <t>20139</t>
  </si>
  <si>
    <t>社会工作事务</t>
  </si>
  <si>
    <t>2013904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</si>
  <si>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</si>
  <si>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</si>
  <si>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</si>
  <si>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</si>
  <si>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</si>
  <si>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</si>
  <si>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</si>
  <si>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</si>
  <si>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</si>
  <si>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</si>
  <si>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</si>
  <si>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</si>
  <si>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</si>
  <si>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</si>
  <si>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</si>
  <si>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</si>
  <si>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</si>
  <si>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</si>
  <si>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</si>
  <si>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</si>
  <si>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</si>
  <si>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</si>
  <si>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</si>
  <si>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21004</t>
  </si>
  <si>
    <t>公共卫生</t>
  </si>
  <si>
    <t>2100406</t>
  </si>
  <si>
    <t>采供血机构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</si>
  <si>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</si>
  <si>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</si>
  <si>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</si>
  <si>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</si>
  <si>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</si>
  <si>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</si>
  <si>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</si>
  <si>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</si>
  <si>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</si>
  <si>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</si>
  <si>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</si>
  <si>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</si>
  <si>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</si>
  <si>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</si>
  <si>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</si>
  <si>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2120104</t>
  </si>
  <si>
    <t>城管执法</t>
  </si>
  <si>
    <t>2120199</t>
  </si>
  <si>
    <t>其他城乡社区管理事务支出</t>
  </si>
  <si>
    <t>21205</t>
  </si>
  <si>
    <t>城乡社区环境卫生</t>
  </si>
  <si>
    <t>2120501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</si>
  <si>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</si>
  <si>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</si>
  <si>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</si>
  <si>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</si>
  <si>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</si>
  <si>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</si>
  <si>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</si>
  <si>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2130102</t>
  </si>
  <si>
    <t>2130119</t>
  </si>
  <si>
    <t>防灾救灾</t>
  </si>
  <si>
    <t>2130199</t>
  </si>
  <si>
    <t>其他农业农村支出</t>
  </si>
  <si>
    <t>21399</t>
  </si>
  <si>
    <t>其他农林水支出</t>
  </si>
  <si>
    <t>2139999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</si>
  <si>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</si>
  <si>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</si>
  <si>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</si>
  <si>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</si>
  <si>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</si>
  <si>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</si>
  <si>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</si>
  <si>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</si>
  <si>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</si>
  <si>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</si>
  <si>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</si>
  <si>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</si>
  <si>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</si>
  <si>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</si>
  <si>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</si>
  <si>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</si>
  <si>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</si>
  <si>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</si>
  <si>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</si>
  <si>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</si>
  <si>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</si>
  <si>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</si>
  <si>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</si>
  <si>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</si>
  <si>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</si>
  <si>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</si>
  <si>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</si>
  <si>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</si>
  <si>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</si>
  <si>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</si>
  <si>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</si>
  <si>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</si>
  <si>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</si>
  <si>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</si>
  <si>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</si>
  <si>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</si>
  <si>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</si>
  <si>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</si>
  <si>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</si>
  <si>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</si>
  <si>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</si>
  <si>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</si>
  <si>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</si>
  <si>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</si>
  <si>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</si>
  <si>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</si>
  <si>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</si>
  <si>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</si>
  <si>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</si>
  <si>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</si>
  <si>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</si>
  <si>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</si>
  <si>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</si>
  <si>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</si>
  <si>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</si>
  <si>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</si>
  <si>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</si>
  <si>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</si>
  <si>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</si>
  <si>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</si>
  <si>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</si>
  <si>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</si>
  <si>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</si>
  <si>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</si>
  <si>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</si>
  <si>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</si>
  <si>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</si>
  <si>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</si>
  <si>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</si>
  <si>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</si>
  <si>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</si>
  <si>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</si>
  <si>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</si>
  <si>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</si>
  <si>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</si>
  <si>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</si>
  <si>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</si>
  <si>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</si>
  <si>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</si>
  <si>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</si>
  <si>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</si>
  <si>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</si>
  <si>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530102210000000003361</t>
  </si>
  <si>
    <t>工会经费</t>
  </si>
  <si>
    <t>30228</t>
  </si>
  <si>
    <t>530102210000000003360</t>
  </si>
  <si>
    <t>公务交通补贴</t>
  </si>
  <si>
    <t>30239</t>
  </si>
  <si>
    <t>其他交通费用</t>
  </si>
  <si>
    <t>530102251100003677748</t>
  </si>
  <si>
    <t>居民小组干部补贴</t>
  </si>
  <si>
    <t>30305</t>
  </si>
  <si>
    <t>生活补助</t>
  </si>
  <si>
    <t>530102210000000003355</t>
  </si>
  <si>
    <t>30113</t>
  </si>
  <si>
    <t>530102231100001472905</t>
  </si>
  <si>
    <t>行政人员绩效奖励</t>
  </si>
  <si>
    <t>30103</t>
  </si>
  <si>
    <t>奖金</t>
  </si>
  <si>
    <t>530102210000000003359</t>
  </si>
  <si>
    <t>公务用车运行维护费</t>
  </si>
  <si>
    <t>30231</t>
  </si>
  <si>
    <t>530102241100002204924</t>
  </si>
  <si>
    <t>其他人员支出</t>
  </si>
  <si>
    <t>30199</t>
  </si>
  <si>
    <t>其他工资福利支出</t>
  </si>
  <si>
    <t>530102231100001472929</t>
  </si>
  <si>
    <t>事业人员绩效奖励</t>
  </si>
  <si>
    <t>30107</t>
  </si>
  <si>
    <t>绩效工资</t>
  </si>
  <si>
    <t>530102210000000003363</t>
  </si>
  <si>
    <t>其他商品服务支出</t>
  </si>
  <si>
    <t>30201</t>
  </si>
  <si>
    <t>办公费</t>
  </si>
  <si>
    <t>530102231100001604302</t>
  </si>
  <si>
    <t>其他生活补助</t>
  </si>
  <si>
    <t>30304</t>
  </si>
  <si>
    <t>抚恤金</t>
  </si>
  <si>
    <t>530102210000000003354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</si>
  <si>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</si>
  <si>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</si>
  <si>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</si>
  <si>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</si>
  <si>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</si>
  <si>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</si>
  <si>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</si>
  <si>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</si>
  <si>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</si>
  <si>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</si>
  <si>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</si>
  <si>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530102231100001239410</t>
  </si>
  <si>
    <t>离退休人员支出</t>
  </si>
  <si>
    <t>530102231100001472949</t>
  </si>
  <si>
    <t>其他村（社区）人员补助</t>
  </si>
  <si>
    <t>30399</t>
  </si>
  <si>
    <t>其他对个人和家庭的补助</t>
  </si>
  <si>
    <t>530102231100001472953</t>
  </si>
  <si>
    <t>其他公用经费支出</t>
  </si>
  <si>
    <t>30299</t>
  </si>
  <si>
    <t>其他商品和服务支出</t>
  </si>
  <si>
    <t>530102251100003677749</t>
  </si>
  <si>
    <t>社区干部补贴</t>
  </si>
  <si>
    <t>530102231100001472952</t>
  </si>
  <si>
    <t>离退休及特殊人员福利费</t>
  </si>
  <si>
    <t>30229</t>
  </si>
  <si>
    <t>福利费</t>
  </si>
  <si>
    <t>530102210000000003364</t>
  </si>
  <si>
    <t>一般公用经费</t>
  </si>
  <si>
    <t>30205</t>
  </si>
  <si>
    <t>水费</t>
  </si>
  <si>
    <t>30206</t>
  </si>
  <si>
    <t>电费</t>
  </si>
  <si>
    <t>530102231100001472951</t>
  </si>
  <si>
    <t>村社区工作经费</t>
  </si>
  <si>
    <t>30216</t>
  </si>
  <si>
    <t>培训费</t>
  </si>
  <si>
    <t>530102210000000003341</t>
  </si>
  <si>
    <t>行政人员工资支出</t>
  </si>
  <si>
    <t>30101</t>
  </si>
  <si>
    <t>基本工资</t>
  </si>
  <si>
    <t>30102</t>
  </si>
  <si>
    <t>津贴补贴</t>
  </si>
  <si>
    <t>530102210000000003350</t>
  </si>
  <si>
    <t>事业人员工资支出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</si>
  <si>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</si>
  <si>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</si>
  <si>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</si>
  <si>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</si>
  <si>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</si>
  <si>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</si>
  <si>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</si>
  <si>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</si>
  <si>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530102210000000001482</t>
  </si>
  <si>
    <t>应急处置中心工作经费</t>
  </si>
  <si>
    <t>30227</t>
  </si>
  <si>
    <t>委托业务费</t>
  </si>
  <si>
    <t>30214</t>
  </si>
  <si>
    <t>租赁费</t>
  </si>
  <si>
    <t>530102210000000001895</t>
  </si>
  <si>
    <t>武装部工作经费</t>
  </si>
  <si>
    <t>30224</t>
  </si>
  <si>
    <t>被装购置费</t>
  </si>
  <si>
    <t>530102210000000001999</t>
  </si>
  <si>
    <t>基层党建工作经费</t>
  </si>
  <si>
    <t>530102251100003705732</t>
  </si>
  <si>
    <t>2025年新增资产经费</t>
  </si>
  <si>
    <t>30902</t>
  </si>
  <si>
    <t>办公设备购置</t>
  </si>
  <si>
    <t>311 专项业务类</t>
  </si>
  <si>
    <t>530102251100003713006</t>
  </si>
  <si>
    <t>城管非税返还项目经费</t>
  </si>
  <si>
    <t>530102251100003713013</t>
  </si>
  <si>
    <t>行政执法经费</t>
  </si>
  <si>
    <t>530102251100003750973</t>
  </si>
  <si>
    <t>平安法治经费</t>
  </si>
  <si>
    <t>530102251100003801426</t>
  </si>
  <si>
    <t>2025年政府采购打印纸经费</t>
  </si>
  <si>
    <t>530102251100003863582</t>
  </si>
  <si>
    <t>农业农村发展经费</t>
  </si>
  <si>
    <t>530102251100003863597</t>
  </si>
  <si>
    <t>乡村振兴及人居环境经费</t>
  </si>
  <si>
    <t>530102251100003863706</t>
  </si>
  <si>
    <t>党政综合经费</t>
  </si>
  <si>
    <t>530102251100003863788</t>
  </si>
  <si>
    <t>社会事务经费</t>
  </si>
  <si>
    <t>216 其他公用支出</t>
  </si>
  <si>
    <t>530102251100003868250</t>
  </si>
  <si>
    <t>党建经费</t>
  </si>
  <si>
    <t>530102251100003868317</t>
  </si>
  <si>
    <t>食堂运行经费</t>
  </si>
  <si>
    <t>530102251100003868374</t>
  </si>
  <si>
    <t>应急队食堂运行经费</t>
  </si>
  <si>
    <t>530102251100003869765</t>
  </si>
  <si>
    <t>西翥街道流管专干经费</t>
  </si>
  <si>
    <t>530102251100003869809</t>
  </si>
  <si>
    <t>西翥街道交通劝导员经费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</si>
  <si>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</si>
  <si>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</si>
  <si>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</si>
  <si>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</si>
  <si>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</si>
  <si>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</si>
  <si>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</si>
  <si>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</si>
  <si>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</si>
  <si>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</si>
  <si>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</si>
  <si>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</si>
  <si>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加强西翥街道办事处机关食堂服务保障能力，进一步改善干部职工就餐条件。</t>
  </si>
  <si>
    <t>产出指标</t>
  </si>
  <si>
    <t>数量指标</t>
  </si>
  <si>
    <t>食材供应数量保障率</t>
  </si>
  <si>
    <t>=</t>
  </si>
  <si>
    <t>日计划采购数</t>
  </si>
  <si>
    <t>项</t>
  </si>
  <si>
    <t>定量指标</t>
  </si>
  <si>
    <t>机关食堂服务人数</t>
  </si>
  <si>
    <t>&gt;=</t>
  </si>
  <si>
    <t>91</t>
  </si>
  <si>
    <t>人</t>
  </si>
  <si>
    <t>关食堂服务人数</t>
  </si>
  <si>
    <t>质量指标</t>
  </si>
  <si>
    <t>机关食堂食材配送验收合格率</t>
  </si>
  <si>
    <t>100</t>
  </si>
  <si>
    <t>%</t>
  </si>
  <si>
    <t>时效指标</t>
  </si>
  <si>
    <t>项目完成时限</t>
  </si>
  <si>
    <t>合同服务期限内完成</t>
  </si>
  <si>
    <t>年</t>
  </si>
  <si>
    <t>成本指标</t>
  </si>
  <si>
    <t>经济成本指标</t>
  </si>
  <si>
    <t>&lt;=</t>
  </si>
  <si>
    <t>预算批复金额</t>
  </si>
  <si>
    <t>元</t>
  </si>
  <si>
    <t>成本节约</t>
  </si>
  <si>
    <t>效益指标</t>
  </si>
  <si>
    <t>社会效益</t>
  </si>
  <si>
    <t>加强机关食堂服务保障，满足机关食堂供应保障率</t>
  </si>
  <si>
    <t>满意度指标</t>
  </si>
  <si>
    <t>服务对象满意度</t>
  </si>
  <si>
    <t>机关食堂就餐人员满意度</t>
  </si>
  <si>
    <t>90</t>
  </si>
  <si>
    <t>1.做好2025年度网格化考核案件处置（清运大型垃圾堆、拆除大型户外广告、处理突发事件等较难处置的网格案件），按网格化管理要求对应处置案件做到应处尽处，加强辖区内违法建筑的整治工作，创造有没、整洁、有序的城市环境；租赁执法车辆15辆，提高执法效率及工作成效；
2、做好11个社区无主散落建筑垃圾、裸露垃圾处理处理、办事处处理社区无力处理及环卫应急处突；开展环卫宣传不少于12次，逐步提升社区垃圾分类工作人员管理宣传水平，提高辖区环境卫生质量，确保辖区内道路畅通，力争辖区群众满意度达90%。</t>
  </si>
  <si>
    <t>网格考核案件数</t>
  </si>
  <si>
    <t>以年度内目标为准</t>
  </si>
  <si>
    <t>个</t>
  </si>
  <si>
    <t>执法车辆租赁</t>
  </si>
  <si>
    <t>辆</t>
  </si>
  <si>
    <t>社区裸露垃圾整治覆盖面</t>
  </si>
  <si>
    <t xml:space="preserve">社区裸露垃圾整治覆盖面
</t>
  </si>
  <si>
    <t>环卫宣传</t>
  </si>
  <si>
    <t>次</t>
  </si>
  <si>
    <t>环卫应急处置率</t>
  </si>
  <si>
    <t>95</t>
  </si>
  <si>
    <t xml:space="preserve">环卫应急处置率
</t>
  </si>
  <si>
    <t>对巡查中发现的新增违法建筑组织拆除完成率</t>
  </si>
  <si>
    <t xml:space="preserve">对巡查中发现的新增违法建筑组织拆除完成率
</t>
  </si>
  <si>
    <t>网格考核案件处置率</t>
  </si>
  <si>
    <t>确保辖区环境卫生改善</t>
  </si>
  <si>
    <t>效果良好</t>
  </si>
  <si>
    <t>是/否</t>
  </si>
  <si>
    <t>定性指标</t>
  </si>
  <si>
    <t>确保辖区内道路畅通，创造优美城市环境</t>
  </si>
  <si>
    <t>促进西翥街道网格化管理水平</t>
  </si>
  <si>
    <t>社会公众满意度</t>
  </si>
  <si>
    <t xml:space="preserve">社会公众满意度
</t>
  </si>
  <si>
    <t>加强西翥街道办事处应急队食堂服务保障能力，进一步改善干部职工就餐条件。</t>
  </si>
  <si>
    <t>'日计划采购数</t>
  </si>
  <si>
    <t>50</t>
  </si>
  <si>
    <t>为进一步加强农村道路交通管理，预防和减少道路交通事故，保护广大人民群众的生命财产安全，努力营造我辖区安全、畅通、文明、和谐的道路交通环境，特制定西翥街道办事处2025年农村交通安全工作实施方案。西翥街道办事处设置农村道路交通安全管理工作站，设置厂口一级劝导站，每个社区设置农村道路交通安全管理服务点，一个二级劝导站。设置“劝导站”工作点12个，重点是加强沙朗实验学校、厂口实验学校上下学高峰期和厂口“街子天”、沙朗“街子天”时的交通安全劝导工作。全面加强一级劝导站的管理和督促，加强对二级劝导站的指导和督促。</t>
  </si>
  <si>
    <t>劝导站设置个数</t>
  </si>
  <si>
    <t>反映保障经费发放数</t>
  </si>
  <si>
    <t>两站两员经费保障率</t>
  </si>
  <si>
    <t>反映两站两员经费保障率</t>
  </si>
  <si>
    <t>年度内</t>
  </si>
  <si>
    <t>反映项目完成时限执行情况</t>
  </si>
  <si>
    <t>营造安全、畅通、文明、和谐的道路交通环境</t>
  </si>
  <si>
    <t>辖区群众满意度</t>
  </si>
  <si>
    <t>辖区群众满意度情况</t>
  </si>
  <si>
    <t>通过补充单位办公用品及办公家具，满足日常工作需要，提高办公效率，确保单位履职工作正常开展。</t>
  </si>
  <si>
    <t>购置计划完成率</t>
  </si>
  <si>
    <t>反映购置计划完成情况</t>
  </si>
  <si>
    <t>购置设备数量</t>
  </si>
  <si>
    <t>40</t>
  </si>
  <si>
    <t>反映购置数量完成情况。</t>
  </si>
  <si>
    <t>验收通过率</t>
  </si>
  <si>
    <t>反映设备购置的产品质量情况</t>
  </si>
  <si>
    <t>购置设备利用率</t>
  </si>
  <si>
    <t>反映设备利用情况。</t>
  </si>
  <si>
    <t>设备部署及时率</t>
  </si>
  <si>
    <t>反映新购设备按时部署情况。</t>
  </si>
  <si>
    <t>可持续影响</t>
  </si>
  <si>
    <t>设备使用年限</t>
  </si>
  <si>
    <t>设备可用年限</t>
  </si>
  <si>
    <t>反映新投入设备使用年限情况</t>
  </si>
  <si>
    <t>部门职工满意度</t>
  </si>
  <si>
    <t>通过问卷、访谈等调查数据</t>
  </si>
  <si>
    <t>依法进行兵役登记和宣传，开展民兵训练，入伍的有志青年进行登记、初检、上站体检、心理测试等一系列的工作，通过兵役登记，摸清掌握了辖区年满18周岁男性青年和有入伍意愿的有志青年的底数，为下步向部队输送合格新兵打下了良好基础，为国防建设提供强有力的保障，力争受益对象满意度达90%。</t>
  </si>
  <si>
    <t>兵役登记及征兵宣传次数</t>
  </si>
  <si>
    <t>兵役登记及征兵宣传</t>
  </si>
  <si>
    <t>购买训练服</t>
  </si>
  <si>
    <t>批</t>
  </si>
  <si>
    <t>购买民兵应急装备</t>
  </si>
  <si>
    <t>应急装备采购合格率</t>
  </si>
  <si>
    <t>宣传资料验收合格率</t>
  </si>
  <si>
    <t>项目完成及时</t>
  </si>
  <si>
    <t>及时</t>
  </si>
  <si>
    <t>提升辖区内人民群众国防意识，增强民兵协勤备战能力</t>
  </si>
  <si>
    <t>通过征兵宣传，民兵训练，提升辖区内人民群众国防意识，增强民兵协勤备战能力。</t>
  </si>
  <si>
    <t>发挥民兵队伍作用,提升辖区应急处置</t>
  </si>
  <si>
    <t>根据年度内确需参与应急处置工作情况相关内容进行反映</t>
  </si>
  <si>
    <t>通过问卷、访谈等调查</t>
  </si>
  <si>
    <t>为基层机关党建工作提供有力的经费保障，确保党建活动的高效开展，进一步巩固党的基层组织建设。全体党员干部要深刻认识党建工作的重要性。</t>
  </si>
  <si>
    <t>机关党建工作开展</t>
  </si>
  <si>
    <t>按照实际情况按时完成</t>
  </si>
  <si>
    <t>群众满意建设合格率</t>
  </si>
  <si>
    <t>提供有力的经费保障，确保党建活动的高效开展，进一步巩固党的基层组织建设</t>
  </si>
  <si>
    <t>群众满意，保障经费有效使用</t>
  </si>
  <si>
    <t>满意度</t>
  </si>
  <si>
    <t>群众满意</t>
  </si>
  <si>
    <t xml:space="preserve">1.做好西翥二小龙庆校区使用头村二组农户粮食补偿款17776元以及陡坡校区改扩建项目占用村民土地需要支付粮食补偿款16126.2元的补偿工作；做好厂口学校和沙朗民族实验学校学生教育奖励金的发放工作，努力改善学校的办学条件，为广大师生营造良好的校园环境。
2.按照《五华区2024年无偿献血工作方案》的通知文件要求，街道按照要求组织开展无偿献血工作，到9月底前完成 60%目标任务数,11月初前完成全年目标任务数并上报，强化对献血者的人文关怀，营造参与无偿献血的良好氛围。
3.按照单位部门职责及“十四五”相关工作规划，依据《关于调整公益性岗位工资待遇的通知》（昆人社通〔2018〕75号），确定公益性岗位工资待遇，加强人员考核，提高公益性岗位人员管理与考核。
4.针对残疾人的工作要求进行，爱耳日宣传等全面完成残疾人工作任务，切实做好西翥街道残疾人工作。
5.购买农村客堂管理物料及宣传材料，保障食品安全，进一步提升五华区食品安全水平，增强人民群众获得感、幸福感、安全感。。
</t>
  </si>
  <si>
    <t>校区改扩建粮食补偿款</t>
  </si>
  <si>
    <t>是否兑付校区改扩建粮食补偿款</t>
  </si>
  <si>
    <t>助学奖励金</t>
  </si>
  <si>
    <t>是否发付助学奖励金</t>
  </si>
  <si>
    <t>无偿献血集中宣传活动</t>
  </si>
  <si>
    <t>次/年</t>
  </si>
  <si>
    <t>是否完成无偿献血集中宣传活动</t>
  </si>
  <si>
    <t>参与无偿献血人数</t>
  </si>
  <si>
    <t>参与无偿献血人数。</t>
  </si>
  <si>
    <t>召开食品安全会</t>
  </si>
  <si>
    <t>是否召开食品安全会</t>
  </si>
  <si>
    <t>食品安全宣传</t>
  </si>
  <si>
    <t>社会保障等工作公益性岗位安排人数</t>
  </si>
  <si>
    <t>参加残疾人运动会项目</t>
  </si>
  <si>
    <t>年度实际选拔项目数</t>
  </si>
  <si>
    <t>参加残疾人运动会人数</t>
  </si>
  <si>
    <t>年度实际选拔数</t>
  </si>
  <si>
    <t>补偿款及助学奖励金及时发放</t>
  </si>
  <si>
    <t>配合无偿献血工作完成率</t>
  </si>
  <si>
    <t>物资采购合格率</t>
  </si>
  <si>
    <t>社会保障等工作公益性岗位人员考核合格率</t>
  </si>
  <si>
    <t>提升企业公益性管理成果</t>
  </si>
  <si>
    <t>做好西翥街道残疾人工作</t>
  </si>
  <si>
    <t>减少环境污染，节约土地</t>
  </si>
  <si>
    <t>改善办学条件，营造良好的学习氛围</t>
  </si>
  <si>
    <t xml:space="preserve">改善办学条件，营造良好的学习氛围
</t>
  </si>
  <si>
    <t>有效提升食品安全水平</t>
  </si>
  <si>
    <t>提高社会无偿献血的供血渠道</t>
  </si>
  <si>
    <t>补偿农户及助学奖励金学校师生满意度</t>
  </si>
  <si>
    <t xml:space="preserve">补偿农户及助学奖励金学校师生满意度
</t>
  </si>
  <si>
    <t>服务对象和社会工作满意度</t>
  </si>
  <si>
    <t xml:space="preserve">服务对象和社会工作满意度
</t>
  </si>
  <si>
    <t xml:space="preserve">1.拍摄党建主题的党员电教片，征订党刊，做好党建宣传工作，加强基层思想建设、作风建设和队伍建设。
2.全面提高“'两新’组织党建规范提升工程”质量，进一步加强和巩固我区“两新”组织党建工作成效。
3.走访社区困难党员，不仅从物质上给予帮助，更是从思想上对走访慰问对象给予关心，做到思想引导的效果，鼓励困难党员群众，力争服务对象满意度达90%。
</t>
  </si>
  <si>
    <t>文明创建工作经费</t>
  </si>
  <si>
    <t>以年度内点位修缮工程、绿化等工作实际内容为准。</t>
  </si>
  <si>
    <t>党报党刊征订费</t>
  </si>
  <si>
    <t>批次</t>
  </si>
  <si>
    <t>党员电教片拍摄数量</t>
  </si>
  <si>
    <t>部</t>
  </si>
  <si>
    <t>党员电教片拍摄</t>
  </si>
  <si>
    <t>“两新”组织党支部覆盖数</t>
  </si>
  <si>
    <t>“两新”组织工作经费覆盖党支部</t>
  </si>
  <si>
    <t>走访慰问困难党员和老党员人数</t>
  </si>
  <si>
    <t>年度实际人数为准</t>
  </si>
  <si>
    <t>走访慰问困难党员和老党员</t>
  </si>
  <si>
    <t>党员电教片拍摄合格率</t>
  </si>
  <si>
    <t>党员慰问覆盖率</t>
  </si>
  <si>
    <t>预算批复数</t>
  </si>
  <si>
    <t>反映财政下达预算数</t>
  </si>
  <si>
    <t>通过党员电教片展现典型事迹和党建成果</t>
  </si>
  <si>
    <t>通过党员电教片可以反映基层党组织和优秀党员先进事迹，将党组织、优秀党员的典型事迹和党建成果表现出来的反馈。</t>
  </si>
  <si>
    <t>全面提高“‘两新’组织党建规范提升工程”工作成效。</t>
  </si>
  <si>
    <t>全面提高“两新”组织党建规范提升工程质量，进一步加强和巩固辖区“两新”组织党建工作成效。</t>
  </si>
  <si>
    <t>1.做好乡道23条98.57km，村道38条116.55km，库外路69条117.92km进行日常养护管理，进一步加强农村道路交通管理，预防和减少道路交通事故，保护广大人民群众的生命财产安全，努力营造我辖区安全；
2.年度内开展不少于12次农村道路隐患排查，有利于及时发现并处置农村道路隐患点，维护农村道路安全；
3.购买毁林开荒、野生动植物保护、植物病虫害、林草地保护、森林防火、林长制宣传物资，加大宣传力度，提高宣传知晓率；
4.购买防汛物资，保障防汛抗旱应急处突完成率100%,确保防汛抗旱期间西翥辖区居民生命财产安全；
5.开展西翥辖区85座小坝塘的日常管理及时更新水库、坝塘标识牌，保障坝塘周围安全；
6.对西翥辖区内7条河道合计45.05公里进行日常管理保洁，对发现问题及时进行整改，顺利开展辖区河道的日常管理保洁，确保其安全运行，河道清洁畅通。
7.根据文件要求，加强对非法捕捞、违规垂钓多发区的巡查检查，加强科普宣传，让大家理解禁渔、支持水生生物保护，形成社会关心、人人参与的良好氛围。宣传有奖举报等手段，拓宽畅通举报渠道，更好发挥群众监督作用。
8.做好西翥街道病死畜禽无害化处置工作，主要用于病死畜禽清运、填埋、消毒，人员及车辆费用等，有效保护辖区环境，公共卫生安全。</t>
  </si>
  <si>
    <t>乡道日常养护</t>
  </si>
  <si>
    <t>千米</t>
  </si>
  <si>
    <t>乡道日常养护是否完成</t>
  </si>
  <si>
    <t>村道日常养护</t>
  </si>
  <si>
    <t>村道日常养护是否完成</t>
  </si>
  <si>
    <t>库外路日常养护</t>
  </si>
  <si>
    <t>库外路日常养护是否完成</t>
  </si>
  <si>
    <t>农村道路隐患排查次数</t>
  </si>
  <si>
    <t>农村道路隐患排查次数是否完成</t>
  </si>
  <si>
    <t>巡林物资采购</t>
  </si>
  <si>
    <t>巡林物资采购是否完成</t>
  </si>
  <si>
    <t>毁林开荒、野生动植物保护、植物病虫害、林草地保护、森林防火、林长制宣传</t>
  </si>
  <si>
    <t>宣传次数是否达标</t>
  </si>
  <si>
    <t>防汛抗旱物资</t>
  </si>
  <si>
    <t>防汛抗旱物资是否购买</t>
  </si>
  <si>
    <t>小坝塘日常管理</t>
  </si>
  <si>
    <t>座（处）</t>
  </si>
  <si>
    <t>河道日常管理保洁工作</t>
  </si>
  <si>
    <t>公里</t>
  </si>
  <si>
    <t>十年禁渔的宣传次数</t>
  </si>
  <si>
    <t>按照文件要求开展病死畜禽无害化处置工作</t>
  </si>
  <si>
    <t>道路沟道、桥涵清理完成率</t>
  </si>
  <si>
    <t xml:space="preserve">道路沟道、桥涵清理完成率是否达标
</t>
  </si>
  <si>
    <t>畜牧无害化达标率</t>
  </si>
  <si>
    <t>宣传物品采购合格率</t>
  </si>
  <si>
    <t>物资验收合格率</t>
  </si>
  <si>
    <t>防汛抗旱应急处突完成率</t>
  </si>
  <si>
    <t>河道清洁检查整改率</t>
  </si>
  <si>
    <t>坝塘安全事故发生率</t>
  </si>
  <si>
    <t>确保年度内防汛抗旱工作有效开展</t>
  </si>
  <si>
    <t>有效开展</t>
  </si>
  <si>
    <t>确保坝塘安全运行</t>
  </si>
  <si>
    <t>平稳运行</t>
  </si>
  <si>
    <t>确保河道畅通</t>
  </si>
  <si>
    <t>效果显著</t>
  </si>
  <si>
    <t>优化辖区河道卫生环境</t>
  </si>
  <si>
    <t>作用明显</t>
  </si>
  <si>
    <t>农村地区道路交通安全</t>
  </si>
  <si>
    <t>有效提升</t>
  </si>
  <si>
    <t>保障流管工作人员经费及时发放，保障流动人口管理信息准确，及时排查出租屋，维护社会治安稳定和社会安全，提升辖区内群众的安全感，提高宣传知晓率，力争项目的辖区人民群众满意度达90%以上。</t>
  </si>
  <si>
    <t>街道办流管专干数量</t>
  </si>
  <si>
    <t>流动人口管理信息保障</t>
  </si>
  <si>
    <t>出租屋排查率</t>
  </si>
  <si>
    <t>维护辖区安全稳定</t>
  </si>
  <si>
    <t>成效显著</t>
  </si>
  <si>
    <t>辖区人民群众满意度</t>
  </si>
  <si>
    <t>1.有序推进重点人群和重点区域农村危房改造和农房抗震改造工作，力争完成西翥转区内只有唯一住房且为D级的农户危房改造工作；
2.聚焦西翥辖区已脱贫建档立卡户、防止返贫监测户及8588元以下低收入户，完成年度增收任务；
3.结完成尾矿库使用土地2024年粮食补偿，并确保社会的和谐稳定；
4.每个社区至少打造人居环境示范村一个，完成绿美乡村建设年度目标；
5.通过财务监督检查严格控制三资中心的成本费用，确保资金安全及高效使用。</t>
  </si>
  <si>
    <t>危房改造数量</t>
  </si>
  <si>
    <t>'年度下达目标数</t>
  </si>
  <si>
    <t>家</t>
  </si>
  <si>
    <t>三资会计监督检查次数</t>
  </si>
  <si>
    <t>粮食补贴面积</t>
  </si>
  <si>
    <t>亩</t>
  </si>
  <si>
    <t>完成项目建设</t>
  </si>
  <si>
    <t>返贫防贫的排查到位率</t>
  </si>
  <si>
    <t>危房改造验收合格率</t>
  </si>
  <si>
    <t>厕所革命回头看整改要求到位率</t>
  </si>
  <si>
    <t>检查的重点领域和关键环节率</t>
  </si>
  <si>
    <t>检查的重点领域和关键环节</t>
  </si>
  <si>
    <t>项目验收合格率</t>
  </si>
  <si>
    <t>经济效益</t>
  </si>
  <si>
    <t>明确检查过程中达到的目标</t>
  </si>
  <si>
    <t>巩固辖区内脱贫成果</t>
  </si>
  <si>
    <t>'效果良好</t>
  </si>
  <si>
    <t>改善农户居住环境</t>
  </si>
  <si>
    <t>保证清水塘居民的正常生活秩序，缓解清水塘居民生活压力</t>
  </si>
  <si>
    <t>财政管理体制执行良好，监督财务制度和财经法规、资产监管到位</t>
  </si>
  <si>
    <r>
      <rPr>
        <sz val="9"/>
        <color rgb="FF000000"/>
        <rFont val="宋体"/>
        <charset val="134"/>
      </rPr>
      <t>1.关心群众反映的热点、难点问题，排查调处、及时化解矛盾纠纷，协调、处理、疏导群众来电来信来访，深入细致地做好特殊群体和重点人员的教育劝阻工作，切实保障辖区社会稳定。
2.积极开展反邪教、反恐、禁毒、扫黑除恶等法治宣传活动，结合普法强基补短板专项行动认真开展法治宣传教育，做好辖区吸毒人员管理，加强精神文明建设和民主法治建设。
3.及时支付法律顾问费，提高单位经济活动规范性，减少法律风险。
4.力争辖区取名满意度达90%。</t>
    </r>
    <r>
      <rPr>
        <sz val="9"/>
        <color rgb="FF000000"/>
        <rFont val="Arial"/>
        <charset val="134"/>
      </rPr>
      <t xml:space="preserve">					</t>
    </r>
    <r>
      <rPr>
        <sz val="9"/>
        <color rgb="FF000000"/>
        <rFont val="宋体"/>
        <charset val="134"/>
      </rPr>
      <t xml:space="preserve">
</t>
    </r>
  </si>
  <si>
    <t>矛盾纠纷解调处开展率</t>
  </si>
  <si>
    <t xml:space="preserve">矛盾纠纷解调处开展率
</t>
  </si>
  <si>
    <t xml:space="preserve">1.关心群众反映的热点、难点问题，排查调处、及时化解矛盾纠纷，协调、处理、疏导群众来电来信来访，深入细致地做好特殊群体和重点人员的教育劝阻工作，切实保障辖区社会稳定。
2.积极开展反邪教、反恐、禁毒、扫黑除恶等法治宣传活动，结合普法强基补短板专项行动认真开展法治宣传教育，做好辖区吸毒人员管理，加强精神文明建设和民主法治建设。
3.及时支付法律顾问费，提高单位经济活动规范性，减少法律风险。
4.力争辖区取名满意度达90%。					
</t>
  </si>
  <si>
    <t>矛盾纠纷排查</t>
  </si>
  <si>
    <t>按月</t>
  </si>
  <si>
    <t>月</t>
  </si>
  <si>
    <t xml:space="preserve">矛盾纠纷排查
</t>
  </si>
  <si>
    <t>吸毒人员管理数</t>
  </si>
  <si>
    <t>年度实际数</t>
  </si>
  <si>
    <t>制作反恐、反邪教、禁毒、扫黑除恶等法治宣传资料</t>
  </si>
  <si>
    <t>提供法律服务数</t>
  </si>
  <si>
    <t>年度实际发生数</t>
  </si>
  <si>
    <t>件</t>
  </si>
  <si>
    <t>反恐、反邪教、禁毒、扫黑除恶宣传资料合格率</t>
  </si>
  <si>
    <t xml:space="preserve">反恐、反邪教、禁毒、扫黑除恶宣传资料合格率
</t>
  </si>
  <si>
    <t>承接单位服务达标率</t>
  </si>
  <si>
    <t xml:space="preserve">承接单位服务达标率
</t>
  </si>
  <si>
    <t>矛盾纠纷排查率</t>
  </si>
  <si>
    <t>调解纠纷回访率</t>
  </si>
  <si>
    <t>关心群众热点问题，提升辖区社会稳定</t>
  </si>
  <si>
    <t xml:space="preserve">关心群众热点问题，提升辖区社会稳定
</t>
  </si>
  <si>
    <t>提升辖区内人民群众法治意识</t>
  </si>
  <si>
    <t>促进</t>
  </si>
  <si>
    <t xml:space="preserve">提升辖区内人民群众法治意识
</t>
  </si>
  <si>
    <t>信访维稳</t>
  </si>
  <si>
    <t>作用显著</t>
  </si>
  <si>
    <t xml:space="preserve">信访维稳
</t>
  </si>
  <si>
    <t>辖区社会公众满意度</t>
  </si>
  <si>
    <t>通过补充单位办公用品，满足日常工作需要，提高办公效率，确保单位履职工作正常开展。</t>
  </si>
  <si>
    <t>购置数量</t>
  </si>
  <si>
    <t>盒</t>
  </si>
  <si>
    <t>纸张利用率</t>
  </si>
  <si>
    <t>反映利用情况。</t>
  </si>
  <si>
    <t>项目完成及时性</t>
  </si>
  <si>
    <t>考察项目完成情况</t>
  </si>
  <si>
    <t>通过补充单位办公打印纸，提升履职效能</t>
  </si>
  <si>
    <t xml:space="preserve">1."开展党工委及街道办事处等红头文件的公文用纸印刷服务；保障街道各类红头文件高效高质印发。
2.开展资料汇编印刷服务，保障街道各类会议文件、规章制度等文件的装订及印刷。
3.对街道信封、文件袋、学习文件等印刷产品的排版，包装设计等进行调整，提供初步包装方案拟定，保证每次宣传品的名称、数量、种类、内容等严格按国家行业相关质量标准生产；保障印刷成品产品平整干净，没有污渍、脏点、糊版及不正常显色等现象。
4.保障街道其他各类印刷业务正常开展。2024年档案管理工作计划整理2023年文书类档案、2022文书类档案、街道办自建档来至2011年的文书类档案，含归档判断，确定期限，分类。编制页码、装订、排序、盖章、制作卷盒、装盒 4CM文书档案盒，文件题名录入管理系统，拆订、编页、档案扫描、图像处理、系统挂接、数据审核、数据备份等，以进一步提高档案工作规范化管理。"
</t>
  </si>
  <si>
    <t>2025年印刷服务费</t>
  </si>
  <si>
    <t>党政综合办（档案管理）工作经费</t>
  </si>
  <si>
    <t>档案整理规范率</t>
  </si>
  <si>
    <t>文书档案规范化管理</t>
  </si>
  <si>
    <t>是</t>
  </si>
  <si>
    <t>辖区内社会公众满意度</t>
  </si>
  <si>
    <t>加强年度内网格化案件处置，加强城市建设管理，促进城乡经济社会全面协调可持续发展：开展渣土车整治减少渣土废弃物污染及扬尘污染，保障道路畅通，创造优美、整洁、有序的城市环境，力争辖区群众满意度达90%。</t>
  </si>
  <si>
    <t>城管案件处置数量</t>
  </si>
  <si>
    <t>年度发生案件数为准</t>
  </si>
  <si>
    <t>违法违纪事件查处合规性</t>
  </si>
  <si>
    <t>预算调整数</t>
  </si>
  <si>
    <t>强化城市管理</t>
  </si>
  <si>
    <t>完成辖区内违法违纪案件的查处，保障辖区内市容市貌环境卫生整洁</t>
  </si>
  <si>
    <t>辖区群众对市容市貌满意度</t>
  </si>
  <si>
    <t xml:space="preserve">（一）森林防火
1.按照区森林防火指挥部的安排部署，认真做好冬明春森林防火工作，格执行24小时领导带班值班制度和火情报告制度，加强巡查，切实加强对森林防火工作的领导，开展“人员、机具、训练、资金、场地”五落实工作。
2.采购消防及森林防火宣传材料，开展广泛宣传，提高全民防火意识。
（二）安全生产工作
签订安全服务合同，形成全面覆盖、权责清晰的安全生产应急监管体系及保障体系。进一步提高安全生产法治水平，，事故隐患得到有效治理。安全基础保障能力全面提升，支撑体系进一步健全。
（三）消防安全工作
购买消防安全物资，完成消防对讲机续费，全面落实消防安全责任制，全力预防和遏制重特大火灾事故，确保火灾形势持续稳定，同时提升辖区居民安全意识。
力争辖区群众满意度达90%。
</t>
  </si>
  <si>
    <t>消防及森林防火宣传材料采购</t>
  </si>
  <si>
    <t>年度消防工作及森林防火工作两项工作的宣传资料制作及采购</t>
  </si>
  <si>
    <t>森林防火物资及对讲机续费</t>
  </si>
  <si>
    <t>森林防火物资及对讲机续费情况</t>
  </si>
  <si>
    <t>应急物资采购</t>
  </si>
  <si>
    <t>应急物资采购情况</t>
  </si>
  <si>
    <t>应急队员团体外保险购买覆盖</t>
  </si>
  <si>
    <t>应急队员团体外保险购买情况</t>
  </si>
  <si>
    <t>宣传资料采购合格率</t>
  </si>
  <si>
    <t>“安全服务类合同（含专家）”委托合同目的</t>
  </si>
  <si>
    <t>应急处置中心各项培训合格率</t>
  </si>
  <si>
    <t>考察项目完成及时性</t>
  </si>
  <si>
    <t>有效防范安全生产风险</t>
  </si>
  <si>
    <t>提高辖区管理人员业务能力，强化日常安全管理工作，以有效防范安全生产风险，坚决遏制辖区内重特大生产安全事故。</t>
  </si>
  <si>
    <t>确保辖区内火灾形势持续稳定</t>
  </si>
  <si>
    <t>认真贯彻“预防为主，防消结合”的消防工作方针，全力预防和遏制重特大火灾事故，确保辖区内火灾形势持续稳定。</t>
  </si>
  <si>
    <t>确保全区森林资源安全和林区社会稳定</t>
  </si>
  <si>
    <t>抓好森林防火日常各项工作措施落实，确保全区森林资源安全和林区社会稳定。</t>
  </si>
  <si>
    <t>提高社区内公民消防安全意识</t>
  </si>
  <si>
    <t>消防安全管理工作中采取的方法和措施，确保火灾形势持续稳定。</t>
  </si>
  <si>
    <t>辖区人民群众</t>
  </si>
  <si>
    <t>预算06表</t>
  </si>
  <si>
    <t>政府性基金预算支出预算表</t>
  </si>
  <si>
    <t>单位名称：昆明市发展和改革委员会</t>
  </si>
  <si>
    <t>政府性基金预算支出</t>
  </si>
  <si>
    <t>无</t>
  </si>
  <si>
    <t>备注：昆明市五华区人民政府西翥街道办事处无政府性基金预算支出预算。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</si>
  <si>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</si>
  <si>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</si>
  <si>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</si>
  <si>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</si>
  <si>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</si>
  <si>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</si>
  <si>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</si>
  <si>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</si>
  <si>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</si>
  <si>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</si>
  <si>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</si>
  <si>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机关食堂运行</t>
  </si>
  <si>
    <t>餐饮服务</t>
  </si>
  <si>
    <t>西翥街道应急队2025年食堂食材配送</t>
  </si>
  <si>
    <t>办公桌</t>
  </si>
  <si>
    <t>张</t>
  </si>
  <si>
    <t>笔记本电脑</t>
  </si>
  <si>
    <t>便携式计算机</t>
  </si>
  <si>
    <t>台</t>
  </si>
  <si>
    <t>茶几</t>
  </si>
  <si>
    <t>高拍仪</t>
  </si>
  <si>
    <t>高脚旋转椅</t>
  </si>
  <si>
    <t>其他椅凳类</t>
  </si>
  <si>
    <t>把</t>
  </si>
  <si>
    <t>空调</t>
  </si>
  <si>
    <t>其他制冷空调设备</t>
  </si>
  <si>
    <t>沙发</t>
  </si>
  <si>
    <t>三人沙发</t>
  </si>
  <si>
    <t>套</t>
  </si>
  <si>
    <t>碎纸机</t>
  </si>
  <si>
    <t>桌前椅</t>
  </si>
  <si>
    <t>西翥街道购买（小二型）水库巡查服务</t>
  </si>
  <si>
    <t>其他水利管理服务</t>
  </si>
  <si>
    <t>A3纸</t>
  </si>
  <si>
    <t>复印纸</t>
  </si>
  <si>
    <t>A4纸（白色）</t>
  </si>
  <si>
    <t>A4纸（彩色）</t>
  </si>
  <si>
    <t>印刷服务项目</t>
  </si>
  <si>
    <t>公文用纸、资料汇编、信封印刷服务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</si>
  <si>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</si>
  <si>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</si>
  <si>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</si>
  <si>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</si>
  <si>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</si>
  <si>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</si>
  <si>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</si>
  <si>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</si>
  <si>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B1105 餐饮服务</t>
  </si>
  <si>
    <t>B 政府履职辅助性服务</t>
  </si>
  <si>
    <t>机关食堂运行费</t>
  </si>
  <si>
    <t>西翥街道应急队食堂食材配送服务</t>
  </si>
  <si>
    <t>A0611 自然资源管理服务</t>
  </si>
  <si>
    <t>A 公共服务</t>
  </si>
  <si>
    <t>印刷服务</t>
  </si>
  <si>
    <t>B1104 印刷和出版服务</t>
  </si>
  <si>
    <t>对街道信封、文件袋、学习文件等印刷产品的排版；开展资料汇编印刷服务，保障街道各类会议文件、规章制度等文件的装订及印刷。</t>
  </si>
  <si>
    <t>预算09-1表</t>
  </si>
  <si>
    <t>单位名称（项目）</t>
  </si>
  <si>
    <t>地区</t>
  </si>
  <si>
    <t>备注：昆明市五华区人民政府西翥街道办事处无区对下转移支付预算。</t>
  </si>
  <si>
    <t>预算09-2表</t>
  </si>
  <si>
    <t>备注：昆明市五华区人民政府西翥街道办事处无区对下转移支付绩效目标。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</si>
  <si>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</si>
  <si>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</si>
  <si>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</si>
  <si>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</si>
  <si>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</si>
  <si>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</si>
  <si>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</si>
  <si>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</si>
  <si>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</si>
  <si>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</si>
  <si>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A02021120 高拍仪</t>
  </si>
  <si>
    <t>A02021301 碎纸机</t>
  </si>
  <si>
    <t>A02061804 空调机</t>
  </si>
  <si>
    <t>空调机</t>
  </si>
  <si>
    <t>家具和用品</t>
  </si>
  <si>
    <t>A05010201 办公桌</t>
  </si>
  <si>
    <t>A05010204 茶几</t>
  </si>
  <si>
    <t>A05010302 桌前椅</t>
  </si>
  <si>
    <t>A05010399 其他椅凳类</t>
  </si>
  <si>
    <t>A05010401 三人沙发</t>
  </si>
  <si>
    <t>预算11表</t>
  </si>
  <si>
    <t>上级补助</t>
  </si>
  <si>
    <t>备注：昆明市五华区人民政府西翥街道办事处无上级补助项目支出预算。</t>
  </si>
  <si>
    <t>预算12表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</si>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</sst>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_ 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7" borderId="28" applyNumberFormat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0" fillId="8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  <xf numFmtId="0" fontId="38" fillId="0" borderId="0">
      <alignment vertical="center"/>
    </xf>
  </cellStyleXfs>
  <cellXfs count="2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6" xfId="57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center" vertical="center"/>
      <protection locked="0"/>
    </xf>
    <xf numFmtId="4" fontId="6" fillId="0" borderId="8" xfId="54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wrapText="1"/>
    </xf>
    <xf numFmtId="0" fontId="0" fillId="0" borderId="0" xfId="0" applyFill="1" applyBorder="1" applyAlignment="1"/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9" xfId="57" applyFont="1" applyFill="1" applyBorder="1" applyAlignment="1" applyProtection="1">
      <alignment horizontal="left" vertical="center" wrapText="1"/>
    </xf>
    <xf numFmtId="0" fontId="2" fillId="0" borderId="9" xfId="57" applyFont="1" applyFill="1" applyBorder="1" applyAlignment="1" applyProtection="1">
      <alignment horizontal="center" vertical="center" wrapText="1"/>
    </xf>
    <xf numFmtId="0" fontId="2" fillId="0" borderId="9" xfId="57" applyFont="1" applyFill="1" applyBorder="1" applyAlignment="1" applyProtection="1">
      <alignment horizontal="center" vertical="center"/>
      <protection locked="0"/>
    </xf>
    <xf numFmtId="0" fontId="9" fillId="0" borderId="0" xfId="57" applyFont="1" applyFill="1" applyAlignment="1" applyProtection="1">
      <alignment horizontal="left" vertical="center"/>
    </xf>
    <xf numFmtId="0" fontId="2" fillId="0" borderId="10" xfId="57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57" applyFont="1" applyFill="1" applyBorder="1" applyAlignment="1" applyProtection="1">
      <alignment horizontal="left" vertical="center" wrapText="1"/>
    </xf>
    <xf numFmtId="0" fontId="2" fillId="0" borderId="8" xfId="57" applyFont="1" applyFill="1" applyBorder="1" applyAlignment="1" applyProtection="1">
      <alignment horizontal="center" vertical="center"/>
      <protection locked="0"/>
    </xf>
    <xf numFmtId="0" fontId="9" fillId="0" borderId="0" xfId="57" applyFont="1" applyFill="1" applyAlignment="1" applyProtection="1">
      <alignment horizontal="left"/>
    </xf>
    <xf numFmtId="0" fontId="1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7" xfId="53" applyFont="1" applyAlignment="1">
      <alignment vertical="center" wrapText="1"/>
    </xf>
    <xf numFmtId="49" fontId="2" fillId="0" borderId="7" xfId="53" applyFo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2" fillId="0" borderId="7" xfId="0" applyNumberFormat="1" applyFont="1" applyFill="1" applyBorder="1" applyAlignment="1">
      <alignment horizontal="right" vertical="center"/>
    </xf>
    <xf numFmtId="0" fontId="2" fillId="0" borderId="8" xfId="57" applyFont="1" applyFill="1" applyBorder="1" applyAlignment="1" applyProtection="1">
      <alignment vertical="center"/>
      <protection locked="0"/>
    </xf>
    <xf numFmtId="49" fontId="6" fillId="0" borderId="7" xfId="53" applyFont="1">
      <alignment horizontal="left" vertical="center" wrapText="1"/>
    </xf>
    <xf numFmtId="0" fontId="9" fillId="0" borderId="8" xfId="57" applyFont="1" applyFill="1" applyBorder="1" applyAlignment="1" applyProtection="1">
      <alignment vertical="top"/>
      <protection locked="0"/>
    </xf>
    <xf numFmtId="0" fontId="9" fillId="0" borderId="8" xfId="57" applyFont="1" applyFill="1" applyBorder="1" applyAlignment="1" applyProtection="1"/>
    <xf numFmtId="0" fontId="2" fillId="2" borderId="13" xfId="0" applyFont="1" applyFill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49" fontId="2" fillId="0" borderId="7" xfId="53" applyFont="1" applyFill="1" applyBorder="1" applyAlignment="1">
      <alignment vertical="center" wrapText="1"/>
    </xf>
    <xf numFmtId="49" fontId="2" fillId="0" borderId="7" xfId="53" applyFont="1" applyFill="1" applyBorder="1" applyAlignment="1">
      <alignment horizontal="left" vertical="center" wrapText="1"/>
    </xf>
    <xf numFmtId="49" fontId="2" fillId="0" borderId="7" xfId="53" applyFont="1" applyFill="1" applyBorder="1" applyAlignment="1">
      <alignment horizontal="center" vertical="center" wrapText="1"/>
    </xf>
    <xf numFmtId="181" fontId="2" fillId="3" borderId="8" xfId="57" applyNumberFormat="1" applyFont="1" applyFill="1" applyBorder="1" applyAlignment="1" applyProtection="1">
      <alignment horizontal="center" vertical="center"/>
      <protection locked="0"/>
    </xf>
    <xf numFmtId="181" fontId="2" fillId="0" borderId="7" xfId="54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top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9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8" xfId="57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178" fontId="6" fillId="0" borderId="7" xfId="0" applyNumberFormat="1" applyFont="1" applyBorder="1" applyAlignment="1">
      <alignment horizontal="center" vertical="center"/>
    </xf>
    <xf numFmtId="0" fontId="15" fillId="0" borderId="0" xfId="57" applyFont="1" applyFill="1" applyBorder="1" applyAlignment="1" applyProtection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8" fillId="0" borderId="7" xfId="0" applyNumberFormat="1" applyFont="1" applyBorder="1" applyAlignment="1">
      <alignment horizontal="right" vertical="center"/>
    </xf>
    <xf numFmtId="4" fontId="17" fillId="0" borderId="7" xfId="0" applyNumberFormat="1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9" fillId="0" borderId="8" xfId="57" applyFont="1" applyFill="1" applyBorder="1" applyAlignment="1" applyProtection="1">
      <alignment horizontal="right" vertical="center"/>
    </xf>
    <xf numFmtId="0" fontId="2" fillId="4" borderId="7" xfId="0" applyFont="1" applyFill="1" applyBorder="1" applyAlignment="1">
      <alignment horizontal="left" vertical="center" wrapText="1" indent="1"/>
    </xf>
    <xf numFmtId="0" fontId="9" fillId="0" borderId="21" xfId="57" applyFont="1" applyFill="1" applyBorder="1" applyAlignment="1" applyProtection="1">
      <alignment horizontal="right" vertical="center"/>
    </xf>
    <xf numFmtId="0" fontId="2" fillId="4" borderId="7" xfId="0" applyFont="1" applyFill="1" applyBorder="1" applyAlignment="1">
      <alignment horizontal="left" vertical="center" wrapText="1" indent="2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9" fillId="0" borderId="22" xfId="57" applyFont="1" applyFill="1" applyBorder="1" applyAlignment="1" applyProtection="1">
      <alignment horizontal="right" vertical="center"/>
    </xf>
    <xf numFmtId="0" fontId="15" fillId="0" borderId="8" xfId="57" applyFont="1" applyFill="1" applyBorder="1" applyAlignment="1" applyProtection="1"/>
    <xf numFmtId="0" fontId="9" fillId="0" borderId="23" xfId="57" applyFont="1" applyFill="1" applyBorder="1" applyAlignment="1" applyProtection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" fontId="2" fillId="3" borderId="7" xfId="57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quotePrefix="1">
      <alignment horizontal="center"/>
    </xf>
    <xf numFmtId="0" fontId="5" fillId="0" borderId="19" xfId="0" applyFont="1" applyBorder="1" applyAlignment="1" quotePrefix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3" sqref="B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8"/>
      <c r="B2" s="58"/>
      <c r="C2" s="58"/>
      <c r="D2" s="77" t="s">
        <v>0</v>
      </c>
    </row>
    <row r="3" ht="41.25" customHeight="1" spans="1:1">
      <c r="A3" s="53" t="str">
        <f>"2025"&amp;"年部门财务收支预算总表"</f>
        <v>2025年部门财务收支预算总表</v>
      </c>
    </row>
    <row r="4" ht="17.25" customHeight="1" spans="1:4">
      <c r="A4" s="56" t="s">
        <v>1</v>
      </c>
      <c r="B4" s="242"/>
      <c r="D4" s="184" t="s">
        <v>2</v>
      </c>
    </row>
    <row r="5" ht="23.25" customHeight="1" spans="1:4">
      <c r="A5" s="243" t="s">
        <v>3</v>
      </c>
      <c r="B5" s="244"/>
      <c r="C5" s="243" t="s">
        <v>4</v>
      </c>
      <c r="D5" s="244"/>
    </row>
    <row r="6" ht="24" customHeight="1" spans="1:4">
      <c r="A6" s="243" t="s">
        <v>5</v>
      </c>
      <c r="B6" s="243" t="s">
        <v>6</v>
      </c>
      <c r="C6" s="243" t="s">
        <v>7</v>
      </c>
      <c r="D6" s="243" t="s">
        <v>6</v>
      </c>
    </row>
    <row r="7" ht="17.25" customHeight="1" spans="1:4">
      <c r="A7" s="245" t="s">
        <v>8</v>
      </c>
      <c r="B7" s="128">
        <v>51605382.8</v>
      </c>
      <c r="C7" s="245" t="s">
        <v>9</v>
      </c>
      <c r="D7" s="71">
        <v>30330492.8</v>
      </c>
    </row>
    <row r="8" ht="17.25" customHeight="1" spans="1:4">
      <c r="A8" s="245" t="s">
        <v>10</v>
      </c>
      <c r="B8" s="128"/>
      <c r="C8" s="245" t="s">
        <v>11</v>
      </c>
      <c r="D8" s="71"/>
    </row>
    <row r="9" ht="17.25" customHeight="1" spans="1:4">
      <c r="A9" s="245" t="s">
        <v>12</v>
      </c>
      <c r="B9" s="128"/>
      <c r="C9" s="295" t="s">
        <v>13</v>
      </c>
      <c r="D9" s="71"/>
    </row>
    <row r="10" ht="17.25" customHeight="1" spans="1:4">
      <c r="A10" s="245" t="s">
        <v>14</v>
      </c>
      <c r="B10" s="128"/>
      <c r="C10" s="295" t="s">
        <v>15</v>
      </c>
      <c r="D10" s="71"/>
    </row>
    <row r="11" ht="17.25" customHeight="1" spans="1:4">
      <c r="A11" s="245" t="s">
        <v>16</v>
      </c>
      <c r="B11" s="128"/>
      <c r="C11" s="295" t="s">
        <v>17</v>
      </c>
      <c r="D11" s="71"/>
    </row>
    <row r="12" ht="17.25" customHeight="1" spans="1:4">
      <c r="A12" s="245" t="s">
        <v>18</v>
      </c>
      <c r="B12" s="128"/>
      <c r="C12" s="295" t="s">
        <v>19</v>
      </c>
      <c r="D12" s="71"/>
    </row>
    <row r="13" ht="17.25" customHeight="1" spans="1:4">
      <c r="A13" s="245" t="s">
        <v>20</v>
      </c>
      <c r="B13" s="128"/>
      <c r="C13" s="296" t="s">
        <v>21</v>
      </c>
      <c r="D13" s="71"/>
    </row>
    <row r="14" ht="17.25" customHeight="1" spans="1:4">
      <c r="A14" s="245" t="s">
        <v>22</v>
      </c>
      <c r="B14" s="128"/>
      <c r="C14" s="296" t="s">
        <v>23</v>
      </c>
      <c r="D14" s="71">
        <v>3546862</v>
      </c>
    </row>
    <row r="15" ht="17.25" customHeight="1" spans="1:4">
      <c r="A15" s="245" t="s">
        <v>24</v>
      </c>
      <c r="B15" s="128"/>
      <c r="C15" s="296" t="s">
        <v>25</v>
      </c>
      <c r="D15" s="71">
        <v>1662449</v>
      </c>
    </row>
    <row r="16" ht="17.25" customHeight="1" spans="1:4">
      <c r="A16" s="245" t="s">
        <v>26</v>
      </c>
      <c r="B16" s="128"/>
      <c r="C16" s="296" t="s">
        <v>27</v>
      </c>
      <c r="D16" s="71"/>
    </row>
    <row r="17" ht="17.25" customHeight="1" spans="1:4">
      <c r="A17" s="246"/>
      <c r="B17" s="128"/>
      <c r="C17" s="296" t="s">
        <v>28</v>
      </c>
      <c r="D17" s="236">
        <v>3820400</v>
      </c>
    </row>
    <row r="18" ht="17.25" customHeight="1" spans="1:4">
      <c r="A18" s="248"/>
      <c r="B18" s="128"/>
      <c r="C18" s="296" t="s">
        <v>29</v>
      </c>
      <c r="D18" s="236">
        <v>10130400</v>
      </c>
    </row>
    <row r="19" ht="17.25" customHeight="1" spans="1:4">
      <c r="A19" s="248"/>
      <c r="B19" s="128"/>
      <c r="C19" s="296" t="s">
        <v>30</v>
      </c>
      <c r="D19" s="236">
        <v>100000</v>
      </c>
    </row>
    <row r="20" ht="17.25" customHeight="1" spans="1:4">
      <c r="A20" s="248"/>
      <c r="B20" s="128"/>
      <c r="C20" s="296" t="s">
        <v>31</v>
      </c>
      <c r="D20" s="236"/>
    </row>
    <row r="21" ht="17.25" customHeight="1" spans="1:4">
      <c r="A21" s="248"/>
      <c r="B21" s="128"/>
      <c r="C21" s="296" t="s">
        <v>32</v>
      </c>
      <c r="D21" s="236"/>
    </row>
    <row r="22" ht="17.25" customHeight="1" spans="1:4">
      <c r="A22" s="248"/>
      <c r="B22" s="128"/>
      <c r="C22" s="296" t="s">
        <v>33</v>
      </c>
      <c r="D22" s="236"/>
    </row>
    <row r="23" ht="17.25" customHeight="1" spans="1:4">
      <c r="A23" s="248"/>
      <c r="B23" s="128"/>
      <c r="C23" s="296" t="s">
        <v>34</v>
      </c>
      <c r="D23" s="236"/>
    </row>
    <row r="24" ht="17.25" customHeight="1" spans="1:4">
      <c r="A24" s="248"/>
      <c r="B24" s="128"/>
      <c r="C24" s="296" t="s">
        <v>35</v>
      </c>
      <c r="D24" s="236"/>
    </row>
    <row r="25" ht="17.25" customHeight="1" spans="1:4">
      <c r="A25" s="248"/>
      <c r="B25" s="128"/>
      <c r="C25" s="296" t="s">
        <v>36</v>
      </c>
      <c r="D25" s="236">
        <v>1689779</v>
      </c>
    </row>
    <row r="26" ht="17.25" customHeight="1" spans="1:4">
      <c r="A26" s="248"/>
      <c r="B26" s="128"/>
      <c r="C26" s="296" t="s">
        <v>37</v>
      </c>
      <c r="D26" s="236"/>
    </row>
    <row r="27" ht="17.25" customHeight="1" spans="1:4">
      <c r="A27" s="248"/>
      <c r="B27" s="128"/>
      <c r="C27" s="246" t="s">
        <v>38</v>
      </c>
      <c r="D27" s="236">
        <v>325000</v>
      </c>
    </row>
    <row r="28" ht="17.25" customHeight="1" spans="1:4">
      <c r="A28" s="248"/>
      <c r="B28" s="128"/>
      <c r="C28" s="296" t="s">
        <v>39</v>
      </c>
      <c r="D28" s="236"/>
    </row>
    <row r="29" ht="16.5" customHeight="1" spans="1:4">
      <c r="A29" s="248"/>
      <c r="B29" s="128"/>
      <c r="C29" s="296" t="s">
        <v>40</v>
      </c>
      <c r="D29" s="236"/>
    </row>
    <row r="30" ht="16.5" customHeight="1" spans="1:4">
      <c r="A30" s="248"/>
      <c r="B30" s="128"/>
      <c r="C30" s="246" t="s">
        <v>41</v>
      </c>
      <c r="D30" s="236"/>
    </row>
    <row r="31" ht="17.25" customHeight="1" spans="1:4">
      <c r="A31" s="248"/>
      <c r="B31" s="128"/>
      <c r="C31" s="246" t="s">
        <v>42</v>
      </c>
      <c r="D31" s="236"/>
    </row>
    <row r="32" ht="17.25" customHeight="1" spans="1:4">
      <c r="A32" s="248"/>
      <c r="B32" s="128"/>
      <c r="C32" s="296" t="s">
        <v>43</v>
      </c>
      <c r="D32" s="236"/>
    </row>
    <row r="33" ht="16.5" customHeight="1" spans="1:4">
      <c r="A33" s="248" t="s">
        <v>44</v>
      </c>
      <c r="B33" s="128">
        <f>B7</f>
        <v>51605382.8</v>
      </c>
      <c r="C33" s="248" t="s">
        <v>45</v>
      </c>
      <c r="D33" s="236">
        <f>SUM(D7:D32)</f>
        <v>51605382.8</v>
      </c>
    </row>
    <row r="34" ht="16.5" customHeight="1" spans="1:4">
      <c r="A34" s="246" t="s">
        <v>46</v>
      </c>
      <c r="B34" s="128"/>
      <c r="C34" s="246" t="s">
        <v>47</v>
      </c>
      <c r="D34" s="252"/>
    </row>
    <row r="35" ht="16.5" customHeight="1" spans="1:4">
      <c r="A35" s="296" t="s">
        <v>48</v>
      </c>
      <c r="B35" s="128"/>
      <c r="C35" s="296" t="s">
        <v>48</v>
      </c>
      <c r="D35" s="252"/>
    </row>
    <row r="36" ht="16.5" customHeight="1" spans="1:4">
      <c r="A36" s="296" t="s">
        <v>49</v>
      </c>
      <c r="B36" s="128"/>
      <c r="C36" s="296" t="s">
        <v>50</v>
      </c>
      <c r="D36" s="128"/>
    </row>
    <row r="37" ht="16.5" customHeight="1" spans="1:4">
      <c r="A37" s="250" t="s">
        <v>51</v>
      </c>
      <c r="B37" s="128">
        <f>B33+B34</f>
        <v>51605382.8</v>
      </c>
      <c r="C37" s="250" t="s">
        <v>52</v>
      </c>
      <c r="D37" s="128">
        <f>D33+D34</f>
        <v>51605382.8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7" t="s">
        <v>53</v>
      </c>
    </row>
    <row r="3" ht="41.25" customHeight="1" spans="1:1">
      <c r="A3" s="53" t="str">
        <f>"2025"&amp;"年部门收入预算表"</f>
        <v>2025年部门收入预算表</v>
      </c>
    </row>
    <row r="4" ht="17.25" customHeight="1" spans="1:19">
      <c r="A4" s="56" t="s">
        <v>1</v>
      </c>
      <c r="S4" s="58" t="s">
        <v>2</v>
      </c>
    </row>
    <row r="5" ht="21.75" customHeight="1" spans="1:19">
      <c r="A5" s="279" t="s">
        <v>54</v>
      </c>
      <c r="B5" s="280" t="s">
        <v>55</v>
      </c>
      <c r="C5" s="280" t="s">
        <v>56</v>
      </c>
      <c r="D5" s="281" t="s">
        <v>57</v>
      </c>
      <c r="E5" s="281"/>
      <c r="F5" s="281"/>
      <c r="G5" s="281"/>
      <c r="H5" s="281"/>
      <c r="I5" s="288"/>
      <c r="J5" s="281"/>
      <c r="K5" s="281"/>
      <c r="L5" s="281"/>
      <c r="M5" s="281"/>
      <c r="N5" s="289"/>
      <c r="O5" s="281" t="s">
        <v>46</v>
      </c>
      <c r="P5" s="281"/>
      <c r="Q5" s="281"/>
      <c r="R5" s="281"/>
      <c r="S5" s="289"/>
    </row>
    <row r="6" ht="27" customHeight="1" spans="1:19">
      <c r="A6" s="282"/>
      <c r="B6" s="283"/>
      <c r="C6" s="283"/>
      <c r="D6" s="283" t="s">
        <v>58</v>
      </c>
      <c r="E6" s="283" t="s">
        <v>59</v>
      </c>
      <c r="F6" s="283" t="s">
        <v>60</v>
      </c>
      <c r="G6" s="283" t="s">
        <v>61</v>
      </c>
      <c r="H6" s="283" t="s">
        <v>62</v>
      </c>
      <c r="I6" s="290" t="s">
        <v>63</v>
      </c>
      <c r="J6" s="291"/>
      <c r="K6" s="291"/>
      <c r="L6" s="291"/>
      <c r="M6" s="291"/>
      <c r="N6" s="292"/>
      <c r="O6" s="283" t="s">
        <v>58</v>
      </c>
      <c r="P6" s="283" t="s">
        <v>59</v>
      </c>
      <c r="Q6" s="283" t="s">
        <v>60</v>
      </c>
      <c r="R6" s="283" t="s">
        <v>61</v>
      </c>
      <c r="S6" s="283" t="s">
        <v>64</v>
      </c>
    </row>
    <row r="7" ht="30" customHeight="1" spans="1:19">
      <c r="A7" s="284"/>
      <c r="B7" s="127"/>
      <c r="C7" s="143"/>
      <c r="D7" s="143"/>
      <c r="E7" s="143"/>
      <c r="F7" s="143"/>
      <c r="G7" s="143"/>
      <c r="H7" s="143"/>
      <c r="I7" s="293" t="s">
        <v>58</v>
      </c>
      <c r="J7" s="292" t="s">
        <v>65</v>
      </c>
      <c r="K7" s="292" t="s">
        <v>66</v>
      </c>
      <c r="L7" s="292" t="s">
        <v>67</v>
      </c>
      <c r="M7" s="292" t="s">
        <v>68</v>
      </c>
      <c r="N7" s="292" t="s">
        <v>69</v>
      </c>
      <c r="O7" s="294"/>
      <c r="P7" s="294"/>
      <c r="Q7" s="294"/>
      <c r="R7" s="294"/>
      <c r="S7" s="143"/>
    </row>
    <row r="8" ht="15" customHeight="1" spans="1:19">
      <c r="A8" s="285">
        <v>1</v>
      </c>
      <c r="B8" s="285">
        <v>2</v>
      </c>
      <c r="C8" s="285">
        <v>3</v>
      </c>
      <c r="D8" s="285">
        <v>4</v>
      </c>
      <c r="E8" s="285">
        <v>5</v>
      </c>
      <c r="F8" s="285">
        <v>6</v>
      </c>
      <c r="G8" s="285">
        <v>7</v>
      </c>
      <c r="H8" s="285">
        <v>8</v>
      </c>
      <c r="I8" s="293">
        <v>9</v>
      </c>
      <c r="J8" s="285">
        <v>10</v>
      </c>
      <c r="K8" s="285">
        <v>11</v>
      </c>
      <c r="L8" s="285">
        <v>12</v>
      </c>
      <c r="M8" s="285">
        <v>13</v>
      </c>
      <c r="N8" s="285">
        <v>14</v>
      </c>
      <c r="O8" s="285">
        <v>15</v>
      </c>
      <c r="P8" s="285">
        <v>16</v>
      </c>
      <c r="Q8" s="285">
        <v>17</v>
      </c>
      <c r="R8" s="285">
        <v>18</v>
      </c>
      <c r="S8" s="285">
        <v>19</v>
      </c>
    </row>
    <row r="9" s="78" customFormat="1" ht="16.5" customHeight="1" spans="1:19">
      <c r="A9" s="21" t="s">
        <v>70</v>
      </c>
      <c r="B9" s="21" t="s">
        <v>71</v>
      </c>
      <c r="C9" s="71">
        <v>51605382.8</v>
      </c>
      <c r="D9" s="71">
        <v>51605382.8</v>
      </c>
      <c r="E9" s="71">
        <v>51605382.8</v>
      </c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</row>
    <row r="10" s="78" customFormat="1" ht="16.5" customHeight="1" spans="1:19">
      <c r="A10" s="21">
        <v>560001</v>
      </c>
      <c r="B10" s="21" t="s">
        <v>72</v>
      </c>
      <c r="C10" s="71">
        <v>51605382.8</v>
      </c>
      <c r="D10" s="71">
        <v>51605382.8</v>
      </c>
      <c r="E10" s="71">
        <v>51605382.8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</row>
    <row r="11" ht="18" customHeight="1" spans="1:19">
      <c r="A11" s="61" t="s">
        <v>56</v>
      </c>
      <c r="B11" s="287"/>
      <c r="C11" s="71">
        <v>51605382.8</v>
      </c>
      <c r="D11" s="71">
        <v>51605382.8</v>
      </c>
      <c r="E11" s="71">
        <v>51605382.8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9:XF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O69"/>
  <sheetViews>
    <sheetView showGridLines="0" showZeros="0" zoomScale="110" zoomScaleNormal="110" workbookViewId="0">
      <pane ySplit="1" topLeftCell="A2" activePane="bottomLeft" state="frozen"/>
      <selection/>
      <selection pane="bottomLeft" activeCell="C70" sqref="C7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8" t="s">
        <v>73</v>
      </c>
    </row>
    <row r="3" ht="41.25" customHeight="1" spans="1:1">
      <c r="A3" s="53" t="str">
        <f>"2025"&amp;"年部门支出预算表"</f>
        <v>2025年部门支出预算表</v>
      </c>
    </row>
    <row r="4" ht="17.25" customHeight="1" spans="1:15">
      <c r="A4" s="56" t="s">
        <v>1</v>
      </c>
      <c r="O4" s="58" t="s">
        <v>2</v>
      </c>
    </row>
    <row r="5" ht="27" customHeight="1" spans="1:15">
      <c r="A5" s="253" t="s">
        <v>74</v>
      </c>
      <c r="B5" s="253" t="s">
        <v>75</v>
      </c>
      <c r="C5" s="253" t="s">
        <v>56</v>
      </c>
      <c r="D5" s="254" t="s">
        <v>59</v>
      </c>
      <c r="E5" s="255"/>
      <c r="F5" s="256"/>
      <c r="G5" s="257" t="s">
        <v>60</v>
      </c>
      <c r="H5" s="257" t="s">
        <v>61</v>
      </c>
      <c r="I5" s="267" t="s">
        <v>76</v>
      </c>
      <c r="J5" s="268" t="s">
        <v>63</v>
      </c>
      <c r="K5" s="268"/>
      <c r="L5" s="268"/>
      <c r="M5" s="268"/>
      <c r="N5" s="269"/>
      <c r="O5" s="269"/>
    </row>
    <row r="6" ht="42" customHeight="1" spans="1:15">
      <c r="A6" s="258"/>
      <c r="B6" s="258"/>
      <c r="C6" s="259"/>
      <c r="D6" s="260" t="s">
        <v>58</v>
      </c>
      <c r="E6" s="260" t="s">
        <v>77</v>
      </c>
      <c r="F6" s="260" t="s">
        <v>78</v>
      </c>
      <c r="G6" s="259"/>
      <c r="H6" s="259"/>
      <c r="I6" s="270"/>
      <c r="J6" s="268" t="s">
        <v>58</v>
      </c>
      <c r="K6" s="271" t="s">
        <v>79</v>
      </c>
      <c r="L6" s="271" t="s">
        <v>80</v>
      </c>
      <c r="M6" s="271" t="s">
        <v>81</v>
      </c>
      <c r="N6" s="271" t="s">
        <v>82</v>
      </c>
      <c r="O6" s="271" t="s">
        <v>83</v>
      </c>
    </row>
    <row r="7" ht="18" customHeight="1" spans="1:15">
      <c r="A7" s="65" t="s">
        <v>84</v>
      </c>
      <c r="B7" s="65" t="s">
        <v>85</v>
      </c>
      <c r="C7" s="65" t="s">
        <v>86</v>
      </c>
      <c r="D7" s="69" t="s">
        <v>87</v>
      </c>
      <c r="E7" s="69" t="s">
        <v>88</v>
      </c>
      <c r="F7" s="69" t="s">
        <v>89</v>
      </c>
      <c r="G7" s="69" t="s">
        <v>90</v>
      </c>
      <c r="H7" s="69" t="s">
        <v>91</v>
      </c>
      <c r="I7" s="272" t="s">
        <v>92</v>
      </c>
      <c r="J7" s="39" t="s">
        <v>93</v>
      </c>
      <c r="K7" s="39" t="s">
        <v>94</v>
      </c>
      <c r="L7" s="39" t="s">
        <v>95</v>
      </c>
      <c r="M7" s="39" t="s">
        <v>96</v>
      </c>
      <c r="N7" s="273" t="s">
        <v>97</v>
      </c>
      <c r="O7" s="39" t="s">
        <v>98</v>
      </c>
    </row>
    <row r="8" s="215" customFormat="1" ht="20.25" customHeight="1" spans="1:15">
      <c r="A8" s="261" t="s">
        <v>99</v>
      </c>
      <c r="B8" s="262" t="s">
        <v>100</v>
      </c>
      <c r="C8" s="236">
        <v>30330492.8</v>
      </c>
      <c r="D8" s="236">
        <v>30330492.8</v>
      </c>
      <c r="E8" s="25">
        <v>29435292.8</v>
      </c>
      <c r="F8" s="25">
        <v>895200</v>
      </c>
      <c r="G8" s="263" t="s">
        <v>101</v>
      </c>
      <c r="H8" s="25"/>
      <c r="I8" s="274" t="s">
        <v>101</v>
      </c>
      <c r="J8" s="263" t="s">
        <v>101</v>
      </c>
      <c r="K8" s="263" t="s">
        <v>101</v>
      </c>
      <c r="L8" s="263" t="s">
        <v>101</v>
      </c>
      <c r="M8" s="263" t="s">
        <v>101</v>
      </c>
      <c r="N8" s="275"/>
      <c r="O8" s="275"/>
    </row>
    <row r="9" s="215" customFormat="1" ht="17.25" customHeight="1" spans="1:15">
      <c r="A9" s="261" t="s">
        <v>102</v>
      </c>
      <c r="B9" s="264" t="s">
        <v>103</v>
      </c>
      <c r="C9" s="236">
        <v>654800</v>
      </c>
      <c r="D9" s="236">
        <v>654800</v>
      </c>
      <c r="E9" s="25">
        <v>654800</v>
      </c>
      <c r="F9" s="25"/>
      <c r="G9" s="265"/>
      <c r="H9" s="25"/>
      <c r="I9" s="276"/>
      <c r="J9" s="263"/>
      <c r="K9" s="263"/>
      <c r="L9" s="263"/>
      <c r="M9" s="263"/>
      <c r="N9" s="275"/>
      <c r="O9" s="275"/>
    </row>
    <row r="10" s="215" customFormat="1" ht="17.25" customHeight="1" spans="1:15">
      <c r="A10" s="261" t="s">
        <v>104</v>
      </c>
      <c r="B10" s="266" t="s">
        <v>105</v>
      </c>
      <c r="C10" s="236">
        <v>604800</v>
      </c>
      <c r="D10" s="236">
        <v>604800</v>
      </c>
      <c r="E10" s="25">
        <v>604800</v>
      </c>
      <c r="F10" s="25"/>
      <c r="G10" s="265"/>
      <c r="H10" s="25"/>
      <c r="I10" s="276"/>
      <c r="J10" s="263"/>
      <c r="K10" s="263"/>
      <c r="L10" s="263"/>
      <c r="M10" s="263"/>
      <c r="N10" s="275"/>
      <c r="O10" s="275"/>
    </row>
    <row r="11" s="215" customFormat="1" ht="17.25" customHeight="1" spans="1:15">
      <c r="A11" s="261" t="s">
        <v>106</v>
      </c>
      <c r="B11" s="266" t="s">
        <v>107</v>
      </c>
      <c r="C11" s="236">
        <v>50000</v>
      </c>
      <c r="D11" s="236">
        <v>50000</v>
      </c>
      <c r="E11" s="25">
        <v>50000</v>
      </c>
      <c r="F11" s="25"/>
      <c r="G11" s="265"/>
      <c r="H11" s="25"/>
      <c r="I11" s="276"/>
      <c r="J11" s="263"/>
      <c r="K11" s="263"/>
      <c r="L11" s="263"/>
      <c r="M11" s="263"/>
      <c r="N11" s="275"/>
      <c r="O11" s="275"/>
    </row>
    <row r="12" s="215" customFormat="1" ht="17.25" customHeight="1" spans="1:15">
      <c r="A12" s="261" t="s">
        <v>108</v>
      </c>
      <c r="B12" s="264" t="s">
        <v>109</v>
      </c>
      <c r="C12" s="236">
        <v>15976483</v>
      </c>
      <c r="D12" s="236">
        <v>15976483</v>
      </c>
      <c r="E12" s="25">
        <v>15201283</v>
      </c>
      <c r="F12" s="25">
        <v>775200</v>
      </c>
      <c r="G12" s="265"/>
      <c r="H12" s="25"/>
      <c r="I12" s="276"/>
      <c r="J12" s="263"/>
      <c r="K12" s="263"/>
      <c r="L12" s="263"/>
      <c r="M12" s="263"/>
      <c r="N12" s="275"/>
      <c r="O12" s="275"/>
    </row>
    <row r="13" s="215" customFormat="1" ht="17.25" customHeight="1" spans="1:15">
      <c r="A13" s="261" t="s">
        <v>110</v>
      </c>
      <c r="B13" s="266" t="s">
        <v>105</v>
      </c>
      <c r="C13" s="236">
        <v>15912691</v>
      </c>
      <c r="D13" s="236">
        <v>15912691</v>
      </c>
      <c r="E13" s="25">
        <v>15201283</v>
      </c>
      <c r="F13" s="25">
        <v>711408</v>
      </c>
      <c r="G13" s="265"/>
      <c r="H13" s="25"/>
      <c r="I13" s="276"/>
      <c r="J13" s="263"/>
      <c r="K13" s="263"/>
      <c r="L13" s="263"/>
      <c r="M13" s="263"/>
      <c r="N13" s="275"/>
      <c r="O13" s="275"/>
    </row>
    <row r="14" s="215" customFormat="1" ht="17.25" customHeight="1" spans="1:15">
      <c r="A14" s="261" t="s">
        <v>111</v>
      </c>
      <c r="B14" s="266" t="s">
        <v>112</v>
      </c>
      <c r="C14" s="236">
        <v>63792</v>
      </c>
      <c r="D14" s="236">
        <v>63792</v>
      </c>
      <c r="E14" s="25"/>
      <c r="F14" s="25">
        <v>63792</v>
      </c>
      <c r="G14" s="265"/>
      <c r="H14" s="25"/>
      <c r="I14" s="276"/>
      <c r="J14" s="263"/>
      <c r="K14" s="263"/>
      <c r="L14" s="263"/>
      <c r="M14" s="263"/>
      <c r="N14" s="275"/>
      <c r="O14" s="275"/>
    </row>
    <row r="15" s="215" customFormat="1" ht="17.25" customHeight="1" spans="1:15">
      <c r="A15" s="261" t="s">
        <v>113</v>
      </c>
      <c r="B15" s="264" t="s">
        <v>114</v>
      </c>
      <c r="C15" s="236">
        <v>37310</v>
      </c>
      <c r="D15" s="236">
        <v>37310</v>
      </c>
      <c r="E15" s="25">
        <v>37310</v>
      </c>
      <c r="F15" s="25"/>
      <c r="G15" s="265"/>
      <c r="H15" s="25"/>
      <c r="I15" s="276"/>
      <c r="J15" s="263"/>
      <c r="K15" s="263"/>
      <c r="L15" s="263"/>
      <c r="M15" s="263"/>
      <c r="N15" s="275"/>
      <c r="O15" s="275"/>
    </row>
    <row r="16" s="215" customFormat="1" ht="17.25" customHeight="1" spans="1:15">
      <c r="A16" s="261" t="s">
        <v>115</v>
      </c>
      <c r="B16" s="266" t="s">
        <v>105</v>
      </c>
      <c r="C16" s="236">
        <v>37310</v>
      </c>
      <c r="D16" s="236">
        <v>37310</v>
      </c>
      <c r="E16" s="25">
        <v>37310</v>
      </c>
      <c r="F16" s="25"/>
      <c r="G16" s="265"/>
      <c r="H16" s="25"/>
      <c r="I16" s="276"/>
      <c r="J16" s="263"/>
      <c r="K16" s="263"/>
      <c r="L16" s="263"/>
      <c r="M16" s="263"/>
      <c r="N16" s="275"/>
      <c r="O16" s="275"/>
    </row>
    <row r="17" s="215" customFormat="1" ht="17.25" customHeight="1" spans="1:15">
      <c r="A17" s="261" t="s">
        <v>116</v>
      </c>
      <c r="B17" s="264" t="s">
        <v>117</v>
      </c>
      <c r="C17" s="236">
        <v>126400</v>
      </c>
      <c r="D17" s="236">
        <v>126400</v>
      </c>
      <c r="E17" s="25">
        <v>126400</v>
      </c>
      <c r="F17" s="25"/>
      <c r="G17" s="265"/>
      <c r="H17" s="25"/>
      <c r="I17" s="276"/>
      <c r="J17" s="263"/>
      <c r="K17" s="263"/>
      <c r="L17" s="263"/>
      <c r="M17" s="263"/>
      <c r="N17" s="275"/>
      <c r="O17" s="275"/>
    </row>
    <row r="18" s="215" customFormat="1" ht="17.25" customHeight="1" spans="1:15">
      <c r="A18" s="261" t="s">
        <v>118</v>
      </c>
      <c r="B18" s="266" t="s">
        <v>105</v>
      </c>
      <c r="C18" s="236">
        <v>26400</v>
      </c>
      <c r="D18" s="236">
        <v>26400</v>
      </c>
      <c r="E18" s="25">
        <v>26400</v>
      </c>
      <c r="F18" s="25"/>
      <c r="G18" s="265"/>
      <c r="H18" s="25"/>
      <c r="I18" s="276"/>
      <c r="J18" s="263"/>
      <c r="K18" s="263"/>
      <c r="L18" s="263"/>
      <c r="M18" s="263"/>
      <c r="N18" s="275"/>
      <c r="O18" s="275"/>
    </row>
    <row r="19" s="215" customFormat="1" ht="17.25" customHeight="1" spans="1:15">
      <c r="A19" s="261" t="s">
        <v>119</v>
      </c>
      <c r="B19" s="266" t="s">
        <v>112</v>
      </c>
      <c r="C19" s="236">
        <v>100000</v>
      </c>
      <c r="D19" s="236">
        <v>100000</v>
      </c>
      <c r="E19" s="25">
        <v>100000</v>
      </c>
      <c r="F19" s="25"/>
      <c r="G19" s="265"/>
      <c r="H19" s="25"/>
      <c r="I19" s="276"/>
      <c r="J19" s="263"/>
      <c r="K19" s="263"/>
      <c r="L19" s="263"/>
      <c r="M19" s="263"/>
      <c r="N19" s="275"/>
      <c r="O19" s="275"/>
    </row>
    <row r="20" s="215" customFormat="1" ht="17.25" customHeight="1" spans="1:15">
      <c r="A20" s="261" t="s">
        <v>120</v>
      </c>
      <c r="B20" s="264" t="s">
        <v>121</v>
      </c>
      <c r="C20" s="236">
        <v>960000</v>
      </c>
      <c r="D20" s="236">
        <v>960000</v>
      </c>
      <c r="E20" s="25">
        <v>960000</v>
      </c>
      <c r="F20" s="25"/>
      <c r="G20" s="265"/>
      <c r="H20" s="25"/>
      <c r="I20" s="276"/>
      <c r="J20" s="263"/>
      <c r="K20" s="263"/>
      <c r="L20" s="263"/>
      <c r="M20" s="263"/>
      <c r="N20" s="275"/>
      <c r="O20" s="275"/>
    </row>
    <row r="21" s="215" customFormat="1" ht="17.25" customHeight="1" spans="1:15">
      <c r="A21" s="261" t="s">
        <v>122</v>
      </c>
      <c r="B21" s="266" t="s">
        <v>123</v>
      </c>
      <c r="C21" s="236">
        <v>960000</v>
      </c>
      <c r="D21" s="236">
        <v>960000</v>
      </c>
      <c r="E21" s="25">
        <v>960000</v>
      </c>
      <c r="F21" s="25"/>
      <c r="G21" s="265"/>
      <c r="H21" s="25"/>
      <c r="I21" s="276"/>
      <c r="J21" s="263"/>
      <c r="K21" s="263"/>
      <c r="L21" s="263"/>
      <c r="M21" s="263"/>
      <c r="N21" s="275"/>
      <c r="O21" s="275"/>
    </row>
    <row r="22" s="215" customFormat="1" ht="17.25" customHeight="1" spans="1:15">
      <c r="A22" s="261" t="s">
        <v>124</v>
      </c>
      <c r="B22" s="264" t="s">
        <v>125</v>
      </c>
      <c r="C22" s="236">
        <v>143933</v>
      </c>
      <c r="D22" s="236">
        <v>143933</v>
      </c>
      <c r="E22" s="25">
        <v>23933</v>
      </c>
      <c r="F22" s="25">
        <v>120000</v>
      </c>
      <c r="G22" s="265"/>
      <c r="H22" s="25"/>
      <c r="I22" s="276"/>
      <c r="J22" s="263"/>
      <c r="K22" s="263"/>
      <c r="L22" s="263"/>
      <c r="M22" s="263"/>
      <c r="N22" s="275"/>
      <c r="O22" s="275"/>
    </row>
    <row r="23" s="215" customFormat="1" ht="17.25" customHeight="1" spans="1:15">
      <c r="A23" s="261" t="s">
        <v>126</v>
      </c>
      <c r="B23" s="266" t="s">
        <v>105</v>
      </c>
      <c r="C23" s="236">
        <v>143933</v>
      </c>
      <c r="D23" s="236">
        <v>143933</v>
      </c>
      <c r="E23" s="25">
        <v>23933</v>
      </c>
      <c r="F23" s="25">
        <v>120000</v>
      </c>
      <c r="G23" s="265"/>
      <c r="H23" s="25"/>
      <c r="I23" s="276"/>
      <c r="J23" s="263"/>
      <c r="K23" s="263"/>
      <c r="L23" s="263"/>
      <c r="M23" s="263"/>
      <c r="N23" s="275"/>
      <c r="O23" s="275"/>
    </row>
    <row r="24" s="215" customFormat="1" ht="17.25" customHeight="1" spans="1:15">
      <c r="A24" s="261" t="s">
        <v>127</v>
      </c>
      <c r="B24" s="264" t="s">
        <v>128</v>
      </c>
      <c r="C24" s="236">
        <v>12431566.8</v>
      </c>
      <c r="D24" s="236">
        <v>12431566.8</v>
      </c>
      <c r="E24" s="25">
        <v>12431566.8</v>
      </c>
      <c r="F24" s="25"/>
      <c r="G24" s="265"/>
      <c r="H24" s="25"/>
      <c r="I24" s="276"/>
      <c r="J24" s="263"/>
      <c r="K24" s="263"/>
      <c r="L24" s="263"/>
      <c r="M24" s="263"/>
      <c r="N24" s="275"/>
      <c r="O24" s="275"/>
    </row>
    <row r="25" s="215" customFormat="1" ht="17.25" customHeight="1" spans="1:15">
      <c r="A25" s="261" t="s">
        <v>129</v>
      </c>
      <c r="B25" s="266" t="s">
        <v>130</v>
      </c>
      <c r="C25" s="236">
        <v>12431566.8</v>
      </c>
      <c r="D25" s="236">
        <v>12431566.8</v>
      </c>
      <c r="E25" s="25">
        <v>12431566.8</v>
      </c>
      <c r="F25" s="25"/>
      <c r="G25" s="265"/>
      <c r="H25" s="25"/>
      <c r="I25" s="276"/>
      <c r="J25" s="263"/>
      <c r="K25" s="263"/>
      <c r="L25" s="263"/>
      <c r="M25" s="263"/>
      <c r="N25" s="275"/>
      <c r="O25" s="275"/>
    </row>
    <row r="26" s="215" customFormat="1" ht="17.25" customHeight="1" spans="1:15">
      <c r="A26" s="261" t="s">
        <v>131</v>
      </c>
      <c r="B26" s="262" t="s">
        <v>132</v>
      </c>
      <c r="C26" s="236">
        <v>3546862</v>
      </c>
      <c r="D26" s="236">
        <v>3546862</v>
      </c>
      <c r="E26" s="25">
        <v>3546862</v>
      </c>
      <c r="F26" s="25"/>
      <c r="G26" s="265"/>
      <c r="H26" s="25"/>
      <c r="I26" s="276"/>
      <c r="J26" s="263"/>
      <c r="K26" s="263"/>
      <c r="L26" s="263"/>
      <c r="M26" s="263"/>
      <c r="N26" s="275"/>
      <c r="O26" s="275"/>
    </row>
    <row r="27" s="215" customFormat="1" ht="17.25" customHeight="1" spans="1:15">
      <c r="A27" s="261" t="s">
        <v>133</v>
      </c>
      <c r="B27" s="264" t="s">
        <v>134</v>
      </c>
      <c r="C27" s="236">
        <v>2724562</v>
      </c>
      <c r="D27" s="236">
        <v>2724562</v>
      </c>
      <c r="E27" s="25">
        <v>2724562</v>
      </c>
      <c r="F27" s="25"/>
      <c r="G27" s="265"/>
      <c r="H27" s="25"/>
      <c r="I27" s="276"/>
      <c r="J27" s="263"/>
      <c r="K27" s="263"/>
      <c r="L27" s="263"/>
      <c r="M27" s="263"/>
      <c r="N27" s="275"/>
      <c r="O27" s="275"/>
    </row>
    <row r="28" s="215" customFormat="1" ht="17.25" customHeight="1" spans="1:15">
      <c r="A28" s="261" t="s">
        <v>135</v>
      </c>
      <c r="B28" s="266" t="s">
        <v>136</v>
      </c>
      <c r="C28" s="236">
        <v>864000</v>
      </c>
      <c r="D28" s="236">
        <v>864000</v>
      </c>
      <c r="E28" s="25">
        <v>864000</v>
      </c>
      <c r="F28" s="25"/>
      <c r="G28" s="265"/>
      <c r="H28" s="25"/>
      <c r="I28" s="276"/>
      <c r="J28" s="263"/>
      <c r="K28" s="263"/>
      <c r="L28" s="263"/>
      <c r="M28" s="263"/>
      <c r="N28" s="275"/>
      <c r="O28" s="275"/>
    </row>
    <row r="29" s="215" customFormat="1" ht="17.25" customHeight="1" spans="1:15">
      <c r="A29" s="261" t="s">
        <v>137</v>
      </c>
      <c r="B29" s="266" t="s">
        <v>138</v>
      </c>
      <c r="C29" s="236">
        <v>288000</v>
      </c>
      <c r="D29" s="236">
        <v>288000</v>
      </c>
      <c r="E29" s="25">
        <v>288000</v>
      </c>
      <c r="F29" s="25"/>
      <c r="G29" s="265"/>
      <c r="H29" s="25"/>
      <c r="I29" s="276"/>
      <c r="J29" s="263"/>
      <c r="K29" s="263"/>
      <c r="L29" s="263"/>
      <c r="M29" s="263"/>
      <c r="N29" s="275"/>
      <c r="O29" s="275"/>
    </row>
    <row r="30" s="215" customFormat="1" ht="17.25" customHeight="1" spans="1:15">
      <c r="A30" s="261" t="s">
        <v>139</v>
      </c>
      <c r="B30" s="266" t="s">
        <v>140</v>
      </c>
      <c r="C30" s="236">
        <v>1472562</v>
      </c>
      <c r="D30" s="236">
        <v>1472562</v>
      </c>
      <c r="E30" s="25">
        <v>1472562</v>
      </c>
      <c r="F30" s="25"/>
      <c r="G30" s="265"/>
      <c r="H30" s="25"/>
      <c r="I30" s="276"/>
      <c r="J30" s="263"/>
      <c r="K30" s="263"/>
      <c r="L30" s="263"/>
      <c r="M30" s="263"/>
      <c r="N30" s="275"/>
      <c r="O30" s="275"/>
    </row>
    <row r="31" s="215" customFormat="1" ht="17.25" customHeight="1" spans="1:15">
      <c r="A31" s="261" t="s">
        <v>141</v>
      </c>
      <c r="B31" s="266" t="s">
        <v>142</v>
      </c>
      <c r="C31" s="236">
        <v>100000</v>
      </c>
      <c r="D31" s="236">
        <v>100000</v>
      </c>
      <c r="E31" s="25">
        <v>100000</v>
      </c>
      <c r="F31" s="25"/>
      <c r="G31" s="265"/>
      <c r="H31" s="25"/>
      <c r="I31" s="276"/>
      <c r="J31" s="263"/>
      <c r="K31" s="263"/>
      <c r="L31" s="263"/>
      <c r="M31" s="263"/>
      <c r="N31" s="275"/>
      <c r="O31" s="275"/>
    </row>
    <row r="32" s="215" customFormat="1" ht="17.25" customHeight="1" spans="1:15">
      <c r="A32" s="261" t="s">
        <v>143</v>
      </c>
      <c r="B32" s="264" t="s">
        <v>144</v>
      </c>
      <c r="C32" s="236">
        <v>68112</v>
      </c>
      <c r="D32" s="236">
        <v>68112</v>
      </c>
      <c r="E32" s="25">
        <v>68112</v>
      </c>
      <c r="F32" s="25"/>
      <c r="G32" s="265"/>
      <c r="H32" s="25"/>
      <c r="I32" s="276"/>
      <c r="J32" s="263"/>
      <c r="K32" s="263"/>
      <c r="L32" s="263"/>
      <c r="M32" s="263"/>
      <c r="N32" s="275"/>
      <c r="O32" s="275"/>
    </row>
    <row r="33" s="215" customFormat="1" ht="17.25" customHeight="1" spans="1:15">
      <c r="A33" s="261" t="s">
        <v>145</v>
      </c>
      <c r="B33" s="266" t="s">
        <v>146</v>
      </c>
      <c r="C33" s="236">
        <v>68112</v>
      </c>
      <c r="D33" s="236">
        <v>68112</v>
      </c>
      <c r="E33" s="25">
        <v>68112</v>
      </c>
      <c r="F33" s="25"/>
      <c r="G33" s="265"/>
      <c r="H33" s="25"/>
      <c r="I33" s="276"/>
      <c r="J33" s="263"/>
      <c r="K33" s="263"/>
      <c r="L33" s="263"/>
      <c r="M33" s="263"/>
      <c r="N33" s="275"/>
      <c r="O33" s="275"/>
    </row>
    <row r="34" s="215" customFormat="1" ht="17.25" customHeight="1" spans="1:15">
      <c r="A34" s="261" t="s">
        <v>147</v>
      </c>
      <c r="B34" s="264" t="s">
        <v>148</v>
      </c>
      <c r="C34" s="236">
        <v>754188</v>
      </c>
      <c r="D34" s="236">
        <v>754188</v>
      </c>
      <c r="E34" s="25">
        <v>754188</v>
      </c>
      <c r="F34" s="25"/>
      <c r="G34" s="265"/>
      <c r="H34" s="25"/>
      <c r="I34" s="276"/>
      <c r="J34" s="263"/>
      <c r="K34" s="263"/>
      <c r="L34" s="263"/>
      <c r="M34" s="263"/>
      <c r="N34" s="275"/>
      <c r="O34" s="275"/>
    </row>
    <row r="35" s="215" customFormat="1" ht="17.25" customHeight="1" spans="1:15">
      <c r="A35" s="261" t="s">
        <v>149</v>
      </c>
      <c r="B35" s="266" t="s">
        <v>150</v>
      </c>
      <c r="C35" s="236">
        <v>754188</v>
      </c>
      <c r="D35" s="236">
        <v>754188</v>
      </c>
      <c r="E35" s="25">
        <v>754188</v>
      </c>
      <c r="F35" s="25"/>
      <c r="G35" s="265"/>
      <c r="H35" s="25"/>
      <c r="I35" s="276"/>
      <c r="J35" s="263"/>
      <c r="K35" s="263"/>
      <c r="L35" s="263"/>
      <c r="M35" s="263"/>
      <c r="N35" s="275"/>
      <c r="O35" s="275"/>
    </row>
    <row r="36" s="215" customFormat="1" ht="17.25" customHeight="1" spans="1:15">
      <c r="A36" s="261" t="s">
        <v>151</v>
      </c>
      <c r="B36" s="262" t="s">
        <v>152</v>
      </c>
      <c r="C36" s="236">
        <v>1662449</v>
      </c>
      <c r="D36" s="236">
        <v>1662449</v>
      </c>
      <c r="E36" s="25">
        <v>1612449</v>
      </c>
      <c r="F36" s="25">
        <v>50000</v>
      </c>
      <c r="G36" s="265"/>
      <c r="H36" s="25"/>
      <c r="I36" s="276"/>
      <c r="J36" s="263"/>
      <c r="K36" s="263"/>
      <c r="L36" s="263"/>
      <c r="M36" s="263"/>
      <c r="N36" s="275"/>
      <c r="O36" s="275"/>
    </row>
    <row r="37" s="215" customFormat="1" ht="17.25" customHeight="1" spans="1:15">
      <c r="A37" s="261" t="s">
        <v>153</v>
      </c>
      <c r="B37" s="264" t="s">
        <v>154</v>
      </c>
      <c r="C37" s="236">
        <v>50000</v>
      </c>
      <c r="D37" s="236">
        <v>50000</v>
      </c>
      <c r="E37" s="25"/>
      <c r="F37" s="25">
        <v>50000</v>
      </c>
      <c r="G37" s="265"/>
      <c r="H37" s="25"/>
      <c r="I37" s="276"/>
      <c r="J37" s="263"/>
      <c r="K37" s="263"/>
      <c r="L37" s="263"/>
      <c r="M37" s="263"/>
      <c r="N37" s="275"/>
      <c r="O37" s="275"/>
    </row>
    <row r="38" s="215" customFormat="1" ht="17.25" customHeight="1" spans="1:15">
      <c r="A38" s="261" t="s">
        <v>155</v>
      </c>
      <c r="B38" s="266" t="s">
        <v>156</v>
      </c>
      <c r="C38" s="236">
        <v>50000</v>
      </c>
      <c r="D38" s="236">
        <v>50000</v>
      </c>
      <c r="E38" s="25"/>
      <c r="F38" s="25">
        <v>50000</v>
      </c>
      <c r="G38" s="265"/>
      <c r="H38" s="25"/>
      <c r="I38" s="276"/>
      <c r="J38" s="263"/>
      <c r="K38" s="263"/>
      <c r="L38" s="263"/>
      <c r="M38" s="263"/>
      <c r="N38" s="275"/>
      <c r="O38" s="275"/>
    </row>
    <row r="39" s="215" customFormat="1" ht="17.25" customHeight="1" spans="1:15">
      <c r="A39" s="261" t="s">
        <v>157</v>
      </c>
      <c r="B39" s="264" t="s">
        <v>158</v>
      </c>
      <c r="C39" s="236">
        <v>1612449</v>
      </c>
      <c r="D39" s="236">
        <v>1612449</v>
      </c>
      <c r="E39" s="25">
        <v>1612449</v>
      </c>
      <c r="F39" s="25"/>
      <c r="G39" s="265"/>
      <c r="H39" s="25"/>
      <c r="I39" s="276"/>
      <c r="J39" s="263"/>
      <c r="K39" s="263"/>
      <c r="L39" s="263"/>
      <c r="M39" s="263"/>
      <c r="N39" s="275"/>
      <c r="O39" s="275"/>
    </row>
    <row r="40" s="215" customFormat="1" ht="17.25" customHeight="1" spans="1:15">
      <c r="A40" s="261" t="s">
        <v>159</v>
      </c>
      <c r="B40" s="266" t="s">
        <v>160</v>
      </c>
      <c r="C40" s="236">
        <v>369960</v>
      </c>
      <c r="D40" s="236">
        <v>369960</v>
      </c>
      <c r="E40" s="25">
        <v>369960</v>
      </c>
      <c r="F40" s="25"/>
      <c r="G40" s="265"/>
      <c r="H40" s="25"/>
      <c r="I40" s="276"/>
      <c r="J40" s="263"/>
      <c r="K40" s="263"/>
      <c r="L40" s="263"/>
      <c r="M40" s="263"/>
      <c r="N40" s="275"/>
      <c r="O40" s="275"/>
    </row>
    <row r="41" s="215" customFormat="1" ht="17.25" customHeight="1" spans="1:15">
      <c r="A41" s="261" t="s">
        <v>161</v>
      </c>
      <c r="B41" s="266" t="s">
        <v>162</v>
      </c>
      <c r="C41" s="236">
        <v>471699</v>
      </c>
      <c r="D41" s="236">
        <v>471699</v>
      </c>
      <c r="E41" s="25">
        <v>471699</v>
      </c>
      <c r="F41" s="25"/>
      <c r="G41" s="265"/>
      <c r="H41" s="25"/>
      <c r="I41" s="276"/>
      <c r="J41" s="263"/>
      <c r="K41" s="263"/>
      <c r="L41" s="263"/>
      <c r="M41" s="263"/>
      <c r="N41" s="275"/>
      <c r="O41" s="275"/>
    </row>
    <row r="42" s="215" customFormat="1" ht="17.25" customHeight="1" spans="1:15">
      <c r="A42" s="261" t="s">
        <v>163</v>
      </c>
      <c r="B42" s="266" t="s">
        <v>164</v>
      </c>
      <c r="C42" s="236">
        <v>694330</v>
      </c>
      <c r="D42" s="236">
        <v>694330</v>
      </c>
      <c r="E42" s="25">
        <v>694330</v>
      </c>
      <c r="F42" s="25"/>
      <c r="G42" s="265"/>
      <c r="H42" s="25"/>
      <c r="I42" s="276"/>
      <c r="J42" s="263"/>
      <c r="K42" s="263"/>
      <c r="L42" s="263"/>
      <c r="M42" s="263"/>
      <c r="N42" s="275"/>
      <c r="O42" s="275"/>
    </row>
    <row r="43" s="215" customFormat="1" ht="17.25" customHeight="1" spans="1:15">
      <c r="A43" s="261" t="s">
        <v>165</v>
      </c>
      <c r="B43" s="266" t="s">
        <v>166</v>
      </c>
      <c r="C43" s="236">
        <v>76460</v>
      </c>
      <c r="D43" s="236">
        <v>76460</v>
      </c>
      <c r="E43" s="25">
        <v>76460</v>
      </c>
      <c r="F43" s="25"/>
      <c r="G43" s="265"/>
      <c r="H43" s="25"/>
      <c r="I43" s="276"/>
      <c r="J43" s="263"/>
      <c r="K43" s="263"/>
      <c r="L43" s="263"/>
      <c r="M43" s="263"/>
      <c r="N43" s="275"/>
      <c r="O43" s="275"/>
    </row>
    <row r="44" s="215" customFormat="1" ht="17.25" customHeight="1" spans="1:15">
      <c r="A44" s="261" t="s">
        <v>167</v>
      </c>
      <c r="B44" s="262" t="s">
        <v>168</v>
      </c>
      <c r="C44" s="236">
        <v>3820400</v>
      </c>
      <c r="D44" s="236">
        <v>3820400</v>
      </c>
      <c r="E44" s="25"/>
      <c r="F44" s="25">
        <v>3820400</v>
      </c>
      <c r="G44" s="265"/>
      <c r="H44" s="25"/>
      <c r="I44" s="276"/>
      <c r="J44" s="263"/>
      <c r="K44" s="263"/>
      <c r="L44" s="263"/>
      <c r="M44" s="263"/>
      <c r="N44" s="275"/>
      <c r="O44" s="275"/>
    </row>
    <row r="45" s="215" customFormat="1" ht="17.25" customHeight="1" spans="1:15">
      <c r="A45" s="261" t="s">
        <v>169</v>
      </c>
      <c r="B45" s="264" t="s">
        <v>170</v>
      </c>
      <c r="C45" s="236">
        <v>2083295</v>
      </c>
      <c r="D45" s="236">
        <v>2083295</v>
      </c>
      <c r="E45" s="25"/>
      <c r="F45" s="25">
        <v>2083295</v>
      </c>
      <c r="G45" s="265"/>
      <c r="H45" s="25"/>
      <c r="I45" s="276"/>
      <c r="J45" s="263"/>
      <c r="K45" s="263"/>
      <c r="L45" s="263"/>
      <c r="M45" s="263"/>
      <c r="N45" s="275"/>
      <c r="O45" s="275"/>
    </row>
    <row r="46" s="215" customFormat="1" ht="17.25" customHeight="1" spans="1:15">
      <c r="A46" s="261" t="s">
        <v>171</v>
      </c>
      <c r="B46" s="266" t="s">
        <v>105</v>
      </c>
      <c r="C46" s="236">
        <v>605100</v>
      </c>
      <c r="D46" s="236">
        <v>605100</v>
      </c>
      <c r="E46" s="25"/>
      <c r="F46" s="25">
        <v>605100</v>
      </c>
      <c r="G46" s="265"/>
      <c r="H46" s="25"/>
      <c r="I46" s="276"/>
      <c r="J46" s="263"/>
      <c r="K46" s="263"/>
      <c r="L46" s="263"/>
      <c r="M46" s="263"/>
      <c r="N46" s="275"/>
      <c r="O46" s="275"/>
    </row>
    <row r="47" s="215" customFormat="1" ht="17.25" customHeight="1" spans="1:15">
      <c r="A47" s="261" t="s">
        <v>172</v>
      </c>
      <c r="B47" s="266" t="s">
        <v>173</v>
      </c>
      <c r="C47" s="236">
        <v>1120000</v>
      </c>
      <c r="D47" s="236">
        <v>1120000</v>
      </c>
      <c r="E47" s="25"/>
      <c r="F47" s="25">
        <v>1120000</v>
      </c>
      <c r="G47" s="265"/>
      <c r="H47" s="25"/>
      <c r="I47" s="276"/>
      <c r="J47" s="263"/>
      <c r="K47" s="263"/>
      <c r="L47" s="263"/>
      <c r="M47" s="263"/>
      <c r="N47" s="275"/>
      <c r="O47" s="275"/>
    </row>
    <row r="48" s="215" customFormat="1" ht="17.25" customHeight="1" spans="1:15">
      <c r="A48" s="261" t="s">
        <v>174</v>
      </c>
      <c r="B48" s="266" t="s">
        <v>175</v>
      </c>
      <c r="C48" s="236">
        <v>358195</v>
      </c>
      <c r="D48" s="236">
        <v>358195</v>
      </c>
      <c r="E48" s="25"/>
      <c r="F48" s="25">
        <v>358195</v>
      </c>
      <c r="G48" s="265"/>
      <c r="H48" s="25"/>
      <c r="I48" s="276"/>
      <c r="J48" s="263"/>
      <c r="K48" s="263"/>
      <c r="L48" s="263"/>
      <c r="M48" s="263"/>
      <c r="N48" s="275"/>
      <c r="O48" s="275"/>
    </row>
    <row r="49" s="215" customFormat="1" ht="17.25" customHeight="1" spans="1:15">
      <c r="A49" s="261" t="s">
        <v>176</v>
      </c>
      <c r="B49" s="264" t="s">
        <v>177</v>
      </c>
      <c r="C49" s="236">
        <v>50000</v>
      </c>
      <c r="D49" s="236">
        <v>50000</v>
      </c>
      <c r="E49" s="25"/>
      <c r="F49" s="25">
        <v>50000</v>
      </c>
      <c r="G49" s="265"/>
      <c r="H49" s="25"/>
      <c r="I49" s="276"/>
      <c r="J49" s="263"/>
      <c r="K49" s="263"/>
      <c r="L49" s="263"/>
      <c r="M49" s="263"/>
      <c r="N49" s="275"/>
      <c r="O49" s="275"/>
    </row>
    <row r="50" s="215" customFormat="1" ht="17.25" customHeight="1" spans="1:15">
      <c r="A50" s="261" t="s">
        <v>178</v>
      </c>
      <c r="B50" s="266" t="s">
        <v>177</v>
      </c>
      <c r="C50" s="236">
        <v>50000</v>
      </c>
      <c r="D50" s="236">
        <v>50000</v>
      </c>
      <c r="E50" s="25"/>
      <c r="F50" s="25">
        <v>50000</v>
      </c>
      <c r="G50" s="265"/>
      <c r="H50" s="25"/>
      <c r="I50" s="276"/>
      <c r="J50" s="263"/>
      <c r="K50" s="263"/>
      <c r="L50" s="263"/>
      <c r="M50" s="263"/>
      <c r="N50" s="275"/>
      <c r="O50" s="275"/>
    </row>
    <row r="51" s="215" customFormat="1" ht="17.25" customHeight="1" spans="1:15">
      <c r="A51" s="261" t="s">
        <v>179</v>
      </c>
      <c r="B51" s="264" t="s">
        <v>180</v>
      </c>
      <c r="C51" s="236">
        <v>1687105</v>
      </c>
      <c r="D51" s="236">
        <v>1687105</v>
      </c>
      <c r="E51" s="25"/>
      <c r="F51" s="25">
        <v>1687105</v>
      </c>
      <c r="G51" s="265"/>
      <c r="H51" s="25"/>
      <c r="I51" s="276"/>
      <c r="J51" s="263"/>
      <c r="K51" s="263"/>
      <c r="L51" s="263"/>
      <c r="M51" s="263"/>
      <c r="N51" s="275"/>
      <c r="O51" s="275"/>
    </row>
    <row r="52" s="215" customFormat="1" ht="17.25" customHeight="1" spans="1:15">
      <c r="A52" s="261" t="s">
        <v>181</v>
      </c>
      <c r="B52" s="266" t="s">
        <v>180</v>
      </c>
      <c r="C52" s="236">
        <v>1687105</v>
      </c>
      <c r="D52" s="236">
        <v>1687105</v>
      </c>
      <c r="E52" s="25"/>
      <c r="F52" s="25">
        <v>1687105</v>
      </c>
      <c r="G52" s="265"/>
      <c r="H52" s="25"/>
      <c r="I52" s="276"/>
      <c r="J52" s="263"/>
      <c r="K52" s="263"/>
      <c r="L52" s="263"/>
      <c r="M52" s="263"/>
      <c r="N52" s="275"/>
      <c r="O52" s="275"/>
    </row>
    <row r="53" s="215" customFormat="1" ht="17.25" customHeight="1" spans="1:15">
      <c r="A53" s="261" t="s">
        <v>182</v>
      </c>
      <c r="B53" s="262" t="s">
        <v>183</v>
      </c>
      <c r="C53" s="236">
        <v>10130400</v>
      </c>
      <c r="D53" s="236">
        <v>10130400</v>
      </c>
      <c r="E53" s="25">
        <v>10130400</v>
      </c>
      <c r="F53" s="25"/>
      <c r="G53" s="265"/>
      <c r="H53" s="25"/>
      <c r="I53" s="276"/>
      <c r="J53" s="263"/>
      <c r="K53" s="263"/>
      <c r="L53" s="263"/>
      <c r="M53" s="263"/>
      <c r="N53" s="275"/>
      <c r="O53" s="275"/>
    </row>
    <row r="54" s="215" customFormat="1" ht="17.25" customHeight="1" spans="1:15">
      <c r="A54" s="261" t="s">
        <v>184</v>
      </c>
      <c r="B54" s="264" t="s">
        <v>185</v>
      </c>
      <c r="C54" s="236">
        <v>8744400</v>
      </c>
      <c r="D54" s="236">
        <v>8744400</v>
      </c>
      <c r="E54" s="25">
        <v>8744400</v>
      </c>
      <c r="F54" s="25"/>
      <c r="G54" s="265"/>
      <c r="H54" s="25"/>
      <c r="I54" s="276"/>
      <c r="J54" s="263"/>
      <c r="K54" s="263"/>
      <c r="L54" s="263"/>
      <c r="M54" s="263"/>
      <c r="N54" s="275"/>
      <c r="O54" s="275"/>
    </row>
    <row r="55" s="215" customFormat="1" ht="17.25" customHeight="1" spans="1:15">
      <c r="A55" s="261" t="s">
        <v>186</v>
      </c>
      <c r="B55" s="266" t="s">
        <v>112</v>
      </c>
      <c r="C55" s="236">
        <v>2683200</v>
      </c>
      <c r="D55" s="236">
        <v>2683200</v>
      </c>
      <c r="E55" s="25">
        <v>2683200</v>
      </c>
      <c r="F55" s="25"/>
      <c r="G55" s="265"/>
      <c r="H55" s="25"/>
      <c r="I55" s="276"/>
      <c r="J55" s="263"/>
      <c r="K55" s="263"/>
      <c r="L55" s="263"/>
      <c r="M55" s="263"/>
      <c r="N55" s="275"/>
      <c r="O55" s="275"/>
    </row>
    <row r="56" s="215" customFormat="1" ht="17.25" customHeight="1" spans="1:15">
      <c r="A56" s="261" t="s">
        <v>187</v>
      </c>
      <c r="B56" s="266" t="s">
        <v>188</v>
      </c>
      <c r="C56" s="236">
        <v>5439600</v>
      </c>
      <c r="D56" s="236">
        <v>5439600</v>
      </c>
      <c r="E56" s="25">
        <v>5439600</v>
      </c>
      <c r="F56" s="25"/>
      <c r="G56" s="265"/>
      <c r="H56" s="25"/>
      <c r="I56" s="276"/>
      <c r="J56" s="263"/>
      <c r="K56" s="263"/>
      <c r="L56" s="263"/>
      <c r="M56" s="263"/>
      <c r="N56" s="275"/>
      <c r="O56" s="275"/>
    </row>
    <row r="57" s="215" customFormat="1" ht="17.25" customHeight="1" spans="1:15">
      <c r="A57" s="261" t="s">
        <v>189</v>
      </c>
      <c r="B57" s="266" t="s">
        <v>190</v>
      </c>
      <c r="C57" s="236">
        <v>621600</v>
      </c>
      <c r="D57" s="236">
        <v>621600</v>
      </c>
      <c r="E57" s="25">
        <v>621600</v>
      </c>
      <c r="F57" s="25"/>
      <c r="G57" s="265"/>
      <c r="H57" s="25"/>
      <c r="I57" s="276"/>
      <c r="J57" s="263"/>
      <c r="K57" s="263"/>
      <c r="L57" s="263"/>
      <c r="M57" s="263"/>
      <c r="N57" s="275"/>
      <c r="O57" s="275"/>
    </row>
    <row r="58" s="215" customFormat="1" ht="17.25" customHeight="1" spans="1:15">
      <c r="A58" s="261" t="s">
        <v>191</v>
      </c>
      <c r="B58" s="264" t="s">
        <v>192</v>
      </c>
      <c r="C58" s="236">
        <v>1386000</v>
      </c>
      <c r="D58" s="236">
        <v>1386000</v>
      </c>
      <c r="E58" s="25">
        <v>1386000</v>
      </c>
      <c r="F58" s="25"/>
      <c r="G58" s="265"/>
      <c r="H58" s="25"/>
      <c r="I58" s="276"/>
      <c r="J58" s="263"/>
      <c r="K58" s="263"/>
      <c r="L58" s="263"/>
      <c r="M58" s="263"/>
      <c r="N58" s="275"/>
      <c r="O58" s="275"/>
    </row>
    <row r="59" s="215" customFormat="1" ht="17.25" customHeight="1" spans="1:15">
      <c r="A59" s="261" t="s">
        <v>193</v>
      </c>
      <c r="B59" s="266" t="s">
        <v>192</v>
      </c>
      <c r="C59" s="236">
        <v>1386000</v>
      </c>
      <c r="D59" s="236">
        <v>1386000</v>
      </c>
      <c r="E59" s="25">
        <v>1386000</v>
      </c>
      <c r="F59" s="25"/>
      <c r="G59" s="265"/>
      <c r="H59" s="25"/>
      <c r="I59" s="276"/>
      <c r="J59" s="263"/>
      <c r="K59" s="263"/>
      <c r="L59" s="263"/>
      <c r="M59" s="263"/>
      <c r="N59" s="275"/>
      <c r="O59" s="275"/>
    </row>
    <row r="60" s="215" customFormat="1" ht="17.25" customHeight="1" spans="1:15">
      <c r="A60" s="261" t="s">
        <v>194</v>
      </c>
      <c r="B60" s="262" t="s">
        <v>195</v>
      </c>
      <c r="C60" s="236">
        <v>100000</v>
      </c>
      <c r="D60" s="236">
        <v>100000</v>
      </c>
      <c r="E60" s="25"/>
      <c r="F60" s="25">
        <v>100000</v>
      </c>
      <c r="G60" s="265"/>
      <c r="H60" s="25"/>
      <c r="I60" s="276"/>
      <c r="J60" s="263"/>
      <c r="K60" s="263"/>
      <c r="L60" s="263"/>
      <c r="M60" s="263"/>
      <c r="N60" s="275"/>
      <c r="O60" s="275"/>
    </row>
    <row r="61" s="215" customFormat="1" ht="17.25" customHeight="1" spans="1:15">
      <c r="A61" s="261" t="s">
        <v>196</v>
      </c>
      <c r="B61" s="264" t="s">
        <v>197</v>
      </c>
      <c r="C61" s="236">
        <v>100000</v>
      </c>
      <c r="D61" s="236">
        <v>100000</v>
      </c>
      <c r="E61" s="25"/>
      <c r="F61" s="25">
        <v>100000</v>
      </c>
      <c r="G61" s="265"/>
      <c r="H61" s="25"/>
      <c r="I61" s="276"/>
      <c r="J61" s="263"/>
      <c r="K61" s="263"/>
      <c r="L61" s="263"/>
      <c r="M61" s="263"/>
      <c r="N61" s="275"/>
      <c r="O61" s="275"/>
    </row>
    <row r="62" s="215" customFormat="1" ht="17.25" customHeight="1" spans="1:15">
      <c r="A62" s="261" t="s">
        <v>198</v>
      </c>
      <c r="B62" s="266" t="s">
        <v>199</v>
      </c>
      <c r="C62" s="236">
        <v>100000</v>
      </c>
      <c r="D62" s="236">
        <v>100000</v>
      </c>
      <c r="E62" s="25"/>
      <c r="F62" s="25">
        <v>100000</v>
      </c>
      <c r="G62" s="265"/>
      <c r="H62" s="25"/>
      <c r="I62" s="276"/>
      <c r="J62" s="263"/>
      <c r="K62" s="263"/>
      <c r="L62" s="263"/>
      <c r="M62" s="263"/>
      <c r="N62" s="275"/>
      <c r="O62" s="275"/>
    </row>
    <row r="63" s="215" customFormat="1" ht="17.25" customHeight="1" spans="1:15">
      <c r="A63" s="261" t="s">
        <v>200</v>
      </c>
      <c r="B63" s="262" t="s">
        <v>201</v>
      </c>
      <c r="C63" s="236">
        <v>1689779</v>
      </c>
      <c r="D63" s="236">
        <v>1689779</v>
      </c>
      <c r="E63" s="25">
        <v>1689779</v>
      </c>
      <c r="F63" s="25"/>
      <c r="G63" s="265"/>
      <c r="H63" s="25"/>
      <c r="I63" s="276"/>
      <c r="J63" s="263"/>
      <c r="K63" s="263"/>
      <c r="L63" s="263"/>
      <c r="M63" s="263"/>
      <c r="N63" s="275"/>
      <c r="O63" s="275"/>
    </row>
    <row r="64" s="215" customFormat="1" ht="17.25" customHeight="1" spans="1:15">
      <c r="A64" s="261" t="s">
        <v>202</v>
      </c>
      <c r="B64" s="264" t="s">
        <v>203</v>
      </c>
      <c r="C64" s="236">
        <v>1689779</v>
      </c>
      <c r="D64" s="236">
        <v>1689779</v>
      </c>
      <c r="E64" s="25">
        <v>1689779</v>
      </c>
      <c r="F64" s="25"/>
      <c r="G64" s="265"/>
      <c r="H64" s="25"/>
      <c r="I64" s="276"/>
      <c r="J64" s="263"/>
      <c r="K64" s="263"/>
      <c r="L64" s="263"/>
      <c r="M64" s="263"/>
      <c r="N64" s="275"/>
      <c r="O64" s="275"/>
    </row>
    <row r="65" s="215" customFormat="1" ht="17.25" customHeight="1" spans="1:15">
      <c r="A65" s="261" t="s">
        <v>204</v>
      </c>
      <c r="B65" s="266" t="s">
        <v>205</v>
      </c>
      <c r="C65" s="236">
        <v>1689779</v>
      </c>
      <c r="D65" s="236">
        <v>1689779</v>
      </c>
      <c r="E65" s="25">
        <v>1689779</v>
      </c>
      <c r="F65" s="25"/>
      <c r="G65" s="265"/>
      <c r="H65" s="25"/>
      <c r="I65" s="276"/>
      <c r="J65" s="263"/>
      <c r="K65" s="263"/>
      <c r="L65" s="263"/>
      <c r="M65" s="263"/>
      <c r="N65" s="275"/>
      <c r="O65" s="275"/>
    </row>
    <row r="66" s="215" customFormat="1" ht="17.25" customHeight="1" spans="1:15">
      <c r="A66" s="261" t="s">
        <v>206</v>
      </c>
      <c r="B66" s="262" t="s">
        <v>207</v>
      </c>
      <c r="C66" s="236">
        <v>325000</v>
      </c>
      <c r="D66" s="236">
        <v>325000</v>
      </c>
      <c r="E66" s="25"/>
      <c r="F66" s="25">
        <v>325000</v>
      </c>
      <c r="G66" s="265"/>
      <c r="H66" s="25"/>
      <c r="I66" s="276"/>
      <c r="J66" s="263"/>
      <c r="K66" s="263"/>
      <c r="L66" s="263"/>
      <c r="M66" s="263"/>
      <c r="N66" s="275"/>
      <c r="O66" s="275"/>
    </row>
    <row r="67" s="215" customFormat="1" ht="17.25" customHeight="1" spans="1:15">
      <c r="A67" s="261" t="s">
        <v>208</v>
      </c>
      <c r="B67" s="264" t="s">
        <v>209</v>
      </c>
      <c r="C67" s="236">
        <v>325000</v>
      </c>
      <c r="D67" s="236">
        <v>325000</v>
      </c>
      <c r="E67" s="25"/>
      <c r="F67" s="25">
        <v>325000</v>
      </c>
      <c r="G67" s="265"/>
      <c r="H67" s="25"/>
      <c r="I67" s="276"/>
      <c r="J67" s="263"/>
      <c r="K67" s="263"/>
      <c r="L67" s="263"/>
      <c r="M67" s="263"/>
      <c r="N67" s="275"/>
      <c r="O67" s="275"/>
    </row>
    <row r="68" s="215" customFormat="1" ht="17.25" customHeight="1" spans="1:15">
      <c r="A68" s="261" t="s">
        <v>210</v>
      </c>
      <c r="B68" s="266" t="s">
        <v>105</v>
      </c>
      <c r="C68" s="236">
        <v>325000</v>
      </c>
      <c r="D68" s="236">
        <v>325000</v>
      </c>
      <c r="E68" s="25"/>
      <c r="F68" s="25">
        <v>325000</v>
      </c>
      <c r="G68" s="265"/>
      <c r="H68" s="25"/>
      <c r="I68" s="276"/>
      <c r="J68" s="263"/>
      <c r="K68" s="263"/>
      <c r="L68" s="263"/>
      <c r="M68" s="263"/>
      <c r="N68" s="275"/>
      <c r="O68" s="275"/>
    </row>
    <row r="69" ht="21" customHeight="1" spans="1:15">
      <c r="A69" s="277" t="s">
        <v>56</v>
      </c>
      <c r="B69" s="177"/>
      <c r="C69" s="128">
        <f>C10+C11+C13+C14+C16+C18+C19+C21+C23+C25++C28+C29+C30+C31+C33+C35+C38+C40+C41+C42+C43+C46+C47+C48+C50+C52+C55+C56+C57+C59+C62+C64+C66</f>
        <v>51605382.8</v>
      </c>
      <c r="D69" s="128">
        <f>D10+D11+D13+D14+D16+D18+D19+D21+D23+D25++D28+D29+D30+D31+D33+D35+D38+D40+D41+D42+D43+D46+D47+D48+D50+D52+D55+D56+D57+D59+D62+D64+D66</f>
        <v>51605382.8</v>
      </c>
      <c r="E69" s="128">
        <f>E10+E11+E13+E14+E16+E18+E19+E21+E23+E25++E28+E29+E30+E31+E33+E35+E38+E40+E41+E42+E43+E46+E47+E48+E50+E52+E55+E56+E57+E59+E62+E64+E66</f>
        <v>46414782.8</v>
      </c>
      <c r="F69" s="128">
        <f>F10+F11+F13+F14+F16+F18+F19+F21+F23+F25++F28+F29+F30+F31+F33+F35+F38+F40+F41+F42+F43+F46+F47+F48+F50+F52+F55+F56+F57+F59+F62+F64+F66</f>
        <v>5190600</v>
      </c>
      <c r="G69" s="128"/>
      <c r="H69" s="128"/>
      <c r="I69" s="278"/>
      <c r="J69" s="162"/>
      <c r="K69" s="162"/>
      <c r="L69" s="162"/>
      <c r="M69" s="162"/>
      <c r="N69" s="162"/>
      <c r="O69" s="162"/>
    </row>
  </sheetData>
  <mergeCells count="12">
    <mergeCell ref="A2:O2"/>
    <mergeCell ref="A3:O3"/>
    <mergeCell ref="A4:B4"/>
    <mergeCell ref="D5:F5"/>
    <mergeCell ref="J5:O5"/>
    <mergeCell ref="A69:B6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68:B68 A8:C67 G8:XFD6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G27" sqref="G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54"/>
      <c r="B2" s="58"/>
      <c r="C2" s="58"/>
      <c r="D2" s="58" t="s">
        <v>211</v>
      </c>
    </row>
    <row r="3" ht="41.25" customHeight="1" spans="1:1">
      <c r="A3" s="53" t="str">
        <f>"2025"&amp;"年部门财政拨款收支预算总表"</f>
        <v>2025年部门财政拨款收支预算总表</v>
      </c>
    </row>
    <row r="4" ht="17.25" customHeight="1" spans="1:4">
      <c r="A4" s="56" t="s">
        <v>1</v>
      </c>
      <c r="B4" s="242"/>
      <c r="D4" s="58" t="s">
        <v>2</v>
      </c>
    </row>
    <row r="5" ht="17.25" customHeight="1" spans="1:4">
      <c r="A5" s="243" t="s">
        <v>3</v>
      </c>
      <c r="B5" s="244"/>
      <c r="C5" s="243" t="s">
        <v>4</v>
      </c>
      <c r="D5" s="244"/>
    </row>
    <row r="6" ht="18.75" customHeight="1" spans="1:4">
      <c r="A6" s="243" t="s">
        <v>5</v>
      </c>
      <c r="B6" s="243" t="s">
        <v>6</v>
      </c>
      <c r="C6" s="243" t="s">
        <v>7</v>
      </c>
      <c r="D6" s="243" t="s">
        <v>6</v>
      </c>
    </row>
    <row r="7" ht="16.5" customHeight="1" spans="1:4">
      <c r="A7" s="245" t="s">
        <v>212</v>
      </c>
      <c r="B7" s="128">
        <f>B8</f>
        <v>51605382.8</v>
      </c>
      <c r="C7" s="245" t="s">
        <v>213</v>
      </c>
      <c r="D7" s="128">
        <f>SUM(D8:D33)</f>
        <v>51605382.8</v>
      </c>
    </row>
    <row r="8" ht="16.5" customHeight="1" spans="1:4">
      <c r="A8" s="245" t="s">
        <v>214</v>
      </c>
      <c r="B8" s="128">
        <v>51605382.8</v>
      </c>
      <c r="C8" s="245" t="s">
        <v>215</v>
      </c>
      <c r="D8" s="71">
        <v>30330492.8</v>
      </c>
    </row>
    <row r="9" ht="16.5" customHeight="1" spans="1:4">
      <c r="A9" s="245" t="s">
        <v>216</v>
      </c>
      <c r="B9" s="128"/>
      <c r="C9" s="245" t="s">
        <v>217</v>
      </c>
      <c r="D9" s="71"/>
    </row>
    <row r="10" ht="16.5" customHeight="1" spans="1:4">
      <c r="A10" s="245" t="s">
        <v>218</v>
      </c>
      <c r="B10" s="128"/>
      <c r="C10" s="245" t="s">
        <v>219</v>
      </c>
      <c r="D10" s="71"/>
    </row>
    <row r="11" ht="16.5" customHeight="1" spans="1:4">
      <c r="A11" s="245" t="s">
        <v>220</v>
      </c>
      <c r="B11" s="128"/>
      <c r="C11" s="245" t="s">
        <v>221</v>
      </c>
      <c r="D11" s="71"/>
    </row>
    <row r="12" ht="16.5" customHeight="1" spans="1:4">
      <c r="A12" s="245" t="s">
        <v>214</v>
      </c>
      <c r="B12" s="128"/>
      <c r="C12" s="245" t="s">
        <v>222</v>
      </c>
      <c r="D12" s="71"/>
    </row>
    <row r="13" ht="16.5" customHeight="1" spans="1:4">
      <c r="A13" s="246" t="s">
        <v>216</v>
      </c>
      <c r="B13" s="128"/>
      <c r="C13" s="247" t="s">
        <v>223</v>
      </c>
      <c r="D13" s="71"/>
    </row>
    <row r="14" ht="16.5" customHeight="1" spans="1:4">
      <c r="A14" s="246" t="s">
        <v>218</v>
      </c>
      <c r="B14" s="128"/>
      <c r="C14" s="247" t="s">
        <v>224</v>
      </c>
      <c r="D14" s="71"/>
    </row>
    <row r="15" ht="16.5" customHeight="1" spans="1:4">
      <c r="A15" s="248"/>
      <c r="B15" s="128"/>
      <c r="C15" s="247" t="s">
        <v>225</v>
      </c>
      <c r="D15" s="71">
        <v>3546862</v>
      </c>
    </row>
    <row r="16" ht="16.5" customHeight="1" spans="1:4">
      <c r="A16" s="248"/>
      <c r="B16" s="128"/>
      <c r="C16" s="247" t="s">
        <v>226</v>
      </c>
      <c r="D16" s="71">
        <v>1662449</v>
      </c>
    </row>
    <row r="17" ht="16.5" customHeight="1" spans="1:4">
      <c r="A17" s="248"/>
      <c r="B17" s="128"/>
      <c r="C17" s="247" t="s">
        <v>227</v>
      </c>
      <c r="D17" s="71"/>
    </row>
    <row r="18" ht="16.5" customHeight="1" spans="1:4">
      <c r="A18" s="248"/>
      <c r="B18" s="128"/>
      <c r="C18" s="247" t="s">
        <v>228</v>
      </c>
      <c r="D18" s="236">
        <v>3820400</v>
      </c>
    </row>
    <row r="19" ht="16.5" customHeight="1" spans="1:4">
      <c r="A19" s="248"/>
      <c r="B19" s="128"/>
      <c r="C19" s="247" t="s">
        <v>229</v>
      </c>
      <c r="D19" s="236">
        <v>10130400</v>
      </c>
    </row>
    <row r="20" ht="16.5" customHeight="1" spans="1:4">
      <c r="A20" s="248"/>
      <c r="B20" s="128"/>
      <c r="C20" s="247" t="s">
        <v>230</v>
      </c>
      <c r="D20" s="236">
        <v>100000</v>
      </c>
    </row>
    <row r="21" ht="16.5" customHeight="1" spans="1:4">
      <c r="A21" s="248"/>
      <c r="B21" s="128"/>
      <c r="C21" s="247" t="s">
        <v>231</v>
      </c>
      <c r="D21" s="236"/>
    </row>
    <row r="22" ht="16.5" customHeight="1" spans="1:4">
      <c r="A22" s="248"/>
      <c r="B22" s="128"/>
      <c r="C22" s="247" t="s">
        <v>232</v>
      </c>
      <c r="D22" s="236"/>
    </row>
    <row r="23" ht="16.5" customHeight="1" spans="1:4">
      <c r="A23" s="248"/>
      <c r="B23" s="128"/>
      <c r="C23" s="247" t="s">
        <v>233</v>
      </c>
      <c r="D23" s="236"/>
    </row>
    <row r="24" ht="16.5" customHeight="1" spans="1:4">
      <c r="A24" s="248"/>
      <c r="B24" s="128"/>
      <c r="C24" s="247" t="s">
        <v>234</v>
      </c>
      <c r="D24" s="236"/>
    </row>
    <row r="25" ht="16.5" customHeight="1" spans="1:4">
      <c r="A25" s="248"/>
      <c r="B25" s="128"/>
      <c r="C25" s="247" t="s">
        <v>235</v>
      </c>
      <c r="D25" s="236"/>
    </row>
    <row r="26" ht="16.5" customHeight="1" spans="1:4">
      <c r="A26" s="248"/>
      <c r="B26" s="128"/>
      <c r="C26" s="247" t="s">
        <v>236</v>
      </c>
      <c r="D26" s="236">
        <v>1689779</v>
      </c>
    </row>
    <row r="27" ht="16.5" customHeight="1" spans="1:4">
      <c r="A27" s="248"/>
      <c r="B27" s="128"/>
      <c r="C27" s="247" t="s">
        <v>237</v>
      </c>
      <c r="D27" s="236"/>
    </row>
    <row r="28" ht="16.5" customHeight="1" spans="1:4">
      <c r="A28" s="248"/>
      <c r="B28" s="128"/>
      <c r="C28" s="247" t="s">
        <v>238</v>
      </c>
      <c r="D28" s="236">
        <v>325000</v>
      </c>
    </row>
    <row r="29" ht="16.5" customHeight="1" spans="1:4">
      <c r="A29" s="248"/>
      <c r="B29" s="128"/>
      <c r="C29" s="247" t="s">
        <v>239</v>
      </c>
      <c r="D29" s="236"/>
    </row>
    <row r="30" ht="16.5" customHeight="1" spans="1:4">
      <c r="A30" s="248"/>
      <c r="B30" s="128"/>
      <c r="C30" s="247" t="s">
        <v>240</v>
      </c>
      <c r="D30" s="236"/>
    </row>
    <row r="31" ht="16.5" customHeight="1" spans="1:4">
      <c r="A31" s="248"/>
      <c r="B31" s="128"/>
      <c r="C31" s="247" t="s">
        <v>241</v>
      </c>
      <c r="D31" s="236"/>
    </row>
    <row r="32" ht="16.5" customHeight="1" spans="1:4">
      <c r="A32" s="248"/>
      <c r="B32" s="128"/>
      <c r="C32" s="246" t="s">
        <v>242</v>
      </c>
      <c r="D32" s="236"/>
    </row>
    <row r="33" ht="16.5" customHeight="1" spans="1:4">
      <c r="A33" s="248"/>
      <c r="B33" s="128"/>
      <c r="C33" s="246" t="s">
        <v>243</v>
      </c>
      <c r="D33" s="236"/>
    </row>
    <row r="34" ht="16.5" customHeight="1" spans="1:4">
      <c r="A34" s="248"/>
      <c r="B34" s="128"/>
      <c r="C34" s="249" t="s">
        <v>244</v>
      </c>
      <c r="D34" s="236"/>
    </row>
    <row r="35" ht="15" customHeight="1" spans="1:4">
      <c r="A35" s="250" t="s">
        <v>51</v>
      </c>
      <c r="B35" s="251">
        <v>51605382.8</v>
      </c>
      <c r="C35" s="250" t="s">
        <v>52</v>
      </c>
      <c r="D35" s="252">
        <f>D7</f>
        <v>51605382.8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G69"/>
  <sheetViews>
    <sheetView showZeros="0" workbookViewId="0">
      <pane ySplit="1" topLeftCell="A2" activePane="bottomLeft" state="frozen"/>
      <selection/>
      <selection pane="bottomLeft" activeCell="D73" sqref="D73"/>
    </sheetView>
  </sheetViews>
  <sheetFormatPr defaultColWidth="9.14166666666667" defaultRowHeight="14.25" customHeight="1" outlineLevelCol="6"/>
  <cols>
    <col min="1" max="1" width="15.625" style="216" customWidth="1"/>
    <col min="2" max="2" width="29.125" style="216" customWidth="1"/>
    <col min="3" max="7" width="24.1416666666667" style="216" customWidth="1"/>
    <col min="8" max="16384" width="9.14166666666667" style="216"/>
  </cols>
  <sheetData>
    <row r="1" customHeight="1" spans="1:7">
      <c r="A1" s="217"/>
      <c r="B1" s="217"/>
      <c r="C1" s="217"/>
      <c r="D1" s="217"/>
      <c r="E1" s="217"/>
      <c r="F1" s="217"/>
      <c r="G1" s="217"/>
    </row>
    <row r="2" customHeight="1" spans="4:7">
      <c r="D2" s="218"/>
      <c r="F2" s="219"/>
      <c r="G2" s="220" t="s">
        <v>245</v>
      </c>
    </row>
    <row r="3" ht="41.25" customHeight="1" spans="1:7">
      <c r="A3" s="221" t="str">
        <f>"2025"&amp;"年一般公共预算支出预算表（按功能科目分类）"</f>
        <v>2025年一般公共预算支出预算表（按功能科目分类）</v>
      </c>
      <c r="B3" s="221"/>
      <c r="C3" s="221"/>
      <c r="D3" s="221"/>
      <c r="E3" s="221"/>
      <c r="F3" s="221"/>
      <c r="G3" s="221"/>
    </row>
    <row r="4" ht="18" customHeight="1" spans="1:7">
      <c r="A4" s="222" t="s">
        <v>1</v>
      </c>
      <c r="F4" s="223"/>
      <c r="G4" s="220" t="s">
        <v>2</v>
      </c>
    </row>
    <row r="5" ht="20.25" customHeight="1" spans="1:7">
      <c r="A5" s="224" t="s">
        <v>246</v>
      </c>
      <c r="B5" s="225"/>
      <c r="C5" s="226" t="s">
        <v>56</v>
      </c>
      <c r="D5" s="227" t="s">
        <v>77</v>
      </c>
      <c r="E5" s="228"/>
      <c r="F5" s="229"/>
      <c r="G5" s="230" t="s">
        <v>78</v>
      </c>
    </row>
    <row r="6" ht="20.25" customHeight="1" spans="1:7">
      <c r="A6" s="231" t="s">
        <v>74</v>
      </c>
      <c r="B6" s="231" t="s">
        <v>75</v>
      </c>
      <c r="C6" s="232"/>
      <c r="D6" s="233" t="s">
        <v>58</v>
      </c>
      <c r="E6" s="233" t="s">
        <v>247</v>
      </c>
      <c r="F6" s="233" t="s">
        <v>248</v>
      </c>
      <c r="G6" s="234"/>
    </row>
    <row r="7" ht="15" customHeight="1" spans="1:7">
      <c r="A7" s="235" t="s">
        <v>84</v>
      </c>
      <c r="B7" s="235" t="s">
        <v>85</v>
      </c>
      <c r="C7" s="235" t="s">
        <v>86</v>
      </c>
      <c r="D7" s="235" t="s">
        <v>87</v>
      </c>
      <c r="E7" s="235" t="s">
        <v>88</v>
      </c>
      <c r="F7" s="235" t="s">
        <v>89</v>
      </c>
      <c r="G7" s="235" t="s">
        <v>90</v>
      </c>
    </row>
    <row r="8" s="215" customFormat="1" ht="18" customHeight="1" spans="1:7">
      <c r="A8" s="68" t="s">
        <v>99</v>
      </c>
      <c r="B8" s="68" t="s">
        <v>100</v>
      </c>
      <c r="C8" s="236">
        <v>30330492.8</v>
      </c>
      <c r="D8" s="71">
        <v>29435292.8</v>
      </c>
      <c r="E8" s="71">
        <v>25961666.8</v>
      </c>
      <c r="F8" s="71">
        <v>3473626</v>
      </c>
      <c r="G8" s="71">
        <v>895200</v>
      </c>
    </row>
    <row r="9" s="215" customFormat="1" ht="18" customHeight="1" spans="1:7">
      <c r="A9" s="237" t="s">
        <v>102</v>
      </c>
      <c r="B9" s="237" t="s">
        <v>103</v>
      </c>
      <c r="C9" s="236">
        <v>654800</v>
      </c>
      <c r="D9" s="71">
        <v>654800</v>
      </c>
      <c r="E9" s="71">
        <v>604800</v>
      </c>
      <c r="F9" s="71">
        <v>50000</v>
      </c>
      <c r="G9" s="71"/>
    </row>
    <row r="10" s="215" customFormat="1" ht="18" customHeight="1" spans="1:7">
      <c r="A10" s="238" t="s">
        <v>104</v>
      </c>
      <c r="B10" s="238" t="s">
        <v>105</v>
      </c>
      <c r="C10" s="236">
        <v>604800</v>
      </c>
      <c r="D10" s="71">
        <v>604800</v>
      </c>
      <c r="E10" s="71">
        <v>604800</v>
      </c>
      <c r="F10" s="71"/>
      <c r="G10" s="71"/>
    </row>
    <row r="11" s="215" customFormat="1" ht="18.75" customHeight="1" spans="1:7">
      <c r="A11" s="238" t="s">
        <v>106</v>
      </c>
      <c r="B11" s="238" t="s">
        <v>107</v>
      </c>
      <c r="C11" s="236">
        <v>50000</v>
      </c>
      <c r="D11" s="71">
        <v>50000</v>
      </c>
      <c r="E11" s="71"/>
      <c r="F11" s="71">
        <v>50000</v>
      </c>
      <c r="G11" s="71"/>
    </row>
    <row r="12" s="215" customFormat="1" ht="18" customHeight="1" spans="1:7">
      <c r="A12" s="237" t="s">
        <v>108</v>
      </c>
      <c r="B12" s="237" t="s">
        <v>109</v>
      </c>
      <c r="C12" s="236">
        <v>15976483</v>
      </c>
      <c r="D12" s="71">
        <v>15201283</v>
      </c>
      <c r="E12" s="71">
        <v>13972150</v>
      </c>
      <c r="F12" s="71">
        <v>1229133</v>
      </c>
      <c r="G12" s="71">
        <v>775200</v>
      </c>
    </row>
    <row r="13" s="215" customFormat="1" ht="18" customHeight="1" spans="1:7">
      <c r="A13" s="238" t="s">
        <v>110</v>
      </c>
      <c r="B13" s="238" t="s">
        <v>105</v>
      </c>
      <c r="C13" s="236">
        <v>15912691</v>
      </c>
      <c r="D13" s="71">
        <v>15201283</v>
      </c>
      <c r="E13" s="71">
        <v>13972150</v>
      </c>
      <c r="F13" s="71">
        <v>1229133</v>
      </c>
      <c r="G13" s="71">
        <v>711408</v>
      </c>
    </row>
    <row r="14" s="215" customFormat="1" ht="18" customHeight="1" spans="1:7">
      <c r="A14" s="238" t="s">
        <v>111</v>
      </c>
      <c r="B14" s="238" t="s">
        <v>112</v>
      </c>
      <c r="C14" s="236">
        <v>63792</v>
      </c>
      <c r="D14" s="71"/>
      <c r="E14" s="71"/>
      <c r="F14" s="71"/>
      <c r="G14" s="71">
        <v>63792</v>
      </c>
    </row>
    <row r="15" s="215" customFormat="1" ht="18" customHeight="1" spans="1:7">
      <c r="A15" s="237" t="s">
        <v>113</v>
      </c>
      <c r="B15" s="237" t="s">
        <v>114</v>
      </c>
      <c r="C15" s="236">
        <v>37310</v>
      </c>
      <c r="D15" s="71">
        <v>37310</v>
      </c>
      <c r="E15" s="71"/>
      <c r="F15" s="71">
        <v>37310</v>
      </c>
      <c r="G15" s="71"/>
    </row>
    <row r="16" s="215" customFormat="1" ht="18" customHeight="1" spans="1:7">
      <c r="A16" s="238" t="s">
        <v>115</v>
      </c>
      <c r="B16" s="238" t="s">
        <v>105</v>
      </c>
      <c r="C16" s="236">
        <v>37310</v>
      </c>
      <c r="D16" s="71">
        <v>37310</v>
      </c>
      <c r="E16" s="71"/>
      <c r="F16" s="71">
        <v>37310</v>
      </c>
      <c r="G16" s="71"/>
    </row>
    <row r="17" s="215" customFormat="1" ht="18" customHeight="1" spans="1:7">
      <c r="A17" s="237" t="s">
        <v>116</v>
      </c>
      <c r="B17" s="237" t="s">
        <v>117</v>
      </c>
      <c r="C17" s="236">
        <v>126400</v>
      </c>
      <c r="D17" s="71">
        <v>126400</v>
      </c>
      <c r="E17" s="71">
        <v>26400</v>
      </c>
      <c r="F17" s="71">
        <v>100000</v>
      </c>
      <c r="G17" s="71"/>
    </row>
    <row r="18" s="215" customFormat="1" ht="18" customHeight="1" spans="1:7">
      <c r="A18" s="238" t="s">
        <v>118</v>
      </c>
      <c r="B18" s="238" t="s">
        <v>105</v>
      </c>
      <c r="C18" s="236">
        <v>26400</v>
      </c>
      <c r="D18" s="71">
        <v>26400</v>
      </c>
      <c r="E18" s="71">
        <v>26400</v>
      </c>
      <c r="F18" s="71"/>
      <c r="G18" s="71"/>
    </row>
    <row r="19" s="215" customFormat="1" ht="18" customHeight="1" spans="1:7">
      <c r="A19" s="238" t="s">
        <v>119</v>
      </c>
      <c r="B19" s="238" t="s">
        <v>112</v>
      </c>
      <c r="C19" s="236">
        <v>100000</v>
      </c>
      <c r="D19" s="71">
        <v>100000</v>
      </c>
      <c r="E19" s="71"/>
      <c r="F19" s="71">
        <v>100000</v>
      </c>
      <c r="G19" s="71"/>
    </row>
    <row r="20" s="215" customFormat="1" ht="18" customHeight="1" spans="1:7">
      <c r="A20" s="237" t="s">
        <v>120</v>
      </c>
      <c r="B20" s="237" t="s">
        <v>121</v>
      </c>
      <c r="C20" s="236">
        <v>960000</v>
      </c>
      <c r="D20" s="71">
        <v>960000</v>
      </c>
      <c r="E20" s="71">
        <v>960000</v>
      </c>
      <c r="F20" s="71"/>
      <c r="G20" s="71"/>
    </row>
    <row r="21" s="215" customFormat="1" ht="18" customHeight="1" spans="1:7">
      <c r="A21" s="238" t="s">
        <v>122</v>
      </c>
      <c r="B21" s="238" t="s">
        <v>123</v>
      </c>
      <c r="C21" s="236">
        <v>960000</v>
      </c>
      <c r="D21" s="71">
        <v>960000</v>
      </c>
      <c r="E21" s="71">
        <v>960000</v>
      </c>
      <c r="F21" s="71"/>
      <c r="G21" s="71"/>
    </row>
    <row r="22" s="215" customFormat="1" ht="18" customHeight="1" spans="1:7">
      <c r="A22" s="237" t="s">
        <v>124</v>
      </c>
      <c r="B22" s="237" t="s">
        <v>125</v>
      </c>
      <c r="C22" s="236">
        <v>143933</v>
      </c>
      <c r="D22" s="71">
        <v>23933</v>
      </c>
      <c r="E22" s="71"/>
      <c r="F22" s="71">
        <v>23933</v>
      </c>
      <c r="G22" s="71">
        <v>120000</v>
      </c>
    </row>
    <row r="23" s="215" customFormat="1" ht="18" customHeight="1" spans="1:7">
      <c r="A23" s="238" t="s">
        <v>126</v>
      </c>
      <c r="B23" s="238" t="s">
        <v>105</v>
      </c>
      <c r="C23" s="236">
        <v>143933</v>
      </c>
      <c r="D23" s="71">
        <v>23933</v>
      </c>
      <c r="E23" s="71"/>
      <c r="F23" s="71">
        <v>23933</v>
      </c>
      <c r="G23" s="71">
        <v>120000</v>
      </c>
    </row>
    <row r="24" s="215" customFormat="1" ht="18" customHeight="1" spans="1:7">
      <c r="A24" s="237" t="s">
        <v>127</v>
      </c>
      <c r="B24" s="237" t="s">
        <v>128</v>
      </c>
      <c r="C24" s="236">
        <v>12431566.8</v>
      </c>
      <c r="D24" s="71">
        <v>12431566.8</v>
      </c>
      <c r="E24" s="71">
        <v>10398316.8</v>
      </c>
      <c r="F24" s="71">
        <v>2033250</v>
      </c>
      <c r="G24" s="71"/>
    </row>
    <row r="25" s="215" customFormat="1" ht="18" customHeight="1" spans="1:7">
      <c r="A25" s="238" t="s">
        <v>129</v>
      </c>
      <c r="B25" s="238" t="s">
        <v>130</v>
      </c>
      <c r="C25" s="236">
        <v>12431566.8</v>
      </c>
      <c r="D25" s="71">
        <v>12431566.8</v>
      </c>
      <c r="E25" s="71">
        <v>10398316.8</v>
      </c>
      <c r="F25" s="71">
        <v>2033250</v>
      </c>
      <c r="G25" s="71"/>
    </row>
    <row r="26" s="215" customFormat="1" ht="18" customHeight="1" spans="1:7">
      <c r="A26" s="68" t="s">
        <v>131</v>
      </c>
      <c r="B26" s="68" t="s">
        <v>132</v>
      </c>
      <c r="C26" s="236">
        <v>3546862</v>
      </c>
      <c r="D26" s="71">
        <v>3546862</v>
      </c>
      <c r="E26" s="71">
        <v>3395662</v>
      </c>
      <c r="F26" s="71">
        <v>151200</v>
      </c>
      <c r="G26" s="71"/>
    </row>
    <row r="27" s="215" customFormat="1" ht="18" customHeight="1" spans="1:7">
      <c r="A27" s="237" t="s">
        <v>133</v>
      </c>
      <c r="B27" s="237" t="s">
        <v>134</v>
      </c>
      <c r="C27" s="236">
        <v>2724562</v>
      </c>
      <c r="D27" s="71">
        <v>2724562</v>
      </c>
      <c r="E27" s="71">
        <v>2573362</v>
      </c>
      <c r="F27" s="71">
        <v>151200</v>
      </c>
      <c r="G27" s="71"/>
    </row>
    <row r="28" s="215" customFormat="1" ht="18" customHeight="1" spans="1:7">
      <c r="A28" s="238" t="s">
        <v>135</v>
      </c>
      <c r="B28" s="238" t="s">
        <v>136</v>
      </c>
      <c r="C28" s="236">
        <v>864000</v>
      </c>
      <c r="D28" s="71">
        <v>864000</v>
      </c>
      <c r="E28" s="71">
        <v>756000</v>
      </c>
      <c r="F28" s="71">
        <v>108000</v>
      </c>
      <c r="G28" s="71"/>
    </row>
    <row r="29" s="215" customFormat="1" ht="18" customHeight="1" spans="1:7">
      <c r="A29" s="238" t="s">
        <v>137</v>
      </c>
      <c r="B29" s="238" t="s">
        <v>138</v>
      </c>
      <c r="C29" s="236">
        <v>288000</v>
      </c>
      <c r="D29" s="71">
        <v>288000</v>
      </c>
      <c r="E29" s="71">
        <v>244800</v>
      </c>
      <c r="F29" s="71">
        <v>43200</v>
      </c>
      <c r="G29" s="71"/>
    </row>
    <row r="30" s="215" customFormat="1" ht="18" customHeight="1" spans="1:7">
      <c r="A30" s="238" t="s">
        <v>139</v>
      </c>
      <c r="B30" s="238" t="s">
        <v>140</v>
      </c>
      <c r="C30" s="236">
        <v>1472562</v>
      </c>
      <c r="D30" s="71">
        <v>1472562</v>
      </c>
      <c r="E30" s="71">
        <v>1472562</v>
      </c>
      <c r="F30" s="71"/>
      <c r="G30" s="71"/>
    </row>
    <row r="31" s="215" customFormat="1" ht="18" customHeight="1" spans="1:7">
      <c r="A31" s="238" t="s">
        <v>141</v>
      </c>
      <c r="B31" s="238" t="s">
        <v>142</v>
      </c>
      <c r="C31" s="236">
        <v>100000</v>
      </c>
      <c r="D31" s="71">
        <v>100000</v>
      </c>
      <c r="E31" s="71">
        <v>100000</v>
      </c>
      <c r="F31" s="71"/>
      <c r="G31" s="71"/>
    </row>
    <row r="32" s="215" customFormat="1" ht="18" customHeight="1" spans="1:7">
      <c r="A32" s="237" t="s">
        <v>143</v>
      </c>
      <c r="B32" s="237" t="s">
        <v>144</v>
      </c>
      <c r="C32" s="236">
        <v>68112</v>
      </c>
      <c r="D32" s="71">
        <v>68112</v>
      </c>
      <c r="E32" s="71">
        <v>68112</v>
      </c>
      <c r="F32" s="71"/>
      <c r="G32" s="71"/>
    </row>
    <row r="33" s="215" customFormat="1" ht="18" customHeight="1" spans="1:7">
      <c r="A33" s="238" t="s">
        <v>145</v>
      </c>
      <c r="B33" s="238" t="s">
        <v>146</v>
      </c>
      <c r="C33" s="236">
        <v>68112</v>
      </c>
      <c r="D33" s="71">
        <v>68112</v>
      </c>
      <c r="E33" s="71">
        <v>68112</v>
      </c>
      <c r="F33" s="71"/>
      <c r="G33" s="71"/>
    </row>
    <row r="34" s="215" customFormat="1" ht="18" customHeight="1" spans="1:7">
      <c r="A34" s="237" t="s">
        <v>147</v>
      </c>
      <c r="B34" s="237" t="s">
        <v>148</v>
      </c>
      <c r="C34" s="236">
        <v>754188</v>
      </c>
      <c r="D34" s="71">
        <v>754188</v>
      </c>
      <c r="E34" s="71">
        <v>754188</v>
      </c>
      <c r="F34" s="71"/>
      <c r="G34" s="71"/>
    </row>
    <row r="35" s="215" customFormat="1" ht="18" customHeight="1" spans="1:7">
      <c r="A35" s="238" t="s">
        <v>149</v>
      </c>
      <c r="B35" s="238" t="s">
        <v>150</v>
      </c>
      <c r="C35" s="236">
        <v>754188</v>
      </c>
      <c r="D35" s="71">
        <v>754188</v>
      </c>
      <c r="E35" s="71">
        <v>754188</v>
      </c>
      <c r="F35" s="71"/>
      <c r="G35" s="71"/>
    </row>
    <row r="36" s="215" customFormat="1" ht="18" customHeight="1" spans="1:7">
      <c r="A36" s="68" t="s">
        <v>151</v>
      </c>
      <c r="B36" s="68" t="s">
        <v>152</v>
      </c>
      <c r="C36" s="236">
        <v>1662449</v>
      </c>
      <c r="D36" s="71">
        <v>1612449</v>
      </c>
      <c r="E36" s="71">
        <v>1612449</v>
      </c>
      <c r="F36" s="71"/>
      <c r="G36" s="71">
        <v>50000</v>
      </c>
    </row>
    <row r="37" s="215" customFormat="1" ht="18" customHeight="1" spans="1:7">
      <c r="A37" s="237" t="s">
        <v>153</v>
      </c>
      <c r="B37" s="237" t="s">
        <v>154</v>
      </c>
      <c r="C37" s="236">
        <v>50000</v>
      </c>
      <c r="D37" s="71"/>
      <c r="E37" s="71"/>
      <c r="F37" s="71"/>
      <c r="G37" s="71">
        <v>50000</v>
      </c>
    </row>
    <row r="38" s="215" customFormat="1" ht="18" customHeight="1" spans="1:7">
      <c r="A38" s="238" t="s">
        <v>155</v>
      </c>
      <c r="B38" s="238" t="s">
        <v>156</v>
      </c>
      <c r="C38" s="236">
        <v>50000</v>
      </c>
      <c r="D38" s="71"/>
      <c r="E38" s="71"/>
      <c r="F38" s="71"/>
      <c r="G38" s="71">
        <v>50000</v>
      </c>
    </row>
    <row r="39" s="215" customFormat="1" ht="18" customHeight="1" spans="1:7">
      <c r="A39" s="237" t="s">
        <v>157</v>
      </c>
      <c r="B39" s="237" t="s">
        <v>158</v>
      </c>
      <c r="C39" s="236">
        <v>1612449</v>
      </c>
      <c r="D39" s="71">
        <v>1612449</v>
      </c>
      <c r="E39" s="71">
        <v>1612449</v>
      </c>
      <c r="F39" s="71"/>
      <c r="G39" s="71"/>
    </row>
    <row r="40" s="215" customFormat="1" ht="18" customHeight="1" spans="1:7">
      <c r="A40" s="238" t="s">
        <v>159</v>
      </c>
      <c r="B40" s="238" t="s">
        <v>160</v>
      </c>
      <c r="C40" s="236">
        <v>369960</v>
      </c>
      <c r="D40" s="71">
        <v>369960</v>
      </c>
      <c r="E40" s="71">
        <v>369960</v>
      </c>
      <c r="F40" s="71"/>
      <c r="G40" s="71"/>
    </row>
    <row r="41" s="215" customFormat="1" ht="18" customHeight="1" spans="1:7">
      <c r="A41" s="238" t="s">
        <v>161</v>
      </c>
      <c r="B41" s="238" t="s">
        <v>162</v>
      </c>
      <c r="C41" s="236">
        <v>471699</v>
      </c>
      <c r="D41" s="71">
        <v>471699</v>
      </c>
      <c r="E41" s="71">
        <v>471699</v>
      </c>
      <c r="F41" s="71"/>
      <c r="G41" s="71"/>
    </row>
    <row r="42" s="215" customFormat="1" ht="18" customHeight="1" spans="1:7">
      <c r="A42" s="238" t="s">
        <v>163</v>
      </c>
      <c r="B42" s="238" t="s">
        <v>164</v>
      </c>
      <c r="C42" s="236">
        <v>694330</v>
      </c>
      <c r="D42" s="71">
        <v>694330</v>
      </c>
      <c r="E42" s="71">
        <v>694330</v>
      </c>
      <c r="F42" s="71"/>
      <c r="G42" s="71"/>
    </row>
    <row r="43" s="215" customFormat="1" ht="18" customHeight="1" spans="1:7">
      <c r="A43" s="238" t="s">
        <v>165</v>
      </c>
      <c r="B43" s="238" t="s">
        <v>166</v>
      </c>
      <c r="C43" s="236">
        <v>76460</v>
      </c>
      <c r="D43" s="71">
        <v>76460</v>
      </c>
      <c r="E43" s="71">
        <v>76460</v>
      </c>
      <c r="F43" s="71"/>
      <c r="G43" s="71"/>
    </row>
    <row r="44" s="215" customFormat="1" ht="18" customHeight="1" spans="1:7">
      <c r="A44" s="68" t="s">
        <v>167</v>
      </c>
      <c r="B44" s="68" t="s">
        <v>168</v>
      </c>
      <c r="C44" s="236">
        <v>3820400</v>
      </c>
      <c r="D44" s="71"/>
      <c r="E44" s="71"/>
      <c r="F44" s="71"/>
      <c r="G44" s="71">
        <v>3820400</v>
      </c>
    </row>
    <row r="45" s="215" customFormat="1" ht="18" customHeight="1" spans="1:7">
      <c r="A45" s="237" t="s">
        <v>169</v>
      </c>
      <c r="B45" s="237" t="s">
        <v>170</v>
      </c>
      <c r="C45" s="236">
        <v>2083295</v>
      </c>
      <c r="D45" s="71"/>
      <c r="E45" s="71"/>
      <c r="F45" s="71"/>
      <c r="G45" s="71">
        <v>2083295</v>
      </c>
    </row>
    <row r="46" s="215" customFormat="1" ht="18" customHeight="1" spans="1:7">
      <c r="A46" s="238" t="s">
        <v>171</v>
      </c>
      <c r="B46" s="238" t="s">
        <v>105</v>
      </c>
      <c r="C46" s="236">
        <v>605100</v>
      </c>
      <c r="D46" s="71"/>
      <c r="E46" s="71"/>
      <c r="F46" s="71"/>
      <c r="G46" s="71">
        <v>605100</v>
      </c>
    </row>
    <row r="47" s="215" customFormat="1" ht="18" customHeight="1" spans="1:7">
      <c r="A47" s="238" t="s">
        <v>172</v>
      </c>
      <c r="B47" s="238" t="s">
        <v>173</v>
      </c>
      <c r="C47" s="236">
        <v>1120000</v>
      </c>
      <c r="D47" s="71"/>
      <c r="E47" s="71"/>
      <c r="F47" s="71"/>
      <c r="G47" s="71">
        <v>1120000</v>
      </c>
    </row>
    <row r="48" s="215" customFormat="1" ht="18" customHeight="1" spans="1:7">
      <c r="A48" s="238">
        <v>2120199</v>
      </c>
      <c r="B48" s="238" t="s">
        <v>175</v>
      </c>
      <c r="C48" s="236">
        <v>358195</v>
      </c>
      <c r="D48" s="71"/>
      <c r="E48" s="71"/>
      <c r="F48" s="71"/>
      <c r="G48" s="71">
        <v>358195</v>
      </c>
    </row>
    <row r="49" s="215" customFormat="1" ht="18" customHeight="1" spans="1:7">
      <c r="A49" s="237" t="s">
        <v>176</v>
      </c>
      <c r="B49" s="237" t="s">
        <v>177</v>
      </c>
      <c r="C49" s="236">
        <v>50000</v>
      </c>
      <c r="D49" s="71"/>
      <c r="E49" s="71"/>
      <c r="F49" s="71"/>
      <c r="G49" s="71">
        <v>50000</v>
      </c>
    </row>
    <row r="50" s="215" customFormat="1" ht="18" customHeight="1" spans="1:7">
      <c r="A50" s="238" t="s">
        <v>178</v>
      </c>
      <c r="B50" s="238" t="s">
        <v>177</v>
      </c>
      <c r="C50" s="236">
        <v>50000</v>
      </c>
      <c r="D50" s="71"/>
      <c r="E50" s="71"/>
      <c r="F50" s="71"/>
      <c r="G50" s="71">
        <v>50000</v>
      </c>
    </row>
    <row r="51" s="215" customFormat="1" ht="18" customHeight="1" spans="1:7">
      <c r="A51" s="237" t="s">
        <v>179</v>
      </c>
      <c r="B51" s="237" t="s">
        <v>180</v>
      </c>
      <c r="C51" s="236">
        <v>1687105</v>
      </c>
      <c r="D51" s="71"/>
      <c r="E51" s="71"/>
      <c r="F51" s="71"/>
      <c r="G51" s="71">
        <v>1687105</v>
      </c>
    </row>
    <row r="52" s="215" customFormat="1" ht="18" customHeight="1" spans="1:7">
      <c r="A52" s="238" t="s">
        <v>181</v>
      </c>
      <c r="B52" s="238" t="s">
        <v>180</v>
      </c>
      <c r="C52" s="236">
        <v>1687105</v>
      </c>
      <c r="D52" s="71"/>
      <c r="E52" s="71"/>
      <c r="F52" s="71"/>
      <c r="G52" s="71">
        <v>1687105</v>
      </c>
    </row>
    <row r="53" s="215" customFormat="1" ht="18" customHeight="1" spans="1:7">
      <c r="A53" s="68" t="s">
        <v>182</v>
      </c>
      <c r="B53" s="68" t="s">
        <v>183</v>
      </c>
      <c r="C53" s="236">
        <v>10130400</v>
      </c>
      <c r="D53" s="71">
        <v>10130400</v>
      </c>
      <c r="E53" s="71">
        <v>10130400</v>
      </c>
      <c r="F53" s="71"/>
      <c r="G53" s="71"/>
    </row>
    <row r="54" s="215" customFormat="1" ht="18" customHeight="1" spans="1:7">
      <c r="A54" s="237" t="s">
        <v>184</v>
      </c>
      <c r="B54" s="237" t="s">
        <v>185</v>
      </c>
      <c r="C54" s="236">
        <v>8744400</v>
      </c>
      <c r="D54" s="71">
        <v>8744400</v>
      </c>
      <c r="E54" s="71">
        <v>8744400</v>
      </c>
      <c r="F54" s="71"/>
      <c r="G54" s="71"/>
    </row>
    <row r="55" s="215" customFormat="1" ht="18" customHeight="1" spans="1:7">
      <c r="A55" s="238" t="s">
        <v>186</v>
      </c>
      <c r="B55" s="238" t="s">
        <v>112</v>
      </c>
      <c r="C55" s="236">
        <v>2683200</v>
      </c>
      <c r="D55" s="71">
        <v>2683200</v>
      </c>
      <c r="E55" s="71">
        <v>2683200</v>
      </c>
      <c r="F55" s="71"/>
      <c r="G55" s="71"/>
    </row>
    <row r="56" s="215" customFormat="1" ht="18" customHeight="1" spans="1:7">
      <c r="A56" s="238" t="s">
        <v>187</v>
      </c>
      <c r="B56" s="238" t="s">
        <v>188</v>
      </c>
      <c r="C56" s="236">
        <v>5439600</v>
      </c>
      <c r="D56" s="71">
        <v>5439600</v>
      </c>
      <c r="E56" s="71">
        <v>5439600</v>
      </c>
      <c r="F56" s="71"/>
      <c r="G56" s="71"/>
    </row>
    <row r="57" s="215" customFormat="1" ht="18" customHeight="1" spans="1:7">
      <c r="A57" s="238" t="s">
        <v>189</v>
      </c>
      <c r="B57" s="238" t="s">
        <v>190</v>
      </c>
      <c r="C57" s="236">
        <v>621600</v>
      </c>
      <c r="D57" s="71">
        <v>621600</v>
      </c>
      <c r="E57" s="71">
        <v>621600</v>
      </c>
      <c r="F57" s="71"/>
      <c r="G57" s="71"/>
    </row>
    <row r="58" s="215" customFormat="1" ht="18" customHeight="1" spans="1:7">
      <c r="A58" s="237" t="s">
        <v>191</v>
      </c>
      <c r="B58" s="237" t="s">
        <v>192</v>
      </c>
      <c r="C58" s="236">
        <v>1386000</v>
      </c>
      <c r="D58" s="71">
        <v>1386000</v>
      </c>
      <c r="E58" s="71">
        <v>1386000</v>
      </c>
      <c r="F58" s="71"/>
      <c r="G58" s="71"/>
    </row>
    <row r="59" s="215" customFormat="1" ht="18" customHeight="1" spans="1:7">
      <c r="A59" s="238" t="s">
        <v>193</v>
      </c>
      <c r="B59" s="238" t="s">
        <v>192</v>
      </c>
      <c r="C59" s="236">
        <v>1386000</v>
      </c>
      <c r="D59" s="71">
        <v>1386000</v>
      </c>
      <c r="E59" s="71">
        <v>1386000</v>
      </c>
      <c r="F59" s="71"/>
      <c r="G59" s="71"/>
    </row>
    <row r="60" s="215" customFormat="1" ht="18" customHeight="1" spans="1:7">
      <c r="A60" s="68" t="s">
        <v>194</v>
      </c>
      <c r="B60" s="68" t="s">
        <v>195</v>
      </c>
      <c r="C60" s="236">
        <v>100000</v>
      </c>
      <c r="D60" s="71"/>
      <c r="E60" s="71"/>
      <c r="F60" s="71"/>
      <c r="G60" s="71">
        <v>100000</v>
      </c>
    </row>
    <row r="61" s="215" customFormat="1" ht="18" customHeight="1" spans="1:7">
      <c r="A61" s="237" t="s">
        <v>196</v>
      </c>
      <c r="B61" s="237" t="s">
        <v>197</v>
      </c>
      <c r="C61" s="236">
        <v>100000</v>
      </c>
      <c r="D61" s="71"/>
      <c r="E61" s="71"/>
      <c r="F61" s="71"/>
      <c r="G61" s="71">
        <v>100000</v>
      </c>
    </row>
    <row r="62" s="215" customFormat="1" ht="18" customHeight="1" spans="1:7">
      <c r="A62" s="238" t="s">
        <v>198</v>
      </c>
      <c r="B62" s="238" t="s">
        <v>199</v>
      </c>
      <c r="C62" s="236">
        <v>100000</v>
      </c>
      <c r="D62" s="71"/>
      <c r="E62" s="71"/>
      <c r="F62" s="71"/>
      <c r="G62" s="71">
        <v>100000</v>
      </c>
    </row>
    <row r="63" s="215" customFormat="1" ht="18" customHeight="1" spans="1:7">
      <c r="A63" s="68" t="s">
        <v>200</v>
      </c>
      <c r="B63" s="68" t="s">
        <v>201</v>
      </c>
      <c r="C63" s="236">
        <v>1689779</v>
      </c>
      <c r="D63" s="71">
        <v>1689779</v>
      </c>
      <c r="E63" s="71">
        <v>1689779</v>
      </c>
      <c r="F63" s="71"/>
      <c r="G63" s="71"/>
    </row>
    <row r="64" s="215" customFormat="1" ht="18" customHeight="1" spans="1:7">
      <c r="A64" s="237" t="s">
        <v>202</v>
      </c>
      <c r="B64" s="237" t="s">
        <v>203</v>
      </c>
      <c r="C64" s="236">
        <v>1689779</v>
      </c>
      <c r="D64" s="71">
        <v>1689779</v>
      </c>
      <c r="E64" s="71">
        <v>1689779</v>
      </c>
      <c r="F64" s="71"/>
      <c r="G64" s="71"/>
    </row>
    <row r="65" s="215" customFormat="1" ht="18" customHeight="1" spans="1:7">
      <c r="A65" s="238" t="s">
        <v>204</v>
      </c>
      <c r="B65" s="238" t="s">
        <v>205</v>
      </c>
      <c r="C65" s="236">
        <v>1689779</v>
      </c>
      <c r="D65" s="71">
        <v>1689779</v>
      </c>
      <c r="E65" s="71">
        <v>1689779</v>
      </c>
      <c r="F65" s="71"/>
      <c r="G65" s="71"/>
    </row>
    <row r="66" s="215" customFormat="1" ht="18" customHeight="1" spans="1:7">
      <c r="A66" s="68" t="s">
        <v>206</v>
      </c>
      <c r="B66" s="68" t="s">
        <v>207</v>
      </c>
      <c r="C66" s="236">
        <v>325000</v>
      </c>
      <c r="D66" s="71"/>
      <c r="E66" s="71"/>
      <c r="F66" s="71"/>
      <c r="G66" s="71">
        <v>325000</v>
      </c>
    </row>
    <row r="67" s="215" customFormat="1" ht="18" customHeight="1" spans="1:7">
      <c r="A67" s="237" t="s">
        <v>208</v>
      </c>
      <c r="B67" s="237" t="s">
        <v>209</v>
      </c>
      <c r="C67" s="236">
        <v>325000</v>
      </c>
      <c r="D67" s="71"/>
      <c r="E67" s="71"/>
      <c r="F67" s="71"/>
      <c r="G67" s="71">
        <v>325000</v>
      </c>
    </row>
    <row r="68" s="215" customFormat="1" ht="18" customHeight="1" spans="1:7">
      <c r="A68" s="238" t="s">
        <v>210</v>
      </c>
      <c r="B68" s="238" t="s">
        <v>105</v>
      </c>
      <c r="C68" s="236">
        <v>325000</v>
      </c>
      <c r="D68" s="71"/>
      <c r="E68" s="71"/>
      <c r="F68" s="71"/>
      <c r="G68" s="71">
        <v>325000</v>
      </c>
    </row>
    <row r="69" ht="18" customHeight="1" spans="1:7">
      <c r="A69" s="239" t="s">
        <v>249</v>
      </c>
      <c r="B69" s="240" t="s">
        <v>249</v>
      </c>
      <c r="C69" s="241">
        <f>C10+C11+C13+C14+C16+C18+C19+C21+C23+C25+C28+C29+C30+C31+C33+C35+C38+C40+C41+C42+C43+C46+C47+C48+C50+C52+C55+C56+C57+C59+C62+C65+C68</f>
        <v>51605382.8</v>
      </c>
      <c r="D69" s="241">
        <f>D10+D11+D13+D14+D16+D18+D19+D21+D23+D25+D28+D29+D30+D31+D33+D35+D38+D40+D41+D42+D43+D46+D47+D48+D50+D52+D55+D56+D57+D59+D62+D65</f>
        <v>46414782.8</v>
      </c>
      <c r="E69" s="241">
        <f>E10+E11+E13+E14+E16+E18+E19+E21+E23+E25+E28+E29+E30+E31+E33+E35+E38+E40+E41+E42+E43+E46+E47+E48+E50+E52+E55+E56+E57+E59+E62+E65</f>
        <v>42789956.8</v>
      </c>
      <c r="F69" s="241">
        <f>F10+F11+F13+F14+F16+F18+F19+F21+F23+F25+F28+F29+F30+F31+F33+F35+F38+F40+F41+F42+F43+F46+F47+F48+F50+F52+F55+F56+F57+F59+F62+F65</f>
        <v>3624826</v>
      </c>
      <c r="G69" s="241">
        <f>G13+G14+G23++G38+G46+G47+G48+G50+G52+G62+G68</f>
        <v>5190600</v>
      </c>
    </row>
  </sheetData>
  <mergeCells count="6">
    <mergeCell ref="A3:G3"/>
    <mergeCell ref="A5:B5"/>
    <mergeCell ref="D5:F5"/>
    <mergeCell ref="A69:B6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5"/>
      <c r="B2" s="55"/>
      <c r="C2" s="55"/>
      <c r="D2" s="55"/>
      <c r="E2" s="54"/>
      <c r="F2" s="210" t="s">
        <v>250</v>
      </c>
    </row>
    <row r="3" ht="41.25" customHeight="1" spans="1:6">
      <c r="A3" s="211" t="str">
        <f>"2025"&amp;"年一般公共预算“三公”经费支出预算表"</f>
        <v>2025年一般公共预算“三公”经费支出预算表</v>
      </c>
      <c r="B3" s="55"/>
      <c r="C3" s="55"/>
      <c r="D3" s="55"/>
      <c r="E3" s="54"/>
      <c r="F3" s="55"/>
    </row>
    <row r="4" customHeight="1" spans="1:6">
      <c r="A4" s="135" t="s">
        <v>1</v>
      </c>
      <c r="B4" s="212"/>
      <c r="D4" s="55"/>
      <c r="E4" s="54"/>
      <c r="F4" s="77" t="s">
        <v>2</v>
      </c>
    </row>
    <row r="5" ht="27" customHeight="1" spans="1:6">
      <c r="A5" s="59" t="s">
        <v>251</v>
      </c>
      <c r="B5" s="59" t="s">
        <v>252</v>
      </c>
      <c r="C5" s="61" t="s">
        <v>253</v>
      </c>
      <c r="D5" s="59"/>
      <c r="E5" s="60"/>
      <c r="F5" s="59" t="s">
        <v>254</v>
      </c>
    </row>
    <row r="6" ht="28.5" customHeight="1" spans="1:6">
      <c r="A6" s="213"/>
      <c r="B6" s="64"/>
      <c r="C6" s="60" t="s">
        <v>58</v>
      </c>
      <c r="D6" s="60" t="s">
        <v>255</v>
      </c>
      <c r="E6" s="60" t="s">
        <v>256</v>
      </c>
      <c r="F6" s="63"/>
    </row>
    <row r="7" ht="17.25" customHeight="1" spans="1:6">
      <c r="A7" s="69" t="s">
        <v>84</v>
      </c>
      <c r="B7" s="69" t="s">
        <v>85</v>
      </c>
      <c r="C7" s="69" t="s">
        <v>86</v>
      </c>
      <c r="D7" s="69" t="s">
        <v>87</v>
      </c>
      <c r="E7" s="69" t="s">
        <v>88</v>
      </c>
      <c r="F7" s="69" t="s">
        <v>89</v>
      </c>
    </row>
    <row r="8" s="30" customFormat="1" ht="17.25" customHeight="1" spans="1:6">
      <c r="A8" s="214">
        <v>125216</v>
      </c>
      <c r="B8" s="214">
        <v>0</v>
      </c>
      <c r="C8" s="214">
        <f>D8+E8</f>
        <v>125216</v>
      </c>
      <c r="D8" s="214">
        <v>0</v>
      </c>
      <c r="E8" s="214">
        <v>125216</v>
      </c>
      <c r="F8" s="214">
        <v>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X82"/>
  <sheetViews>
    <sheetView showZeros="0" topLeftCell="E1" workbookViewId="0">
      <pane ySplit="1" topLeftCell="A35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style="30" customWidth="1"/>
    <col min="3" max="3" width="23.75" style="30" customWidth="1"/>
    <col min="4" max="4" width="22" style="30" customWidth="1"/>
    <col min="5" max="5" width="12.75" customWidth="1"/>
    <col min="6" max="6" width="27.125" style="30" customWidth="1"/>
    <col min="7" max="7" width="10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9"/>
      <c r="C2" s="185"/>
      <c r="E2" s="186"/>
      <c r="F2" s="187"/>
      <c r="G2" s="186"/>
      <c r="H2" s="186"/>
      <c r="I2" s="99"/>
      <c r="J2" s="99"/>
      <c r="K2" s="99"/>
      <c r="L2" s="99"/>
      <c r="M2" s="99"/>
      <c r="N2" s="99"/>
      <c r="R2" s="99"/>
      <c r="V2" s="203"/>
      <c r="X2" s="3" t="s">
        <v>257</v>
      </c>
    </row>
    <row r="3" ht="45.75" customHeight="1" spans="1:24">
      <c r="A3" s="80" t="str">
        <f>"2025"&amp;"年部门基本支出预算表"</f>
        <v>2025年部门基本支出预算表</v>
      </c>
      <c r="B3" s="4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4"/>
      <c r="P3" s="4"/>
      <c r="Q3" s="4"/>
      <c r="R3" s="80"/>
      <c r="S3" s="80"/>
      <c r="T3" s="80"/>
      <c r="U3" s="80"/>
      <c r="V3" s="80"/>
      <c r="W3" s="80"/>
      <c r="X3" s="80"/>
    </row>
    <row r="4" ht="18.75" customHeight="1" spans="1:24">
      <c r="A4" s="5" t="s">
        <v>1</v>
      </c>
      <c r="B4" s="6"/>
      <c r="C4" s="188"/>
      <c r="D4" s="189"/>
      <c r="E4" s="189"/>
      <c r="F4" s="189"/>
      <c r="G4" s="189"/>
      <c r="H4" s="189"/>
      <c r="I4" s="101"/>
      <c r="J4" s="101"/>
      <c r="K4" s="101"/>
      <c r="L4" s="101"/>
      <c r="M4" s="101"/>
      <c r="N4" s="101"/>
      <c r="O4" s="7"/>
      <c r="P4" s="7"/>
      <c r="Q4" s="7"/>
      <c r="R4" s="101"/>
      <c r="V4" s="203"/>
      <c r="X4" s="3" t="s">
        <v>2</v>
      </c>
    </row>
    <row r="5" ht="18" customHeight="1" spans="1:24">
      <c r="A5" s="9" t="s">
        <v>258</v>
      </c>
      <c r="B5" s="9" t="s">
        <v>259</v>
      </c>
      <c r="C5" s="9" t="s">
        <v>260</v>
      </c>
      <c r="D5" s="9" t="s">
        <v>261</v>
      </c>
      <c r="E5" s="9" t="s">
        <v>262</v>
      </c>
      <c r="F5" s="9" t="s">
        <v>263</v>
      </c>
      <c r="G5" s="9" t="s">
        <v>264</v>
      </c>
      <c r="H5" s="9" t="s">
        <v>265</v>
      </c>
      <c r="I5" s="198" t="s">
        <v>266</v>
      </c>
      <c r="J5" s="131" t="s">
        <v>266</v>
      </c>
      <c r="K5" s="131"/>
      <c r="L5" s="131"/>
      <c r="M5" s="131"/>
      <c r="N5" s="131"/>
      <c r="O5" s="12"/>
      <c r="P5" s="12"/>
      <c r="Q5" s="12"/>
      <c r="R5" s="118" t="s">
        <v>62</v>
      </c>
      <c r="S5" s="131" t="s">
        <v>63</v>
      </c>
      <c r="T5" s="131"/>
      <c r="U5" s="131"/>
      <c r="V5" s="131"/>
      <c r="W5" s="131"/>
      <c r="X5" s="132"/>
    </row>
    <row r="6" ht="18" customHeight="1" spans="1:24">
      <c r="A6" s="14"/>
      <c r="B6" s="172"/>
      <c r="C6" s="156"/>
      <c r="D6" s="14"/>
      <c r="E6" s="14"/>
      <c r="F6" s="14"/>
      <c r="G6" s="14"/>
      <c r="H6" s="14"/>
      <c r="I6" s="154" t="s">
        <v>267</v>
      </c>
      <c r="J6" s="198" t="s">
        <v>59</v>
      </c>
      <c r="K6" s="131"/>
      <c r="L6" s="131"/>
      <c r="M6" s="131"/>
      <c r="N6" s="132"/>
      <c r="O6" s="11" t="s">
        <v>268</v>
      </c>
      <c r="P6" s="12"/>
      <c r="Q6" s="13"/>
      <c r="R6" s="9" t="s">
        <v>62</v>
      </c>
      <c r="S6" s="198" t="s">
        <v>63</v>
      </c>
      <c r="T6" s="118" t="s">
        <v>65</v>
      </c>
      <c r="U6" s="131" t="s">
        <v>63</v>
      </c>
      <c r="V6" s="118" t="s">
        <v>67</v>
      </c>
      <c r="W6" s="118" t="s">
        <v>68</v>
      </c>
      <c r="X6" s="204" t="s">
        <v>69</v>
      </c>
    </row>
    <row r="7" ht="19.5" customHeight="1" spans="1:24">
      <c r="A7" s="172"/>
      <c r="B7" s="172"/>
      <c r="C7" s="172"/>
      <c r="D7" s="172"/>
      <c r="E7" s="172"/>
      <c r="F7" s="172"/>
      <c r="G7" s="172"/>
      <c r="H7" s="172"/>
      <c r="I7" s="172"/>
      <c r="J7" s="199" t="s">
        <v>269</v>
      </c>
      <c r="K7" s="9" t="s">
        <v>270</v>
      </c>
      <c r="L7" s="9" t="s">
        <v>271</v>
      </c>
      <c r="M7" s="9" t="s">
        <v>272</v>
      </c>
      <c r="N7" s="9" t="s">
        <v>273</v>
      </c>
      <c r="O7" s="9" t="s">
        <v>59</v>
      </c>
      <c r="P7" s="9" t="s">
        <v>60</v>
      </c>
      <c r="Q7" s="9" t="s">
        <v>61</v>
      </c>
      <c r="R7" s="172"/>
      <c r="S7" s="9" t="s">
        <v>58</v>
      </c>
      <c r="T7" s="9" t="s">
        <v>65</v>
      </c>
      <c r="U7" s="9" t="s">
        <v>274</v>
      </c>
      <c r="V7" s="9" t="s">
        <v>67</v>
      </c>
      <c r="W7" s="9" t="s">
        <v>68</v>
      </c>
      <c r="X7" s="9" t="s">
        <v>69</v>
      </c>
    </row>
    <row r="8" ht="37.5" customHeight="1" spans="1:24">
      <c r="A8" s="190"/>
      <c r="B8" s="19"/>
      <c r="C8" s="190"/>
      <c r="D8" s="190"/>
      <c r="E8" s="190"/>
      <c r="F8" s="190"/>
      <c r="G8" s="190"/>
      <c r="H8" s="190"/>
      <c r="I8" s="190"/>
      <c r="J8" s="200" t="s">
        <v>58</v>
      </c>
      <c r="K8" s="17" t="s">
        <v>275</v>
      </c>
      <c r="L8" s="17" t="s">
        <v>271</v>
      </c>
      <c r="M8" s="17" t="s">
        <v>272</v>
      </c>
      <c r="N8" s="17" t="s">
        <v>273</v>
      </c>
      <c r="O8" s="17" t="s">
        <v>271</v>
      </c>
      <c r="P8" s="17" t="s">
        <v>272</v>
      </c>
      <c r="Q8" s="17" t="s">
        <v>273</v>
      </c>
      <c r="R8" s="17" t="s">
        <v>62</v>
      </c>
      <c r="S8" s="17" t="s">
        <v>58</v>
      </c>
      <c r="T8" s="17" t="s">
        <v>65</v>
      </c>
      <c r="U8" s="17" t="s">
        <v>274</v>
      </c>
      <c r="V8" s="17" t="s">
        <v>67</v>
      </c>
      <c r="W8" s="17" t="s">
        <v>68</v>
      </c>
      <c r="X8" s="17" t="s">
        <v>69</v>
      </c>
    </row>
    <row r="9" customHeight="1" spans="1:24">
      <c r="A9" s="62">
        <v>1</v>
      </c>
      <c r="B9" s="191">
        <v>2</v>
      </c>
      <c r="C9" s="192">
        <v>3</v>
      </c>
      <c r="D9" s="193">
        <v>4</v>
      </c>
      <c r="E9" s="62">
        <v>5</v>
      </c>
      <c r="F9" s="62">
        <v>6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6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62">
        <v>21</v>
      </c>
      <c r="V9" s="62">
        <v>22</v>
      </c>
      <c r="W9" s="62">
        <v>23</v>
      </c>
      <c r="X9" s="62">
        <v>24</v>
      </c>
    </row>
    <row r="10" customHeight="1" spans="1:24">
      <c r="A10" s="173" t="s">
        <v>71</v>
      </c>
      <c r="B10" s="173" t="s">
        <v>71</v>
      </c>
      <c r="C10" s="297" t="s">
        <v>276</v>
      </c>
      <c r="D10" s="195" t="s">
        <v>277</v>
      </c>
      <c r="E10" s="196" t="s">
        <v>110</v>
      </c>
      <c r="F10" s="197" t="s">
        <v>105</v>
      </c>
      <c r="G10" s="196" t="s">
        <v>278</v>
      </c>
      <c r="H10" s="197" t="s">
        <v>277</v>
      </c>
      <c r="I10" s="201">
        <v>31200</v>
      </c>
      <c r="J10" s="201">
        <v>31200</v>
      </c>
      <c r="K10" s="202"/>
      <c r="L10" s="202"/>
      <c r="M10" s="201">
        <v>31200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customHeight="1" spans="1:24">
      <c r="A11" s="173" t="s">
        <v>71</v>
      </c>
      <c r="B11" s="173" t="s">
        <v>71</v>
      </c>
      <c r="C11" s="297" t="s">
        <v>276</v>
      </c>
      <c r="D11" s="195" t="s">
        <v>277</v>
      </c>
      <c r="E11" s="196" t="s">
        <v>110</v>
      </c>
      <c r="F11" s="197" t="s">
        <v>105</v>
      </c>
      <c r="G11" s="196" t="s">
        <v>278</v>
      </c>
      <c r="H11" s="197" t="s">
        <v>277</v>
      </c>
      <c r="I11" s="201">
        <v>39780</v>
      </c>
      <c r="J11" s="201">
        <v>39780</v>
      </c>
      <c r="K11" s="202"/>
      <c r="L11" s="202"/>
      <c r="M11" s="201">
        <v>39780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customHeight="1" spans="1:24">
      <c r="A12" s="173" t="s">
        <v>71</v>
      </c>
      <c r="B12" s="173" t="s">
        <v>71</v>
      </c>
      <c r="C12" s="297" t="s">
        <v>279</v>
      </c>
      <c r="D12" s="195" t="s">
        <v>280</v>
      </c>
      <c r="E12" s="196" t="s">
        <v>110</v>
      </c>
      <c r="F12" s="197" t="s">
        <v>105</v>
      </c>
      <c r="G12" s="196" t="s">
        <v>281</v>
      </c>
      <c r="H12" s="197" t="s">
        <v>282</v>
      </c>
      <c r="I12" s="201">
        <v>330000</v>
      </c>
      <c r="J12" s="201">
        <v>330000</v>
      </c>
      <c r="K12" s="202"/>
      <c r="L12" s="202"/>
      <c r="M12" s="201">
        <v>330000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customHeight="1" spans="1:24">
      <c r="A13" s="173" t="s">
        <v>71</v>
      </c>
      <c r="B13" s="173" t="s">
        <v>71</v>
      </c>
      <c r="C13" s="297" t="s">
        <v>283</v>
      </c>
      <c r="D13" s="195" t="s">
        <v>284</v>
      </c>
      <c r="E13" s="196" t="s">
        <v>129</v>
      </c>
      <c r="F13" s="197" t="s">
        <v>130</v>
      </c>
      <c r="G13" s="196" t="s">
        <v>285</v>
      </c>
      <c r="H13" s="197" t="s">
        <v>286</v>
      </c>
      <c r="I13" s="201">
        <v>1152000</v>
      </c>
      <c r="J13" s="201">
        <v>1152000</v>
      </c>
      <c r="K13" s="202"/>
      <c r="L13" s="202"/>
      <c r="M13" s="201">
        <v>1152000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customHeight="1" spans="1:24">
      <c r="A14" s="173" t="s">
        <v>71</v>
      </c>
      <c r="B14" s="173" t="s">
        <v>71</v>
      </c>
      <c r="C14" s="297" t="s">
        <v>283</v>
      </c>
      <c r="D14" s="195" t="s">
        <v>284</v>
      </c>
      <c r="E14" s="196" t="s">
        <v>129</v>
      </c>
      <c r="F14" s="197" t="s">
        <v>130</v>
      </c>
      <c r="G14" s="196" t="s">
        <v>285</v>
      </c>
      <c r="H14" s="197" t="s">
        <v>286</v>
      </c>
      <c r="I14" s="201">
        <v>171000</v>
      </c>
      <c r="J14" s="201">
        <v>171000</v>
      </c>
      <c r="K14" s="202"/>
      <c r="L14" s="202"/>
      <c r="M14" s="201">
        <v>171000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customHeight="1" spans="1:24">
      <c r="A15" s="173" t="s">
        <v>71</v>
      </c>
      <c r="B15" s="173" t="s">
        <v>71</v>
      </c>
      <c r="C15" s="297" t="s">
        <v>283</v>
      </c>
      <c r="D15" s="195" t="s">
        <v>284</v>
      </c>
      <c r="E15" s="196" t="s">
        <v>129</v>
      </c>
      <c r="F15" s="197" t="s">
        <v>130</v>
      </c>
      <c r="G15" s="196" t="s">
        <v>285</v>
      </c>
      <c r="H15" s="197" t="s">
        <v>286</v>
      </c>
      <c r="I15" s="201">
        <v>38400</v>
      </c>
      <c r="J15" s="201">
        <v>38400</v>
      </c>
      <c r="K15" s="202"/>
      <c r="L15" s="202"/>
      <c r="M15" s="201">
        <v>38400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customHeight="1" spans="1:24">
      <c r="A16" s="173" t="s">
        <v>71</v>
      </c>
      <c r="B16" s="173" t="s">
        <v>71</v>
      </c>
      <c r="C16" s="297" t="s">
        <v>287</v>
      </c>
      <c r="D16" s="195" t="s">
        <v>205</v>
      </c>
      <c r="E16" s="196" t="s">
        <v>204</v>
      </c>
      <c r="F16" s="197" t="s">
        <v>205</v>
      </c>
      <c r="G16" s="196" t="s">
        <v>288</v>
      </c>
      <c r="H16" s="197" t="s">
        <v>205</v>
      </c>
      <c r="I16" s="201">
        <v>1689779</v>
      </c>
      <c r="J16" s="201">
        <v>1689779</v>
      </c>
      <c r="K16" s="202"/>
      <c r="L16" s="202"/>
      <c r="M16" s="201">
        <v>1689779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customHeight="1" spans="1:24">
      <c r="A17" s="173" t="s">
        <v>71</v>
      </c>
      <c r="B17" s="173" t="s">
        <v>71</v>
      </c>
      <c r="C17" s="297" t="s">
        <v>289</v>
      </c>
      <c r="D17" s="195" t="s">
        <v>290</v>
      </c>
      <c r="E17" s="196" t="s">
        <v>110</v>
      </c>
      <c r="F17" s="197" t="s">
        <v>105</v>
      </c>
      <c r="G17" s="196" t="s">
        <v>291</v>
      </c>
      <c r="H17" s="197" t="s">
        <v>292</v>
      </c>
      <c r="I17" s="201">
        <v>952560</v>
      </c>
      <c r="J17" s="201">
        <v>952560</v>
      </c>
      <c r="K17" s="202"/>
      <c r="L17" s="202"/>
      <c r="M17" s="201">
        <v>952560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customHeight="1" spans="1:24">
      <c r="A18" s="173" t="s">
        <v>71</v>
      </c>
      <c r="B18" s="173" t="s">
        <v>71</v>
      </c>
      <c r="C18" s="297" t="s">
        <v>289</v>
      </c>
      <c r="D18" s="195" t="s">
        <v>290</v>
      </c>
      <c r="E18" s="196" t="s">
        <v>110</v>
      </c>
      <c r="F18" s="197" t="s">
        <v>105</v>
      </c>
      <c r="G18" s="196" t="s">
        <v>291</v>
      </c>
      <c r="H18" s="197" t="s">
        <v>292</v>
      </c>
      <c r="I18" s="201">
        <v>800000</v>
      </c>
      <c r="J18" s="201">
        <v>800000</v>
      </c>
      <c r="K18" s="202"/>
      <c r="L18" s="202"/>
      <c r="M18" s="201">
        <v>800000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customHeight="1" spans="1:24">
      <c r="A19" s="173" t="s">
        <v>71</v>
      </c>
      <c r="B19" s="173" t="s">
        <v>71</v>
      </c>
      <c r="C19" s="297" t="s">
        <v>293</v>
      </c>
      <c r="D19" s="195" t="s">
        <v>294</v>
      </c>
      <c r="E19" s="196" t="s">
        <v>110</v>
      </c>
      <c r="F19" s="197" t="s">
        <v>105</v>
      </c>
      <c r="G19" s="196" t="s">
        <v>295</v>
      </c>
      <c r="H19" s="197" t="s">
        <v>294</v>
      </c>
      <c r="I19" s="201">
        <v>125216</v>
      </c>
      <c r="J19" s="201">
        <v>125216</v>
      </c>
      <c r="K19" s="202"/>
      <c r="L19" s="202"/>
      <c r="M19" s="201">
        <v>125216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customHeight="1" spans="1:24">
      <c r="A20" s="173" t="s">
        <v>71</v>
      </c>
      <c r="B20" s="173" t="s">
        <v>71</v>
      </c>
      <c r="C20" s="297" t="s">
        <v>296</v>
      </c>
      <c r="D20" s="195" t="s">
        <v>297</v>
      </c>
      <c r="E20" s="196" t="s">
        <v>104</v>
      </c>
      <c r="F20" s="197" t="s">
        <v>105</v>
      </c>
      <c r="G20" s="196" t="s">
        <v>298</v>
      </c>
      <c r="H20" s="197" t="s">
        <v>299</v>
      </c>
      <c r="I20" s="201">
        <v>604800</v>
      </c>
      <c r="J20" s="201">
        <v>604800</v>
      </c>
      <c r="K20" s="202"/>
      <c r="L20" s="202"/>
      <c r="M20" s="201">
        <v>604800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customHeight="1" spans="1:24">
      <c r="A21" s="173" t="s">
        <v>71</v>
      </c>
      <c r="B21" s="173" t="s">
        <v>71</v>
      </c>
      <c r="C21" s="297" t="s">
        <v>296</v>
      </c>
      <c r="D21" s="195" t="s">
        <v>297</v>
      </c>
      <c r="E21" s="196" t="s">
        <v>186</v>
      </c>
      <c r="F21" s="197" t="s">
        <v>112</v>
      </c>
      <c r="G21" s="196" t="s">
        <v>298</v>
      </c>
      <c r="H21" s="197" t="s">
        <v>299</v>
      </c>
      <c r="I21" s="201">
        <v>2683200</v>
      </c>
      <c r="J21" s="201">
        <v>2683200</v>
      </c>
      <c r="K21" s="202"/>
      <c r="L21" s="202"/>
      <c r="M21" s="201">
        <v>2683200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customHeight="1" spans="1:24">
      <c r="A22" s="173" t="s">
        <v>71</v>
      </c>
      <c r="B22" s="173" t="s">
        <v>71</v>
      </c>
      <c r="C22" s="297" t="s">
        <v>296</v>
      </c>
      <c r="D22" s="195" t="s">
        <v>297</v>
      </c>
      <c r="E22" s="196" t="s">
        <v>187</v>
      </c>
      <c r="F22" s="197" t="s">
        <v>188</v>
      </c>
      <c r="G22" s="196" t="s">
        <v>298</v>
      </c>
      <c r="H22" s="197" t="s">
        <v>299</v>
      </c>
      <c r="I22" s="201">
        <v>3420000</v>
      </c>
      <c r="J22" s="201">
        <v>3420000</v>
      </c>
      <c r="K22" s="202"/>
      <c r="L22" s="202"/>
      <c r="M22" s="201">
        <v>3420000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customHeight="1" spans="1:24">
      <c r="A23" s="173" t="s">
        <v>71</v>
      </c>
      <c r="B23" s="173" t="s">
        <v>71</v>
      </c>
      <c r="C23" s="297" t="s">
        <v>300</v>
      </c>
      <c r="D23" s="195" t="s">
        <v>301</v>
      </c>
      <c r="E23" s="196" t="s">
        <v>110</v>
      </c>
      <c r="F23" s="197" t="s">
        <v>105</v>
      </c>
      <c r="G23" s="196" t="s">
        <v>291</v>
      </c>
      <c r="H23" s="197" t="s">
        <v>292</v>
      </c>
      <c r="I23" s="201">
        <v>1754400</v>
      </c>
      <c r="J23" s="201">
        <v>1754400</v>
      </c>
      <c r="K23" s="202"/>
      <c r="L23" s="202"/>
      <c r="M23" s="201">
        <v>1754400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customHeight="1" spans="1:24">
      <c r="A24" s="173" t="s">
        <v>71</v>
      </c>
      <c r="B24" s="173" t="s">
        <v>71</v>
      </c>
      <c r="C24" s="297" t="s">
        <v>300</v>
      </c>
      <c r="D24" s="195" t="s">
        <v>301</v>
      </c>
      <c r="E24" s="196" t="s">
        <v>110</v>
      </c>
      <c r="F24" s="197" t="s">
        <v>105</v>
      </c>
      <c r="G24" s="196" t="s">
        <v>302</v>
      </c>
      <c r="H24" s="197" t="s">
        <v>303</v>
      </c>
      <c r="I24" s="201">
        <v>480000</v>
      </c>
      <c r="J24" s="201">
        <v>480000</v>
      </c>
      <c r="K24" s="202"/>
      <c r="L24" s="202"/>
      <c r="M24" s="201">
        <v>480000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customHeight="1" spans="1:24">
      <c r="A25" s="173" t="s">
        <v>71</v>
      </c>
      <c r="B25" s="173" t="s">
        <v>71</v>
      </c>
      <c r="C25" s="297" t="s">
        <v>300</v>
      </c>
      <c r="D25" s="195" t="s">
        <v>301</v>
      </c>
      <c r="E25" s="196" t="s">
        <v>110</v>
      </c>
      <c r="F25" s="197" t="s">
        <v>105</v>
      </c>
      <c r="G25" s="196" t="s">
        <v>302</v>
      </c>
      <c r="H25" s="197" t="s">
        <v>303</v>
      </c>
      <c r="I25" s="201">
        <v>420000</v>
      </c>
      <c r="J25" s="201">
        <v>420000</v>
      </c>
      <c r="K25" s="202"/>
      <c r="L25" s="202"/>
      <c r="M25" s="201">
        <v>420000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customHeight="1" spans="1:24">
      <c r="A26" s="173" t="s">
        <v>71</v>
      </c>
      <c r="B26" s="173" t="s">
        <v>71</v>
      </c>
      <c r="C26" s="297" t="s">
        <v>304</v>
      </c>
      <c r="D26" s="195" t="s">
        <v>305</v>
      </c>
      <c r="E26" s="196" t="s">
        <v>106</v>
      </c>
      <c r="F26" s="197" t="s">
        <v>107</v>
      </c>
      <c r="G26" s="196" t="s">
        <v>306</v>
      </c>
      <c r="H26" s="197" t="s">
        <v>307</v>
      </c>
      <c r="I26" s="201">
        <v>50000</v>
      </c>
      <c r="J26" s="201">
        <v>50000</v>
      </c>
      <c r="K26" s="202"/>
      <c r="L26" s="202"/>
      <c r="M26" s="201">
        <v>50000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customHeight="1" spans="1:24">
      <c r="A27" s="173" t="s">
        <v>71</v>
      </c>
      <c r="B27" s="173" t="s">
        <v>71</v>
      </c>
      <c r="C27" s="297" t="s">
        <v>308</v>
      </c>
      <c r="D27" s="195" t="s">
        <v>309</v>
      </c>
      <c r="E27" s="196" t="s">
        <v>145</v>
      </c>
      <c r="F27" s="197" t="s">
        <v>146</v>
      </c>
      <c r="G27" s="196" t="s">
        <v>310</v>
      </c>
      <c r="H27" s="197" t="s">
        <v>311</v>
      </c>
      <c r="I27" s="201">
        <v>68112</v>
      </c>
      <c r="J27" s="201">
        <v>68112</v>
      </c>
      <c r="K27" s="202"/>
      <c r="L27" s="202"/>
      <c r="M27" s="201">
        <v>68112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customHeight="1" spans="1:24">
      <c r="A28" s="173" t="s">
        <v>71</v>
      </c>
      <c r="B28" s="173" t="s">
        <v>71</v>
      </c>
      <c r="C28" s="297" t="s">
        <v>312</v>
      </c>
      <c r="D28" s="195" t="s">
        <v>313</v>
      </c>
      <c r="E28" s="196" t="s">
        <v>139</v>
      </c>
      <c r="F28" s="197" t="s">
        <v>140</v>
      </c>
      <c r="G28" s="196" t="s">
        <v>314</v>
      </c>
      <c r="H28" s="197" t="s">
        <v>315</v>
      </c>
      <c r="I28" s="201">
        <v>1472562</v>
      </c>
      <c r="J28" s="201">
        <v>1472562</v>
      </c>
      <c r="K28" s="202"/>
      <c r="L28" s="202"/>
      <c r="M28" s="201">
        <v>1472562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</row>
    <row r="29" customHeight="1" spans="1:24">
      <c r="A29" s="173" t="s">
        <v>71</v>
      </c>
      <c r="B29" s="173" t="s">
        <v>71</v>
      </c>
      <c r="C29" s="297" t="s">
        <v>312</v>
      </c>
      <c r="D29" s="195" t="s">
        <v>313</v>
      </c>
      <c r="E29" s="196" t="s">
        <v>141</v>
      </c>
      <c r="F29" s="197" t="s">
        <v>142</v>
      </c>
      <c r="G29" s="196" t="s">
        <v>316</v>
      </c>
      <c r="H29" s="197" t="s">
        <v>317</v>
      </c>
      <c r="I29" s="201">
        <v>100000</v>
      </c>
      <c r="J29" s="201">
        <v>100000</v>
      </c>
      <c r="K29" s="202"/>
      <c r="L29" s="202"/>
      <c r="M29" s="201">
        <v>100000</v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</row>
    <row r="30" customHeight="1" spans="1:24">
      <c r="A30" s="173" t="s">
        <v>71</v>
      </c>
      <c r="B30" s="173" t="s">
        <v>71</v>
      </c>
      <c r="C30" s="297" t="s">
        <v>312</v>
      </c>
      <c r="D30" s="195" t="s">
        <v>313</v>
      </c>
      <c r="E30" s="196" t="s">
        <v>159</v>
      </c>
      <c r="F30" s="197" t="s">
        <v>160</v>
      </c>
      <c r="G30" s="196" t="s">
        <v>318</v>
      </c>
      <c r="H30" s="197" t="s">
        <v>319</v>
      </c>
      <c r="I30" s="201">
        <v>369960</v>
      </c>
      <c r="J30" s="201">
        <v>369960</v>
      </c>
      <c r="K30" s="202"/>
      <c r="L30" s="202"/>
      <c r="M30" s="201">
        <v>369960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customHeight="1" spans="1:24">
      <c r="A31" s="173" t="s">
        <v>71</v>
      </c>
      <c r="B31" s="173" t="s">
        <v>71</v>
      </c>
      <c r="C31" s="297" t="s">
        <v>312</v>
      </c>
      <c r="D31" s="195" t="s">
        <v>313</v>
      </c>
      <c r="E31" s="196" t="s">
        <v>163</v>
      </c>
      <c r="F31" s="197" t="s">
        <v>164</v>
      </c>
      <c r="G31" s="196" t="s">
        <v>320</v>
      </c>
      <c r="H31" s="197" t="s">
        <v>321</v>
      </c>
      <c r="I31" s="201">
        <v>694330</v>
      </c>
      <c r="J31" s="201">
        <v>694330</v>
      </c>
      <c r="K31" s="202"/>
      <c r="L31" s="202"/>
      <c r="M31" s="201">
        <v>694330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customHeight="1" spans="1:24">
      <c r="A32" s="173" t="s">
        <v>71</v>
      </c>
      <c r="B32" s="173" t="s">
        <v>71</v>
      </c>
      <c r="C32" s="297" t="s">
        <v>312</v>
      </c>
      <c r="D32" s="195" t="s">
        <v>313</v>
      </c>
      <c r="E32" s="196" t="s">
        <v>110</v>
      </c>
      <c r="F32" s="197" t="s">
        <v>105</v>
      </c>
      <c r="G32" s="196" t="s">
        <v>322</v>
      </c>
      <c r="H32" s="197" t="s">
        <v>323</v>
      </c>
      <c r="I32" s="201">
        <v>3084</v>
      </c>
      <c r="J32" s="201">
        <v>3084</v>
      </c>
      <c r="K32" s="202"/>
      <c r="L32" s="202"/>
      <c r="M32" s="201">
        <v>3084</v>
      </c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customHeight="1" spans="1:24">
      <c r="A33" s="173" t="s">
        <v>71</v>
      </c>
      <c r="B33" s="173" t="s">
        <v>71</v>
      </c>
      <c r="C33" s="297" t="s">
        <v>312</v>
      </c>
      <c r="D33" s="195" t="s">
        <v>313</v>
      </c>
      <c r="E33" s="196" t="s">
        <v>165</v>
      </c>
      <c r="F33" s="197" t="s">
        <v>166</v>
      </c>
      <c r="G33" s="196" t="s">
        <v>322</v>
      </c>
      <c r="H33" s="197" t="s">
        <v>323</v>
      </c>
      <c r="I33" s="201">
        <v>25200</v>
      </c>
      <c r="J33" s="201">
        <v>25200</v>
      </c>
      <c r="K33" s="202"/>
      <c r="L33" s="202"/>
      <c r="M33" s="201">
        <v>25200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customHeight="1" spans="1:24">
      <c r="A34" s="173" t="s">
        <v>71</v>
      </c>
      <c r="B34" s="173" t="s">
        <v>71</v>
      </c>
      <c r="C34" s="297" t="s">
        <v>312</v>
      </c>
      <c r="D34" s="195" t="s">
        <v>313</v>
      </c>
      <c r="E34" s="196" t="s">
        <v>165</v>
      </c>
      <c r="F34" s="197" t="s">
        <v>166</v>
      </c>
      <c r="G34" s="196" t="s">
        <v>322</v>
      </c>
      <c r="H34" s="197" t="s">
        <v>323</v>
      </c>
      <c r="I34" s="201">
        <v>7400</v>
      </c>
      <c r="J34" s="201">
        <v>7400</v>
      </c>
      <c r="K34" s="202"/>
      <c r="L34" s="202"/>
      <c r="M34" s="201">
        <v>7400</v>
      </c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customHeight="1" spans="1:24">
      <c r="A35" s="173" t="s">
        <v>71</v>
      </c>
      <c r="B35" s="173" t="s">
        <v>71</v>
      </c>
      <c r="C35" s="297" t="s">
        <v>312</v>
      </c>
      <c r="D35" s="195" t="s">
        <v>313</v>
      </c>
      <c r="E35" s="196" t="s">
        <v>161</v>
      </c>
      <c r="F35" s="197" t="s">
        <v>162</v>
      </c>
      <c r="G35" s="196" t="s">
        <v>318</v>
      </c>
      <c r="H35" s="197" t="s">
        <v>319</v>
      </c>
      <c r="I35" s="201">
        <v>471699</v>
      </c>
      <c r="J35" s="201">
        <v>471699</v>
      </c>
      <c r="K35" s="202"/>
      <c r="L35" s="202"/>
      <c r="M35" s="201">
        <v>471699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customHeight="1" spans="1:24">
      <c r="A36" s="173" t="s">
        <v>71</v>
      </c>
      <c r="B36" s="173" t="s">
        <v>71</v>
      </c>
      <c r="C36" s="297" t="s">
        <v>312</v>
      </c>
      <c r="D36" s="195" t="s">
        <v>313</v>
      </c>
      <c r="E36" s="196" t="s">
        <v>110</v>
      </c>
      <c r="F36" s="197" t="s">
        <v>105</v>
      </c>
      <c r="G36" s="196" t="s">
        <v>322</v>
      </c>
      <c r="H36" s="197" t="s">
        <v>323</v>
      </c>
      <c r="I36" s="201">
        <v>30855</v>
      </c>
      <c r="J36" s="201">
        <v>30855</v>
      </c>
      <c r="K36" s="202"/>
      <c r="L36" s="202"/>
      <c r="M36" s="201">
        <v>30855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customHeight="1" spans="1:24">
      <c r="A37" s="173" t="s">
        <v>71</v>
      </c>
      <c r="B37" s="173" t="s">
        <v>71</v>
      </c>
      <c r="C37" s="297" t="s">
        <v>312</v>
      </c>
      <c r="D37" s="195" t="s">
        <v>313</v>
      </c>
      <c r="E37" s="196" t="s">
        <v>165</v>
      </c>
      <c r="F37" s="197" t="s">
        <v>166</v>
      </c>
      <c r="G37" s="196" t="s">
        <v>322</v>
      </c>
      <c r="H37" s="197" t="s">
        <v>323</v>
      </c>
      <c r="I37" s="201">
        <v>32130</v>
      </c>
      <c r="J37" s="201">
        <v>32130</v>
      </c>
      <c r="K37" s="202"/>
      <c r="L37" s="202"/>
      <c r="M37" s="201">
        <v>32130</v>
      </c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customHeight="1" spans="1:24">
      <c r="A38" s="173" t="s">
        <v>71</v>
      </c>
      <c r="B38" s="173" t="s">
        <v>71</v>
      </c>
      <c r="C38" s="297" t="s">
        <v>312</v>
      </c>
      <c r="D38" s="195" t="s">
        <v>313</v>
      </c>
      <c r="E38" s="196" t="s">
        <v>165</v>
      </c>
      <c r="F38" s="197" t="s">
        <v>166</v>
      </c>
      <c r="G38" s="196" t="s">
        <v>322</v>
      </c>
      <c r="H38" s="197" t="s">
        <v>323</v>
      </c>
      <c r="I38" s="201">
        <v>11730</v>
      </c>
      <c r="J38" s="201">
        <v>11730</v>
      </c>
      <c r="K38" s="202"/>
      <c r="L38" s="202"/>
      <c r="M38" s="201">
        <v>11730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customHeight="1" spans="1:24">
      <c r="A39" s="173" t="s">
        <v>71</v>
      </c>
      <c r="B39" s="173" t="s">
        <v>71</v>
      </c>
      <c r="C39" s="297" t="s">
        <v>324</v>
      </c>
      <c r="D39" s="195" t="s">
        <v>325</v>
      </c>
      <c r="E39" s="196" t="s">
        <v>135</v>
      </c>
      <c r="F39" s="197" t="s">
        <v>136</v>
      </c>
      <c r="G39" s="196" t="s">
        <v>285</v>
      </c>
      <c r="H39" s="197" t="s">
        <v>286</v>
      </c>
      <c r="I39" s="201">
        <v>756000</v>
      </c>
      <c r="J39" s="201">
        <v>756000</v>
      </c>
      <c r="K39" s="202"/>
      <c r="L39" s="202"/>
      <c r="M39" s="201">
        <v>756000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customHeight="1" spans="1:24">
      <c r="A40" s="173" t="s">
        <v>71</v>
      </c>
      <c r="B40" s="173" t="s">
        <v>71</v>
      </c>
      <c r="C40" s="297" t="s">
        <v>324</v>
      </c>
      <c r="D40" s="195" t="s">
        <v>325</v>
      </c>
      <c r="E40" s="196" t="s">
        <v>137</v>
      </c>
      <c r="F40" s="197" t="s">
        <v>138</v>
      </c>
      <c r="G40" s="196" t="s">
        <v>285</v>
      </c>
      <c r="H40" s="197" t="s">
        <v>286</v>
      </c>
      <c r="I40" s="201">
        <v>244800</v>
      </c>
      <c r="J40" s="201">
        <v>244800</v>
      </c>
      <c r="K40" s="202"/>
      <c r="L40" s="202"/>
      <c r="M40" s="201">
        <v>244800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customHeight="1" spans="1:24">
      <c r="A41" s="173" t="s">
        <v>71</v>
      </c>
      <c r="B41" s="173" t="s">
        <v>71</v>
      </c>
      <c r="C41" s="297" t="s">
        <v>326</v>
      </c>
      <c r="D41" s="195" t="s">
        <v>327</v>
      </c>
      <c r="E41" s="196" t="s">
        <v>129</v>
      </c>
      <c r="F41" s="197" t="s">
        <v>130</v>
      </c>
      <c r="G41" s="196" t="s">
        <v>285</v>
      </c>
      <c r="H41" s="197" t="s">
        <v>286</v>
      </c>
      <c r="I41" s="201">
        <v>293880</v>
      </c>
      <c r="J41" s="201">
        <v>293880</v>
      </c>
      <c r="K41" s="202"/>
      <c r="L41" s="202"/>
      <c r="M41" s="201">
        <v>293880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customHeight="1" spans="1:24">
      <c r="A42" s="173" t="s">
        <v>71</v>
      </c>
      <c r="B42" s="173" t="s">
        <v>71</v>
      </c>
      <c r="C42" s="297" t="s">
        <v>326</v>
      </c>
      <c r="D42" s="195" t="s">
        <v>327</v>
      </c>
      <c r="E42" s="196" t="s">
        <v>187</v>
      </c>
      <c r="F42" s="197" t="s">
        <v>188</v>
      </c>
      <c r="G42" s="196" t="s">
        <v>285</v>
      </c>
      <c r="H42" s="197" t="s">
        <v>286</v>
      </c>
      <c r="I42" s="201">
        <v>2019600</v>
      </c>
      <c r="J42" s="201">
        <v>2019600</v>
      </c>
      <c r="K42" s="202"/>
      <c r="L42" s="202"/>
      <c r="M42" s="201">
        <v>2019600</v>
      </c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customHeight="1" spans="1:24">
      <c r="A43" s="173" t="s">
        <v>71</v>
      </c>
      <c r="B43" s="173" t="s">
        <v>71</v>
      </c>
      <c r="C43" s="297" t="s">
        <v>326</v>
      </c>
      <c r="D43" s="195" t="s">
        <v>327</v>
      </c>
      <c r="E43" s="196" t="s">
        <v>189</v>
      </c>
      <c r="F43" s="197" t="s">
        <v>190</v>
      </c>
      <c r="G43" s="196" t="s">
        <v>285</v>
      </c>
      <c r="H43" s="197" t="s">
        <v>286</v>
      </c>
      <c r="I43" s="201">
        <v>489600</v>
      </c>
      <c r="J43" s="201">
        <v>489600</v>
      </c>
      <c r="K43" s="202"/>
      <c r="L43" s="202"/>
      <c r="M43" s="201">
        <v>489600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customHeight="1" spans="1:24">
      <c r="A44" s="173" t="s">
        <v>71</v>
      </c>
      <c r="B44" s="173" t="s">
        <v>71</v>
      </c>
      <c r="C44" s="297" t="s">
        <v>326</v>
      </c>
      <c r="D44" s="195" t="s">
        <v>327</v>
      </c>
      <c r="E44" s="196" t="s">
        <v>189</v>
      </c>
      <c r="F44" s="197" t="s">
        <v>190</v>
      </c>
      <c r="G44" s="196" t="s">
        <v>285</v>
      </c>
      <c r="H44" s="197" t="s">
        <v>286</v>
      </c>
      <c r="I44" s="201">
        <v>132000</v>
      </c>
      <c r="J44" s="201">
        <v>132000</v>
      </c>
      <c r="K44" s="202"/>
      <c r="L44" s="202"/>
      <c r="M44" s="201">
        <v>132000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customHeight="1" spans="1:24">
      <c r="A45" s="173" t="s">
        <v>71</v>
      </c>
      <c r="B45" s="173" t="s">
        <v>71</v>
      </c>
      <c r="C45" s="297" t="s">
        <v>326</v>
      </c>
      <c r="D45" s="195" t="s">
        <v>327</v>
      </c>
      <c r="E45" s="196" t="s">
        <v>193</v>
      </c>
      <c r="F45" s="197" t="s">
        <v>192</v>
      </c>
      <c r="G45" s="196" t="s">
        <v>285</v>
      </c>
      <c r="H45" s="197" t="s">
        <v>286</v>
      </c>
      <c r="I45" s="201">
        <v>1386000</v>
      </c>
      <c r="J45" s="201">
        <v>1386000</v>
      </c>
      <c r="K45" s="202"/>
      <c r="L45" s="202"/>
      <c r="M45" s="201">
        <v>1386000</v>
      </c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customHeight="1" spans="1:24">
      <c r="A46" s="173" t="s">
        <v>71</v>
      </c>
      <c r="B46" s="173" t="s">
        <v>71</v>
      </c>
      <c r="C46" s="297" t="s">
        <v>326</v>
      </c>
      <c r="D46" s="195" t="s">
        <v>327</v>
      </c>
      <c r="E46" s="196" t="s">
        <v>118</v>
      </c>
      <c r="F46" s="197" t="s">
        <v>105</v>
      </c>
      <c r="G46" s="196" t="s">
        <v>328</v>
      </c>
      <c r="H46" s="197" t="s">
        <v>329</v>
      </c>
      <c r="I46" s="201">
        <v>26400</v>
      </c>
      <c r="J46" s="201">
        <v>26400</v>
      </c>
      <c r="K46" s="202"/>
      <c r="L46" s="202"/>
      <c r="M46" s="201">
        <v>26400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customHeight="1" spans="1:24">
      <c r="A47" s="173" t="s">
        <v>71</v>
      </c>
      <c r="B47" s="173" t="s">
        <v>71</v>
      </c>
      <c r="C47" s="297" t="s">
        <v>330</v>
      </c>
      <c r="D47" s="195" t="s">
        <v>331</v>
      </c>
      <c r="E47" s="196" t="s">
        <v>110</v>
      </c>
      <c r="F47" s="197" t="s">
        <v>105</v>
      </c>
      <c r="G47" s="196" t="s">
        <v>332</v>
      </c>
      <c r="H47" s="197" t="s">
        <v>333</v>
      </c>
      <c r="I47" s="201">
        <v>5000</v>
      </c>
      <c r="J47" s="201">
        <v>5000</v>
      </c>
      <c r="K47" s="202"/>
      <c r="L47" s="202"/>
      <c r="M47" s="201">
        <v>5000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customHeight="1" spans="1:24">
      <c r="A48" s="173" t="s">
        <v>71</v>
      </c>
      <c r="B48" s="173" t="s">
        <v>71</v>
      </c>
      <c r="C48" s="297" t="s">
        <v>334</v>
      </c>
      <c r="D48" s="195" t="s">
        <v>335</v>
      </c>
      <c r="E48" s="196" t="s">
        <v>129</v>
      </c>
      <c r="F48" s="197" t="s">
        <v>130</v>
      </c>
      <c r="G48" s="196" t="s">
        <v>285</v>
      </c>
      <c r="H48" s="197" t="s">
        <v>286</v>
      </c>
      <c r="I48" s="201">
        <v>976140</v>
      </c>
      <c r="J48" s="201">
        <v>976140</v>
      </c>
      <c r="K48" s="202"/>
      <c r="L48" s="202"/>
      <c r="M48" s="201">
        <v>976140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customHeight="1" spans="1:24">
      <c r="A49" s="173" t="s">
        <v>71</v>
      </c>
      <c r="B49" s="173" t="s">
        <v>71</v>
      </c>
      <c r="C49" s="297" t="s">
        <v>334</v>
      </c>
      <c r="D49" s="195" t="s">
        <v>335</v>
      </c>
      <c r="E49" s="196" t="s">
        <v>129</v>
      </c>
      <c r="F49" s="197" t="s">
        <v>130</v>
      </c>
      <c r="G49" s="196" t="s">
        <v>285</v>
      </c>
      <c r="H49" s="197" t="s">
        <v>286</v>
      </c>
      <c r="I49" s="201">
        <v>5309097.48</v>
      </c>
      <c r="J49" s="201">
        <v>5309097.48</v>
      </c>
      <c r="K49" s="202"/>
      <c r="L49" s="202"/>
      <c r="M49" s="201">
        <v>5309097.48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customHeight="1" spans="1:24">
      <c r="A50" s="173" t="s">
        <v>71</v>
      </c>
      <c r="B50" s="173" t="s">
        <v>71</v>
      </c>
      <c r="C50" s="297" t="s">
        <v>334</v>
      </c>
      <c r="D50" s="195" t="s">
        <v>335</v>
      </c>
      <c r="E50" s="196" t="s">
        <v>129</v>
      </c>
      <c r="F50" s="197" t="s">
        <v>130</v>
      </c>
      <c r="G50" s="196" t="s">
        <v>285</v>
      </c>
      <c r="H50" s="197" t="s">
        <v>286</v>
      </c>
      <c r="I50" s="201">
        <v>2457799.32</v>
      </c>
      <c r="J50" s="201">
        <v>2457799.32</v>
      </c>
      <c r="K50" s="202"/>
      <c r="L50" s="202"/>
      <c r="M50" s="201">
        <v>2457799.32</v>
      </c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customHeight="1" spans="1:24">
      <c r="A51" s="173" t="s">
        <v>71</v>
      </c>
      <c r="B51" s="173" t="s">
        <v>71</v>
      </c>
      <c r="C51" s="297" t="s">
        <v>334</v>
      </c>
      <c r="D51" s="195" t="s">
        <v>335</v>
      </c>
      <c r="E51" s="196" t="s">
        <v>149</v>
      </c>
      <c r="F51" s="197" t="s">
        <v>150</v>
      </c>
      <c r="G51" s="196" t="s">
        <v>285</v>
      </c>
      <c r="H51" s="197" t="s">
        <v>286</v>
      </c>
      <c r="I51" s="201">
        <v>754188</v>
      </c>
      <c r="J51" s="201">
        <v>754188</v>
      </c>
      <c r="K51" s="202"/>
      <c r="L51" s="202"/>
      <c r="M51" s="201">
        <v>754188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customHeight="1" spans="1:24">
      <c r="A52" s="173" t="s">
        <v>71</v>
      </c>
      <c r="B52" s="173" t="s">
        <v>71</v>
      </c>
      <c r="C52" s="297" t="s">
        <v>336</v>
      </c>
      <c r="D52" s="195" t="s">
        <v>337</v>
      </c>
      <c r="E52" s="196" t="s">
        <v>135</v>
      </c>
      <c r="F52" s="197" t="s">
        <v>136</v>
      </c>
      <c r="G52" s="196" t="s">
        <v>338</v>
      </c>
      <c r="H52" s="197" t="s">
        <v>339</v>
      </c>
      <c r="I52" s="201">
        <v>90000</v>
      </c>
      <c r="J52" s="201">
        <v>90000</v>
      </c>
      <c r="K52" s="202"/>
      <c r="L52" s="202"/>
      <c r="M52" s="201">
        <v>90000</v>
      </c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customHeight="1" spans="1:24">
      <c r="A53" s="173" t="s">
        <v>71</v>
      </c>
      <c r="B53" s="173" t="s">
        <v>71</v>
      </c>
      <c r="C53" s="297" t="s">
        <v>336</v>
      </c>
      <c r="D53" s="195" t="s">
        <v>337</v>
      </c>
      <c r="E53" s="196" t="s">
        <v>137</v>
      </c>
      <c r="F53" s="197" t="s">
        <v>138</v>
      </c>
      <c r="G53" s="196" t="s">
        <v>338</v>
      </c>
      <c r="H53" s="197" t="s">
        <v>339</v>
      </c>
      <c r="I53" s="201">
        <v>36000</v>
      </c>
      <c r="J53" s="201">
        <v>36000</v>
      </c>
      <c r="K53" s="202"/>
      <c r="L53" s="202"/>
      <c r="M53" s="201">
        <v>36000</v>
      </c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customHeight="1" spans="1:24">
      <c r="A54" s="173" t="s">
        <v>71</v>
      </c>
      <c r="B54" s="173" t="s">
        <v>71</v>
      </c>
      <c r="C54" s="297" t="s">
        <v>340</v>
      </c>
      <c r="D54" s="195" t="s">
        <v>341</v>
      </c>
      <c r="E54" s="196" t="s">
        <v>110</v>
      </c>
      <c r="F54" s="197" t="s">
        <v>105</v>
      </c>
      <c r="G54" s="196" t="s">
        <v>306</v>
      </c>
      <c r="H54" s="197" t="s">
        <v>307</v>
      </c>
      <c r="I54" s="201">
        <v>172280</v>
      </c>
      <c r="J54" s="201">
        <v>172280</v>
      </c>
      <c r="K54" s="202"/>
      <c r="L54" s="202"/>
      <c r="M54" s="201">
        <v>172280</v>
      </c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</row>
    <row r="55" customHeight="1" spans="1:24">
      <c r="A55" s="173" t="s">
        <v>71</v>
      </c>
      <c r="B55" s="173" t="s">
        <v>71</v>
      </c>
      <c r="C55" s="297" t="s">
        <v>340</v>
      </c>
      <c r="D55" s="195" t="s">
        <v>341</v>
      </c>
      <c r="E55" s="196" t="s">
        <v>119</v>
      </c>
      <c r="F55" s="197" t="s">
        <v>112</v>
      </c>
      <c r="G55" s="196" t="s">
        <v>306</v>
      </c>
      <c r="H55" s="197" t="s">
        <v>307</v>
      </c>
      <c r="I55" s="201">
        <v>100000</v>
      </c>
      <c r="J55" s="201">
        <v>100000</v>
      </c>
      <c r="K55" s="202"/>
      <c r="L55" s="202"/>
      <c r="M55" s="201">
        <v>100000</v>
      </c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</row>
    <row r="56" customHeight="1" spans="1:24">
      <c r="A56" s="173" t="s">
        <v>71</v>
      </c>
      <c r="B56" s="173" t="s">
        <v>71</v>
      </c>
      <c r="C56" s="297" t="s">
        <v>340</v>
      </c>
      <c r="D56" s="195" t="s">
        <v>341</v>
      </c>
      <c r="E56" s="196" t="s">
        <v>126</v>
      </c>
      <c r="F56" s="197" t="s">
        <v>105</v>
      </c>
      <c r="G56" s="196" t="s">
        <v>342</v>
      </c>
      <c r="H56" s="197" t="s">
        <v>343</v>
      </c>
      <c r="I56" s="201">
        <v>23933</v>
      </c>
      <c r="J56" s="201">
        <v>23933</v>
      </c>
      <c r="K56" s="202"/>
      <c r="L56" s="202"/>
      <c r="M56" s="201">
        <v>23933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customHeight="1" spans="1:24">
      <c r="A57" s="173" t="s">
        <v>71</v>
      </c>
      <c r="B57" s="173" t="s">
        <v>71</v>
      </c>
      <c r="C57" s="297" t="s">
        <v>340</v>
      </c>
      <c r="D57" s="195" t="s">
        <v>341</v>
      </c>
      <c r="E57" s="196" t="s">
        <v>115</v>
      </c>
      <c r="F57" s="197" t="s">
        <v>105</v>
      </c>
      <c r="G57" s="196" t="s">
        <v>344</v>
      </c>
      <c r="H57" s="197" t="s">
        <v>345</v>
      </c>
      <c r="I57" s="201">
        <v>37310</v>
      </c>
      <c r="J57" s="201">
        <v>37310</v>
      </c>
      <c r="K57" s="202"/>
      <c r="L57" s="202"/>
      <c r="M57" s="201">
        <v>37310</v>
      </c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customHeight="1" spans="1:24">
      <c r="A58" s="173" t="s">
        <v>71</v>
      </c>
      <c r="B58" s="173" t="s">
        <v>71</v>
      </c>
      <c r="C58" s="297" t="s">
        <v>340</v>
      </c>
      <c r="D58" s="195" t="s">
        <v>341</v>
      </c>
      <c r="E58" s="196" t="s">
        <v>110</v>
      </c>
      <c r="F58" s="197" t="s">
        <v>105</v>
      </c>
      <c r="G58" s="196" t="s">
        <v>338</v>
      </c>
      <c r="H58" s="197" t="s">
        <v>339</v>
      </c>
      <c r="I58" s="201">
        <v>120000</v>
      </c>
      <c r="J58" s="201">
        <v>120000</v>
      </c>
      <c r="K58" s="202"/>
      <c r="L58" s="202"/>
      <c r="M58" s="201">
        <v>120000</v>
      </c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customHeight="1" spans="1:24">
      <c r="A59" s="173" t="s">
        <v>71</v>
      </c>
      <c r="B59" s="173" t="s">
        <v>71</v>
      </c>
      <c r="C59" s="297" t="s">
        <v>340</v>
      </c>
      <c r="D59" s="195" t="s">
        <v>341</v>
      </c>
      <c r="E59" s="196" t="s">
        <v>110</v>
      </c>
      <c r="F59" s="197" t="s">
        <v>105</v>
      </c>
      <c r="G59" s="196" t="s">
        <v>281</v>
      </c>
      <c r="H59" s="197" t="s">
        <v>282</v>
      </c>
      <c r="I59" s="201">
        <v>33000</v>
      </c>
      <c r="J59" s="201">
        <v>33000</v>
      </c>
      <c r="K59" s="202"/>
      <c r="L59" s="202"/>
      <c r="M59" s="201">
        <v>33000</v>
      </c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customHeight="1" spans="1:24">
      <c r="A60" s="173" t="s">
        <v>71</v>
      </c>
      <c r="B60" s="173" t="s">
        <v>71</v>
      </c>
      <c r="C60" s="297" t="s">
        <v>340</v>
      </c>
      <c r="D60" s="195" t="s">
        <v>341</v>
      </c>
      <c r="E60" s="196" t="s">
        <v>135</v>
      </c>
      <c r="F60" s="197" t="s">
        <v>136</v>
      </c>
      <c r="G60" s="196" t="s">
        <v>332</v>
      </c>
      <c r="H60" s="197" t="s">
        <v>333</v>
      </c>
      <c r="I60" s="201">
        <v>18000</v>
      </c>
      <c r="J60" s="201">
        <v>18000</v>
      </c>
      <c r="K60" s="202"/>
      <c r="L60" s="202"/>
      <c r="M60" s="201">
        <v>18000</v>
      </c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</row>
    <row r="61" customHeight="1" spans="1:24">
      <c r="A61" s="173" t="s">
        <v>71</v>
      </c>
      <c r="B61" s="173" t="s">
        <v>71</v>
      </c>
      <c r="C61" s="297" t="s">
        <v>340</v>
      </c>
      <c r="D61" s="195" t="s">
        <v>341</v>
      </c>
      <c r="E61" s="196" t="s">
        <v>110</v>
      </c>
      <c r="F61" s="197" t="s">
        <v>105</v>
      </c>
      <c r="G61" s="196" t="s">
        <v>306</v>
      </c>
      <c r="H61" s="197" t="s">
        <v>307</v>
      </c>
      <c r="I61" s="201">
        <v>219657</v>
      </c>
      <c r="J61" s="201">
        <v>219657</v>
      </c>
      <c r="K61" s="202"/>
      <c r="L61" s="202"/>
      <c r="M61" s="201">
        <v>219657</v>
      </c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</row>
    <row r="62" customHeight="1" spans="1:24">
      <c r="A62" s="173" t="s">
        <v>71</v>
      </c>
      <c r="B62" s="173" t="s">
        <v>71</v>
      </c>
      <c r="C62" s="297" t="s">
        <v>340</v>
      </c>
      <c r="D62" s="195" t="s">
        <v>341</v>
      </c>
      <c r="E62" s="196" t="s">
        <v>110</v>
      </c>
      <c r="F62" s="197" t="s">
        <v>105</v>
      </c>
      <c r="G62" s="196" t="s">
        <v>338</v>
      </c>
      <c r="H62" s="197" t="s">
        <v>339</v>
      </c>
      <c r="I62" s="201">
        <v>153000</v>
      </c>
      <c r="J62" s="201">
        <v>153000</v>
      </c>
      <c r="K62" s="202"/>
      <c r="L62" s="202"/>
      <c r="M62" s="201">
        <v>153000</v>
      </c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</row>
    <row r="63" customHeight="1" spans="1:24">
      <c r="A63" s="173" t="s">
        <v>71</v>
      </c>
      <c r="B63" s="173" t="s">
        <v>71</v>
      </c>
      <c r="C63" s="297" t="s">
        <v>340</v>
      </c>
      <c r="D63" s="195" t="s">
        <v>341</v>
      </c>
      <c r="E63" s="196" t="s">
        <v>137</v>
      </c>
      <c r="F63" s="197" t="s">
        <v>138</v>
      </c>
      <c r="G63" s="196" t="s">
        <v>332</v>
      </c>
      <c r="H63" s="197" t="s">
        <v>333</v>
      </c>
      <c r="I63" s="201">
        <v>7200</v>
      </c>
      <c r="J63" s="201">
        <v>7200</v>
      </c>
      <c r="K63" s="202"/>
      <c r="L63" s="202"/>
      <c r="M63" s="201">
        <v>7200</v>
      </c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customHeight="1" spans="1:24">
      <c r="A64" s="173" t="s">
        <v>71</v>
      </c>
      <c r="B64" s="173" t="s">
        <v>71</v>
      </c>
      <c r="C64" s="297" t="s">
        <v>346</v>
      </c>
      <c r="D64" s="195" t="s">
        <v>347</v>
      </c>
      <c r="E64" s="196" t="s">
        <v>129</v>
      </c>
      <c r="F64" s="197" t="s">
        <v>130</v>
      </c>
      <c r="G64" s="196" t="s">
        <v>306</v>
      </c>
      <c r="H64" s="197" t="s">
        <v>307</v>
      </c>
      <c r="I64" s="201">
        <v>110000</v>
      </c>
      <c r="J64" s="201">
        <v>110000</v>
      </c>
      <c r="K64" s="202"/>
      <c r="L64" s="202"/>
      <c r="M64" s="201">
        <v>110000</v>
      </c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customHeight="1" spans="1:24">
      <c r="A65" s="173" t="s">
        <v>71</v>
      </c>
      <c r="B65" s="173" t="s">
        <v>71</v>
      </c>
      <c r="C65" s="297" t="s">
        <v>346</v>
      </c>
      <c r="D65" s="195" t="s">
        <v>347</v>
      </c>
      <c r="E65" s="196" t="s">
        <v>129</v>
      </c>
      <c r="F65" s="197" t="s">
        <v>130</v>
      </c>
      <c r="G65" s="196" t="s">
        <v>306</v>
      </c>
      <c r="H65" s="197" t="s">
        <v>307</v>
      </c>
      <c r="I65" s="201">
        <v>880000</v>
      </c>
      <c r="J65" s="201">
        <v>880000</v>
      </c>
      <c r="K65" s="202"/>
      <c r="L65" s="202"/>
      <c r="M65" s="201">
        <v>880000</v>
      </c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customHeight="1" spans="1:24">
      <c r="A66" s="173" t="s">
        <v>71</v>
      </c>
      <c r="B66" s="173" t="s">
        <v>71</v>
      </c>
      <c r="C66" s="297" t="s">
        <v>346</v>
      </c>
      <c r="D66" s="195" t="s">
        <v>347</v>
      </c>
      <c r="E66" s="196" t="s">
        <v>129</v>
      </c>
      <c r="F66" s="197" t="s">
        <v>130</v>
      </c>
      <c r="G66" s="196" t="s">
        <v>306</v>
      </c>
      <c r="H66" s="197" t="s">
        <v>307</v>
      </c>
      <c r="I66" s="201">
        <v>550000</v>
      </c>
      <c r="J66" s="201">
        <v>550000</v>
      </c>
      <c r="K66" s="202"/>
      <c r="L66" s="202"/>
      <c r="M66" s="201">
        <v>550000</v>
      </c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customHeight="1" spans="1:24">
      <c r="A67" s="173" t="s">
        <v>71</v>
      </c>
      <c r="B67" s="173" t="s">
        <v>71</v>
      </c>
      <c r="C67" s="297" t="s">
        <v>346</v>
      </c>
      <c r="D67" s="195" t="s">
        <v>347</v>
      </c>
      <c r="E67" s="196" t="s">
        <v>129</v>
      </c>
      <c r="F67" s="197" t="s">
        <v>130</v>
      </c>
      <c r="G67" s="196" t="s">
        <v>348</v>
      </c>
      <c r="H67" s="197" t="s">
        <v>349</v>
      </c>
      <c r="I67" s="201">
        <v>86750</v>
      </c>
      <c r="J67" s="201">
        <v>86750</v>
      </c>
      <c r="K67" s="202"/>
      <c r="L67" s="202"/>
      <c r="M67" s="201">
        <v>86750</v>
      </c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customHeight="1" spans="1:24">
      <c r="A68" s="173" t="s">
        <v>71</v>
      </c>
      <c r="B68" s="173" t="s">
        <v>71</v>
      </c>
      <c r="C68" s="297" t="s">
        <v>346</v>
      </c>
      <c r="D68" s="195" t="s">
        <v>347</v>
      </c>
      <c r="E68" s="196" t="s">
        <v>129</v>
      </c>
      <c r="F68" s="197" t="s">
        <v>130</v>
      </c>
      <c r="G68" s="196" t="s">
        <v>348</v>
      </c>
      <c r="H68" s="197" t="s">
        <v>349</v>
      </c>
      <c r="I68" s="201">
        <v>16500</v>
      </c>
      <c r="J68" s="201">
        <v>16500</v>
      </c>
      <c r="K68" s="202"/>
      <c r="L68" s="202"/>
      <c r="M68" s="201">
        <v>16500</v>
      </c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</row>
    <row r="69" customHeight="1" spans="1:24">
      <c r="A69" s="173" t="s">
        <v>71</v>
      </c>
      <c r="B69" s="173" t="s">
        <v>71</v>
      </c>
      <c r="C69" s="297" t="s">
        <v>346</v>
      </c>
      <c r="D69" s="195" t="s">
        <v>347</v>
      </c>
      <c r="E69" s="196" t="s">
        <v>129</v>
      </c>
      <c r="F69" s="197" t="s">
        <v>130</v>
      </c>
      <c r="G69" s="196" t="s">
        <v>332</v>
      </c>
      <c r="H69" s="197" t="s">
        <v>333</v>
      </c>
      <c r="I69" s="201">
        <v>234000</v>
      </c>
      <c r="J69" s="201">
        <v>234000</v>
      </c>
      <c r="K69" s="202"/>
      <c r="L69" s="202"/>
      <c r="M69" s="201">
        <v>234000</v>
      </c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70" customHeight="1" spans="1:24">
      <c r="A70" s="173" t="s">
        <v>71</v>
      </c>
      <c r="B70" s="173" t="s">
        <v>71</v>
      </c>
      <c r="C70" s="297" t="s">
        <v>346</v>
      </c>
      <c r="D70" s="195" t="s">
        <v>347</v>
      </c>
      <c r="E70" s="196" t="s">
        <v>129</v>
      </c>
      <c r="F70" s="197" t="s">
        <v>130</v>
      </c>
      <c r="G70" s="196" t="s">
        <v>332</v>
      </c>
      <c r="H70" s="197" t="s">
        <v>333</v>
      </c>
      <c r="I70" s="201">
        <v>156000</v>
      </c>
      <c r="J70" s="201">
        <v>156000</v>
      </c>
      <c r="K70" s="202"/>
      <c r="L70" s="202"/>
      <c r="M70" s="201">
        <v>156000</v>
      </c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</row>
    <row r="71" customHeight="1" spans="1:24">
      <c r="A71" s="173" t="s">
        <v>71</v>
      </c>
      <c r="B71" s="173" t="s">
        <v>71</v>
      </c>
      <c r="C71" s="297" t="s">
        <v>350</v>
      </c>
      <c r="D71" s="195" t="s">
        <v>351</v>
      </c>
      <c r="E71" s="196" t="s">
        <v>110</v>
      </c>
      <c r="F71" s="197" t="s">
        <v>105</v>
      </c>
      <c r="G71" s="196" t="s">
        <v>352</v>
      </c>
      <c r="H71" s="197" t="s">
        <v>353</v>
      </c>
      <c r="I71" s="201">
        <v>1615908</v>
      </c>
      <c r="J71" s="201">
        <v>1615908</v>
      </c>
      <c r="K71" s="202"/>
      <c r="L71" s="202"/>
      <c r="M71" s="201">
        <v>1615908</v>
      </c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</row>
    <row r="72" customHeight="1" spans="1:24">
      <c r="A72" s="173" t="s">
        <v>71</v>
      </c>
      <c r="B72" s="173" t="s">
        <v>71</v>
      </c>
      <c r="C72" s="297" t="s">
        <v>350</v>
      </c>
      <c r="D72" s="195" t="s">
        <v>351</v>
      </c>
      <c r="E72" s="196" t="s">
        <v>110</v>
      </c>
      <c r="F72" s="197" t="s">
        <v>105</v>
      </c>
      <c r="G72" s="196" t="s">
        <v>354</v>
      </c>
      <c r="H72" s="197" t="s">
        <v>355</v>
      </c>
      <c r="I72" s="201">
        <v>222000</v>
      </c>
      <c r="J72" s="201">
        <v>222000</v>
      </c>
      <c r="K72" s="202"/>
      <c r="L72" s="202"/>
      <c r="M72" s="201">
        <v>222000</v>
      </c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</row>
    <row r="73" customHeight="1" spans="1:24">
      <c r="A73" s="173" t="s">
        <v>71</v>
      </c>
      <c r="B73" s="173" t="s">
        <v>71</v>
      </c>
      <c r="C73" s="297" t="s">
        <v>350</v>
      </c>
      <c r="D73" s="195" t="s">
        <v>351</v>
      </c>
      <c r="E73" s="196" t="s">
        <v>110</v>
      </c>
      <c r="F73" s="197" t="s">
        <v>105</v>
      </c>
      <c r="G73" s="196" t="s">
        <v>354</v>
      </c>
      <c r="H73" s="197" t="s">
        <v>355</v>
      </c>
      <c r="I73" s="201">
        <v>2438100</v>
      </c>
      <c r="J73" s="201">
        <v>2438100</v>
      </c>
      <c r="K73" s="202"/>
      <c r="L73" s="202"/>
      <c r="M73" s="201">
        <v>2438100</v>
      </c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</row>
    <row r="74" customHeight="1" spans="1:24">
      <c r="A74" s="173" t="s">
        <v>71</v>
      </c>
      <c r="B74" s="173" t="s">
        <v>71</v>
      </c>
      <c r="C74" s="297" t="s">
        <v>350</v>
      </c>
      <c r="D74" s="195" t="s">
        <v>351</v>
      </c>
      <c r="E74" s="196" t="s">
        <v>110</v>
      </c>
      <c r="F74" s="197" t="s">
        <v>105</v>
      </c>
      <c r="G74" s="196" t="s">
        <v>291</v>
      </c>
      <c r="H74" s="197" t="s">
        <v>292</v>
      </c>
      <c r="I74" s="201">
        <v>134659</v>
      </c>
      <c r="J74" s="201">
        <v>134659</v>
      </c>
      <c r="K74" s="202"/>
      <c r="L74" s="202"/>
      <c r="M74" s="201">
        <v>134659</v>
      </c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</row>
    <row r="75" customHeight="1" spans="1:24">
      <c r="A75" s="173" t="s">
        <v>71</v>
      </c>
      <c r="B75" s="173" t="s">
        <v>71</v>
      </c>
      <c r="C75" s="297" t="s">
        <v>350</v>
      </c>
      <c r="D75" s="195" t="s">
        <v>351</v>
      </c>
      <c r="E75" s="196" t="s">
        <v>122</v>
      </c>
      <c r="F75" s="197" t="s">
        <v>123</v>
      </c>
      <c r="G75" s="196" t="s">
        <v>291</v>
      </c>
      <c r="H75" s="197" t="s">
        <v>292</v>
      </c>
      <c r="I75" s="201">
        <v>960000</v>
      </c>
      <c r="J75" s="201">
        <v>960000</v>
      </c>
      <c r="K75" s="202"/>
      <c r="L75" s="202"/>
      <c r="M75" s="201">
        <v>960000</v>
      </c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</row>
    <row r="76" customHeight="1" spans="1:24">
      <c r="A76" s="173" t="s">
        <v>71</v>
      </c>
      <c r="B76" s="173" t="s">
        <v>71</v>
      </c>
      <c r="C76" s="297" t="s">
        <v>356</v>
      </c>
      <c r="D76" s="195" t="s">
        <v>357</v>
      </c>
      <c r="E76" s="196" t="s">
        <v>110</v>
      </c>
      <c r="F76" s="197" t="s">
        <v>105</v>
      </c>
      <c r="G76" s="196" t="s">
        <v>352</v>
      </c>
      <c r="H76" s="197" t="s">
        <v>353</v>
      </c>
      <c r="I76" s="201">
        <v>2164080</v>
      </c>
      <c r="J76" s="201">
        <v>2164080</v>
      </c>
      <c r="K76" s="202"/>
      <c r="L76" s="202"/>
      <c r="M76" s="201">
        <v>2164080</v>
      </c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</row>
    <row r="77" customHeight="1" spans="1:24">
      <c r="A77" s="173" t="s">
        <v>71</v>
      </c>
      <c r="B77" s="173" t="s">
        <v>71</v>
      </c>
      <c r="C77" s="297" t="s">
        <v>356</v>
      </c>
      <c r="D77" s="195" t="s">
        <v>357</v>
      </c>
      <c r="E77" s="196" t="s">
        <v>110</v>
      </c>
      <c r="F77" s="197" t="s">
        <v>105</v>
      </c>
      <c r="G77" s="196" t="s">
        <v>354</v>
      </c>
      <c r="H77" s="197" t="s">
        <v>355</v>
      </c>
      <c r="I77" s="201">
        <v>965064</v>
      </c>
      <c r="J77" s="201">
        <v>965064</v>
      </c>
      <c r="K77" s="202"/>
      <c r="L77" s="202"/>
      <c r="M77" s="201">
        <v>965064</v>
      </c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</row>
    <row r="78" customHeight="1" spans="1:24">
      <c r="A78" s="173" t="s">
        <v>71</v>
      </c>
      <c r="B78" s="173" t="s">
        <v>71</v>
      </c>
      <c r="C78" s="297" t="s">
        <v>356</v>
      </c>
      <c r="D78" s="195" t="s">
        <v>357</v>
      </c>
      <c r="E78" s="196" t="s">
        <v>110</v>
      </c>
      <c r="F78" s="197" t="s">
        <v>105</v>
      </c>
      <c r="G78" s="196" t="s">
        <v>354</v>
      </c>
      <c r="H78" s="197" t="s">
        <v>355</v>
      </c>
      <c r="I78" s="201">
        <v>300000</v>
      </c>
      <c r="J78" s="201">
        <v>300000</v>
      </c>
      <c r="K78" s="202"/>
      <c r="L78" s="202"/>
      <c r="M78" s="201">
        <v>300000</v>
      </c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</row>
    <row r="79" customHeight="1" spans="1:24">
      <c r="A79" s="173" t="s">
        <v>71</v>
      </c>
      <c r="B79" s="173" t="s">
        <v>71</v>
      </c>
      <c r="C79" s="297" t="s">
        <v>356</v>
      </c>
      <c r="D79" s="195" t="s">
        <v>357</v>
      </c>
      <c r="E79" s="196" t="s">
        <v>110</v>
      </c>
      <c r="F79" s="197" t="s">
        <v>105</v>
      </c>
      <c r="G79" s="196" t="s">
        <v>291</v>
      </c>
      <c r="H79" s="197" t="s">
        <v>292</v>
      </c>
      <c r="I79" s="201">
        <v>180340</v>
      </c>
      <c r="J79" s="201">
        <v>180340</v>
      </c>
      <c r="K79" s="202"/>
      <c r="L79" s="202"/>
      <c r="M79" s="201">
        <v>180340</v>
      </c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customHeight="1" spans="1:24">
      <c r="A80" s="173" t="s">
        <v>71</v>
      </c>
      <c r="B80" s="173" t="s">
        <v>71</v>
      </c>
      <c r="C80" s="297" t="s">
        <v>356</v>
      </c>
      <c r="D80" s="195" t="s">
        <v>357</v>
      </c>
      <c r="E80" s="196" t="s">
        <v>110</v>
      </c>
      <c r="F80" s="197" t="s">
        <v>105</v>
      </c>
      <c r="G80" s="196" t="s">
        <v>302</v>
      </c>
      <c r="H80" s="197" t="s">
        <v>303</v>
      </c>
      <c r="I80" s="201">
        <v>489600</v>
      </c>
      <c r="J80" s="201">
        <v>489600</v>
      </c>
      <c r="K80" s="202"/>
      <c r="L80" s="202"/>
      <c r="M80" s="201">
        <v>489600</v>
      </c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</row>
    <row r="81" customHeight="1" spans="1:24">
      <c r="A81" s="173" t="s">
        <v>71</v>
      </c>
      <c r="B81" s="173" t="s">
        <v>71</v>
      </c>
      <c r="C81" s="298" t="s">
        <v>356</v>
      </c>
      <c r="D81" s="206" t="s">
        <v>357</v>
      </c>
      <c r="E81" s="196" t="s">
        <v>110</v>
      </c>
      <c r="F81" s="197" t="s">
        <v>105</v>
      </c>
      <c r="G81" s="196" t="s">
        <v>302</v>
      </c>
      <c r="H81" s="21" t="s">
        <v>303</v>
      </c>
      <c r="I81" s="201">
        <v>1021500</v>
      </c>
      <c r="J81" s="201">
        <v>1021500</v>
      </c>
      <c r="K81" s="202"/>
      <c r="L81" s="202"/>
      <c r="M81" s="201">
        <v>1021500</v>
      </c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</row>
    <row r="82" ht="17.25" customHeight="1" spans="1:24">
      <c r="A82" s="174" t="s">
        <v>249</v>
      </c>
      <c r="B82" s="175"/>
      <c r="C82" s="207"/>
      <c r="D82" s="208"/>
      <c r="E82" s="207"/>
      <c r="F82" s="208"/>
      <c r="G82" s="207"/>
      <c r="H82" s="209"/>
      <c r="I82" s="128">
        <f>SUM(I10:I81)</f>
        <v>46414782.8</v>
      </c>
      <c r="J82" s="128">
        <f>SUM(J10:J81)</f>
        <v>46414782.8</v>
      </c>
      <c r="K82" s="128">
        <f>SUM(K10:K81)</f>
        <v>0</v>
      </c>
      <c r="L82" s="128">
        <f>SUM(L10:L81)</f>
        <v>0</v>
      </c>
      <c r="M82" s="128">
        <f>SUM(M10:M81)</f>
        <v>46414782.8</v>
      </c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</row>
  </sheetData>
  <autoFilter xmlns:etc="http://www.wps.cn/officeDocument/2017/etCustomData" ref="A1:X82" etc:filterBottomFollowUsedRange="0">
    <extLst/>
  </autoFilter>
  <mergeCells count="31">
    <mergeCell ref="A3:X3"/>
    <mergeCell ref="A4:H4"/>
    <mergeCell ref="I5:X5"/>
    <mergeCell ref="J6:N6"/>
    <mergeCell ref="O6:Q6"/>
    <mergeCell ref="S6:X6"/>
    <mergeCell ref="A82:H8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C10:C81" numberStoredAsText="1"/>
    <ignoredError sqref="I82:M8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W4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3.75" customWidth="1"/>
    <col min="2" max="2" width="24.875" style="30" customWidth="1"/>
    <col min="3" max="3" width="22.25" customWidth="1"/>
    <col min="4" max="4" width="29.125" style="30" customWidth="1"/>
    <col min="5" max="5" width="11.875" style="30" customWidth="1"/>
    <col min="6" max="6" width="20.75" customWidth="1"/>
    <col min="7" max="7" width="9.85" style="30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9"/>
      <c r="E2" s="170"/>
      <c r="F2" s="2"/>
      <c r="G2" s="170"/>
      <c r="H2" s="2"/>
      <c r="U2" s="183"/>
      <c r="W2" s="184" t="s">
        <v>358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171"/>
      <c r="C4" s="6"/>
      <c r="D4" s="171"/>
      <c r="E4" s="171"/>
      <c r="F4" s="6"/>
      <c r="G4" s="171"/>
      <c r="H4" s="6"/>
      <c r="I4" s="7"/>
      <c r="J4" s="7"/>
      <c r="K4" s="7"/>
      <c r="L4" s="7"/>
      <c r="M4" s="7"/>
      <c r="N4" s="7"/>
      <c r="O4" s="7"/>
      <c r="P4" s="7"/>
      <c r="Q4" s="7"/>
      <c r="U4" s="183"/>
      <c r="W4" s="146" t="s">
        <v>2</v>
      </c>
    </row>
    <row r="5" ht="21.75" customHeight="1" spans="1:23">
      <c r="A5" s="9" t="s">
        <v>359</v>
      </c>
      <c r="B5" s="10" t="s">
        <v>260</v>
      </c>
      <c r="C5" s="9" t="s">
        <v>261</v>
      </c>
      <c r="D5" s="9" t="s">
        <v>360</v>
      </c>
      <c r="E5" s="10" t="s">
        <v>262</v>
      </c>
      <c r="F5" s="10" t="s">
        <v>263</v>
      </c>
      <c r="G5" s="10" t="s">
        <v>361</v>
      </c>
      <c r="H5" s="10" t="s">
        <v>362</v>
      </c>
      <c r="I5" s="178" t="s">
        <v>56</v>
      </c>
      <c r="J5" s="11" t="s">
        <v>363</v>
      </c>
      <c r="K5" s="12"/>
      <c r="L5" s="12"/>
      <c r="M5" s="13"/>
      <c r="N5" s="11" t="s">
        <v>268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172"/>
      <c r="C6" s="14"/>
      <c r="D6" s="14"/>
      <c r="E6" s="15"/>
      <c r="F6" s="15"/>
      <c r="G6" s="15"/>
      <c r="H6" s="15"/>
      <c r="I6" s="172"/>
      <c r="J6" s="179" t="s">
        <v>59</v>
      </c>
      <c r="K6" s="18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274</v>
      </c>
      <c r="U6" s="10" t="s">
        <v>67</v>
      </c>
      <c r="V6" s="10" t="s">
        <v>68</v>
      </c>
      <c r="W6" s="10" t="s">
        <v>69</v>
      </c>
    </row>
    <row r="7" ht="21" customHeight="1" spans="1:23">
      <c r="A7" s="172"/>
      <c r="B7" s="172"/>
      <c r="C7" s="172"/>
      <c r="D7" s="172"/>
      <c r="E7" s="172"/>
      <c r="F7" s="172"/>
      <c r="G7" s="172"/>
      <c r="H7" s="172"/>
      <c r="I7" s="172"/>
      <c r="J7" s="181" t="s">
        <v>58</v>
      </c>
      <c r="K7" s="18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81" t="s">
        <v>58</v>
      </c>
      <c r="K8" s="81" t="s">
        <v>364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62">
        <v>12</v>
      </c>
      <c r="M9" s="62">
        <v>13</v>
      </c>
      <c r="N9" s="62">
        <v>14</v>
      </c>
      <c r="O9" s="62">
        <v>15</v>
      </c>
      <c r="P9" s="62">
        <v>16</v>
      </c>
      <c r="Q9" s="62">
        <v>17</v>
      </c>
      <c r="R9" s="62">
        <v>18</v>
      </c>
      <c r="S9" s="62">
        <v>19</v>
      </c>
      <c r="T9" s="62">
        <v>20</v>
      </c>
      <c r="U9" s="20">
        <v>21</v>
      </c>
      <c r="V9" s="62">
        <v>22</v>
      </c>
      <c r="W9" s="20">
        <v>23</v>
      </c>
    </row>
    <row r="10" ht="15" customHeight="1" spans="1:23">
      <c r="A10" s="22" t="s">
        <v>365</v>
      </c>
      <c r="B10" s="61" t="s">
        <v>366</v>
      </c>
      <c r="C10" s="23" t="s">
        <v>367</v>
      </c>
      <c r="D10" s="173" t="s">
        <v>71</v>
      </c>
      <c r="E10" s="69" t="s">
        <v>181</v>
      </c>
      <c r="F10" s="22" t="s">
        <v>180</v>
      </c>
      <c r="G10" s="69" t="s">
        <v>368</v>
      </c>
      <c r="H10" s="22" t="s">
        <v>369</v>
      </c>
      <c r="I10" s="25">
        <v>10000</v>
      </c>
      <c r="J10" s="25">
        <v>10000</v>
      </c>
      <c r="K10" s="25">
        <v>10000</v>
      </c>
      <c r="L10" s="62"/>
      <c r="M10" s="62"/>
      <c r="N10" s="62"/>
      <c r="O10" s="62"/>
      <c r="P10" s="62"/>
      <c r="Q10" s="62"/>
      <c r="R10" s="62"/>
      <c r="S10" s="62"/>
      <c r="T10" s="62"/>
      <c r="U10" s="20"/>
      <c r="V10" s="62"/>
      <c r="W10" s="20"/>
    </row>
    <row r="11" ht="15" customHeight="1" spans="1:23">
      <c r="A11" s="22" t="s">
        <v>365</v>
      </c>
      <c r="B11" s="61" t="s">
        <v>366</v>
      </c>
      <c r="C11" s="23" t="s">
        <v>367</v>
      </c>
      <c r="D11" s="173" t="s">
        <v>71</v>
      </c>
      <c r="E11" s="69" t="s">
        <v>181</v>
      </c>
      <c r="F11" s="22" t="s">
        <v>180</v>
      </c>
      <c r="G11" s="69" t="s">
        <v>306</v>
      </c>
      <c r="H11" s="22" t="s">
        <v>307</v>
      </c>
      <c r="I11" s="25">
        <v>177000</v>
      </c>
      <c r="J11" s="25">
        <v>177000</v>
      </c>
      <c r="K11" s="25">
        <v>177000</v>
      </c>
      <c r="L11" s="62"/>
      <c r="M11" s="62"/>
      <c r="N11" s="62"/>
      <c r="O11" s="62"/>
      <c r="P11" s="62"/>
      <c r="Q11" s="62"/>
      <c r="R11" s="62"/>
      <c r="S11" s="62"/>
      <c r="T11" s="62"/>
      <c r="U11" s="20"/>
      <c r="V11" s="62"/>
      <c r="W11" s="20"/>
    </row>
    <row r="12" ht="15" customHeight="1" spans="1:23">
      <c r="A12" s="22" t="s">
        <v>365</v>
      </c>
      <c r="B12" s="61" t="s">
        <v>366</v>
      </c>
      <c r="C12" s="23" t="s">
        <v>367</v>
      </c>
      <c r="D12" s="173" t="s">
        <v>71</v>
      </c>
      <c r="E12" s="69" t="s">
        <v>181</v>
      </c>
      <c r="F12" s="22" t="s">
        <v>180</v>
      </c>
      <c r="G12" s="69" t="s">
        <v>370</v>
      </c>
      <c r="H12" s="22" t="s">
        <v>371</v>
      </c>
      <c r="I12" s="25">
        <v>12000</v>
      </c>
      <c r="J12" s="25">
        <v>12000</v>
      </c>
      <c r="K12" s="25">
        <v>12000</v>
      </c>
      <c r="L12" s="62"/>
      <c r="M12" s="62"/>
      <c r="N12" s="62"/>
      <c r="O12" s="62"/>
      <c r="P12" s="62"/>
      <c r="Q12" s="62"/>
      <c r="R12" s="62"/>
      <c r="S12" s="62"/>
      <c r="T12" s="62"/>
      <c r="U12" s="20"/>
      <c r="V12" s="62"/>
      <c r="W12" s="20"/>
    </row>
    <row r="13" ht="15" customHeight="1" spans="1:23">
      <c r="A13" s="22" t="s">
        <v>365</v>
      </c>
      <c r="B13" s="61" t="s">
        <v>372</v>
      </c>
      <c r="C13" s="23" t="s">
        <v>373</v>
      </c>
      <c r="D13" s="173" t="s">
        <v>71</v>
      </c>
      <c r="E13" s="69" t="s">
        <v>181</v>
      </c>
      <c r="F13" s="22" t="s">
        <v>180</v>
      </c>
      <c r="G13" s="69" t="s">
        <v>374</v>
      </c>
      <c r="H13" s="22" t="s">
        <v>375</v>
      </c>
      <c r="I13" s="25">
        <v>3000</v>
      </c>
      <c r="J13" s="25">
        <v>3000</v>
      </c>
      <c r="K13" s="25">
        <v>3000</v>
      </c>
      <c r="L13" s="62"/>
      <c r="M13" s="62"/>
      <c r="N13" s="62"/>
      <c r="O13" s="62"/>
      <c r="P13" s="62"/>
      <c r="Q13" s="62"/>
      <c r="R13" s="62"/>
      <c r="S13" s="62"/>
      <c r="T13" s="62"/>
      <c r="U13" s="20"/>
      <c r="V13" s="62"/>
      <c r="W13" s="20"/>
    </row>
    <row r="14" ht="15" customHeight="1" spans="1:23">
      <c r="A14" s="22" t="s">
        <v>365</v>
      </c>
      <c r="B14" s="61" t="s">
        <v>372</v>
      </c>
      <c r="C14" s="23" t="s">
        <v>373</v>
      </c>
      <c r="D14" s="173" t="s">
        <v>71</v>
      </c>
      <c r="E14" s="69" t="s">
        <v>181</v>
      </c>
      <c r="F14" s="22" t="s">
        <v>180</v>
      </c>
      <c r="G14" s="69" t="s">
        <v>306</v>
      </c>
      <c r="H14" s="22" t="s">
        <v>307</v>
      </c>
      <c r="I14" s="25">
        <v>5000</v>
      </c>
      <c r="J14" s="25">
        <v>5000</v>
      </c>
      <c r="K14" s="25">
        <v>5000</v>
      </c>
      <c r="L14" s="62"/>
      <c r="M14" s="62"/>
      <c r="N14" s="62"/>
      <c r="O14" s="62"/>
      <c r="P14" s="62"/>
      <c r="Q14" s="62"/>
      <c r="R14" s="62"/>
      <c r="S14" s="62"/>
      <c r="T14" s="62"/>
      <c r="U14" s="20"/>
      <c r="V14" s="62"/>
      <c r="W14" s="20"/>
    </row>
    <row r="15" ht="15" customHeight="1" spans="1:23">
      <c r="A15" s="22" t="s">
        <v>365</v>
      </c>
      <c r="B15" s="61" t="s">
        <v>376</v>
      </c>
      <c r="C15" s="23" t="s">
        <v>377</v>
      </c>
      <c r="D15" s="173" t="s">
        <v>71</v>
      </c>
      <c r="E15" s="69" t="s">
        <v>181</v>
      </c>
      <c r="F15" s="22" t="s">
        <v>180</v>
      </c>
      <c r="G15" s="69" t="s">
        <v>306</v>
      </c>
      <c r="H15" s="22" t="s">
        <v>307</v>
      </c>
      <c r="I15" s="25">
        <v>83400</v>
      </c>
      <c r="J15" s="25">
        <v>83400</v>
      </c>
      <c r="K15" s="25">
        <v>83400</v>
      </c>
      <c r="L15" s="62"/>
      <c r="M15" s="62"/>
      <c r="N15" s="62"/>
      <c r="O15" s="62"/>
      <c r="P15" s="62"/>
      <c r="Q15" s="62"/>
      <c r="R15" s="62"/>
      <c r="S15" s="62"/>
      <c r="T15" s="62"/>
      <c r="U15" s="20"/>
      <c r="V15" s="62"/>
      <c r="W15" s="20"/>
    </row>
    <row r="16" ht="15" customHeight="1" spans="1:23">
      <c r="A16" s="22" t="s">
        <v>365</v>
      </c>
      <c r="B16" s="61" t="s">
        <v>376</v>
      </c>
      <c r="C16" s="23" t="s">
        <v>377</v>
      </c>
      <c r="D16" s="173" t="s">
        <v>71</v>
      </c>
      <c r="E16" s="69" t="s">
        <v>181</v>
      </c>
      <c r="F16" s="22" t="s">
        <v>180</v>
      </c>
      <c r="G16" s="69" t="s">
        <v>338</v>
      </c>
      <c r="H16" s="22" t="s">
        <v>339</v>
      </c>
      <c r="I16" s="25">
        <v>20000</v>
      </c>
      <c r="J16" s="25">
        <v>20000</v>
      </c>
      <c r="K16" s="25">
        <v>20000</v>
      </c>
      <c r="L16" s="62"/>
      <c r="M16" s="62"/>
      <c r="N16" s="62"/>
      <c r="O16" s="62"/>
      <c r="P16" s="62"/>
      <c r="Q16" s="62"/>
      <c r="R16" s="62"/>
      <c r="S16" s="62"/>
      <c r="T16" s="62"/>
      <c r="U16" s="20"/>
      <c r="V16" s="62"/>
      <c r="W16" s="20"/>
    </row>
    <row r="17" ht="15" customHeight="1" spans="1:23">
      <c r="A17" s="22" t="s">
        <v>365</v>
      </c>
      <c r="B17" s="61" t="s">
        <v>376</v>
      </c>
      <c r="C17" s="23" t="s">
        <v>377</v>
      </c>
      <c r="D17" s="173" t="s">
        <v>71</v>
      </c>
      <c r="E17" s="69" t="s">
        <v>181</v>
      </c>
      <c r="F17" s="22" t="s">
        <v>180</v>
      </c>
      <c r="G17" s="69" t="s">
        <v>368</v>
      </c>
      <c r="H17" s="22" t="s">
        <v>369</v>
      </c>
      <c r="I17" s="25">
        <v>10000</v>
      </c>
      <c r="J17" s="25">
        <v>10000</v>
      </c>
      <c r="K17" s="25">
        <v>10000</v>
      </c>
      <c r="L17" s="62"/>
      <c r="M17" s="62"/>
      <c r="N17" s="62"/>
      <c r="O17" s="62"/>
      <c r="P17" s="62"/>
      <c r="Q17" s="62"/>
      <c r="R17" s="62"/>
      <c r="S17" s="62"/>
      <c r="T17" s="62"/>
      <c r="U17" s="20"/>
      <c r="V17" s="62"/>
      <c r="W17" s="20"/>
    </row>
    <row r="18" ht="15" customHeight="1" spans="1:23">
      <c r="A18" s="22" t="s">
        <v>365</v>
      </c>
      <c r="B18" s="61" t="s">
        <v>376</v>
      </c>
      <c r="C18" s="23" t="s">
        <v>377</v>
      </c>
      <c r="D18" s="173" t="s">
        <v>71</v>
      </c>
      <c r="E18" s="69" t="s">
        <v>174</v>
      </c>
      <c r="F18" s="22" t="s">
        <v>175</v>
      </c>
      <c r="G18" s="69" t="s">
        <v>306</v>
      </c>
      <c r="H18" s="22" t="s">
        <v>307</v>
      </c>
      <c r="I18" s="25">
        <v>145195</v>
      </c>
      <c r="J18" s="25">
        <v>145195</v>
      </c>
      <c r="K18" s="25">
        <v>145195</v>
      </c>
      <c r="L18" s="62"/>
      <c r="M18" s="62"/>
      <c r="N18" s="62"/>
      <c r="O18" s="62"/>
      <c r="P18" s="62"/>
      <c r="Q18" s="62"/>
      <c r="R18" s="62"/>
      <c r="S18" s="62"/>
      <c r="T18" s="62"/>
      <c r="U18" s="20"/>
      <c r="V18" s="62"/>
      <c r="W18" s="20"/>
    </row>
    <row r="19" ht="15" customHeight="1" spans="1:23">
      <c r="A19" s="22" t="s">
        <v>365</v>
      </c>
      <c r="B19" s="61" t="s">
        <v>378</v>
      </c>
      <c r="C19" s="23" t="s">
        <v>379</v>
      </c>
      <c r="D19" s="173" t="s">
        <v>71</v>
      </c>
      <c r="E19" s="69" t="s">
        <v>171</v>
      </c>
      <c r="F19" s="22" t="s">
        <v>105</v>
      </c>
      <c r="G19" s="69" t="s">
        <v>380</v>
      </c>
      <c r="H19" s="22" t="s">
        <v>381</v>
      </c>
      <c r="I19" s="25">
        <v>82300</v>
      </c>
      <c r="J19" s="25">
        <v>82300</v>
      </c>
      <c r="K19" s="25">
        <v>82300</v>
      </c>
      <c r="L19" s="62"/>
      <c r="M19" s="62"/>
      <c r="N19" s="62"/>
      <c r="O19" s="62"/>
      <c r="P19" s="62"/>
      <c r="Q19" s="62"/>
      <c r="R19" s="62"/>
      <c r="S19" s="62"/>
      <c r="T19" s="62"/>
      <c r="U19" s="20"/>
      <c r="V19" s="62"/>
      <c r="W19" s="20"/>
    </row>
    <row r="20" ht="15" customHeight="1" spans="1:23">
      <c r="A20" s="22" t="s">
        <v>382</v>
      </c>
      <c r="B20" s="61" t="s">
        <v>383</v>
      </c>
      <c r="C20" s="23" t="s">
        <v>384</v>
      </c>
      <c r="D20" s="173" t="s">
        <v>71</v>
      </c>
      <c r="E20" s="69" t="s">
        <v>172</v>
      </c>
      <c r="F20" s="22" t="s">
        <v>173</v>
      </c>
      <c r="G20" s="69" t="s">
        <v>306</v>
      </c>
      <c r="H20" s="22" t="s">
        <v>307</v>
      </c>
      <c r="I20" s="25">
        <v>500000</v>
      </c>
      <c r="J20" s="25">
        <v>500000</v>
      </c>
      <c r="K20" s="25">
        <v>500000</v>
      </c>
      <c r="L20" s="62"/>
      <c r="M20" s="62"/>
      <c r="N20" s="62"/>
      <c r="O20" s="62"/>
      <c r="P20" s="62"/>
      <c r="Q20" s="62"/>
      <c r="R20" s="62"/>
      <c r="S20" s="62"/>
      <c r="T20" s="62"/>
      <c r="U20" s="20"/>
      <c r="V20" s="62"/>
      <c r="W20" s="20"/>
    </row>
    <row r="21" ht="15" customHeight="1" spans="1:23">
      <c r="A21" s="22" t="s">
        <v>382</v>
      </c>
      <c r="B21" s="61" t="s">
        <v>385</v>
      </c>
      <c r="C21" s="23" t="s">
        <v>386</v>
      </c>
      <c r="D21" s="173" t="s">
        <v>71</v>
      </c>
      <c r="E21" s="69" t="s">
        <v>172</v>
      </c>
      <c r="F21" s="22" t="s">
        <v>173</v>
      </c>
      <c r="G21" s="69" t="s">
        <v>306</v>
      </c>
      <c r="H21" s="22" t="s">
        <v>307</v>
      </c>
      <c r="I21" s="25">
        <v>170000</v>
      </c>
      <c r="J21" s="25">
        <v>170000</v>
      </c>
      <c r="K21" s="25">
        <v>170000</v>
      </c>
      <c r="L21" s="62"/>
      <c r="M21" s="62"/>
      <c r="N21" s="62"/>
      <c r="O21" s="62"/>
      <c r="P21" s="62"/>
      <c r="Q21" s="62"/>
      <c r="R21" s="62"/>
      <c r="S21" s="62"/>
      <c r="T21" s="62"/>
      <c r="U21" s="20"/>
      <c r="V21" s="62"/>
      <c r="W21" s="20"/>
    </row>
    <row r="22" ht="15" customHeight="1" spans="1:23">
      <c r="A22" s="22" t="s">
        <v>382</v>
      </c>
      <c r="B22" s="61" t="s">
        <v>385</v>
      </c>
      <c r="C22" s="23" t="s">
        <v>386</v>
      </c>
      <c r="D22" s="173" t="s">
        <v>71</v>
      </c>
      <c r="E22" s="69" t="s">
        <v>172</v>
      </c>
      <c r="F22" s="22" t="s">
        <v>173</v>
      </c>
      <c r="G22" s="69" t="s">
        <v>370</v>
      </c>
      <c r="H22" s="22" t="s">
        <v>371</v>
      </c>
      <c r="I22" s="25">
        <v>450000</v>
      </c>
      <c r="J22" s="25">
        <v>450000</v>
      </c>
      <c r="K22" s="25">
        <v>450000</v>
      </c>
      <c r="L22" s="62"/>
      <c r="M22" s="62"/>
      <c r="N22" s="62"/>
      <c r="O22" s="62"/>
      <c r="P22" s="62"/>
      <c r="Q22" s="62"/>
      <c r="R22" s="62"/>
      <c r="S22" s="62"/>
      <c r="T22" s="62"/>
      <c r="U22" s="20"/>
      <c r="V22" s="62"/>
      <c r="W22" s="20"/>
    </row>
    <row r="23" ht="15" customHeight="1" spans="1:23">
      <c r="A23" s="22" t="s">
        <v>382</v>
      </c>
      <c r="B23" s="61" t="s">
        <v>385</v>
      </c>
      <c r="C23" s="23" t="s">
        <v>386</v>
      </c>
      <c r="D23" s="173" t="s">
        <v>71</v>
      </c>
      <c r="E23" s="69" t="s">
        <v>178</v>
      </c>
      <c r="F23" s="22" t="s">
        <v>177</v>
      </c>
      <c r="G23" s="69" t="s">
        <v>306</v>
      </c>
      <c r="H23" s="22" t="s">
        <v>307</v>
      </c>
      <c r="I23" s="25">
        <v>50000</v>
      </c>
      <c r="J23" s="25">
        <v>50000</v>
      </c>
      <c r="K23" s="25">
        <v>50000</v>
      </c>
      <c r="L23" s="62"/>
      <c r="M23" s="62"/>
      <c r="N23" s="62"/>
      <c r="O23" s="62"/>
      <c r="P23" s="62"/>
      <c r="Q23" s="62"/>
      <c r="R23" s="62"/>
      <c r="S23" s="62"/>
      <c r="T23" s="62"/>
      <c r="U23" s="20"/>
      <c r="V23" s="62"/>
      <c r="W23" s="20"/>
    </row>
    <row r="24" ht="15" customHeight="1" spans="1:23">
      <c r="A24" s="22" t="s">
        <v>382</v>
      </c>
      <c r="B24" s="61" t="s">
        <v>387</v>
      </c>
      <c r="C24" s="23" t="s">
        <v>388</v>
      </c>
      <c r="D24" s="173" t="s">
        <v>71</v>
      </c>
      <c r="E24" s="69" t="s">
        <v>110</v>
      </c>
      <c r="F24" s="22" t="s">
        <v>105</v>
      </c>
      <c r="G24" s="69" t="s">
        <v>368</v>
      </c>
      <c r="H24" s="22" t="s">
        <v>369</v>
      </c>
      <c r="I24" s="25">
        <v>30000</v>
      </c>
      <c r="J24" s="25">
        <v>30000</v>
      </c>
      <c r="K24" s="25">
        <v>30000</v>
      </c>
      <c r="L24" s="62"/>
      <c r="M24" s="62"/>
      <c r="N24" s="62"/>
      <c r="O24" s="62"/>
      <c r="P24" s="62"/>
      <c r="Q24" s="62"/>
      <c r="R24" s="62"/>
      <c r="S24" s="62"/>
      <c r="T24" s="62"/>
      <c r="U24" s="20"/>
      <c r="V24" s="62"/>
      <c r="W24" s="20"/>
    </row>
    <row r="25" ht="15" customHeight="1" spans="1:23">
      <c r="A25" s="22" t="s">
        <v>382</v>
      </c>
      <c r="B25" s="61" t="s">
        <v>387</v>
      </c>
      <c r="C25" s="23" t="s">
        <v>388</v>
      </c>
      <c r="D25" s="173" t="s">
        <v>71</v>
      </c>
      <c r="E25" s="69" t="s">
        <v>181</v>
      </c>
      <c r="F25" s="22" t="s">
        <v>180</v>
      </c>
      <c r="G25" s="69" t="s">
        <v>306</v>
      </c>
      <c r="H25" s="22" t="s">
        <v>307</v>
      </c>
      <c r="I25" s="25">
        <v>21000</v>
      </c>
      <c r="J25" s="25">
        <v>21000</v>
      </c>
      <c r="K25" s="25">
        <v>21000</v>
      </c>
      <c r="L25" s="62"/>
      <c r="M25" s="62"/>
      <c r="N25" s="62"/>
      <c r="O25" s="62"/>
      <c r="P25" s="62"/>
      <c r="Q25" s="62"/>
      <c r="R25" s="62"/>
      <c r="S25" s="62"/>
      <c r="T25" s="62"/>
      <c r="U25" s="20"/>
      <c r="V25" s="62"/>
      <c r="W25" s="20"/>
    </row>
    <row r="26" ht="15" customHeight="1" spans="1:23">
      <c r="A26" s="22" t="s">
        <v>365</v>
      </c>
      <c r="B26" s="61" t="s">
        <v>389</v>
      </c>
      <c r="C26" s="23" t="s">
        <v>390</v>
      </c>
      <c r="D26" s="173" t="s">
        <v>71</v>
      </c>
      <c r="E26" s="69" t="s">
        <v>171</v>
      </c>
      <c r="F26" s="22" t="s">
        <v>105</v>
      </c>
      <c r="G26" s="69" t="s">
        <v>306</v>
      </c>
      <c r="H26" s="22" t="s">
        <v>307</v>
      </c>
      <c r="I26" s="25">
        <v>22400</v>
      </c>
      <c r="J26" s="25">
        <v>22400</v>
      </c>
      <c r="K26" s="25">
        <v>22400</v>
      </c>
      <c r="L26" s="62"/>
      <c r="M26" s="62"/>
      <c r="N26" s="62"/>
      <c r="O26" s="62"/>
      <c r="P26" s="62"/>
      <c r="Q26" s="62"/>
      <c r="R26" s="62"/>
      <c r="S26" s="62"/>
      <c r="T26" s="62"/>
      <c r="U26" s="20"/>
      <c r="V26" s="62"/>
      <c r="W26" s="20"/>
    </row>
    <row r="27" ht="15" customHeight="1" spans="1:23">
      <c r="A27" s="22" t="s">
        <v>382</v>
      </c>
      <c r="B27" s="61" t="s">
        <v>391</v>
      </c>
      <c r="C27" s="23" t="s">
        <v>392</v>
      </c>
      <c r="D27" s="173" t="s">
        <v>71</v>
      </c>
      <c r="E27" s="69" t="s">
        <v>198</v>
      </c>
      <c r="F27" s="22" t="s">
        <v>199</v>
      </c>
      <c r="G27" s="69" t="s">
        <v>306</v>
      </c>
      <c r="H27" s="22" t="s">
        <v>307</v>
      </c>
      <c r="I27" s="25">
        <v>100000</v>
      </c>
      <c r="J27" s="25">
        <v>100000</v>
      </c>
      <c r="K27" s="25">
        <v>100000</v>
      </c>
      <c r="L27" s="62"/>
      <c r="M27" s="62"/>
      <c r="N27" s="62"/>
      <c r="O27" s="62"/>
      <c r="P27" s="62"/>
      <c r="Q27" s="62"/>
      <c r="R27" s="62"/>
      <c r="S27" s="62"/>
      <c r="T27" s="62"/>
      <c r="U27" s="20"/>
      <c r="V27" s="62"/>
      <c r="W27" s="20"/>
    </row>
    <row r="28" ht="15" customHeight="1" spans="1:23">
      <c r="A28" s="22" t="s">
        <v>382</v>
      </c>
      <c r="B28" s="61" t="s">
        <v>391</v>
      </c>
      <c r="C28" s="23" t="s">
        <v>392</v>
      </c>
      <c r="D28" s="173" t="s">
        <v>71</v>
      </c>
      <c r="E28" s="69" t="s">
        <v>181</v>
      </c>
      <c r="F28" s="22" t="s">
        <v>180</v>
      </c>
      <c r="G28" s="69" t="s">
        <v>306</v>
      </c>
      <c r="H28" s="22" t="s">
        <v>307</v>
      </c>
      <c r="I28" s="25">
        <v>42000</v>
      </c>
      <c r="J28" s="25">
        <v>42000</v>
      </c>
      <c r="K28" s="25">
        <v>42000</v>
      </c>
      <c r="L28" s="62"/>
      <c r="M28" s="62"/>
      <c r="N28" s="62"/>
      <c r="O28" s="62"/>
      <c r="P28" s="62"/>
      <c r="Q28" s="62"/>
      <c r="R28" s="62"/>
      <c r="S28" s="62"/>
      <c r="T28" s="62"/>
      <c r="U28" s="20"/>
      <c r="V28" s="62"/>
      <c r="W28" s="20"/>
    </row>
    <row r="29" ht="15" customHeight="1" spans="1:23">
      <c r="A29" s="22" t="s">
        <v>382</v>
      </c>
      <c r="B29" s="61" t="s">
        <v>391</v>
      </c>
      <c r="C29" s="23" t="s">
        <v>392</v>
      </c>
      <c r="D29" s="173" t="s">
        <v>71</v>
      </c>
      <c r="E29" s="69" t="s">
        <v>174</v>
      </c>
      <c r="F29" s="22" t="s">
        <v>175</v>
      </c>
      <c r="G29" s="69" t="s">
        <v>306</v>
      </c>
      <c r="H29" s="22" t="s">
        <v>307</v>
      </c>
      <c r="I29" s="25">
        <v>213000</v>
      </c>
      <c r="J29" s="25">
        <v>213000</v>
      </c>
      <c r="K29" s="25">
        <v>213000</v>
      </c>
      <c r="L29" s="62"/>
      <c r="M29" s="62"/>
      <c r="N29" s="62"/>
      <c r="O29" s="62"/>
      <c r="P29" s="62"/>
      <c r="Q29" s="62"/>
      <c r="R29" s="62"/>
      <c r="S29" s="62"/>
      <c r="T29" s="62"/>
      <c r="U29" s="20"/>
      <c r="V29" s="62"/>
      <c r="W29" s="20"/>
    </row>
    <row r="30" ht="15" customHeight="1" spans="1:23">
      <c r="A30" s="22" t="s">
        <v>382</v>
      </c>
      <c r="B30" s="61" t="s">
        <v>393</v>
      </c>
      <c r="C30" s="23" t="s">
        <v>394</v>
      </c>
      <c r="D30" s="173" t="s">
        <v>71</v>
      </c>
      <c r="E30" s="69" t="s">
        <v>181</v>
      </c>
      <c r="F30" s="22" t="s">
        <v>180</v>
      </c>
      <c r="G30" s="69" t="s">
        <v>285</v>
      </c>
      <c r="H30" s="22" t="s">
        <v>286</v>
      </c>
      <c r="I30" s="25">
        <v>366602</v>
      </c>
      <c r="J30" s="25">
        <v>366602</v>
      </c>
      <c r="K30" s="25">
        <v>366602</v>
      </c>
      <c r="L30" s="62"/>
      <c r="M30" s="62"/>
      <c r="N30" s="62"/>
      <c r="O30" s="62"/>
      <c r="P30" s="62"/>
      <c r="Q30" s="62"/>
      <c r="R30" s="62"/>
      <c r="S30" s="62"/>
      <c r="T30" s="62"/>
      <c r="U30" s="20"/>
      <c r="V30" s="62"/>
      <c r="W30" s="20"/>
    </row>
    <row r="31" ht="15" customHeight="1" spans="1:23">
      <c r="A31" s="22" t="s">
        <v>382</v>
      </c>
      <c r="B31" s="61" t="s">
        <v>393</v>
      </c>
      <c r="C31" s="23" t="s">
        <v>394</v>
      </c>
      <c r="D31" s="173" t="s">
        <v>71</v>
      </c>
      <c r="E31" s="69" t="s">
        <v>181</v>
      </c>
      <c r="F31" s="22" t="s">
        <v>180</v>
      </c>
      <c r="G31" s="69" t="s">
        <v>306</v>
      </c>
      <c r="H31" s="22" t="s">
        <v>307</v>
      </c>
      <c r="I31" s="25">
        <v>700000</v>
      </c>
      <c r="J31" s="25">
        <v>700000</v>
      </c>
      <c r="K31" s="25">
        <v>700000</v>
      </c>
      <c r="L31" s="62"/>
      <c r="M31" s="62"/>
      <c r="N31" s="62"/>
      <c r="O31" s="62"/>
      <c r="P31" s="62"/>
      <c r="Q31" s="62"/>
      <c r="R31" s="62"/>
      <c r="S31" s="62"/>
      <c r="T31" s="62"/>
      <c r="U31" s="20"/>
      <c r="V31" s="62"/>
      <c r="W31" s="20"/>
    </row>
    <row r="32" ht="15" customHeight="1" spans="1:23">
      <c r="A32" s="22" t="s">
        <v>382</v>
      </c>
      <c r="B32" s="61" t="s">
        <v>393</v>
      </c>
      <c r="C32" s="23" t="s">
        <v>394</v>
      </c>
      <c r="D32" s="173" t="s">
        <v>71</v>
      </c>
      <c r="E32" s="69" t="s">
        <v>181</v>
      </c>
      <c r="F32" s="22" t="s">
        <v>180</v>
      </c>
      <c r="G32" s="69" t="s">
        <v>368</v>
      </c>
      <c r="H32" s="22" t="s">
        <v>369</v>
      </c>
      <c r="I32" s="25">
        <v>34000</v>
      </c>
      <c r="J32" s="25">
        <v>34000</v>
      </c>
      <c r="K32" s="25">
        <v>34000</v>
      </c>
      <c r="L32" s="62"/>
      <c r="M32" s="62"/>
      <c r="N32" s="62"/>
      <c r="O32" s="62"/>
      <c r="P32" s="62"/>
      <c r="Q32" s="62"/>
      <c r="R32" s="62"/>
      <c r="S32" s="62"/>
      <c r="T32" s="62"/>
      <c r="U32" s="20"/>
      <c r="V32" s="62"/>
      <c r="W32" s="20"/>
    </row>
    <row r="33" ht="15" customHeight="1" spans="1:23">
      <c r="A33" s="22" t="s">
        <v>382</v>
      </c>
      <c r="B33" s="61" t="s">
        <v>395</v>
      </c>
      <c r="C33" s="23" t="s">
        <v>396</v>
      </c>
      <c r="D33" s="173" t="s">
        <v>71</v>
      </c>
      <c r="E33" s="69" t="s">
        <v>181</v>
      </c>
      <c r="F33" s="22" t="s">
        <v>180</v>
      </c>
      <c r="G33" s="69" t="s">
        <v>368</v>
      </c>
      <c r="H33" s="22" t="s">
        <v>369</v>
      </c>
      <c r="I33" s="25">
        <v>6000</v>
      </c>
      <c r="J33" s="25">
        <v>6000</v>
      </c>
      <c r="K33" s="25">
        <v>6000</v>
      </c>
      <c r="L33" s="62"/>
      <c r="M33" s="62"/>
      <c r="N33" s="62"/>
      <c r="O33" s="62"/>
      <c r="P33" s="62"/>
      <c r="Q33" s="62"/>
      <c r="R33" s="62"/>
      <c r="S33" s="62"/>
      <c r="T33" s="62"/>
      <c r="U33" s="20"/>
      <c r="V33" s="62"/>
      <c r="W33" s="20"/>
    </row>
    <row r="34" ht="15" customHeight="1" spans="1:23">
      <c r="A34" s="22" t="s">
        <v>382</v>
      </c>
      <c r="B34" s="61" t="s">
        <v>395</v>
      </c>
      <c r="C34" s="23" t="s">
        <v>396</v>
      </c>
      <c r="D34" s="173" t="s">
        <v>71</v>
      </c>
      <c r="E34" s="69" t="s">
        <v>181</v>
      </c>
      <c r="F34" s="22" t="s">
        <v>180</v>
      </c>
      <c r="G34" s="69" t="s">
        <v>306</v>
      </c>
      <c r="H34" s="22" t="s">
        <v>307</v>
      </c>
      <c r="I34" s="25">
        <v>30000</v>
      </c>
      <c r="J34" s="25">
        <v>30000</v>
      </c>
      <c r="K34" s="25">
        <v>30000</v>
      </c>
      <c r="L34" s="62"/>
      <c r="M34" s="62"/>
      <c r="N34" s="62"/>
      <c r="O34" s="62"/>
      <c r="P34" s="62"/>
      <c r="Q34" s="62"/>
      <c r="R34" s="62"/>
      <c r="S34" s="62"/>
      <c r="T34" s="62"/>
      <c r="U34" s="20"/>
      <c r="V34" s="62"/>
      <c r="W34" s="20"/>
    </row>
    <row r="35" ht="15" customHeight="1" spans="1:23">
      <c r="A35" s="22" t="s">
        <v>382</v>
      </c>
      <c r="B35" s="61" t="s">
        <v>397</v>
      </c>
      <c r="C35" s="23" t="s">
        <v>398</v>
      </c>
      <c r="D35" s="173" t="s">
        <v>71</v>
      </c>
      <c r="E35" s="69" t="s">
        <v>155</v>
      </c>
      <c r="F35" s="22" t="s">
        <v>156</v>
      </c>
      <c r="G35" s="69" t="s">
        <v>306</v>
      </c>
      <c r="H35" s="22" t="s">
        <v>307</v>
      </c>
      <c r="I35" s="25">
        <v>50000</v>
      </c>
      <c r="J35" s="25">
        <v>50000</v>
      </c>
      <c r="K35" s="25">
        <v>50000</v>
      </c>
      <c r="L35" s="62"/>
      <c r="M35" s="62"/>
      <c r="N35" s="62"/>
      <c r="O35" s="62"/>
      <c r="P35" s="62"/>
      <c r="Q35" s="62"/>
      <c r="R35" s="62"/>
      <c r="S35" s="62"/>
      <c r="T35" s="62"/>
      <c r="U35" s="20"/>
      <c r="V35" s="62"/>
      <c r="W35" s="20"/>
    </row>
    <row r="36" ht="15" customHeight="1" spans="1:23">
      <c r="A36" s="22" t="s">
        <v>382</v>
      </c>
      <c r="B36" s="61" t="s">
        <v>397</v>
      </c>
      <c r="C36" s="23" t="s">
        <v>398</v>
      </c>
      <c r="D36" s="173" t="s">
        <v>71</v>
      </c>
      <c r="E36" s="69" t="s">
        <v>181</v>
      </c>
      <c r="F36" s="22" t="s">
        <v>180</v>
      </c>
      <c r="G36" s="69" t="s">
        <v>306</v>
      </c>
      <c r="H36" s="22" t="s">
        <v>307</v>
      </c>
      <c r="I36" s="25">
        <v>133903</v>
      </c>
      <c r="J36" s="25">
        <v>133903</v>
      </c>
      <c r="K36" s="25">
        <v>133903</v>
      </c>
      <c r="L36" s="62"/>
      <c r="M36" s="62"/>
      <c r="N36" s="62"/>
      <c r="O36" s="62"/>
      <c r="P36" s="62"/>
      <c r="Q36" s="62"/>
      <c r="R36" s="62"/>
      <c r="S36" s="62"/>
      <c r="T36" s="62"/>
      <c r="U36" s="20"/>
      <c r="V36" s="62"/>
      <c r="W36" s="20"/>
    </row>
    <row r="37" ht="15" customHeight="1" spans="1:23">
      <c r="A37" s="22" t="s">
        <v>382</v>
      </c>
      <c r="B37" s="61" t="s">
        <v>397</v>
      </c>
      <c r="C37" s="23" t="s">
        <v>398</v>
      </c>
      <c r="D37" s="173" t="s">
        <v>71</v>
      </c>
      <c r="E37" s="69" t="s">
        <v>181</v>
      </c>
      <c r="F37" s="22" t="s">
        <v>180</v>
      </c>
      <c r="G37" s="69" t="s">
        <v>285</v>
      </c>
      <c r="H37" s="22" t="s">
        <v>286</v>
      </c>
      <c r="I37" s="25">
        <v>33200</v>
      </c>
      <c r="J37" s="25">
        <v>33200</v>
      </c>
      <c r="K37" s="25">
        <v>33200</v>
      </c>
      <c r="L37" s="62"/>
      <c r="M37" s="62"/>
      <c r="N37" s="62"/>
      <c r="O37" s="62"/>
      <c r="P37" s="62"/>
      <c r="Q37" s="62"/>
      <c r="R37" s="62"/>
      <c r="S37" s="62"/>
      <c r="T37" s="62"/>
      <c r="U37" s="20"/>
      <c r="V37" s="62"/>
      <c r="W37" s="20"/>
    </row>
    <row r="38" ht="15" customHeight="1" spans="1:23">
      <c r="A38" s="22" t="s">
        <v>399</v>
      </c>
      <c r="B38" s="61" t="s">
        <v>400</v>
      </c>
      <c r="C38" s="23" t="s">
        <v>401</v>
      </c>
      <c r="D38" s="173" t="s">
        <v>71</v>
      </c>
      <c r="E38" s="69" t="s">
        <v>126</v>
      </c>
      <c r="F38" s="22" t="s">
        <v>105</v>
      </c>
      <c r="G38" s="69" t="s">
        <v>306</v>
      </c>
      <c r="H38" s="22" t="s">
        <v>307</v>
      </c>
      <c r="I38" s="25">
        <v>120000</v>
      </c>
      <c r="J38" s="25">
        <v>120000</v>
      </c>
      <c r="K38" s="25">
        <v>120000</v>
      </c>
      <c r="L38" s="62"/>
      <c r="M38" s="62"/>
      <c r="N38" s="62"/>
      <c r="O38" s="62"/>
      <c r="P38" s="62"/>
      <c r="Q38" s="62"/>
      <c r="R38" s="62"/>
      <c r="S38" s="62"/>
      <c r="T38" s="62"/>
      <c r="U38" s="20"/>
      <c r="V38" s="62"/>
      <c r="W38" s="20"/>
    </row>
    <row r="39" ht="15" customHeight="1" spans="1:23">
      <c r="A39" s="22" t="s">
        <v>399</v>
      </c>
      <c r="B39" s="61" t="s">
        <v>402</v>
      </c>
      <c r="C39" s="23" t="s">
        <v>403</v>
      </c>
      <c r="D39" s="173" t="s">
        <v>71</v>
      </c>
      <c r="E39" s="69" t="s">
        <v>110</v>
      </c>
      <c r="F39" s="22" t="s">
        <v>105</v>
      </c>
      <c r="G39" s="69" t="s">
        <v>332</v>
      </c>
      <c r="H39" s="22" t="s">
        <v>333</v>
      </c>
      <c r="I39" s="25">
        <v>681408</v>
      </c>
      <c r="J39" s="25">
        <v>681408</v>
      </c>
      <c r="K39" s="25">
        <v>681408</v>
      </c>
      <c r="L39" s="62"/>
      <c r="M39" s="62"/>
      <c r="N39" s="62"/>
      <c r="O39" s="62"/>
      <c r="P39" s="62"/>
      <c r="Q39" s="62"/>
      <c r="R39" s="62"/>
      <c r="S39" s="62"/>
      <c r="T39" s="62"/>
      <c r="U39" s="20"/>
      <c r="V39" s="62"/>
      <c r="W39" s="20"/>
    </row>
    <row r="40" ht="15" customHeight="1" spans="1:23">
      <c r="A40" s="22" t="s">
        <v>399</v>
      </c>
      <c r="B40" s="61" t="s">
        <v>404</v>
      </c>
      <c r="C40" s="23" t="s">
        <v>405</v>
      </c>
      <c r="D40" s="173" t="s">
        <v>71</v>
      </c>
      <c r="E40" s="69" t="s">
        <v>210</v>
      </c>
      <c r="F40" s="22" t="s">
        <v>105</v>
      </c>
      <c r="G40" s="69" t="s">
        <v>332</v>
      </c>
      <c r="H40" s="22" t="s">
        <v>333</v>
      </c>
      <c r="I40" s="25">
        <v>325000</v>
      </c>
      <c r="J40" s="25">
        <v>325000</v>
      </c>
      <c r="K40" s="25">
        <v>325000</v>
      </c>
      <c r="L40" s="62"/>
      <c r="M40" s="62"/>
      <c r="N40" s="62"/>
      <c r="O40" s="62"/>
      <c r="P40" s="62"/>
      <c r="Q40" s="62"/>
      <c r="R40" s="62"/>
      <c r="S40" s="62"/>
      <c r="T40" s="62"/>
      <c r="U40" s="20"/>
      <c r="V40" s="62"/>
      <c r="W40" s="20"/>
    </row>
    <row r="41" ht="15" customHeight="1" spans="1:23">
      <c r="A41" s="22" t="s">
        <v>365</v>
      </c>
      <c r="B41" s="61" t="s">
        <v>406</v>
      </c>
      <c r="C41" s="23" t="s">
        <v>407</v>
      </c>
      <c r="D41" s="173" t="s">
        <v>71</v>
      </c>
      <c r="E41" s="69" t="s">
        <v>111</v>
      </c>
      <c r="F41" s="22" t="s">
        <v>112</v>
      </c>
      <c r="G41" s="69" t="s">
        <v>306</v>
      </c>
      <c r="H41" s="22" t="s">
        <v>307</v>
      </c>
      <c r="I41" s="25">
        <v>63792</v>
      </c>
      <c r="J41" s="25">
        <v>63792</v>
      </c>
      <c r="K41" s="25">
        <v>63792</v>
      </c>
      <c r="L41" s="62"/>
      <c r="M41" s="62"/>
      <c r="N41" s="62"/>
      <c r="O41" s="62"/>
      <c r="P41" s="62"/>
      <c r="Q41" s="62"/>
      <c r="R41" s="62"/>
      <c r="S41" s="62"/>
      <c r="T41" s="62"/>
      <c r="U41" s="20"/>
      <c r="V41" s="62"/>
      <c r="W41" s="20"/>
    </row>
    <row r="42" ht="15" customHeight="1" spans="1:23">
      <c r="A42" s="22" t="s">
        <v>365</v>
      </c>
      <c r="B42" s="61" t="s">
        <v>408</v>
      </c>
      <c r="C42" s="23" t="s">
        <v>409</v>
      </c>
      <c r="D42" s="173" t="s">
        <v>71</v>
      </c>
      <c r="E42" s="69" t="s">
        <v>171</v>
      </c>
      <c r="F42" s="22" t="s">
        <v>105</v>
      </c>
      <c r="G42" s="69" t="s">
        <v>410</v>
      </c>
      <c r="H42" s="22" t="s">
        <v>411</v>
      </c>
      <c r="I42" s="25">
        <v>500400</v>
      </c>
      <c r="J42" s="25">
        <v>500400</v>
      </c>
      <c r="K42" s="25">
        <v>500400</v>
      </c>
      <c r="L42" s="62"/>
      <c r="M42" s="62"/>
      <c r="N42" s="62"/>
      <c r="O42" s="62"/>
      <c r="P42" s="62"/>
      <c r="Q42" s="62"/>
      <c r="R42" s="62"/>
      <c r="S42" s="62"/>
      <c r="T42" s="62"/>
      <c r="U42" s="20"/>
      <c r="V42" s="62"/>
      <c r="W42" s="20"/>
    </row>
    <row r="43" ht="18.75" customHeight="1" spans="1:23">
      <c r="A43" s="174" t="s">
        <v>249</v>
      </c>
      <c r="B43" s="175"/>
      <c r="C43" s="176"/>
      <c r="D43" s="175"/>
      <c r="E43" s="175"/>
      <c r="F43" s="176"/>
      <c r="G43" s="175"/>
      <c r="H43" s="177"/>
      <c r="I43" s="128">
        <f>SUM(I10:I42)</f>
        <v>5190600</v>
      </c>
      <c r="J43" s="128">
        <f>SUM(J10:J42)</f>
        <v>5190600</v>
      </c>
      <c r="K43" s="128">
        <f>SUM(K10:K42)</f>
        <v>5190600</v>
      </c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</row>
  </sheetData>
  <mergeCells count="28">
    <mergeCell ref="A3:W3"/>
    <mergeCell ref="A4:H4"/>
    <mergeCell ref="J5:M5"/>
    <mergeCell ref="N5:P5"/>
    <mergeCell ref="R5:W5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I43:K43" formulaRange="1"/>
    <ignoredError sqref="G10:G42 E10:E42 B10:B4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J183"/>
  <sheetViews>
    <sheetView showZeros="0" workbookViewId="0">
      <pane ySplit="1" topLeftCell="A2" activePane="bottomLeft" state="frozen"/>
      <selection/>
      <selection pane="bottomLeft" activeCell="L140" sqref="L140"/>
    </sheetView>
  </sheetViews>
  <sheetFormatPr defaultColWidth="9.14166666666667" defaultRowHeight="12" customHeight="1"/>
  <cols>
    <col min="1" max="1" width="18.625" customWidth="1"/>
    <col min="2" max="2" width="32.25" customWidth="1"/>
    <col min="3" max="3" width="11.25" style="30" customWidth="1"/>
    <col min="4" max="4" width="12.75" style="30" customWidth="1"/>
    <col min="5" max="5" width="24.5" customWidth="1"/>
    <col min="6" max="6" width="8.875" style="30" customWidth="1"/>
    <col min="7" max="7" width="24.625" style="30" customWidth="1"/>
    <col min="8" max="9" width="10.5" style="30" customWidth="1"/>
    <col min="10" max="10" width="27.8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412</v>
      </c>
    </row>
    <row r="3" ht="39.75" customHeight="1" spans="1:10">
      <c r="A3" s="79" t="str">
        <f>"2025"&amp;"年部门项目支出绩效目标表"</f>
        <v>2025年部门项目支出绩效目标表</v>
      </c>
      <c r="B3" s="4"/>
      <c r="C3" s="4"/>
      <c r="D3" s="4"/>
      <c r="E3" s="4"/>
      <c r="F3" s="80"/>
      <c r="G3" s="4"/>
      <c r="H3" s="80"/>
      <c r="I3" s="80"/>
      <c r="J3" s="4"/>
    </row>
    <row r="4" ht="17.25" customHeight="1" spans="1:1">
      <c r="A4" s="5" t="s">
        <v>1</v>
      </c>
    </row>
    <row r="5" ht="44.25" customHeight="1" spans="1:10">
      <c r="A5" s="81" t="s">
        <v>261</v>
      </c>
      <c r="B5" s="81" t="s">
        <v>413</v>
      </c>
      <c r="C5" s="81" t="s">
        <v>414</v>
      </c>
      <c r="D5" s="81" t="s">
        <v>415</v>
      </c>
      <c r="E5" s="81" t="s">
        <v>416</v>
      </c>
      <c r="F5" s="82" t="s">
        <v>417</v>
      </c>
      <c r="G5" s="81" t="s">
        <v>418</v>
      </c>
      <c r="H5" s="82" t="s">
        <v>419</v>
      </c>
      <c r="I5" s="82" t="s">
        <v>420</v>
      </c>
      <c r="J5" s="81" t="s">
        <v>421</v>
      </c>
    </row>
    <row r="6" ht="18.75" customHeight="1" spans="1:10">
      <c r="A6" s="165">
        <v>1</v>
      </c>
      <c r="B6" s="165">
        <v>2</v>
      </c>
      <c r="C6" s="165">
        <v>3</v>
      </c>
      <c r="D6" s="165">
        <v>4</v>
      </c>
      <c r="E6" s="165">
        <v>5</v>
      </c>
      <c r="F6" s="62">
        <v>6</v>
      </c>
      <c r="G6" s="165">
        <v>7</v>
      </c>
      <c r="H6" s="62">
        <v>8</v>
      </c>
      <c r="I6" s="62">
        <v>9</v>
      </c>
      <c r="J6" s="165">
        <v>10</v>
      </c>
    </row>
    <row r="7" s="164" customFormat="1" ht="42" customHeight="1" spans="1:10">
      <c r="A7" s="166" t="s">
        <v>403</v>
      </c>
      <c r="B7" s="166" t="s">
        <v>422</v>
      </c>
      <c r="C7" s="167" t="s">
        <v>423</v>
      </c>
      <c r="D7" s="167" t="s">
        <v>424</v>
      </c>
      <c r="E7" s="166" t="s">
        <v>425</v>
      </c>
      <c r="F7" s="167" t="s">
        <v>426</v>
      </c>
      <c r="G7" s="167" t="s">
        <v>427</v>
      </c>
      <c r="H7" s="167" t="s">
        <v>428</v>
      </c>
      <c r="I7" s="167" t="s">
        <v>429</v>
      </c>
      <c r="J7" s="166" t="s">
        <v>425</v>
      </c>
    </row>
    <row r="8" s="164" customFormat="1" ht="42" customHeight="1" spans="1:10">
      <c r="A8" s="166" t="s">
        <v>403</v>
      </c>
      <c r="B8" s="166" t="s">
        <v>422</v>
      </c>
      <c r="C8" s="167" t="s">
        <v>423</v>
      </c>
      <c r="D8" s="167" t="s">
        <v>424</v>
      </c>
      <c r="E8" s="166" t="s">
        <v>430</v>
      </c>
      <c r="F8" s="167" t="s">
        <v>431</v>
      </c>
      <c r="G8" s="167" t="s">
        <v>432</v>
      </c>
      <c r="H8" s="167" t="s">
        <v>433</v>
      </c>
      <c r="I8" s="167" t="s">
        <v>429</v>
      </c>
      <c r="J8" s="166" t="s">
        <v>434</v>
      </c>
    </row>
    <row r="9" s="164" customFormat="1" ht="42" customHeight="1" spans="1:10">
      <c r="A9" s="166" t="s">
        <v>403</v>
      </c>
      <c r="B9" s="166" t="s">
        <v>422</v>
      </c>
      <c r="C9" s="167" t="s">
        <v>423</v>
      </c>
      <c r="D9" s="167" t="s">
        <v>435</v>
      </c>
      <c r="E9" s="166" t="s">
        <v>436</v>
      </c>
      <c r="F9" s="167" t="s">
        <v>426</v>
      </c>
      <c r="G9" s="167" t="s">
        <v>437</v>
      </c>
      <c r="H9" s="167" t="s">
        <v>438</v>
      </c>
      <c r="I9" s="167" t="s">
        <v>429</v>
      </c>
      <c r="J9" s="166" t="s">
        <v>436</v>
      </c>
    </row>
    <row r="10" s="164" customFormat="1" ht="42" customHeight="1" spans="1:10">
      <c r="A10" s="166" t="s">
        <v>403</v>
      </c>
      <c r="B10" s="166" t="s">
        <v>422</v>
      </c>
      <c r="C10" s="167" t="s">
        <v>423</v>
      </c>
      <c r="D10" s="167" t="s">
        <v>439</v>
      </c>
      <c r="E10" s="166" t="s">
        <v>440</v>
      </c>
      <c r="F10" s="167" t="s">
        <v>426</v>
      </c>
      <c r="G10" s="167" t="s">
        <v>441</v>
      </c>
      <c r="H10" s="167" t="s">
        <v>442</v>
      </c>
      <c r="I10" s="167" t="s">
        <v>429</v>
      </c>
      <c r="J10" s="166" t="s">
        <v>440</v>
      </c>
    </row>
    <row r="11" s="164" customFormat="1" ht="42" customHeight="1" spans="1:10">
      <c r="A11" s="166" t="s">
        <v>403</v>
      </c>
      <c r="B11" s="166" t="s">
        <v>422</v>
      </c>
      <c r="C11" s="167" t="s">
        <v>423</v>
      </c>
      <c r="D11" s="167" t="s">
        <v>443</v>
      </c>
      <c r="E11" s="166" t="s">
        <v>444</v>
      </c>
      <c r="F11" s="167" t="s">
        <v>445</v>
      </c>
      <c r="G11" s="167" t="s">
        <v>446</v>
      </c>
      <c r="H11" s="167" t="s">
        <v>447</v>
      </c>
      <c r="I11" s="167" t="s">
        <v>429</v>
      </c>
      <c r="J11" s="166" t="s">
        <v>448</v>
      </c>
    </row>
    <row r="12" s="164" customFormat="1" ht="42" customHeight="1" spans="1:10">
      <c r="A12" s="166" t="s">
        <v>403</v>
      </c>
      <c r="B12" s="166" t="s">
        <v>422</v>
      </c>
      <c r="C12" s="167" t="s">
        <v>449</v>
      </c>
      <c r="D12" s="167" t="s">
        <v>450</v>
      </c>
      <c r="E12" s="166" t="s">
        <v>451</v>
      </c>
      <c r="F12" s="167" t="s">
        <v>426</v>
      </c>
      <c r="G12" s="167" t="s">
        <v>437</v>
      </c>
      <c r="H12" s="167" t="s">
        <v>438</v>
      </c>
      <c r="I12" s="167" t="s">
        <v>429</v>
      </c>
      <c r="J12" s="166" t="s">
        <v>451</v>
      </c>
    </row>
    <row r="13" s="164" customFormat="1" ht="42" customHeight="1" spans="1:10">
      <c r="A13" s="166" t="s">
        <v>403</v>
      </c>
      <c r="B13" s="166" t="s">
        <v>422</v>
      </c>
      <c r="C13" s="167" t="s">
        <v>452</v>
      </c>
      <c r="D13" s="167" t="s">
        <v>453</v>
      </c>
      <c r="E13" s="166" t="s">
        <v>454</v>
      </c>
      <c r="F13" s="167" t="s">
        <v>431</v>
      </c>
      <c r="G13" s="167" t="s">
        <v>455</v>
      </c>
      <c r="H13" s="167" t="s">
        <v>438</v>
      </c>
      <c r="I13" s="167" t="s">
        <v>429</v>
      </c>
      <c r="J13" s="166" t="s">
        <v>454</v>
      </c>
    </row>
    <row r="14" s="164" customFormat="1" ht="42" customHeight="1" spans="1:10">
      <c r="A14" s="166" t="s">
        <v>386</v>
      </c>
      <c r="B14" s="166" t="s">
        <v>456</v>
      </c>
      <c r="C14" s="167" t="s">
        <v>423</v>
      </c>
      <c r="D14" s="167" t="s">
        <v>424</v>
      </c>
      <c r="E14" s="166" t="s">
        <v>457</v>
      </c>
      <c r="F14" s="167" t="s">
        <v>426</v>
      </c>
      <c r="G14" s="167" t="s">
        <v>458</v>
      </c>
      <c r="H14" s="167" t="s">
        <v>459</v>
      </c>
      <c r="I14" s="167" t="s">
        <v>429</v>
      </c>
      <c r="J14" s="166" t="s">
        <v>457</v>
      </c>
    </row>
    <row r="15" s="164" customFormat="1" ht="42" customHeight="1" spans="1:10">
      <c r="A15" s="166" t="s">
        <v>386</v>
      </c>
      <c r="B15" s="166" t="s">
        <v>456</v>
      </c>
      <c r="C15" s="167" t="s">
        <v>423</v>
      </c>
      <c r="D15" s="167" t="s">
        <v>424</v>
      </c>
      <c r="E15" s="166" t="s">
        <v>460</v>
      </c>
      <c r="F15" s="167" t="s">
        <v>426</v>
      </c>
      <c r="G15" s="167" t="s">
        <v>98</v>
      </c>
      <c r="H15" s="167" t="s">
        <v>461</v>
      </c>
      <c r="I15" s="167" t="s">
        <v>429</v>
      </c>
      <c r="J15" s="166" t="s">
        <v>460</v>
      </c>
    </row>
    <row r="16" s="164" customFormat="1" ht="42" customHeight="1" spans="1:10">
      <c r="A16" s="166" t="s">
        <v>386</v>
      </c>
      <c r="B16" s="166" t="s">
        <v>456</v>
      </c>
      <c r="C16" s="167" t="s">
        <v>423</v>
      </c>
      <c r="D16" s="167" t="s">
        <v>424</v>
      </c>
      <c r="E16" s="166" t="s">
        <v>462</v>
      </c>
      <c r="F16" s="167" t="s">
        <v>426</v>
      </c>
      <c r="G16" s="167" t="s">
        <v>94</v>
      </c>
      <c r="H16" s="167" t="s">
        <v>459</v>
      </c>
      <c r="I16" s="167" t="s">
        <v>429</v>
      </c>
      <c r="J16" s="166" t="s">
        <v>463</v>
      </c>
    </row>
    <row r="17" s="164" customFormat="1" ht="42" customHeight="1" spans="1:10">
      <c r="A17" s="166" t="s">
        <v>386</v>
      </c>
      <c r="B17" s="166" t="s">
        <v>456</v>
      </c>
      <c r="C17" s="167" t="s">
        <v>423</v>
      </c>
      <c r="D17" s="167" t="s">
        <v>424</v>
      </c>
      <c r="E17" s="166" t="s">
        <v>464</v>
      </c>
      <c r="F17" s="167" t="s">
        <v>426</v>
      </c>
      <c r="G17" s="167" t="s">
        <v>95</v>
      </c>
      <c r="H17" s="167" t="s">
        <v>465</v>
      </c>
      <c r="I17" s="167" t="s">
        <v>429</v>
      </c>
      <c r="J17" s="166" t="s">
        <v>464</v>
      </c>
    </row>
    <row r="18" s="164" customFormat="1" ht="42" customHeight="1" spans="1:10">
      <c r="A18" s="166" t="s">
        <v>386</v>
      </c>
      <c r="B18" s="166" t="s">
        <v>456</v>
      </c>
      <c r="C18" s="167" t="s">
        <v>423</v>
      </c>
      <c r="D18" s="167" t="s">
        <v>435</v>
      </c>
      <c r="E18" s="166" t="s">
        <v>466</v>
      </c>
      <c r="F18" s="167" t="s">
        <v>431</v>
      </c>
      <c r="G18" s="167" t="s">
        <v>467</v>
      </c>
      <c r="H18" s="167" t="s">
        <v>438</v>
      </c>
      <c r="I18" s="167" t="s">
        <v>429</v>
      </c>
      <c r="J18" s="166" t="s">
        <v>468</v>
      </c>
    </row>
    <row r="19" s="164" customFormat="1" ht="42" customHeight="1" spans="1:10">
      <c r="A19" s="166" t="s">
        <v>386</v>
      </c>
      <c r="B19" s="166" t="s">
        <v>456</v>
      </c>
      <c r="C19" s="167" t="s">
        <v>423</v>
      </c>
      <c r="D19" s="167" t="s">
        <v>435</v>
      </c>
      <c r="E19" s="166" t="s">
        <v>469</v>
      </c>
      <c r="F19" s="167" t="s">
        <v>431</v>
      </c>
      <c r="G19" s="167" t="s">
        <v>455</v>
      </c>
      <c r="H19" s="167" t="s">
        <v>438</v>
      </c>
      <c r="I19" s="167" t="s">
        <v>429</v>
      </c>
      <c r="J19" s="166" t="s">
        <v>470</v>
      </c>
    </row>
    <row r="20" s="164" customFormat="1" ht="42" customHeight="1" spans="1:10">
      <c r="A20" s="166" t="s">
        <v>386</v>
      </c>
      <c r="B20" s="166" t="s">
        <v>456</v>
      </c>
      <c r="C20" s="167" t="s">
        <v>423</v>
      </c>
      <c r="D20" s="167" t="s">
        <v>435</v>
      </c>
      <c r="E20" s="166" t="s">
        <v>471</v>
      </c>
      <c r="F20" s="167" t="s">
        <v>431</v>
      </c>
      <c r="G20" s="167" t="s">
        <v>455</v>
      </c>
      <c r="H20" s="167" t="s">
        <v>438</v>
      </c>
      <c r="I20" s="167" t="s">
        <v>429</v>
      </c>
      <c r="J20" s="166" t="s">
        <v>471</v>
      </c>
    </row>
    <row r="21" s="164" customFormat="1" ht="42" customHeight="1" spans="1:10">
      <c r="A21" s="166" t="s">
        <v>386</v>
      </c>
      <c r="B21" s="166" t="s">
        <v>456</v>
      </c>
      <c r="C21" s="167" t="s">
        <v>449</v>
      </c>
      <c r="D21" s="167" t="s">
        <v>450</v>
      </c>
      <c r="E21" s="166" t="s">
        <v>472</v>
      </c>
      <c r="F21" s="167" t="s">
        <v>426</v>
      </c>
      <c r="G21" s="167" t="s">
        <v>473</v>
      </c>
      <c r="H21" s="167" t="s">
        <v>474</v>
      </c>
      <c r="I21" s="167" t="s">
        <v>475</v>
      </c>
      <c r="J21" s="166" t="s">
        <v>472</v>
      </c>
    </row>
    <row r="22" s="164" customFormat="1" ht="42" customHeight="1" spans="1:10">
      <c r="A22" s="166" t="s">
        <v>386</v>
      </c>
      <c r="B22" s="166" t="s">
        <v>456</v>
      </c>
      <c r="C22" s="167" t="s">
        <v>449</v>
      </c>
      <c r="D22" s="167" t="s">
        <v>450</v>
      </c>
      <c r="E22" s="166" t="s">
        <v>476</v>
      </c>
      <c r="F22" s="167" t="s">
        <v>426</v>
      </c>
      <c r="G22" s="167" t="s">
        <v>473</v>
      </c>
      <c r="H22" s="167" t="s">
        <v>474</v>
      </c>
      <c r="I22" s="167" t="s">
        <v>475</v>
      </c>
      <c r="J22" s="166" t="s">
        <v>476</v>
      </c>
    </row>
    <row r="23" s="164" customFormat="1" ht="42" customHeight="1" spans="1:10">
      <c r="A23" s="166" t="s">
        <v>386</v>
      </c>
      <c r="B23" s="166" t="s">
        <v>456</v>
      </c>
      <c r="C23" s="167" t="s">
        <v>449</v>
      </c>
      <c r="D23" s="167" t="s">
        <v>450</v>
      </c>
      <c r="E23" s="166" t="s">
        <v>477</v>
      </c>
      <c r="F23" s="167" t="s">
        <v>426</v>
      </c>
      <c r="G23" s="167" t="s">
        <v>473</v>
      </c>
      <c r="H23" s="167" t="s">
        <v>474</v>
      </c>
      <c r="I23" s="167" t="s">
        <v>475</v>
      </c>
      <c r="J23" s="166" t="s">
        <v>477</v>
      </c>
    </row>
    <row r="24" s="164" customFormat="1" ht="42" customHeight="1" spans="1:10">
      <c r="A24" s="166" t="s">
        <v>386</v>
      </c>
      <c r="B24" s="166" t="s">
        <v>456</v>
      </c>
      <c r="C24" s="167" t="s">
        <v>452</v>
      </c>
      <c r="D24" s="167" t="s">
        <v>453</v>
      </c>
      <c r="E24" s="166" t="s">
        <v>478</v>
      </c>
      <c r="F24" s="167" t="s">
        <v>431</v>
      </c>
      <c r="G24" s="167" t="s">
        <v>455</v>
      </c>
      <c r="H24" s="167" t="s">
        <v>438</v>
      </c>
      <c r="I24" s="167" t="s">
        <v>475</v>
      </c>
      <c r="J24" s="166" t="s">
        <v>479</v>
      </c>
    </row>
    <row r="25" s="164" customFormat="1" ht="42" customHeight="1" spans="1:10">
      <c r="A25" s="166" t="s">
        <v>405</v>
      </c>
      <c r="B25" s="166" t="s">
        <v>480</v>
      </c>
      <c r="C25" s="167" t="s">
        <v>423</v>
      </c>
      <c r="D25" s="167" t="s">
        <v>424</v>
      </c>
      <c r="E25" s="166" t="s">
        <v>425</v>
      </c>
      <c r="F25" s="167" t="s">
        <v>426</v>
      </c>
      <c r="G25" s="167" t="s">
        <v>481</v>
      </c>
      <c r="H25" s="167" t="s">
        <v>428</v>
      </c>
      <c r="I25" s="167" t="s">
        <v>429</v>
      </c>
      <c r="J25" s="166" t="s">
        <v>425</v>
      </c>
    </row>
    <row r="26" s="164" customFormat="1" ht="42" customHeight="1" spans="1:10">
      <c r="A26" s="166" t="s">
        <v>405</v>
      </c>
      <c r="B26" s="166" t="s">
        <v>480</v>
      </c>
      <c r="C26" s="167" t="s">
        <v>423</v>
      </c>
      <c r="D26" s="167" t="s">
        <v>424</v>
      </c>
      <c r="E26" s="166" t="s">
        <v>430</v>
      </c>
      <c r="F26" s="167" t="s">
        <v>431</v>
      </c>
      <c r="G26" s="167" t="s">
        <v>482</v>
      </c>
      <c r="H26" s="167" t="s">
        <v>433</v>
      </c>
      <c r="I26" s="167" t="s">
        <v>429</v>
      </c>
      <c r="J26" s="166" t="s">
        <v>430</v>
      </c>
    </row>
    <row r="27" s="164" customFormat="1" ht="42" customHeight="1" spans="1:10">
      <c r="A27" s="166" t="s">
        <v>405</v>
      </c>
      <c r="B27" s="166" t="s">
        <v>480</v>
      </c>
      <c r="C27" s="167" t="s">
        <v>423</v>
      </c>
      <c r="D27" s="167" t="s">
        <v>435</v>
      </c>
      <c r="E27" s="166" t="s">
        <v>436</v>
      </c>
      <c r="F27" s="167" t="s">
        <v>426</v>
      </c>
      <c r="G27" s="167" t="s">
        <v>437</v>
      </c>
      <c r="H27" s="167" t="s">
        <v>438</v>
      </c>
      <c r="I27" s="167" t="s">
        <v>429</v>
      </c>
      <c r="J27" s="166" t="s">
        <v>436</v>
      </c>
    </row>
    <row r="28" s="164" customFormat="1" ht="42" customHeight="1" spans="1:10">
      <c r="A28" s="166" t="s">
        <v>405</v>
      </c>
      <c r="B28" s="166" t="s">
        <v>480</v>
      </c>
      <c r="C28" s="167" t="s">
        <v>423</v>
      </c>
      <c r="D28" s="167" t="s">
        <v>439</v>
      </c>
      <c r="E28" s="166" t="s">
        <v>440</v>
      </c>
      <c r="F28" s="167" t="s">
        <v>426</v>
      </c>
      <c r="G28" s="167" t="s">
        <v>441</v>
      </c>
      <c r="H28" s="167" t="s">
        <v>442</v>
      </c>
      <c r="I28" s="167" t="s">
        <v>429</v>
      </c>
      <c r="J28" s="166" t="s">
        <v>440</v>
      </c>
    </row>
    <row r="29" s="164" customFormat="1" ht="42" customHeight="1" spans="1:10">
      <c r="A29" s="166" t="s">
        <v>405</v>
      </c>
      <c r="B29" s="166" t="s">
        <v>480</v>
      </c>
      <c r="C29" s="167" t="s">
        <v>423</v>
      </c>
      <c r="D29" s="167" t="s">
        <v>443</v>
      </c>
      <c r="E29" s="166" t="s">
        <v>444</v>
      </c>
      <c r="F29" s="167" t="s">
        <v>445</v>
      </c>
      <c r="G29" s="167" t="s">
        <v>446</v>
      </c>
      <c r="H29" s="167" t="s">
        <v>447</v>
      </c>
      <c r="I29" s="167" t="s">
        <v>429</v>
      </c>
      <c r="J29" s="166" t="s">
        <v>448</v>
      </c>
    </row>
    <row r="30" s="164" customFormat="1" ht="42" customHeight="1" spans="1:10">
      <c r="A30" s="166" t="s">
        <v>405</v>
      </c>
      <c r="B30" s="166" t="s">
        <v>480</v>
      </c>
      <c r="C30" s="167" t="s">
        <v>449</v>
      </c>
      <c r="D30" s="167" t="s">
        <v>450</v>
      </c>
      <c r="E30" s="166" t="s">
        <v>448</v>
      </c>
      <c r="F30" s="167" t="s">
        <v>445</v>
      </c>
      <c r="G30" s="167" t="s">
        <v>446</v>
      </c>
      <c r="H30" s="167" t="s">
        <v>447</v>
      </c>
      <c r="I30" s="167" t="s">
        <v>429</v>
      </c>
      <c r="J30" s="166" t="s">
        <v>448</v>
      </c>
    </row>
    <row r="31" s="164" customFormat="1" ht="42" customHeight="1" spans="1:10">
      <c r="A31" s="166" t="s">
        <v>405</v>
      </c>
      <c r="B31" s="166" t="s">
        <v>480</v>
      </c>
      <c r="C31" s="167" t="s">
        <v>452</v>
      </c>
      <c r="D31" s="167" t="s">
        <v>453</v>
      </c>
      <c r="E31" s="166" t="s">
        <v>454</v>
      </c>
      <c r="F31" s="167" t="s">
        <v>431</v>
      </c>
      <c r="G31" s="167" t="s">
        <v>455</v>
      </c>
      <c r="H31" s="167" t="s">
        <v>438</v>
      </c>
      <c r="I31" s="167" t="s">
        <v>429</v>
      </c>
      <c r="J31" s="166" t="s">
        <v>454</v>
      </c>
    </row>
    <row r="32" s="164" customFormat="1" ht="42" customHeight="1" spans="1:10">
      <c r="A32" s="166" t="s">
        <v>409</v>
      </c>
      <c r="B32" s="166" t="s">
        <v>483</v>
      </c>
      <c r="C32" s="167" t="s">
        <v>423</v>
      </c>
      <c r="D32" s="167" t="s">
        <v>424</v>
      </c>
      <c r="E32" s="166" t="s">
        <v>484</v>
      </c>
      <c r="F32" s="167" t="s">
        <v>426</v>
      </c>
      <c r="G32" s="167" t="s">
        <v>95</v>
      </c>
      <c r="H32" s="167" t="s">
        <v>433</v>
      </c>
      <c r="I32" s="167" t="s">
        <v>429</v>
      </c>
      <c r="J32" s="166" t="s">
        <v>485</v>
      </c>
    </row>
    <row r="33" s="164" customFormat="1" ht="42" customHeight="1" spans="1:10">
      <c r="A33" s="166" t="s">
        <v>409</v>
      </c>
      <c r="B33" s="166" t="s">
        <v>483</v>
      </c>
      <c r="C33" s="167" t="s">
        <v>423</v>
      </c>
      <c r="D33" s="167" t="s">
        <v>435</v>
      </c>
      <c r="E33" s="166" t="s">
        <v>486</v>
      </c>
      <c r="F33" s="167" t="s">
        <v>426</v>
      </c>
      <c r="G33" s="167" t="s">
        <v>437</v>
      </c>
      <c r="H33" s="167" t="s">
        <v>438</v>
      </c>
      <c r="I33" s="167" t="s">
        <v>429</v>
      </c>
      <c r="J33" s="166" t="s">
        <v>487</v>
      </c>
    </row>
    <row r="34" s="164" customFormat="1" ht="42" customHeight="1" spans="1:10">
      <c r="A34" s="166" t="s">
        <v>409</v>
      </c>
      <c r="B34" s="166" t="s">
        <v>483</v>
      </c>
      <c r="C34" s="167" t="s">
        <v>423</v>
      </c>
      <c r="D34" s="167" t="s">
        <v>439</v>
      </c>
      <c r="E34" s="166" t="s">
        <v>440</v>
      </c>
      <c r="F34" s="167" t="s">
        <v>426</v>
      </c>
      <c r="G34" s="167" t="s">
        <v>488</v>
      </c>
      <c r="H34" s="167" t="s">
        <v>442</v>
      </c>
      <c r="I34" s="167" t="s">
        <v>429</v>
      </c>
      <c r="J34" s="166" t="s">
        <v>489</v>
      </c>
    </row>
    <row r="35" s="164" customFormat="1" ht="42" customHeight="1" spans="1:10">
      <c r="A35" s="166" t="s">
        <v>409</v>
      </c>
      <c r="B35" s="166" t="s">
        <v>483</v>
      </c>
      <c r="C35" s="167" t="s">
        <v>449</v>
      </c>
      <c r="D35" s="167" t="s">
        <v>450</v>
      </c>
      <c r="E35" s="166" t="s">
        <v>490</v>
      </c>
      <c r="F35" s="167" t="s">
        <v>426</v>
      </c>
      <c r="G35" s="167" t="s">
        <v>473</v>
      </c>
      <c r="H35" s="167" t="s">
        <v>474</v>
      </c>
      <c r="I35" s="167" t="s">
        <v>475</v>
      </c>
      <c r="J35" s="166" t="s">
        <v>490</v>
      </c>
    </row>
    <row r="36" s="164" customFormat="1" ht="42" customHeight="1" spans="1:10">
      <c r="A36" s="166" t="s">
        <v>409</v>
      </c>
      <c r="B36" s="166" t="s">
        <v>483</v>
      </c>
      <c r="C36" s="167" t="s">
        <v>452</v>
      </c>
      <c r="D36" s="167" t="s">
        <v>453</v>
      </c>
      <c r="E36" s="166" t="s">
        <v>491</v>
      </c>
      <c r="F36" s="167" t="s">
        <v>431</v>
      </c>
      <c r="G36" s="167" t="s">
        <v>455</v>
      </c>
      <c r="H36" s="167" t="s">
        <v>438</v>
      </c>
      <c r="I36" s="167" t="s">
        <v>475</v>
      </c>
      <c r="J36" s="166" t="s">
        <v>492</v>
      </c>
    </row>
    <row r="37" s="164" customFormat="1" ht="42" customHeight="1" spans="1:10">
      <c r="A37" s="166" t="s">
        <v>379</v>
      </c>
      <c r="B37" s="166" t="s">
        <v>493</v>
      </c>
      <c r="C37" s="167" t="s">
        <v>423</v>
      </c>
      <c r="D37" s="167" t="s">
        <v>424</v>
      </c>
      <c r="E37" s="166" t="s">
        <v>494</v>
      </c>
      <c r="F37" s="167" t="s">
        <v>431</v>
      </c>
      <c r="G37" s="167" t="s">
        <v>455</v>
      </c>
      <c r="H37" s="167" t="s">
        <v>438</v>
      </c>
      <c r="I37" s="167" t="s">
        <v>429</v>
      </c>
      <c r="J37" s="166" t="s">
        <v>495</v>
      </c>
    </row>
    <row r="38" s="164" customFormat="1" ht="42" customHeight="1" spans="1:10">
      <c r="A38" s="166" t="s">
        <v>379</v>
      </c>
      <c r="B38" s="166" t="s">
        <v>493</v>
      </c>
      <c r="C38" s="167" t="s">
        <v>423</v>
      </c>
      <c r="D38" s="167" t="s">
        <v>424</v>
      </c>
      <c r="E38" s="166" t="s">
        <v>496</v>
      </c>
      <c r="F38" s="167" t="s">
        <v>426</v>
      </c>
      <c r="G38" s="167" t="s">
        <v>497</v>
      </c>
      <c r="H38" s="167" t="s">
        <v>459</v>
      </c>
      <c r="I38" s="167" t="s">
        <v>429</v>
      </c>
      <c r="J38" s="166" t="s">
        <v>498</v>
      </c>
    </row>
    <row r="39" s="164" customFormat="1" ht="42" customHeight="1" spans="1:10">
      <c r="A39" s="166" t="s">
        <v>379</v>
      </c>
      <c r="B39" s="166" t="s">
        <v>493</v>
      </c>
      <c r="C39" s="167" t="s">
        <v>423</v>
      </c>
      <c r="D39" s="167" t="s">
        <v>435</v>
      </c>
      <c r="E39" s="166" t="s">
        <v>499</v>
      </c>
      <c r="F39" s="167" t="s">
        <v>426</v>
      </c>
      <c r="G39" s="167" t="s">
        <v>437</v>
      </c>
      <c r="H39" s="167" t="s">
        <v>438</v>
      </c>
      <c r="I39" s="167" t="s">
        <v>429</v>
      </c>
      <c r="J39" s="166" t="s">
        <v>500</v>
      </c>
    </row>
    <row r="40" s="164" customFormat="1" ht="42" customHeight="1" spans="1:10">
      <c r="A40" s="166" t="s">
        <v>379</v>
      </c>
      <c r="B40" s="166" t="s">
        <v>493</v>
      </c>
      <c r="C40" s="167" t="s">
        <v>423</v>
      </c>
      <c r="D40" s="167" t="s">
        <v>435</v>
      </c>
      <c r="E40" s="166" t="s">
        <v>501</v>
      </c>
      <c r="F40" s="167" t="s">
        <v>426</v>
      </c>
      <c r="G40" s="167" t="s">
        <v>437</v>
      </c>
      <c r="H40" s="167" t="s">
        <v>438</v>
      </c>
      <c r="I40" s="167" t="s">
        <v>429</v>
      </c>
      <c r="J40" s="166" t="s">
        <v>502</v>
      </c>
    </row>
    <row r="41" s="164" customFormat="1" ht="42" customHeight="1" spans="1:10">
      <c r="A41" s="166" t="s">
        <v>379</v>
      </c>
      <c r="B41" s="166" t="s">
        <v>493</v>
      </c>
      <c r="C41" s="167" t="s">
        <v>423</v>
      </c>
      <c r="D41" s="167" t="s">
        <v>439</v>
      </c>
      <c r="E41" s="166" t="s">
        <v>503</v>
      </c>
      <c r="F41" s="167" t="s">
        <v>426</v>
      </c>
      <c r="G41" s="167" t="s">
        <v>437</v>
      </c>
      <c r="H41" s="167" t="s">
        <v>438</v>
      </c>
      <c r="I41" s="167" t="s">
        <v>429</v>
      </c>
      <c r="J41" s="166" t="s">
        <v>504</v>
      </c>
    </row>
    <row r="42" s="164" customFormat="1" ht="42" customHeight="1" spans="1:10">
      <c r="A42" s="166" t="s">
        <v>379</v>
      </c>
      <c r="B42" s="166" t="s">
        <v>493</v>
      </c>
      <c r="C42" s="167" t="s">
        <v>449</v>
      </c>
      <c r="D42" s="167" t="s">
        <v>505</v>
      </c>
      <c r="E42" s="166" t="s">
        <v>506</v>
      </c>
      <c r="F42" s="167" t="s">
        <v>426</v>
      </c>
      <c r="G42" s="167" t="s">
        <v>507</v>
      </c>
      <c r="H42" s="167" t="s">
        <v>474</v>
      </c>
      <c r="I42" s="167" t="s">
        <v>475</v>
      </c>
      <c r="J42" s="166" t="s">
        <v>508</v>
      </c>
    </row>
    <row r="43" s="164" customFormat="1" ht="42" customHeight="1" spans="1:10">
      <c r="A43" s="166" t="s">
        <v>379</v>
      </c>
      <c r="B43" s="166" t="s">
        <v>493</v>
      </c>
      <c r="C43" s="167" t="s">
        <v>452</v>
      </c>
      <c r="D43" s="167" t="s">
        <v>453</v>
      </c>
      <c r="E43" s="166" t="s">
        <v>509</v>
      </c>
      <c r="F43" s="167" t="s">
        <v>431</v>
      </c>
      <c r="G43" s="167" t="s">
        <v>467</v>
      </c>
      <c r="H43" s="167" t="s">
        <v>438</v>
      </c>
      <c r="I43" s="167" t="s">
        <v>475</v>
      </c>
      <c r="J43" s="166" t="s">
        <v>510</v>
      </c>
    </row>
    <row r="44" s="164" customFormat="1" ht="42" customHeight="1" spans="1:10">
      <c r="A44" s="166" t="s">
        <v>373</v>
      </c>
      <c r="B44" s="166" t="s">
        <v>511</v>
      </c>
      <c r="C44" s="167" t="s">
        <v>423</v>
      </c>
      <c r="D44" s="167" t="s">
        <v>424</v>
      </c>
      <c r="E44" s="166" t="s">
        <v>512</v>
      </c>
      <c r="F44" s="167" t="s">
        <v>431</v>
      </c>
      <c r="G44" s="167" t="s">
        <v>86</v>
      </c>
      <c r="H44" s="167" t="s">
        <v>465</v>
      </c>
      <c r="I44" s="167" t="s">
        <v>429</v>
      </c>
      <c r="J44" s="166" t="s">
        <v>513</v>
      </c>
    </row>
    <row r="45" s="164" customFormat="1" ht="42" customHeight="1" spans="1:10">
      <c r="A45" s="166" t="s">
        <v>373</v>
      </c>
      <c r="B45" s="166" t="s">
        <v>511</v>
      </c>
      <c r="C45" s="167" t="s">
        <v>423</v>
      </c>
      <c r="D45" s="167" t="s">
        <v>424</v>
      </c>
      <c r="E45" s="166" t="s">
        <v>514</v>
      </c>
      <c r="F45" s="167" t="s">
        <v>431</v>
      </c>
      <c r="G45" s="168">
        <v>1</v>
      </c>
      <c r="H45" s="167" t="s">
        <v>515</v>
      </c>
      <c r="I45" s="167" t="s">
        <v>429</v>
      </c>
      <c r="J45" s="166" t="s">
        <v>516</v>
      </c>
    </row>
    <row r="46" s="164" customFormat="1" ht="42" customHeight="1" spans="1:10">
      <c r="A46" s="166" t="s">
        <v>373</v>
      </c>
      <c r="B46" s="166" t="s">
        <v>511</v>
      </c>
      <c r="C46" s="167" t="s">
        <v>423</v>
      </c>
      <c r="D46" s="167" t="s">
        <v>435</v>
      </c>
      <c r="E46" s="166" t="s">
        <v>517</v>
      </c>
      <c r="F46" s="167" t="s">
        <v>426</v>
      </c>
      <c r="G46" s="168">
        <v>100</v>
      </c>
      <c r="H46" s="167" t="s">
        <v>438</v>
      </c>
      <c r="I46" s="167" t="s">
        <v>429</v>
      </c>
      <c r="J46" s="166" t="s">
        <v>517</v>
      </c>
    </row>
    <row r="47" s="164" customFormat="1" ht="42" customHeight="1" spans="1:10">
      <c r="A47" s="166" t="s">
        <v>373</v>
      </c>
      <c r="B47" s="166" t="s">
        <v>511</v>
      </c>
      <c r="C47" s="167" t="s">
        <v>423</v>
      </c>
      <c r="D47" s="167" t="s">
        <v>435</v>
      </c>
      <c r="E47" s="166" t="s">
        <v>518</v>
      </c>
      <c r="F47" s="167" t="s">
        <v>426</v>
      </c>
      <c r="G47" s="168">
        <v>100</v>
      </c>
      <c r="H47" s="167" t="s">
        <v>438</v>
      </c>
      <c r="I47" s="167" t="s">
        <v>429</v>
      </c>
      <c r="J47" s="166" t="s">
        <v>518</v>
      </c>
    </row>
    <row r="48" s="164" customFormat="1" ht="42" customHeight="1" spans="1:10">
      <c r="A48" s="166" t="s">
        <v>373</v>
      </c>
      <c r="B48" s="166" t="s">
        <v>511</v>
      </c>
      <c r="C48" s="167" t="s">
        <v>423</v>
      </c>
      <c r="D48" s="167" t="s">
        <v>439</v>
      </c>
      <c r="E48" s="166" t="s">
        <v>519</v>
      </c>
      <c r="F48" s="167" t="s">
        <v>426</v>
      </c>
      <c r="G48" s="167" t="s">
        <v>520</v>
      </c>
      <c r="H48" s="167" t="s">
        <v>474</v>
      </c>
      <c r="I48" s="167" t="s">
        <v>475</v>
      </c>
      <c r="J48" s="166" t="s">
        <v>519</v>
      </c>
    </row>
    <row r="49" s="164" customFormat="1" ht="42" customHeight="1" spans="1:10">
      <c r="A49" s="166" t="s">
        <v>373</v>
      </c>
      <c r="B49" s="166" t="s">
        <v>511</v>
      </c>
      <c r="C49" s="167" t="s">
        <v>449</v>
      </c>
      <c r="D49" s="167" t="s">
        <v>450</v>
      </c>
      <c r="E49" s="166" t="s">
        <v>521</v>
      </c>
      <c r="F49" s="167" t="s">
        <v>426</v>
      </c>
      <c r="G49" s="167" t="s">
        <v>473</v>
      </c>
      <c r="H49" s="167" t="s">
        <v>474</v>
      </c>
      <c r="I49" s="167" t="s">
        <v>475</v>
      </c>
      <c r="J49" s="166" t="s">
        <v>522</v>
      </c>
    </row>
    <row r="50" s="164" customFormat="1" ht="42" customHeight="1" spans="1:10">
      <c r="A50" s="166" t="s">
        <v>373</v>
      </c>
      <c r="B50" s="166" t="s">
        <v>511</v>
      </c>
      <c r="C50" s="167" t="s">
        <v>449</v>
      </c>
      <c r="D50" s="167" t="s">
        <v>450</v>
      </c>
      <c r="E50" s="166" t="s">
        <v>523</v>
      </c>
      <c r="F50" s="167" t="s">
        <v>426</v>
      </c>
      <c r="G50" s="167" t="s">
        <v>473</v>
      </c>
      <c r="H50" s="167" t="s">
        <v>474</v>
      </c>
      <c r="I50" s="167" t="s">
        <v>475</v>
      </c>
      <c r="J50" s="166" t="s">
        <v>524</v>
      </c>
    </row>
    <row r="51" s="164" customFormat="1" ht="42" customHeight="1" spans="1:10">
      <c r="A51" s="166" t="s">
        <v>373</v>
      </c>
      <c r="B51" s="166" t="s">
        <v>511</v>
      </c>
      <c r="C51" s="167" t="s">
        <v>452</v>
      </c>
      <c r="D51" s="167" t="s">
        <v>453</v>
      </c>
      <c r="E51" s="166" t="s">
        <v>453</v>
      </c>
      <c r="F51" s="167" t="s">
        <v>431</v>
      </c>
      <c r="G51" s="168">
        <v>90</v>
      </c>
      <c r="H51" s="167" t="s">
        <v>438</v>
      </c>
      <c r="I51" s="167" t="s">
        <v>475</v>
      </c>
      <c r="J51" s="166" t="s">
        <v>525</v>
      </c>
    </row>
    <row r="52" s="164" customFormat="1" ht="42" customHeight="1" spans="1:10">
      <c r="A52" s="166" t="s">
        <v>401</v>
      </c>
      <c r="B52" s="166" t="s">
        <v>526</v>
      </c>
      <c r="C52" s="167" t="s">
        <v>423</v>
      </c>
      <c r="D52" s="167" t="s">
        <v>424</v>
      </c>
      <c r="E52" s="166" t="s">
        <v>527</v>
      </c>
      <c r="F52" s="167" t="s">
        <v>426</v>
      </c>
      <c r="G52" s="167" t="s">
        <v>528</v>
      </c>
      <c r="H52" s="167" t="s">
        <v>428</v>
      </c>
      <c r="I52" s="167" t="s">
        <v>429</v>
      </c>
      <c r="J52" s="166" t="s">
        <v>527</v>
      </c>
    </row>
    <row r="53" s="164" customFormat="1" ht="42" customHeight="1" spans="1:10">
      <c r="A53" s="166" t="s">
        <v>401</v>
      </c>
      <c r="B53" s="166" t="s">
        <v>526</v>
      </c>
      <c r="C53" s="167" t="s">
        <v>423</v>
      </c>
      <c r="D53" s="167" t="s">
        <v>435</v>
      </c>
      <c r="E53" s="166" t="s">
        <v>529</v>
      </c>
      <c r="F53" s="167" t="s">
        <v>431</v>
      </c>
      <c r="G53" s="168">
        <v>95</v>
      </c>
      <c r="H53" s="167" t="s">
        <v>438</v>
      </c>
      <c r="I53" s="167" t="s">
        <v>429</v>
      </c>
      <c r="J53" s="166" t="s">
        <v>529</v>
      </c>
    </row>
    <row r="54" s="164" customFormat="1" ht="42" customHeight="1" spans="1:10">
      <c r="A54" s="166" t="s">
        <v>401</v>
      </c>
      <c r="B54" s="166" t="s">
        <v>526</v>
      </c>
      <c r="C54" s="167" t="s">
        <v>423</v>
      </c>
      <c r="D54" s="167" t="s">
        <v>439</v>
      </c>
      <c r="E54" s="166" t="s">
        <v>440</v>
      </c>
      <c r="F54" s="167" t="s">
        <v>445</v>
      </c>
      <c r="G54" s="167" t="s">
        <v>488</v>
      </c>
      <c r="H54" s="167" t="s">
        <v>442</v>
      </c>
      <c r="I54" s="167" t="s">
        <v>429</v>
      </c>
      <c r="J54" s="166" t="s">
        <v>440</v>
      </c>
    </row>
    <row r="55" s="164" customFormat="1" ht="42" customHeight="1" spans="1:10">
      <c r="A55" s="166" t="s">
        <v>401</v>
      </c>
      <c r="B55" s="166" t="s">
        <v>526</v>
      </c>
      <c r="C55" s="167" t="s">
        <v>423</v>
      </c>
      <c r="D55" s="167" t="s">
        <v>443</v>
      </c>
      <c r="E55" s="166" t="s">
        <v>444</v>
      </c>
      <c r="F55" s="167" t="s">
        <v>445</v>
      </c>
      <c r="G55" s="167" t="s">
        <v>446</v>
      </c>
      <c r="H55" s="167" t="s">
        <v>447</v>
      </c>
      <c r="I55" s="167" t="s">
        <v>429</v>
      </c>
      <c r="J55" s="166" t="s">
        <v>446</v>
      </c>
    </row>
    <row r="56" s="164" customFormat="1" ht="42" customHeight="1" spans="1:10">
      <c r="A56" s="166" t="s">
        <v>401</v>
      </c>
      <c r="B56" s="166" t="s">
        <v>526</v>
      </c>
      <c r="C56" s="167" t="s">
        <v>449</v>
      </c>
      <c r="D56" s="167" t="s">
        <v>450</v>
      </c>
      <c r="E56" s="166" t="s">
        <v>530</v>
      </c>
      <c r="F56" s="167" t="s">
        <v>426</v>
      </c>
      <c r="G56" s="167" t="s">
        <v>473</v>
      </c>
      <c r="H56" s="167"/>
      <c r="I56" s="167" t="s">
        <v>475</v>
      </c>
      <c r="J56" s="166" t="s">
        <v>531</v>
      </c>
    </row>
    <row r="57" s="164" customFormat="1" ht="42" customHeight="1" spans="1:10">
      <c r="A57" s="166" t="s">
        <v>401</v>
      </c>
      <c r="B57" s="166" t="s">
        <v>526</v>
      </c>
      <c r="C57" s="167" t="s">
        <v>452</v>
      </c>
      <c r="D57" s="167" t="s">
        <v>453</v>
      </c>
      <c r="E57" s="166" t="s">
        <v>532</v>
      </c>
      <c r="F57" s="167" t="s">
        <v>431</v>
      </c>
      <c r="G57" s="168">
        <v>95</v>
      </c>
      <c r="H57" s="167" t="s">
        <v>438</v>
      </c>
      <c r="I57" s="167" t="s">
        <v>429</v>
      </c>
      <c r="J57" s="166" t="s">
        <v>533</v>
      </c>
    </row>
    <row r="58" s="164" customFormat="1" ht="42" customHeight="1" spans="1:10">
      <c r="A58" s="166" t="s">
        <v>398</v>
      </c>
      <c r="B58" s="166" t="s">
        <v>534</v>
      </c>
      <c r="C58" s="167" t="s">
        <v>423</v>
      </c>
      <c r="D58" s="167" t="s">
        <v>424</v>
      </c>
      <c r="E58" s="166" t="s">
        <v>535</v>
      </c>
      <c r="F58" s="167" t="s">
        <v>426</v>
      </c>
      <c r="G58" s="168">
        <v>2</v>
      </c>
      <c r="H58" s="167" t="s">
        <v>459</v>
      </c>
      <c r="I58" s="167" t="s">
        <v>429</v>
      </c>
      <c r="J58" s="166" t="s">
        <v>536</v>
      </c>
    </row>
    <row r="59" s="164" customFormat="1" ht="42" customHeight="1" spans="1:10">
      <c r="A59" s="166" t="s">
        <v>398</v>
      </c>
      <c r="B59" s="166" t="s">
        <v>534</v>
      </c>
      <c r="C59" s="167" t="s">
        <v>423</v>
      </c>
      <c r="D59" s="167" t="s">
        <v>424</v>
      </c>
      <c r="E59" s="166" t="s">
        <v>537</v>
      </c>
      <c r="F59" s="167" t="s">
        <v>426</v>
      </c>
      <c r="G59" s="168">
        <v>2</v>
      </c>
      <c r="H59" s="167" t="s">
        <v>459</v>
      </c>
      <c r="I59" s="167" t="s">
        <v>429</v>
      </c>
      <c r="J59" s="166" t="s">
        <v>538</v>
      </c>
    </row>
    <row r="60" s="164" customFormat="1" ht="42" customHeight="1" spans="1:10">
      <c r="A60" s="166" t="s">
        <v>398</v>
      </c>
      <c r="B60" s="166" t="s">
        <v>534</v>
      </c>
      <c r="C60" s="167" t="s">
        <v>423</v>
      </c>
      <c r="D60" s="167" t="s">
        <v>424</v>
      </c>
      <c r="E60" s="166" t="s">
        <v>539</v>
      </c>
      <c r="F60" s="167" t="s">
        <v>431</v>
      </c>
      <c r="G60" s="168">
        <v>1</v>
      </c>
      <c r="H60" s="167" t="s">
        <v>540</v>
      </c>
      <c r="I60" s="167" t="s">
        <v>429</v>
      </c>
      <c r="J60" s="166" t="s">
        <v>541</v>
      </c>
    </row>
    <row r="61" s="164" customFormat="1" ht="42" customHeight="1" spans="1:10">
      <c r="A61" s="166" t="s">
        <v>398</v>
      </c>
      <c r="B61" s="166" t="s">
        <v>534</v>
      </c>
      <c r="C61" s="167" t="s">
        <v>423</v>
      </c>
      <c r="D61" s="167" t="s">
        <v>424</v>
      </c>
      <c r="E61" s="166" t="s">
        <v>542</v>
      </c>
      <c r="F61" s="167" t="s">
        <v>426</v>
      </c>
      <c r="G61" s="168">
        <v>250</v>
      </c>
      <c r="H61" s="167" t="s">
        <v>433</v>
      </c>
      <c r="I61" s="167" t="s">
        <v>429</v>
      </c>
      <c r="J61" s="166" t="s">
        <v>543</v>
      </c>
    </row>
    <row r="62" s="164" customFormat="1" ht="42" customHeight="1" spans="1:10">
      <c r="A62" s="166" t="s">
        <v>398</v>
      </c>
      <c r="B62" s="166" t="s">
        <v>534</v>
      </c>
      <c r="C62" s="167" t="s">
        <v>423</v>
      </c>
      <c r="D62" s="167" t="s">
        <v>424</v>
      </c>
      <c r="E62" s="166" t="s">
        <v>544</v>
      </c>
      <c r="F62" s="167" t="s">
        <v>431</v>
      </c>
      <c r="G62" s="168">
        <v>4</v>
      </c>
      <c r="H62" s="167" t="s">
        <v>465</v>
      </c>
      <c r="I62" s="167" t="s">
        <v>429</v>
      </c>
      <c r="J62" s="166" t="s">
        <v>545</v>
      </c>
    </row>
    <row r="63" s="164" customFormat="1" ht="42" customHeight="1" spans="1:10">
      <c r="A63" s="166" t="s">
        <v>398</v>
      </c>
      <c r="B63" s="166" t="s">
        <v>534</v>
      </c>
      <c r="C63" s="167" t="s">
        <v>423</v>
      </c>
      <c r="D63" s="167" t="s">
        <v>424</v>
      </c>
      <c r="E63" s="166" t="s">
        <v>546</v>
      </c>
      <c r="F63" s="167" t="s">
        <v>426</v>
      </c>
      <c r="G63" s="168">
        <v>11</v>
      </c>
      <c r="H63" s="167" t="s">
        <v>465</v>
      </c>
      <c r="I63" s="167" t="s">
        <v>429</v>
      </c>
      <c r="J63" s="166" t="s">
        <v>546</v>
      </c>
    </row>
    <row r="64" s="164" customFormat="1" ht="42" customHeight="1" spans="1:10">
      <c r="A64" s="166" t="s">
        <v>398</v>
      </c>
      <c r="B64" s="166" t="s">
        <v>534</v>
      </c>
      <c r="C64" s="167" t="s">
        <v>423</v>
      </c>
      <c r="D64" s="167" t="s">
        <v>424</v>
      </c>
      <c r="E64" s="166" t="s">
        <v>547</v>
      </c>
      <c r="F64" s="167" t="s">
        <v>426</v>
      </c>
      <c r="G64" s="168">
        <v>12</v>
      </c>
      <c r="H64" s="167" t="s">
        <v>433</v>
      </c>
      <c r="I64" s="167" t="s">
        <v>429</v>
      </c>
      <c r="J64" s="166" t="s">
        <v>547</v>
      </c>
    </row>
    <row r="65" s="164" customFormat="1" ht="42" customHeight="1" spans="1:10">
      <c r="A65" s="166" t="s">
        <v>398</v>
      </c>
      <c r="B65" s="166" t="s">
        <v>534</v>
      </c>
      <c r="C65" s="167" t="s">
        <v>423</v>
      </c>
      <c r="D65" s="167" t="s">
        <v>424</v>
      </c>
      <c r="E65" s="166" t="s">
        <v>548</v>
      </c>
      <c r="F65" s="167" t="s">
        <v>426</v>
      </c>
      <c r="G65" s="167" t="s">
        <v>549</v>
      </c>
      <c r="H65" s="167" t="s">
        <v>428</v>
      </c>
      <c r="I65" s="167" t="s">
        <v>429</v>
      </c>
      <c r="J65" s="166" t="s">
        <v>548</v>
      </c>
    </row>
    <row r="66" s="164" customFormat="1" ht="42" customHeight="1" spans="1:10">
      <c r="A66" s="166" t="s">
        <v>398</v>
      </c>
      <c r="B66" s="166" t="s">
        <v>534</v>
      </c>
      <c r="C66" s="167" t="s">
        <v>423</v>
      </c>
      <c r="D66" s="167" t="s">
        <v>424</v>
      </c>
      <c r="E66" s="166" t="s">
        <v>550</v>
      </c>
      <c r="F66" s="167" t="s">
        <v>426</v>
      </c>
      <c r="G66" s="167" t="s">
        <v>551</v>
      </c>
      <c r="H66" s="167" t="s">
        <v>433</v>
      </c>
      <c r="I66" s="167" t="s">
        <v>429</v>
      </c>
      <c r="J66" s="166" t="s">
        <v>550</v>
      </c>
    </row>
    <row r="67" s="164" customFormat="1" ht="42" customHeight="1" spans="1:10">
      <c r="A67" s="166" t="s">
        <v>398</v>
      </c>
      <c r="B67" s="166" t="s">
        <v>534</v>
      </c>
      <c r="C67" s="167" t="s">
        <v>423</v>
      </c>
      <c r="D67" s="167" t="s">
        <v>435</v>
      </c>
      <c r="E67" s="166" t="s">
        <v>552</v>
      </c>
      <c r="F67" s="167" t="s">
        <v>426</v>
      </c>
      <c r="G67" s="168">
        <v>100</v>
      </c>
      <c r="H67" s="167" t="s">
        <v>438</v>
      </c>
      <c r="I67" s="167" t="s">
        <v>429</v>
      </c>
      <c r="J67" s="166" t="s">
        <v>552</v>
      </c>
    </row>
    <row r="68" s="164" customFormat="1" ht="42" customHeight="1" spans="1:10">
      <c r="A68" s="166" t="s">
        <v>398</v>
      </c>
      <c r="B68" s="166" t="s">
        <v>534</v>
      </c>
      <c r="C68" s="167" t="s">
        <v>423</v>
      </c>
      <c r="D68" s="167" t="s">
        <v>435</v>
      </c>
      <c r="E68" s="166" t="s">
        <v>553</v>
      </c>
      <c r="F68" s="167" t="s">
        <v>431</v>
      </c>
      <c r="G68" s="168">
        <v>70</v>
      </c>
      <c r="H68" s="167" t="s">
        <v>438</v>
      </c>
      <c r="I68" s="167" t="s">
        <v>429</v>
      </c>
      <c r="J68" s="166" t="s">
        <v>553</v>
      </c>
    </row>
    <row r="69" s="164" customFormat="1" ht="42" customHeight="1" spans="1:10">
      <c r="A69" s="166" t="s">
        <v>398</v>
      </c>
      <c r="B69" s="166" t="s">
        <v>534</v>
      </c>
      <c r="C69" s="167" t="s">
        <v>423</v>
      </c>
      <c r="D69" s="167" t="s">
        <v>435</v>
      </c>
      <c r="E69" s="166" t="s">
        <v>554</v>
      </c>
      <c r="F69" s="167" t="s">
        <v>431</v>
      </c>
      <c r="G69" s="168">
        <v>95</v>
      </c>
      <c r="H69" s="167" t="s">
        <v>438</v>
      </c>
      <c r="I69" s="167" t="s">
        <v>429</v>
      </c>
      <c r="J69" s="166" t="s">
        <v>554</v>
      </c>
    </row>
    <row r="70" s="164" customFormat="1" ht="42" customHeight="1" spans="1:10">
      <c r="A70" s="166" t="s">
        <v>398</v>
      </c>
      <c r="B70" s="166" t="s">
        <v>534</v>
      </c>
      <c r="C70" s="167" t="s">
        <v>423</v>
      </c>
      <c r="D70" s="167" t="s">
        <v>435</v>
      </c>
      <c r="E70" s="166" t="s">
        <v>555</v>
      </c>
      <c r="F70" s="167" t="s">
        <v>426</v>
      </c>
      <c r="G70" s="168">
        <v>100</v>
      </c>
      <c r="H70" s="167" t="s">
        <v>438</v>
      </c>
      <c r="I70" s="167" t="s">
        <v>429</v>
      </c>
      <c r="J70" s="166" t="s">
        <v>555</v>
      </c>
    </row>
    <row r="71" s="164" customFormat="1" ht="42" customHeight="1" spans="1:10">
      <c r="A71" s="166" t="s">
        <v>398</v>
      </c>
      <c r="B71" s="166" t="s">
        <v>534</v>
      </c>
      <c r="C71" s="167" t="s">
        <v>423</v>
      </c>
      <c r="D71" s="167" t="s">
        <v>439</v>
      </c>
      <c r="E71" s="166" t="s">
        <v>440</v>
      </c>
      <c r="F71" s="167" t="s">
        <v>426</v>
      </c>
      <c r="G71" s="167" t="s">
        <v>488</v>
      </c>
      <c r="H71" s="167" t="s">
        <v>442</v>
      </c>
      <c r="I71" s="167" t="s">
        <v>429</v>
      </c>
      <c r="J71" s="166" t="s">
        <v>440</v>
      </c>
    </row>
    <row r="72" s="164" customFormat="1" ht="42" customHeight="1" spans="1:10">
      <c r="A72" s="166" t="s">
        <v>398</v>
      </c>
      <c r="B72" s="166" t="s">
        <v>534</v>
      </c>
      <c r="C72" s="167" t="s">
        <v>449</v>
      </c>
      <c r="D72" s="167" t="s">
        <v>450</v>
      </c>
      <c r="E72" s="166" t="s">
        <v>556</v>
      </c>
      <c r="F72" s="167" t="s">
        <v>426</v>
      </c>
      <c r="G72" s="167" t="s">
        <v>473</v>
      </c>
      <c r="H72" s="167" t="s">
        <v>474</v>
      </c>
      <c r="I72" s="167" t="s">
        <v>475</v>
      </c>
      <c r="J72" s="166" t="s">
        <v>556</v>
      </c>
    </row>
    <row r="73" s="164" customFormat="1" ht="42" customHeight="1" spans="1:10">
      <c r="A73" s="166" t="s">
        <v>398</v>
      </c>
      <c r="B73" s="166" t="s">
        <v>534</v>
      </c>
      <c r="C73" s="167" t="s">
        <v>449</v>
      </c>
      <c r="D73" s="167" t="s">
        <v>450</v>
      </c>
      <c r="E73" s="166" t="s">
        <v>557</v>
      </c>
      <c r="F73" s="167" t="s">
        <v>426</v>
      </c>
      <c r="G73" s="167" t="s">
        <v>473</v>
      </c>
      <c r="H73" s="167" t="s">
        <v>474</v>
      </c>
      <c r="I73" s="167" t="s">
        <v>475</v>
      </c>
      <c r="J73" s="166" t="s">
        <v>557</v>
      </c>
    </row>
    <row r="74" s="164" customFormat="1" ht="42" customHeight="1" spans="1:10">
      <c r="A74" s="166" t="s">
        <v>398</v>
      </c>
      <c r="B74" s="166" t="s">
        <v>534</v>
      </c>
      <c r="C74" s="167" t="s">
        <v>449</v>
      </c>
      <c r="D74" s="167" t="s">
        <v>450</v>
      </c>
      <c r="E74" s="166" t="s">
        <v>558</v>
      </c>
      <c r="F74" s="167" t="s">
        <v>426</v>
      </c>
      <c r="G74" s="167" t="s">
        <v>473</v>
      </c>
      <c r="H74" s="167" t="s">
        <v>474</v>
      </c>
      <c r="I74" s="167" t="s">
        <v>475</v>
      </c>
      <c r="J74" s="166" t="s">
        <v>558</v>
      </c>
    </row>
    <row r="75" s="164" customFormat="1" ht="42" customHeight="1" spans="1:10">
      <c r="A75" s="166" t="s">
        <v>398</v>
      </c>
      <c r="B75" s="166" t="s">
        <v>534</v>
      </c>
      <c r="C75" s="167" t="s">
        <v>449</v>
      </c>
      <c r="D75" s="167" t="s">
        <v>450</v>
      </c>
      <c r="E75" s="166" t="s">
        <v>559</v>
      </c>
      <c r="F75" s="167" t="s">
        <v>426</v>
      </c>
      <c r="G75" s="167" t="s">
        <v>473</v>
      </c>
      <c r="H75" s="167" t="s">
        <v>474</v>
      </c>
      <c r="I75" s="167" t="s">
        <v>475</v>
      </c>
      <c r="J75" s="166" t="s">
        <v>560</v>
      </c>
    </row>
    <row r="76" s="164" customFormat="1" ht="42" customHeight="1" spans="1:10">
      <c r="A76" s="166" t="s">
        <v>398</v>
      </c>
      <c r="B76" s="166" t="s">
        <v>534</v>
      </c>
      <c r="C76" s="167" t="s">
        <v>449</v>
      </c>
      <c r="D76" s="167" t="s">
        <v>450</v>
      </c>
      <c r="E76" s="166" t="s">
        <v>561</v>
      </c>
      <c r="F76" s="167" t="s">
        <v>426</v>
      </c>
      <c r="G76" s="167" t="s">
        <v>473</v>
      </c>
      <c r="H76" s="167" t="s">
        <v>474</v>
      </c>
      <c r="I76" s="167" t="s">
        <v>475</v>
      </c>
      <c r="J76" s="166" t="s">
        <v>561</v>
      </c>
    </row>
    <row r="77" s="164" customFormat="1" ht="42" customHeight="1" spans="1:10">
      <c r="A77" s="166" t="s">
        <v>398</v>
      </c>
      <c r="B77" s="166" t="s">
        <v>534</v>
      </c>
      <c r="C77" s="167" t="s">
        <v>449</v>
      </c>
      <c r="D77" s="167" t="s">
        <v>450</v>
      </c>
      <c r="E77" s="166" t="s">
        <v>562</v>
      </c>
      <c r="F77" s="167" t="s">
        <v>426</v>
      </c>
      <c r="G77" s="167" t="s">
        <v>473</v>
      </c>
      <c r="H77" s="167" t="s">
        <v>474</v>
      </c>
      <c r="I77" s="167" t="s">
        <v>475</v>
      </c>
      <c r="J77" s="166" t="s">
        <v>562</v>
      </c>
    </row>
    <row r="78" s="164" customFormat="1" ht="42" customHeight="1" spans="1:10">
      <c r="A78" s="166" t="s">
        <v>398</v>
      </c>
      <c r="B78" s="166" t="s">
        <v>534</v>
      </c>
      <c r="C78" s="167" t="s">
        <v>452</v>
      </c>
      <c r="D78" s="167" t="s">
        <v>453</v>
      </c>
      <c r="E78" s="166" t="s">
        <v>563</v>
      </c>
      <c r="F78" s="167" t="s">
        <v>431</v>
      </c>
      <c r="G78" s="168">
        <v>90</v>
      </c>
      <c r="H78" s="167" t="s">
        <v>438</v>
      </c>
      <c r="I78" s="167" t="s">
        <v>475</v>
      </c>
      <c r="J78" s="166" t="s">
        <v>564</v>
      </c>
    </row>
    <row r="79" s="164" customFormat="1" ht="42" customHeight="1" spans="1:10">
      <c r="A79" s="166" t="s">
        <v>398</v>
      </c>
      <c r="B79" s="166" t="s">
        <v>534</v>
      </c>
      <c r="C79" s="167" t="s">
        <v>452</v>
      </c>
      <c r="D79" s="167" t="s">
        <v>453</v>
      </c>
      <c r="E79" s="166" t="s">
        <v>565</v>
      </c>
      <c r="F79" s="167" t="s">
        <v>431</v>
      </c>
      <c r="G79" s="168">
        <v>90</v>
      </c>
      <c r="H79" s="167" t="s">
        <v>438</v>
      </c>
      <c r="I79" s="167" t="s">
        <v>475</v>
      </c>
      <c r="J79" s="166" t="s">
        <v>566</v>
      </c>
    </row>
    <row r="80" s="164" customFormat="1" ht="42" customHeight="1" spans="1:10">
      <c r="A80" s="166" t="s">
        <v>377</v>
      </c>
      <c r="B80" s="166" t="s">
        <v>567</v>
      </c>
      <c r="C80" s="167" t="s">
        <v>423</v>
      </c>
      <c r="D80" s="167" t="s">
        <v>424</v>
      </c>
      <c r="E80" s="166" t="s">
        <v>568</v>
      </c>
      <c r="F80" s="167" t="s">
        <v>426</v>
      </c>
      <c r="G80" s="167" t="s">
        <v>569</v>
      </c>
      <c r="H80" s="167" t="s">
        <v>459</v>
      </c>
      <c r="I80" s="167" t="s">
        <v>429</v>
      </c>
      <c r="J80" s="166" t="s">
        <v>568</v>
      </c>
    </row>
    <row r="81" s="164" customFormat="1" ht="42" customHeight="1" spans="1:10">
      <c r="A81" s="166" t="s">
        <v>377</v>
      </c>
      <c r="B81" s="166" t="s">
        <v>567</v>
      </c>
      <c r="C81" s="167" t="s">
        <v>423</v>
      </c>
      <c r="D81" s="167" t="s">
        <v>424</v>
      </c>
      <c r="E81" s="166" t="s">
        <v>570</v>
      </c>
      <c r="F81" s="167" t="s">
        <v>426</v>
      </c>
      <c r="G81" s="168">
        <v>1</v>
      </c>
      <c r="H81" s="167" t="s">
        <v>571</v>
      </c>
      <c r="I81" s="167" t="s">
        <v>429</v>
      </c>
      <c r="J81" s="166" t="s">
        <v>570</v>
      </c>
    </row>
    <row r="82" s="164" customFormat="1" ht="42" customHeight="1" spans="1:10">
      <c r="A82" s="166" t="s">
        <v>377</v>
      </c>
      <c r="B82" s="166" t="s">
        <v>567</v>
      </c>
      <c r="C82" s="167" t="s">
        <v>423</v>
      </c>
      <c r="D82" s="167" t="s">
        <v>424</v>
      </c>
      <c r="E82" s="166" t="s">
        <v>572</v>
      </c>
      <c r="F82" s="167" t="s">
        <v>426</v>
      </c>
      <c r="G82" s="168">
        <v>1</v>
      </c>
      <c r="H82" s="167" t="s">
        <v>573</v>
      </c>
      <c r="I82" s="167" t="s">
        <v>429</v>
      </c>
      <c r="J82" s="166" t="s">
        <v>574</v>
      </c>
    </row>
    <row r="83" s="164" customFormat="1" ht="42" customHeight="1" spans="1:10">
      <c r="A83" s="166" t="s">
        <v>377</v>
      </c>
      <c r="B83" s="166" t="s">
        <v>567</v>
      </c>
      <c r="C83" s="167" t="s">
        <v>423</v>
      </c>
      <c r="D83" s="167" t="s">
        <v>424</v>
      </c>
      <c r="E83" s="166" t="s">
        <v>575</v>
      </c>
      <c r="F83" s="167" t="s">
        <v>426</v>
      </c>
      <c r="G83" s="168">
        <v>12</v>
      </c>
      <c r="H83" s="167" t="s">
        <v>459</v>
      </c>
      <c r="I83" s="167" t="s">
        <v>429</v>
      </c>
      <c r="J83" s="166" t="s">
        <v>576</v>
      </c>
    </row>
    <row r="84" s="164" customFormat="1" ht="42" customHeight="1" spans="1:10">
      <c r="A84" s="166" t="s">
        <v>377</v>
      </c>
      <c r="B84" s="166" t="s">
        <v>567</v>
      </c>
      <c r="C84" s="167" t="s">
        <v>423</v>
      </c>
      <c r="D84" s="167" t="s">
        <v>424</v>
      </c>
      <c r="E84" s="166" t="s">
        <v>577</v>
      </c>
      <c r="F84" s="167" t="s">
        <v>426</v>
      </c>
      <c r="G84" s="167" t="s">
        <v>578</v>
      </c>
      <c r="H84" s="167" t="s">
        <v>433</v>
      </c>
      <c r="I84" s="167" t="s">
        <v>429</v>
      </c>
      <c r="J84" s="166" t="s">
        <v>579</v>
      </c>
    </row>
    <row r="85" s="164" customFormat="1" ht="42" customHeight="1" spans="1:10">
      <c r="A85" s="166" t="s">
        <v>377</v>
      </c>
      <c r="B85" s="166" t="s">
        <v>567</v>
      </c>
      <c r="C85" s="167" t="s">
        <v>423</v>
      </c>
      <c r="D85" s="167" t="s">
        <v>435</v>
      </c>
      <c r="E85" s="166" t="s">
        <v>580</v>
      </c>
      <c r="F85" s="167" t="s">
        <v>426</v>
      </c>
      <c r="G85" s="168">
        <v>100</v>
      </c>
      <c r="H85" s="167" t="s">
        <v>438</v>
      </c>
      <c r="I85" s="167" t="s">
        <v>429</v>
      </c>
      <c r="J85" s="166" t="s">
        <v>580</v>
      </c>
    </row>
    <row r="86" s="164" customFormat="1" ht="42" customHeight="1" spans="1:10">
      <c r="A86" s="166" t="s">
        <v>377</v>
      </c>
      <c r="B86" s="166" t="s">
        <v>567</v>
      </c>
      <c r="C86" s="167" t="s">
        <v>423</v>
      </c>
      <c r="D86" s="167" t="s">
        <v>435</v>
      </c>
      <c r="E86" s="166" t="s">
        <v>581</v>
      </c>
      <c r="F86" s="167" t="s">
        <v>426</v>
      </c>
      <c r="G86" s="168">
        <v>100</v>
      </c>
      <c r="H86" s="167" t="s">
        <v>438</v>
      </c>
      <c r="I86" s="167" t="s">
        <v>429</v>
      </c>
      <c r="J86" s="166" t="s">
        <v>581</v>
      </c>
    </row>
    <row r="87" s="164" customFormat="1" ht="42" customHeight="1" spans="1:10">
      <c r="A87" s="166" t="s">
        <v>377</v>
      </c>
      <c r="B87" s="166" t="s">
        <v>567</v>
      </c>
      <c r="C87" s="167" t="s">
        <v>423</v>
      </c>
      <c r="D87" s="167" t="s">
        <v>439</v>
      </c>
      <c r="E87" s="166" t="s">
        <v>519</v>
      </c>
      <c r="F87" s="167" t="s">
        <v>426</v>
      </c>
      <c r="G87" s="167" t="s">
        <v>520</v>
      </c>
      <c r="H87" s="167" t="s">
        <v>474</v>
      </c>
      <c r="I87" s="167" t="s">
        <v>475</v>
      </c>
      <c r="J87" s="166" t="s">
        <v>519</v>
      </c>
    </row>
    <row r="88" s="164" customFormat="1" ht="42" customHeight="1" spans="1:10">
      <c r="A88" s="166" t="s">
        <v>377</v>
      </c>
      <c r="B88" s="166" t="s">
        <v>567</v>
      </c>
      <c r="C88" s="167" t="s">
        <v>423</v>
      </c>
      <c r="D88" s="167" t="s">
        <v>443</v>
      </c>
      <c r="E88" s="166" t="s">
        <v>444</v>
      </c>
      <c r="F88" s="167" t="s">
        <v>445</v>
      </c>
      <c r="G88" s="167" t="s">
        <v>582</v>
      </c>
      <c r="H88" s="167" t="s">
        <v>447</v>
      </c>
      <c r="I88" s="167" t="s">
        <v>429</v>
      </c>
      <c r="J88" s="166" t="s">
        <v>583</v>
      </c>
    </row>
    <row r="89" s="164" customFormat="1" ht="42" customHeight="1" spans="1:10">
      <c r="A89" s="166" t="s">
        <v>377</v>
      </c>
      <c r="B89" s="166" t="s">
        <v>567</v>
      </c>
      <c r="C89" s="167" t="s">
        <v>449</v>
      </c>
      <c r="D89" s="167" t="s">
        <v>450</v>
      </c>
      <c r="E89" s="166" t="s">
        <v>584</v>
      </c>
      <c r="F89" s="167" t="s">
        <v>426</v>
      </c>
      <c r="G89" s="167" t="s">
        <v>473</v>
      </c>
      <c r="H89" s="167" t="s">
        <v>474</v>
      </c>
      <c r="I89" s="167" t="s">
        <v>475</v>
      </c>
      <c r="J89" s="166" t="s">
        <v>585</v>
      </c>
    </row>
    <row r="90" s="164" customFormat="1" ht="42" customHeight="1" spans="1:10">
      <c r="A90" s="166" t="s">
        <v>377</v>
      </c>
      <c r="B90" s="166" t="s">
        <v>567</v>
      </c>
      <c r="C90" s="167" t="s">
        <v>449</v>
      </c>
      <c r="D90" s="167" t="s">
        <v>450</v>
      </c>
      <c r="E90" s="166" t="s">
        <v>586</v>
      </c>
      <c r="F90" s="167" t="s">
        <v>426</v>
      </c>
      <c r="G90" s="167" t="s">
        <v>473</v>
      </c>
      <c r="H90" s="167" t="s">
        <v>474</v>
      </c>
      <c r="I90" s="167" t="s">
        <v>475</v>
      </c>
      <c r="J90" s="166" t="s">
        <v>587</v>
      </c>
    </row>
    <row r="91" s="164" customFormat="1" ht="42" customHeight="1" spans="1:10">
      <c r="A91" s="166" t="s">
        <v>377</v>
      </c>
      <c r="B91" s="166" t="s">
        <v>567</v>
      </c>
      <c r="C91" s="167" t="s">
        <v>452</v>
      </c>
      <c r="D91" s="167" t="s">
        <v>453</v>
      </c>
      <c r="E91" s="166" t="s">
        <v>453</v>
      </c>
      <c r="F91" s="167" t="s">
        <v>431</v>
      </c>
      <c r="G91" s="168">
        <v>90</v>
      </c>
      <c r="H91" s="167" t="s">
        <v>438</v>
      </c>
      <c r="I91" s="167" t="s">
        <v>475</v>
      </c>
      <c r="J91" s="166" t="s">
        <v>453</v>
      </c>
    </row>
    <row r="92" s="164" customFormat="1" ht="42" customHeight="1" spans="1:10">
      <c r="A92" s="166" t="s">
        <v>392</v>
      </c>
      <c r="B92" s="166" t="s">
        <v>588</v>
      </c>
      <c r="C92" s="167" t="s">
        <v>423</v>
      </c>
      <c r="D92" s="167" t="s">
        <v>424</v>
      </c>
      <c r="E92" s="166" t="s">
        <v>589</v>
      </c>
      <c r="F92" s="167" t="s">
        <v>426</v>
      </c>
      <c r="G92" s="168">
        <v>98.57</v>
      </c>
      <c r="H92" s="167" t="s">
        <v>590</v>
      </c>
      <c r="I92" s="167" t="s">
        <v>429</v>
      </c>
      <c r="J92" s="166" t="s">
        <v>591</v>
      </c>
    </row>
    <row r="93" s="164" customFormat="1" ht="42" customHeight="1" spans="1:10">
      <c r="A93" s="166" t="s">
        <v>392</v>
      </c>
      <c r="B93" s="166" t="s">
        <v>588</v>
      </c>
      <c r="C93" s="167" t="s">
        <v>423</v>
      </c>
      <c r="D93" s="167" t="s">
        <v>424</v>
      </c>
      <c r="E93" s="166" t="s">
        <v>592</v>
      </c>
      <c r="F93" s="167" t="s">
        <v>426</v>
      </c>
      <c r="G93" s="168">
        <v>116.55</v>
      </c>
      <c r="H93" s="167" t="s">
        <v>590</v>
      </c>
      <c r="I93" s="167" t="s">
        <v>429</v>
      </c>
      <c r="J93" s="166" t="s">
        <v>593</v>
      </c>
    </row>
    <row r="94" s="164" customFormat="1" ht="42" customHeight="1" spans="1:10">
      <c r="A94" s="166" t="s">
        <v>392</v>
      </c>
      <c r="B94" s="166" t="s">
        <v>588</v>
      </c>
      <c r="C94" s="167" t="s">
        <v>423</v>
      </c>
      <c r="D94" s="167" t="s">
        <v>424</v>
      </c>
      <c r="E94" s="166" t="s">
        <v>594</v>
      </c>
      <c r="F94" s="167" t="s">
        <v>426</v>
      </c>
      <c r="G94" s="168">
        <v>117.92</v>
      </c>
      <c r="H94" s="167" t="s">
        <v>590</v>
      </c>
      <c r="I94" s="167" t="s">
        <v>429</v>
      </c>
      <c r="J94" s="166" t="s">
        <v>595</v>
      </c>
    </row>
    <row r="95" s="164" customFormat="1" ht="42" customHeight="1" spans="1:10">
      <c r="A95" s="166" t="s">
        <v>392</v>
      </c>
      <c r="B95" s="166" t="s">
        <v>588</v>
      </c>
      <c r="C95" s="167" t="s">
        <v>423</v>
      </c>
      <c r="D95" s="167" t="s">
        <v>424</v>
      </c>
      <c r="E95" s="166" t="s">
        <v>596</v>
      </c>
      <c r="F95" s="167" t="s">
        <v>426</v>
      </c>
      <c r="G95" s="168">
        <v>12</v>
      </c>
      <c r="H95" s="167" t="s">
        <v>465</v>
      </c>
      <c r="I95" s="167" t="s">
        <v>429</v>
      </c>
      <c r="J95" s="166" t="s">
        <v>597</v>
      </c>
    </row>
    <row r="96" s="164" customFormat="1" ht="42" customHeight="1" spans="1:10">
      <c r="A96" s="166" t="s">
        <v>392</v>
      </c>
      <c r="B96" s="166" t="s">
        <v>588</v>
      </c>
      <c r="C96" s="167" t="s">
        <v>423</v>
      </c>
      <c r="D96" s="167" t="s">
        <v>424</v>
      </c>
      <c r="E96" s="166" t="s">
        <v>598</v>
      </c>
      <c r="F96" s="167" t="s">
        <v>426</v>
      </c>
      <c r="G96" s="168">
        <v>2</v>
      </c>
      <c r="H96" s="167" t="s">
        <v>571</v>
      </c>
      <c r="I96" s="167" t="s">
        <v>429</v>
      </c>
      <c r="J96" s="166" t="s">
        <v>599</v>
      </c>
    </row>
    <row r="97" s="164" customFormat="1" ht="42" customHeight="1" spans="1:10">
      <c r="A97" s="166" t="s">
        <v>392</v>
      </c>
      <c r="B97" s="166" t="s">
        <v>588</v>
      </c>
      <c r="C97" s="167" t="s">
        <v>423</v>
      </c>
      <c r="D97" s="167" t="s">
        <v>424</v>
      </c>
      <c r="E97" s="166" t="s">
        <v>600</v>
      </c>
      <c r="F97" s="167" t="s">
        <v>431</v>
      </c>
      <c r="G97" s="168">
        <v>11</v>
      </c>
      <c r="H97" s="167" t="s">
        <v>465</v>
      </c>
      <c r="I97" s="167" t="s">
        <v>429</v>
      </c>
      <c r="J97" s="166" t="s">
        <v>601</v>
      </c>
    </row>
    <row r="98" s="164" customFormat="1" ht="42" customHeight="1" spans="1:10">
      <c r="A98" s="166" t="s">
        <v>392</v>
      </c>
      <c r="B98" s="166" t="s">
        <v>588</v>
      </c>
      <c r="C98" s="167" t="s">
        <v>423</v>
      </c>
      <c r="D98" s="167" t="s">
        <v>424</v>
      </c>
      <c r="E98" s="166" t="s">
        <v>602</v>
      </c>
      <c r="F98" s="167" t="s">
        <v>426</v>
      </c>
      <c r="G98" s="168">
        <v>1</v>
      </c>
      <c r="H98" s="167" t="s">
        <v>571</v>
      </c>
      <c r="I98" s="167" t="s">
        <v>429</v>
      </c>
      <c r="J98" s="166" t="s">
        <v>603</v>
      </c>
    </row>
    <row r="99" s="164" customFormat="1" ht="42" customHeight="1" spans="1:10">
      <c r="A99" s="166" t="s">
        <v>392</v>
      </c>
      <c r="B99" s="166" t="s">
        <v>588</v>
      </c>
      <c r="C99" s="167" t="s">
        <v>423</v>
      </c>
      <c r="D99" s="167" t="s">
        <v>424</v>
      </c>
      <c r="E99" s="166" t="s">
        <v>604</v>
      </c>
      <c r="F99" s="167" t="s">
        <v>426</v>
      </c>
      <c r="G99" s="168">
        <v>85</v>
      </c>
      <c r="H99" s="167" t="s">
        <v>605</v>
      </c>
      <c r="I99" s="167" t="s">
        <v>429</v>
      </c>
      <c r="J99" s="166" t="s">
        <v>604</v>
      </c>
    </row>
    <row r="100" s="164" customFormat="1" ht="42" customHeight="1" spans="1:10">
      <c r="A100" s="166" t="s">
        <v>392</v>
      </c>
      <c r="B100" s="166" t="s">
        <v>588</v>
      </c>
      <c r="C100" s="167" t="s">
        <v>423</v>
      </c>
      <c r="D100" s="167" t="s">
        <v>424</v>
      </c>
      <c r="E100" s="166" t="s">
        <v>606</v>
      </c>
      <c r="F100" s="167" t="s">
        <v>426</v>
      </c>
      <c r="G100" s="168">
        <v>45.05</v>
      </c>
      <c r="H100" s="167" t="s">
        <v>607</v>
      </c>
      <c r="I100" s="167" t="s">
        <v>429</v>
      </c>
      <c r="J100" s="166" t="s">
        <v>606</v>
      </c>
    </row>
    <row r="101" s="164" customFormat="1" ht="42" customHeight="1" spans="1:10">
      <c r="A101" s="166" t="s">
        <v>392</v>
      </c>
      <c r="B101" s="166" t="s">
        <v>588</v>
      </c>
      <c r="C101" s="167" t="s">
        <v>423</v>
      </c>
      <c r="D101" s="167" t="s">
        <v>424</v>
      </c>
      <c r="E101" s="166" t="s">
        <v>608</v>
      </c>
      <c r="F101" s="167" t="s">
        <v>431</v>
      </c>
      <c r="G101" s="168">
        <v>2</v>
      </c>
      <c r="H101" s="167" t="s">
        <v>465</v>
      </c>
      <c r="I101" s="167" t="s">
        <v>429</v>
      </c>
      <c r="J101" s="166" t="s">
        <v>608</v>
      </c>
    </row>
    <row r="102" s="164" customFormat="1" ht="42" customHeight="1" spans="1:10">
      <c r="A102" s="166" t="s">
        <v>392</v>
      </c>
      <c r="B102" s="166" t="s">
        <v>588</v>
      </c>
      <c r="C102" s="167" t="s">
        <v>423</v>
      </c>
      <c r="D102" s="167" t="s">
        <v>424</v>
      </c>
      <c r="E102" s="166" t="s">
        <v>609</v>
      </c>
      <c r="F102" s="167" t="s">
        <v>426</v>
      </c>
      <c r="G102" s="167" t="s">
        <v>609</v>
      </c>
      <c r="H102" s="167" t="s">
        <v>465</v>
      </c>
      <c r="I102" s="167" t="s">
        <v>429</v>
      </c>
      <c r="J102" s="166" t="s">
        <v>609</v>
      </c>
    </row>
    <row r="103" s="164" customFormat="1" ht="42" customHeight="1" spans="1:10">
      <c r="A103" s="166" t="s">
        <v>392</v>
      </c>
      <c r="B103" s="166" t="s">
        <v>588</v>
      </c>
      <c r="C103" s="167" t="s">
        <v>423</v>
      </c>
      <c r="D103" s="167" t="s">
        <v>435</v>
      </c>
      <c r="E103" s="166" t="s">
        <v>610</v>
      </c>
      <c r="F103" s="167" t="s">
        <v>431</v>
      </c>
      <c r="G103" s="168">
        <v>90</v>
      </c>
      <c r="H103" s="167" t="s">
        <v>438</v>
      </c>
      <c r="I103" s="167" t="s">
        <v>429</v>
      </c>
      <c r="J103" s="166" t="s">
        <v>611</v>
      </c>
    </row>
    <row r="104" s="164" customFormat="1" ht="42" customHeight="1" spans="1:10">
      <c r="A104" s="166" t="s">
        <v>392</v>
      </c>
      <c r="B104" s="166" t="s">
        <v>588</v>
      </c>
      <c r="C104" s="167" t="s">
        <v>423</v>
      </c>
      <c r="D104" s="167" t="s">
        <v>435</v>
      </c>
      <c r="E104" s="166" t="s">
        <v>612</v>
      </c>
      <c r="F104" s="167" t="s">
        <v>431</v>
      </c>
      <c r="G104" s="168">
        <v>90</v>
      </c>
      <c r="H104" s="167" t="s">
        <v>438</v>
      </c>
      <c r="I104" s="167" t="s">
        <v>429</v>
      </c>
      <c r="J104" s="166" t="s">
        <v>612</v>
      </c>
    </row>
    <row r="105" s="164" customFormat="1" ht="42" customHeight="1" spans="1:10">
      <c r="A105" s="166" t="s">
        <v>392</v>
      </c>
      <c r="B105" s="166" t="s">
        <v>588</v>
      </c>
      <c r="C105" s="167" t="s">
        <v>423</v>
      </c>
      <c r="D105" s="167" t="s">
        <v>435</v>
      </c>
      <c r="E105" s="166" t="s">
        <v>613</v>
      </c>
      <c r="F105" s="167" t="s">
        <v>426</v>
      </c>
      <c r="G105" s="168">
        <v>100</v>
      </c>
      <c r="H105" s="167" t="s">
        <v>438</v>
      </c>
      <c r="I105" s="167" t="s">
        <v>429</v>
      </c>
      <c r="J105" s="166" t="s">
        <v>613</v>
      </c>
    </row>
    <row r="106" s="164" customFormat="1" ht="42" customHeight="1" spans="1:10">
      <c r="A106" s="166" t="s">
        <v>392</v>
      </c>
      <c r="B106" s="166" t="s">
        <v>588</v>
      </c>
      <c r="C106" s="167" t="s">
        <v>423</v>
      </c>
      <c r="D106" s="167" t="s">
        <v>435</v>
      </c>
      <c r="E106" s="166" t="s">
        <v>614</v>
      </c>
      <c r="F106" s="167" t="s">
        <v>426</v>
      </c>
      <c r="G106" s="168">
        <v>100</v>
      </c>
      <c r="H106" s="167" t="s">
        <v>438</v>
      </c>
      <c r="I106" s="167" t="s">
        <v>429</v>
      </c>
      <c r="J106" s="166" t="s">
        <v>614</v>
      </c>
    </row>
    <row r="107" s="164" customFormat="1" ht="42" customHeight="1" spans="1:10">
      <c r="A107" s="166" t="s">
        <v>392</v>
      </c>
      <c r="B107" s="166" t="s">
        <v>588</v>
      </c>
      <c r="C107" s="167" t="s">
        <v>423</v>
      </c>
      <c r="D107" s="167" t="s">
        <v>435</v>
      </c>
      <c r="E107" s="166" t="s">
        <v>615</v>
      </c>
      <c r="F107" s="167" t="s">
        <v>431</v>
      </c>
      <c r="G107" s="168">
        <v>90</v>
      </c>
      <c r="H107" s="167" t="s">
        <v>438</v>
      </c>
      <c r="I107" s="167" t="s">
        <v>429</v>
      </c>
      <c r="J107" s="166" t="s">
        <v>615</v>
      </c>
    </row>
    <row r="108" s="164" customFormat="1" ht="42" customHeight="1" spans="1:10">
      <c r="A108" s="166" t="s">
        <v>392</v>
      </c>
      <c r="B108" s="166" t="s">
        <v>588</v>
      </c>
      <c r="C108" s="167" t="s">
        <v>423</v>
      </c>
      <c r="D108" s="167" t="s">
        <v>435</v>
      </c>
      <c r="E108" s="166" t="s">
        <v>616</v>
      </c>
      <c r="F108" s="167" t="s">
        <v>431</v>
      </c>
      <c r="G108" s="168">
        <v>95</v>
      </c>
      <c r="H108" s="167" t="s">
        <v>438</v>
      </c>
      <c r="I108" s="167" t="s">
        <v>429</v>
      </c>
      <c r="J108" s="166" t="s">
        <v>616</v>
      </c>
    </row>
    <row r="109" s="164" customFormat="1" ht="42" customHeight="1" spans="1:10">
      <c r="A109" s="166" t="s">
        <v>392</v>
      </c>
      <c r="B109" s="166" t="s">
        <v>588</v>
      </c>
      <c r="C109" s="167" t="s">
        <v>423</v>
      </c>
      <c r="D109" s="167" t="s">
        <v>435</v>
      </c>
      <c r="E109" s="166" t="s">
        <v>617</v>
      </c>
      <c r="F109" s="167" t="s">
        <v>431</v>
      </c>
      <c r="G109" s="168">
        <v>90</v>
      </c>
      <c r="H109" s="167" t="s">
        <v>438</v>
      </c>
      <c r="I109" s="167" t="s">
        <v>429</v>
      </c>
      <c r="J109" s="166" t="s">
        <v>617</v>
      </c>
    </row>
    <row r="110" s="164" customFormat="1" ht="42" customHeight="1" spans="1:10">
      <c r="A110" s="166" t="s">
        <v>392</v>
      </c>
      <c r="B110" s="166" t="s">
        <v>588</v>
      </c>
      <c r="C110" s="167" t="s">
        <v>423</v>
      </c>
      <c r="D110" s="167" t="s">
        <v>439</v>
      </c>
      <c r="E110" s="166" t="s">
        <v>440</v>
      </c>
      <c r="F110" s="167" t="s">
        <v>426</v>
      </c>
      <c r="G110" s="167" t="s">
        <v>488</v>
      </c>
      <c r="H110" s="167" t="s">
        <v>442</v>
      </c>
      <c r="I110" s="167" t="s">
        <v>429</v>
      </c>
      <c r="J110" s="166" t="s">
        <v>440</v>
      </c>
    </row>
    <row r="111" s="164" customFormat="1" ht="42" customHeight="1" spans="1:10">
      <c r="A111" s="166" t="s">
        <v>392</v>
      </c>
      <c r="B111" s="166" t="s">
        <v>588</v>
      </c>
      <c r="C111" s="167" t="s">
        <v>449</v>
      </c>
      <c r="D111" s="167" t="s">
        <v>450</v>
      </c>
      <c r="E111" s="166" t="s">
        <v>618</v>
      </c>
      <c r="F111" s="167" t="s">
        <v>426</v>
      </c>
      <c r="G111" s="167" t="s">
        <v>619</v>
      </c>
      <c r="H111" s="167" t="s">
        <v>474</v>
      </c>
      <c r="I111" s="167" t="s">
        <v>475</v>
      </c>
      <c r="J111" s="166" t="s">
        <v>618</v>
      </c>
    </row>
    <row r="112" s="164" customFormat="1" ht="42" customHeight="1" spans="1:10">
      <c r="A112" s="166" t="s">
        <v>392</v>
      </c>
      <c r="B112" s="166" t="s">
        <v>588</v>
      </c>
      <c r="C112" s="167" t="s">
        <v>449</v>
      </c>
      <c r="D112" s="167" t="s">
        <v>450</v>
      </c>
      <c r="E112" s="166" t="s">
        <v>620</v>
      </c>
      <c r="F112" s="167" t="s">
        <v>426</v>
      </c>
      <c r="G112" s="167" t="s">
        <v>621</v>
      </c>
      <c r="H112" s="167" t="s">
        <v>474</v>
      </c>
      <c r="I112" s="167" t="s">
        <v>475</v>
      </c>
      <c r="J112" s="166" t="s">
        <v>620</v>
      </c>
    </row>
    <row r="113" s="164" customFormat="1" ht="42" customHeight="1" spans="1:10">
      <c r="A113" s="166" t="s">
        <v>392</v>
      </c>
      <c r="B113" s="166" t="s">
        <v>588</v>
      </c>
      <c r="C113" s="167" t="s">
        <v>449</v>
      </c>
      <c r="D113" s="167" t="s">
        <v>450</v>
      </c>
      <c r="E113" s="166" t="s">
        <v>622</v>
      </c>
      <c r="F113" s="167" t="s">
        <v>426</v>
      </c>
      <c r="G113" s="167" t="s">
        <v>623</v>
      </c>
      <c r="H113" s="167" t="s">
        <v>474</v>
      </c>
      <c r="I113" s="167" t="s">
        <v>475</v>
      </c>
      <c r="J113" s="166" t="s">
        <v>622</v>
      </c>
    </row>
    <row r="114" s="164" customFormat="1" ht="42" customHeight="1" spans="1:10">
      <c r="A114" s="166" t="s">
        <v>392</v>
      </c>
      <c r="B114" s="166" t="s">
        <v>588</v>
      </c>
      <c r="C114" s="167" t="s">
        <v>449</v>
      </c>
      <c r="D114" s="167" t="s">
        <v>450</v>
      </c>
      <c r="E114" s="166" t="s">
        <v>624</v>
      </c>
      <c r="F114" s="167" t="s">
        <v>426</v>
      </c>
      <c r="G114" s="167" t="s">
        <v>625</v>
      </c>
      <c r="H114" s="167" t="s">
        <v>474</v>
      </c>
      <c r="I114" s="167" t="s">
        <v>475</v>
      </c>
      <c r="J114" s="166" t="s">
        <v>624</v>
      </c>
    </row>
    <row r="115" s="164" customFormat="1" ht="42" customHeight="1" spans="1:10">
      <c r="A115" s="166" t="s">
        <v>392</v>
      </c>
      <c r="B115" s="166" t="s">
        <v>588</v>
      </c>
      <c r="C115" s="167" t="s">
        <v>449</v>
      </c>
      <c r="D115" s="167" t="s">
        <v>450</v>
      </c>
      <c r="E115" s="166" t="s">
        <v>490</v>
      </c>
      <c r="F115" s="167" t="s">
        <v>426</v>
      </c>
      <c r="G115" s="167" t="s">
        <v>473</v>
      </c>
      <c r="H115" s="167" t="s">
        <v>474</v>
      </c>
      <c r="I115" s="167" t="s">
        <v>475</v>
      </c>
      <c r="J115" s="166" t="s">
        <v>490</v>
      </c>
    </row>
    <row r="116" s="164" customFormat="1" ht="42" customHeight="1" spans="1:10">
      <c r="A116" s="166" t="s">
        <v>392</v>
      </c>
      <c r="B116" s="166" t="s">
        <v>588</v>
      </c>
      <c r="C116" s="167" t="s">
        <v>449</v>
      </c>
      <c r="D116" s="167" t="s">
        <v>450</v>
      </c>
      <c r="E116" s="166" t="s">
        <v>626</v>
      </c>
      <c r="F116" s="167" t="s">
        <v>426</v>
      </c>
      <c r="G116" s="167" t="s">
        <v>627</v>
      </c>
      <c r="H116" s="167" t="s">
        <v>474</v>
      </c>
      <c r="I116" s="167" t="s">
        <v>475</v>
      </c>
      <c r="J116" s="166" t="s">
        <v>626</v>
      </c>
    </row>
    <row r="117" s="164" customFormat="1" ht="42" customHeight="1" spans="1:10">
      <c r="A117" s="166" t="s">
        <v>392</v>
      </c>
      <c r="B117" s="166" t="s">
        <v>588</v>
      </c>
      <c r="C117" s="167" t="s">
        <v>452</v>
      </c>
      <c r="D117" s="167" t="s">
        <v>453</v>
      </c>
      <c r="E117" s="166" t="s">
        <v>478</v>
      </c>
      <c r="F117" s="167" t="s">
        <v>431</v>
      </c>
      <c r="G117" s="168">
        <v>93</v>
      </c>
      <c r="H117" s="167" t="s">
        <v>438</v>
      </c>
      <c r="I117" s="167" t="s">
        <v>475</v>
      </c>
      <c r="J117" s="166" t="s">
        <v>478</v>
      </c>
    </row>
    <row r="118" s="164" customFormat="1" ht="42" customHeight="1" spans="1:10">
      <c r="A118" s="166" t="s">
        <v>407</v>
      </c>
      <c r="B118" s="166" t="s">
        <v>628</v>
      </c>
      <c r="C118" s="167" t="s">
        <v>423</v>
      </c>
      <c r="D118" s="167" t="s">
        <v>424</v>
      </c>
      <c r="E118" s="166" t="s">
        <v>629</v>
      </c>
      <c r="F118" s="167" t="s">
        <v>426</v>
      </c>
      <c r="G118" s="168">
        <v>1</v>
      </c>
      <c r="H118" s="167" t="s">
        <v>433</v>
      </c>
      <c r="I118" s="167" t="s">
        <v>429</v>
      </c>
      <c r="J118" s="166" t="s">
        <v>629</v>
      </c>
    </row>
    <row r="119" s="164" customFormat="1" ht="42" customHeight="1" spans="1:10">
      <c r="A119" s="166" t="s">
        <v>407</v>
      </c>
      <c r="B119" s="166" t="s">
        <v>628</v>
      </c>
      <c r="C119" s="167" t="s">
        <v>423</v>
      </c>
      <c r="D119" s="167" t="s">
        <v>435</v>
      </c>
      <c r="E119" s="166" t="s">
        <v>630</v>
      </c>
      <c r="F119" s="167" t="s">
        <v>426</v>
      </c>
      <c r="G119" s="168">
        <v>100</v>
      </c>
      <c r="H119" s="167" t="s">
        <v>438</v>
      </c>
      <c r="I119" s="167" t="s">
        <v>429</v>
      </c>
      <c r="J119" s="166" t="s">
        <v>630</v>
      </c>
    </row>
    <row r="120" s="164" customFormat="1" ht="42" customHeight="1" spans="1:10">
      <c r="A120" s="166" t="s">
        <v>407</v>
      </c>
      <c r="B120" s="166" t="s">
        <v>628</v>
      </c>
      <c r="C120" s="167" t="s">
        <v>423</v>
      </c>
      <c r="D120" s="167" t="s">
        <v>435</v>
      </c>
      <c r="E120" s="166" t="s">
        <v>631</v>
      </c>
      <c r="F120" s="167" t="s">
        <v>431</v>
      </c>
      <c r="G120" s="168">
        <v>95</v>
      </c>
      <c r="H120" s="167" t="s">
        <v>438</v>
      </c>
      <c r="I120" s="167" t="s">
        <v>429</v>
      </c>
      <c r="J120" s="166" t="s">
        <v>631</v>
      </c>
    </row>
    <row r="121" s="164" customFormat="1" ht="42" customHeight="1" spans="1:10">
      <c r="A121" s="166" t="s">
        <v>407</v>
      </c>
      <c r="B121" s="166" t="s">
        <v>628</v>
      </c>
      <c r="C121" s="167" t="s">
        <v>423</v>
      </c>
      <c r="D121" s="167" t="s">
        <v>439</v>
      </c>
      <c r="E121" s="166" t="s">
        <v>440</v>
      </c>
      <c r="F121" s="167" t="s">
        <v>426</v>
      </c>
      <c r="G121" s="167" t="s">
        <v>488</v>
      </c>
      <c r="H121" s="167" t="s">
        <v>442</v>
      </c>
      <c r="I121" s="167" t="s">
        <v>429</v>
      </c>
      <c r="J121" s="166" t="s">
        <v>489</v>
      </c>
    </row>
    <row r="122" s="164" customFormat="1" ht="42" customHeight="1" spans="1:10">
      <c r="A122" s="166" t="s">
        <v>407</v>
      </c>
      <c r="B122" s="166" t="s">
        <v>628</v>
      </c>
      <c r="C122" s="167" t="s">
        <v>449</v>
      </c>
      <c r="D122" s="167" t="s">
        <v>450</v>
      </c>
      <c r="E122" s="166" t="s">
        <v>632</v>
      </c>
      <c r="F122" s="167" t="s">
        <v>426</v>
      </c>
      <c r="G122" s="167" t="s">
        <v>633</v>
      </c>
      <c r="H122" s="167" t="s">
        <v>474</v>
      </c>
      <c r="I122" s="167" t="s">
        <v>475</v>
      </c>
      <c r="J122" s="166" t="s">
        <v>632</v>
      </c>
    </row>
    <row r="123" s="164" customFormat="1" ht="42" customHeight="1" spans="1:10">
      <c r="A123" s="166" t="s">
        <v>407</v>
      </c>
      <c r="B123" s="166" t="s">
        <v>628</v>
      </c>
      <c r="C123" s="167" t="s">
        <v>452</v>
      </c>
      <c r="D123" s="167" t="s">
        <v>453</v>
      </c>
      <c r="E123" s="166" t="s">
        <v>634</v>
      </c>
      <c r="F123" s="167" t="s">
        <v>431</v>
      </c>
      <c r="G123" s="168">
        <v>90</v>
      </c>
      <c r="H123" s="167" t="s">
        <v>438</v>
      </c>
      <c r="I123" s="167" t="s">
        <v>475</v>
      </c>
      <c r="J123" s="166" t="s">
        <v>634</v>
      </c>
    </row>
    <row r="124" s="164" customFormat="1" ht="42" customHeight="1" spans="1:10">
      <c r="A124" s="166" t="s">
        <v>394</v>
      </c>
      <c r="B124" s="166" t="s">
        <v>635</v>
      </c>
      <c r="C124" s="167" t="s">
        <v>423</v>
      </c>
      <c r="D124" s="167" t="s">
        <v>424</v>
      </c>
      <c r="E124" s="166" t="s">
        <v>636</v>
      </c>
      <c r="F124" s="167" t="s">
        <v>426</v>
      </c>
      <c r="G124" s="167" t="s">
        <v>637</v>
      </c>
      <c r="H124" s="167" t="s">
        <v>638</v>
      </c>
      <c r="I124" s="167" t="s">
        <v>429</v>
      </c>
      <c r="J124" s="166" t="s">
        <v>636</v>
      </c>
    </row>
    <row r="125" s="164" customFormat="1" ht="42" customHeight="1" spans="1:10">
      <c r="A125" s="166" t="s">
        <v>394</v>
      </c>
      <c r="B125" s="166" t="s">
        <v>635</v>
      </c>
      <c r="C125" s="167" t="s">
        <v>423</v>
      </c>
      <c r="D125" s="167" t="s">
        <v>424</v>
      </c>
      <c r="E125" s="166" t="s">
        <v>639</v>
      </c>
      <c r="F125" s="167" t="s">
        <v>426</v>
      </c>
      <c r="G125" s="168">
        <v>1</v>
      </c>
      <c r="H125" s="167" t="s">
        <v>465</v>
      </c>
      <c r="I125" s="167" t="s">
        <v>429</v>
      </c>
      <c r="J125" s="166" t="s">
        <v>639</v>
      </c>
    </row>
    <row r="126" s="164" customFormat="1" ht="42" customHeight="1" spans="1:10">
      <c r="A126" s="166" t="s">
        <v>394</v>
      </c>
      <c r="B126" s="166" t="s">
        <v>635</v>
      </c>
      <c r="C126" s="167" t="s">
        <v>423</v>
      </c>
      <c r="D126" s="167" t="s">
        <v>424</v>
      </c>
      <c r="E126" s="166" t="s">
        <v>640</v>
      </c>
      <c r="F126" s="167" t="s">
        <v>426</v>
      </c>
      <c r="G126" s="168">
        <v>284.85</v>
      </c>
      <c r="H126" s="167" t="s">
        <v>641</v>
      </c>
      <c r="I126" s="167" t="s">
        <v>429</v>
      </c>
      <c r="J126" s="166" t="s">
        <v>640</v>
      </c>
    </row>
    <row r="127" s="164" customFormat="1" ht="42" customHeight="1" spans="1:10">
      <c r="A127" s="166" t="s">
        <v>394</v>
      </c>
      <c r="B127" s="166" t="s">
        <v>635</v>
      </c>
      <c r="C127" s="167" t="s">
        <v>423</v>
      </c>
      <c r="D127" s="167" t="s">
        <v>424</v>
      </c>
      <c r="E127" s="166" t="s">
        <v>642</v>
      </c>
      <c r="F127" s="167" t="s">
        <v>431</v>
      </c>
      <c r="G127" s="168">
        <v>1</v>
      </c>
      <c r="H127" s="167" t="s">
        <v>428</v>
      </c>
      <c r="I127" s="167" t="s">
        <v>429</v>
      </c>
      <c r="J127" s="166" t="s">
        <v>642</v>
      </c>
    </row>
    <row r="128" s="164" customFormat="1" ht="42" customHeight="1" spans="1:10">
      <c r="A128" s="166" t="s">
        <v>394</v>
      </c>
      <c r="B128" s="166" t="s">
        <v>635</v>
      </c>
      <c r="C128" s="167" t="s">
        <v>423</v>
      </c>
      <c r="D128" s="167" t="s">
        <v>435</v>
      </c>
      <c r="E128" s="166" t="s">
        <v>643</v>
      </c>
      <c r="F128" s="167" t="s">
        <v>431</v>
      </c>
      <c r="G128" s="168">
        <v>95</v>
      </c>
      <c r="H128" s="167" t="s">
        <v>438</v>
      </c>
      <c r="I128" s="167" t="s">
        <v>429</v>
      </c>
      <c r="J128" s="166" t="s">
        <v>643</v>
      </c>
    </row>
    <row r="129" s="164" customFormat="1" ht="42" customHeight="1" spans="1:10">
      <c r="A129" s="166" t="s">
        <v>394</v>
      </c>
      <c r="B129" s="166" t="s">
        <v>635</v>
      </c>
      <c r="C129" s="167" t="s">
        <v>423</v>
      </c>
      <c r="D129" s="167" t="s">
        <v>435</v>
      </c>
      <c r="E129" s="166" t="s">
        <v>644</v>
      </c>
      <c r="F129" s="167" t="s">
        <v>431</v>
      </c>
      <c r="G129" s="168">
        <v>90</v>
      </c>
      <c r="H129" s="167" t="s">
        <v>438</v>
      </c>
      <c r="I129" s="167" t="s">
        <v>429</v>
      </c>
      <c r="J129" s="166" t="s">
        <v>644</v>
      </c>
    </row>
    <row r="130" s="164" customFormat="1" ht="42" customHeight="1" spans="1:10">
      <c r="A130" s="166" t="s">
        <v>394</v>
      </c>
      <c r="B130" s="166" t="s">
        <v>635</v>
      </c>
      <c r="C130" s="167" t="s">
        <v>423</v>
      </c>
      <c r="D130" s="167" t="s">
        <v>435</v>
      </c>
      <c r="E130" s="166" t="s">
        <v>645</v>
      </c>
      <c r="F130" s="167" t="s">
        <v>431</v>
      </c>
      <c r="G130" s="168">
        <v>90</v>
      </c>
      <c r="H130" s="167" t="s">
        <v>438</v>
      </c>
      <c r="I130" s="167" t="s">
        <v>429</v>
      </c>
      <c r="J130" s="166" t="s">
        <v>645</v>
      </c>
    </row>
    <row r="131" s="164" customFormat="1" ht="42" customHeight="1" spans="1:10">
      <c r="A131" s="166" t="s">
        <v>394</v>
      </c>
      <c r="B131" s="166" t="s">
        <v>635</v>
      </c>
      <c r="C131" s="167" t="s">
        <v>423</v>
      </c>
      <c r="D131" s="167" t="s">
        <v>435</v>
      </c>
      <c r="E131" s="166" t="s">
        <v>646</v>
      </c>
      <c r="F131" s="167" t="s">
        <v>431</v>
      </c>
      <c r="G131" s="168">
        <v>95</v>
      </c>
      <c r="H131" s="167" t="s">
        <v>438</v>
      </c>
      <c r="I131" s="167" t="s">
        <v>429</v>
      </c>
      <c r="J131" s="166" t="s">
        <v>647</v>
      </c>
    </row>
    <row r="132" s="164" customFormat="1" ht="42" customHeight="1" spans="1:10">
      <c r="A132" s="166" t="s">
        <v>394</v>
      </c>
      <c r="B132" s="166" t="s">
        <v>635</v>
      </c>
      <c r="C132" s="167" t="s">
        <v>423</v>
      </c>
      <c r="D132" s="167" t="s">
        <v>435</v>
      </c>
      <c r="E132" s="166" t="s">
        <v>648</v>
      </c>
      <c r="F132" s="167" t="s">
        <v>431</v>
      </c>
      <c r="G132" s="168">
        <v>95</v>
      </c>
      <c r="H132" s="167" t="s">
        <v>438</v>
      </c>
      <c r="I132" s="167" t="s">
        <v>429</v>
      </c>
      <c r="J132" s="166" t="s">
        <v>648</v>
      </c>
    </row>
    <row r="133" s="164" customFormat="1" ht="42" customHeight="1" spans="1:10">
      <c r="A133" s="166" t="s">
        <v>394</v>
      </c>
      <c r="B133" s="166" t="s">
        <v>635</v>
      </c>
      <c r="C133" s="167" t="s">
        <v>423</v>
      </c>
      <c r="D133" s="167" t="s">
        <v>439</v>
      </c>
      <c r="E133" s="166" t="s">
        <v>440</v>
      </c>
      <c r="F133" s="167" t="s">
        <v>426</v>
      </c>
      <c r="G133" s="168">
        <v>1</v>
      </c>
      <c r="H133" s="167" t="s">
        <v>442</v>
      </c>
      <c r="I133" s="167" t="s">
        <v>429</v>
      </c>
      <c r="J133" s="166" t="s">
        <v>440</v>
      </c>
    </row>
    <row r="134" s="164" customFormat="1" ht="42" customHeight="1" spans="1:10">
      <c r="A134" s="166" t="s">
        <v>394</v>
      </c>
      <c r="B134" s="166" t="s">
        <v>635</v>
      </c>
      <c r="C134" s="167" t="s">
        <v>449</v>
      </c>
      <c r="D134" s="167" t="s">
        <v>649</v>
      </c>
      <c r="E134" s="166" t="s">
        <v>650</v>
      </c>
      <c r="F134" s="167" t="s">
        <v>426</v>
      </c>
      <c r="G134" s="167" t="s">
        <v>650</v>
      </c>
      <c r="H134" s="167" t="s">
        <v>474</v>
      </c>
      <c r="I134" s="167" t="s">
        <v>475</v>
      </c>
      <c r="J134" s="166" t="s">
        <v>650</v>
      </c>
    </row>
    <row r="135" s="164" customFormat="1" ht="42" customHeight="1" spans="1:10">
      <c r="A135" s="166" t="s">
        <v>394</v>
      </c>
      <c r="B135" s="166" t="s">
        <v>635</v>
      </c>
      <c r="C135" s="167" t="s">
        <v>449</v>
      </c>
      <c r="D135" s="167" t="s">
        <v>450</v>
      </c>
      <c r="E135" s="166" t="s">
        <v>651</v>
      </c>
      <c r="F135" s="167" t="s">
        <v>426</v>
      </c>
      <c r="G135" s="167" t="s">
        <v>652</v>
      </c>
      <c r="H135" s="167" t="s">
        <v>474</v>
      </c>
      <c r="I135" s="167" t="s">
        <v>475</v>
      </c>
      <c r="J135" s="166" t="s">
        <v>651</v>
      </c>
    </row>
    <row r="136" s="164" customFormat="1" ht="42" customHeight="1" spans="1:10">
      <c r="A136" s="166" t="s">
        <v>394</v>
      </c>
      <c r="B136" s="166" t="s">
        <v>635</v>
      </c>
      <c r="C136" s="167" t="s">
        <v>449</v>
      </c>
      <c r="D136" s="167" t="s">
        <v>450</v>
      </c>
      <c r="E136" s="166" t="s">
        <v>653</v>
      </c>
      <c r="F136" s="167" t="s">
        <v>426</v>
      </c>
      <c r="G136" s="167" t="s">
        <v>652</v>
      </c>
      <c r="H136" s="167" t="s">
        <v>474</v>
      </c>
      <c r="I136" s="167" t="s">
        <v>475</v>
      </c>
      <c r="J136" s="166" t="s">
        <v>653</v>
      </c>
    </row>
    <row r="137" s="164" customFormat="1" ht="42" customHeight="1" spans="1:10">
      <c r="A137" s="166" t="s">
        <v>394</v>
      </c>
      <c r="B137" s="166" t="s">
        <v>635</v>
      </c>
      <c r="C137" s="167" t="s">
        <v>449</v>
      </c>
      <c r="D137" s="167" t="s">
        <v>450</v>
      </c>
      <c r="E137" s="166" t="s">
        <v>654</v>
      </c>
      <c r="F137" s="167" t="s">
        <v>426</v>
      </c>
      <c r="G137" s="167" t="s">
        <v>473</v>
      </c>
      <c r="H137" s="167" t="s">
        <v>474</v>
      </c>
      <c r="I137" s="167" t="s">
        <v>475</v>
      </c>
      <c r="J137" s="166" t="s">
        <v>654</v>
      </c>
    </row>
    <row r="138" s="164" customFormat="1" ht="42" customHeight="1" spans="1:10">
      <c r="A138" s="166" t="s">
        <v>394</v>
      </c>
      <c r="B138" s="166" t="s">
        <v>635</v>
      </c>
      <c r="C138" s="167" t="s">
        <v>449</v>
      </c>
      <c r="D138" s="167" t="s">
        <v>450</v>
      </c>
      <c r="E138" s="166" t="s">
        <v>655</v>
      </c>
      <c r="F138" s="167" t="s">
        <v>426</v>
      </c>
      <c r="G138" s="167" t="s">
        <v>655</v>
      </c>
      <c r="H138" s="167" t="s">
        <v>474</v>
      </c>
      <c r="I138" s="167" t="s">
        <v>475</v>
      </c>
      <c r="J138" s="166" t="s">
        <v>655</v>
      </c>
    </row>
    <row r="139" s="164" customFormat="1" ht="42" customHeight="1" spans="1:10">
      <c r="A139" s="166" t="s">
        <v>394</v>
      </c>
      <c r="B139" s="166" t="s">
        <v>635</v>
      </c>
      <c r="C139" s="167" t="s">
        <v>452</v>
      </c>
      <c r="D139" s="167" t="s">
        <v>453</v>
      </c>
      <c r="E139" s="166" t="s">
        <v>634</v>
      </c>
      <c r="F139" s="167" t="s">
        <v>431</v>
      </c>
      <c r="G139" s="168">
        <v>95</v>
      </c>
      <c r="H139" s="167" t="s">
        <v>438</v>
      </c>
      <c r="I139" s="167" t="s">
        <v>475</v>
      </c>
      <c r="J139" s="166" t="s">
        <v>634</v>
      </c>
    </row>
    <row r="140" s="164" customFormat="1" ht="42" customHeight="1" spans="1:10">
      <c r="A140" s="166" t="s">
        <v>388</v>
      </c>
      <c r="B140" s="166" t="s">
        <v>656</v>
      </c>
      <c r="C140" s="167" t="s">
        <v>423</v>
      </c>
      <c r="D140" s="167" t="s">
        <v>424</v>
      </c>
      <c r="E140" s="166" t="s">
        <v>657</v>
      </c>
      <c r="F140" s="167" t="s">
        <v>426</v>
      </c>
      <c r="G140" s="168">
        <v>100</v>
      </c>
      <c r="H140" s="167" t="s">
        <v>438</v>
      </c>
      <c r="I140" s="167" t="s">
        <v>429</v>
      </c>
      <c r="J140" s="166" t="s">
        <v>658</v>
      </c>
    </row>
    <row r="141" s="164" customFormat="1" ht="42" customHeight="1" spans="1:10">
      <c r="A141" s="166" t="s">
        <v>388</v>
      </c>
      <c r="B141" s="166" t="s">
        <v>659</v>
      </c>
      <c r="C141" s="167" t="s">
        <v>423</v>
      </c>
      <c r="D141" s="167" t="s">
        <v>424</v>
      </c>
      <c r="E141" s="166" t="s">
        <v>660</v>
      </c>
      <c r="F141" s="167" t="s">
        <v>426</v>
      </c>
      <c r="G141" s="167" t="s">
        <v>661</v>
      </c>
      <c r="H141" s="167" t="s">
        <v>662</v>
      </c>
      <c r="I141" s="167" t="s">
        <v>429</v>
      </c>
      <c r="J141" s="166" t="s">
        <v>663</v>
      </c>
    </row>
    <row r="142" s="164" customFormat="1" ht="42" customHeight="1" spans="1:10">
      <c r="A142" s="166" t="s">
        <v>388</v>
      </c>
      <c r="B142" s="166" t="s">
        <v>659</v>
      </c>
      <c r="C142" s="167" t="s">
        <v>423</v>
      </c>
      <c r="D142" s="167" t="s">
        <v>424</v>
      </c>
      <c r="E142" s="166" t="s">
        <v>664</v>
      </c>
      <c r="F142" s="167" t="s">
        <v>426</v>
      </c>
      <c r="G142" s="167" t="s">
        <v>665</v>
      </c>
      <c r="H142" s="167" t="s">
        <v>433</v>
      </c>
      <c r="I142" s="167" t="s">
        <v>429</v>
      </c>
      <c r="J142" s="166" t="s">
        <v>664</v>
      </c>
    </row>
    <row r="143" s="164" customFormat="1" ht="42" customHeight="1" spans="1:10">
      <c r="A143" s="166" t="s">
        <v>388</v>
      </c>
      <c r="B143" s="166" t="s">
        <v>659</v>
      </c>
      <c r="C143" s="167" t="s">
        <v>423</v>
      </c>
      <c r="D143" s="167" t="s">
        <v>424</v>
      </c>
      <c r="E143" s="166" t="s">
        <v>666</v>
      </c>
      <c r="F143" s="167" t="s">
        <v>431</v>
      </c>
      <c r="G143" s="168">
        <v>1</v>
      </c>
      <c r="H143" s="167" t="s">
        <v>571</v>
      </c>
      <c r="I143" s="167" t="s">
        <v>429</v>
      </c>
      <c r="J143" s="166" t="s">
        <v>666</v>
      </c>
    </row>
    <row r="144" s="164" customFormat="1" ht="42" customHeight="1" spans="1:10">
      <c r="A144" s="166" t="s">
        <v>388</v>
      </c>
      <c r="B144" s="166" t="s">
        <v>659</v>
      </c>
      <c r="C144" s="167" t="s">
        <v>423</v>
      </c>
      <c r="D144" s="167" t="s">
        <v>424</v>
      </c>
      <c r="E144" s="166" t="s">
        <v>667</v>
      </c>
      <c r="F144" s="167" t="s">
        <v>426</v>
      </c>
      <c r="G144" s="167" t="s">
        <v>668</v>
      </c>
      <c r="H144" s="167" t="s">
        <v>669</v>
      </c>
      <c r="I144" s="167" t="s">
        <v>429</v>
      </c>
      <c r="J144" s="166" t="s">
        <v>667</v>
      </c>
    </row>
    <row r="145" s="164" customFormat="1" ht="42" customHeight="1" spans="1:10">
      <c r="A145" s="166" t="s">
        <v>388</v>
      </c>
      <c r="B145" s="166" t="s">
        <v>659</v>
      </c>
      <c r="C145" s="167" t="s">
        <v>423</v>
      </c>
      <c r="D145" s="167" t="s">
        <v>435</v>
      </c>
      <c r="E145" s="166" t="s">
        <v>670</v>
      </c>
      <c r="F145" s="167" t="s">
        <v>426</v>
      </c>
      <c r="G145" s="168">
        <v>100</v>
      </c>
      <c r="H145" s="167" t="s">
        <v>438</v>
      </c>
      <c r="I145" s="167" t="s">
        <v>429</v>
      </c>
      <c r="J145" s="166" t="s">
        <v>671</v>
      </c>
    </row>
    <row r="146" s="164" customFormat="1" ht="42" customHeight="1" spans="1:10">
      <c r="A146" s="166" t="s">
        <v>388</v>
      </c>
      <c r="B146" s="166" t="s">
        <v>659</v>
      </c>
      <c r="C146" s="167" t="s">
        <v>423</v>
      </c>
      <c r="D146" s="167" t="s">
        <v>435</v>
      </c>
      <c r="E146" s="166" t="s">
        <v>672</v>
      </c>
      <c r="F146" s="167" t="s">
        <v>431</v>
      </c>
      <c r="G146" s="168">
        <v>90</v>
      </c>
      <c r="H146" s="167" t="s">
        <v>438</v>
      </c>
      <c r="I146" s="167" t="s">
        <v>429</v>
      </c>
      <c r="J146" s="166" t="s">
        <v>673</v>
      </c>
    </row>
    <row r="147" s="164" customFormat="1" ht="42" customHeight="1" spans="1:10">
      <c r="A147" s="166" t="s">
        <v>388</v>
      </c>
      <c r="B147" s="166" t="s">
        <v>659</v>
      </c>
      <c r="C147" s="167" t="s">
        <v>423</v>
      </c>
      <c r="D147" s="167" t="s">
        <v>435</v>
      </c>
      <c r="E147" s="166" t="s">
        <v>674</v>
      </c>
      <c r="F147" s="167" t="s">
        <v>426</v>
      </c>
      <c r="G147" s="168">
        <v>100</v>
      </c>
      <c r="H147" s="167" t="s">
        <v>438</v>
      </c>
      <c r="I147" s="167" t="s">
        <v>429</v>
      </c>
      <c r="J147" s="166" t="s">
        <v>674</v>
      </c>
    </row>
    <row r="148" s="164" customFormat="1" ht="42" customHeight="1" spans="1:10">
      <c r="A148" s="166" t="s">
        <v>388</v>
      </c>
      <c r="B148" s="166" t="s">
        <v>659</v>
      </c>
      <c r="C148" s="167" t="s">
        <v>423</v>
      </c>
      <c r="D148" s="167" t="s">
        <v>435</v>
      </c>
      <c r="E148" s="166" t="s">
        <v>675</v>
      </c>
      <c r="F148" s="167" t="s">
        <v>431</v>
      </c>
      <c r="G148" s="168">
        <v>90</v>
      </c>
      <c r="H148" s="167" t="s">
        <v>438</v>
      </c>
      <c r="I148" s="167" t="s">
        <v>429</v>
      </c>
      <c r="J148" s="166" t="s">
        <v>675</v>
      </c>
    </row>
    <row r="149" s="164" customFormat="1" ht="42" customHeight="1" spans="1:10">
      <c r="A149" s="166" t="s">
        <v>388</v>
      </c>
      <c r="B149" s="166" t="s">
        <v>659</v>
      </c>
      <c r="C149" s="167" t="s">
        <v>423</v>
      </c>
      <c r="D149" s="167" t="s">
        <v>439</v>
      </c>
      <c r="E149" s="166" t="s">
        <v>519</v>
      </c>
      <c r="F149" s="167" t="s">
        <v>426</v>
      </c>
      <c r="G149" s="167" t="s">
        <v>520</v>
      </c>
      <c r="H149" s="167" t="s">
        <v>474</v>
      </c>
      <c r="I149" s="167" t="s">
        <v>475</v>
      </c>
      <c r="J149" s="166" t="s">
        <v>519</v>
      </c>
    </row>
    <row r="150" s="164" customFormat="1" ht="42" customHeight="1" spans="1:10">
      <c r="A150" s="166" t="s">
        <v>388</v>
      </c>
      <c r="B150" s="166" t="s">
        <v>659</v>
      </c>
      <c r="C150" s="167" t="s">
        <v>449</v>
      </c>
      <c r="D150" s="167" t="s">
        <v>450</v>
      </c>
      <c r="E150" s="166" t="s">
        <v>676</v>
      </c>
      <c r="F150" s="167" t="s">
        <v>426</v>
      </c>
      <c r="G150" s="167" t="s">
        <v>473</v>
      </c>
      <c r="H150" s="167" t="s">
        <v>474</v>
      </c>
      <c r="I150" s="167" t="s">
        <v>475</v>
      </c>
      <c r="J150" s="166" t="s">
        <v>677</v>
      </c>
    </row>
    <row r="151" s="164" customFormat="1" ht="42" customHeight="1" spans="1:10">
      <c r="A151" s="166" t="s">
        <v>388</v>
      </c>
      <c r="B151" s="166" t="s">
        <v>659</v>
      </c>
      <c r="C151" s="167" t="s">
        <v>449</v>
      </c>
      <c r="D151" s="167" t="s">
        <v>450</v>
      </c>
      <c r="E151" s="166" t="s">
        <v>678</v>
      </c>
      <c r="F151" s="167" t="s">
        <v>426</v>
      </c>
      <c r="G151" s="167" t="s">
        <v>679</v>
      </c>
      <c r="H151" s="167" t="s">
        <v>474</v>
      </c>
      <c r="I151" s="167" t="s">
        <v>475</v>
      </c>
      <c r="J151" s="166" t="s">
        <v>680</v>
      </c>
    </row>
    <row r="152" s="164" customFormat="1" ht="42" customHeight="1" spans="1:10">
      <c r="A152" s="166" t="s">
        <v>388</v>
      </c>
      <c r="B152" s="166" t="s">
        <v>659</v>
      </c>
      <c r="C152" s="167" t="s">
        <v>449</v>
      </c>
      <c r="D152" s="167" t="s">
        <v>450</v>
      </c>
      <c r="E152" s="166" t="s">
        <v>681</v>
      </c>
      <c r="F152" s="167" t="s">
        <v>426</v>
      </c>
      <c r="G152" s="167" t="s">
        <v>682</v>
      </c>
      <c r="H152" s="167" t="s">
        <v>474</v>
      </c>
      <c r="I152" s="167" t="s">
        <v>475</v>
      </c>
      <c r="J152" s="166" t="s">
        <v>683</v>
      </c>
    </row>
    <row r="153" s="164" customFormat="1" ht="42" customHeight="1" spans="1:10">
      <c r="A153" s="166" t="s">
        <v>388</v>
      </c>
      <c r="B153" s="166" t="s">
        <v>659</v>
      </c>
      <c r="C153" s="167" t="s">
        <v>452</v>
      </c>
      <c r="D153" s="167" t="s">
        <v>453</v>
      </c>
      <c r="E153" s="166" t="s">
        <v>684</v>
      </c>
      <c r="F153" s="167" t="s">
        <v>431</v>
      </c>
      <c r="G153" s="168">
        <v>90</v>
      </c>
      <c r="H153" s="167" t="s">
        <v>438</v>
      </c>
      <c r="I153" s="167" t="s">
        <v>475</v>
      </c>
      <c r="J153" s="166" t="s">
        <v>684</v>
      </c>
    </row>
    <row r="154" s="164" customFormat="1" ht="42" customHeight="1" spans="1:10">
      <c r="A154" s="166" t="s">
        <v>390</v>
      </c>
      <c r="B154" s="166" t="s">
        <v>685</v>
      </c>
      <c r="C154" s="167" t="s">
        <v>423</v>
      </c>
      <c r="D154" s="167" t="s">
        <v>424</v>
      </c>
      <c r="E154" s="166" t="s">
        <v>494</v>
      </c>
      <c r="F154" s="167" t="s">
        <v>431</v>
      </c>
      <c r="G154" s="168">
        <v>90</v>
      </c>
      <c r="H154" s="167" t="s">
        <v>438</v>
      </c>
      <c r="I154" s="167" t="s">
        <v>429</v>
      </c>
      <c r="J154" s="166" t="s">
        <v>495</v>
      </c>
    </row>
    <row r="155" s="164" customFormat="1" ht="42" customHeight="1" spans="1:10">
      <c r="A155" s="166" t="s">
        <v>390</v>
      </c>
      <c r="B155" s="166" t="s">
        <v>685</v>
      </c>
      <c r="C155" s="167" t="s">
        <v>423</v>
      </c>
      <c r="D155" s="167" t="s">
        <v>424</v>
      </c>
      <c r="E155" s="166" t="s">
        <v>686</v>
      </c>
      <c r="F155" s="167" t="s">
        <v>426</v>
      </c>
      <c r="G155" s="168">
        <v>160</v>
      </c>
      <c r="H155" s="167" t="s">
        <v>687</v>
      </c>
      <c r="I155" s="167" t="s">
        <v>429</v>
      </c>
      <c r="J155" s="166" t="s">
        <v>498</v>
      </c>
    </row>
    <row r="156" s="164" customFormat="1" ht="42" customHeight="1" spans="1:10">
      <c r="A156" s="166" t="s">
        <v>390</v>
      </c>
      <c r="B156" s="166" t="s">
        <v>685</v>
      </c>
      <c r="C156" s="167" t="s">
        <v>423</v>
      </c>
      <c r="D156" s="167" t="s">
        <v>435</v>
      </c>
      <c r="E156" s="166" t="s">
        <v>688</v>
      </c>
      <c r="F156" s="167" t="s">
        <v>426</v>
      </c>
      <c r="G156" s="168">
        <v>100</v>
      </c>
      <c r="H156" s="167" t="s">
        <v>438</v>
      </c>
      <c r="I156" s="167" t="s">
        <v>429</v>
      </c>
      <c r="J156" s="166" t="s">
        <v>689</v>
      </c>
    </row>
    <row r="157" s="164" customFormat="1" ht="42" customHeight="1" spans="1:10">
      <c r="A157" s="166" t="s">
        <v>390</v>
      </c>
      <c r="B157" s="166" t="s">
        <v>685</v>
      </c>
      <c r="C157" s="167" t="s">
        <v>423</v>
      </c>
      <c r="D157" s="167" t="s">
        <v>439</v>
      </c>
      <c r="E157" s="166" t="s">
        <v>690</v>
      </c>
      <c r="F157" s="167" t="s">
        <v>426</v>
      </c>
      <c r="G157" s="167" t="s">
        <v>520</v>
      </c>
      <c r="H157" s="167" t="s">
        <v>474</v>
      </c>
      <c r="I157" s="167" t="s">
        <v>475</v>
      </c>
      <c r="J157" s="166" t="s">
        <v>691</v>
      </c>
    </row>
    <row r="158" s="164" customFormat="1" ht="42" customHeight="1" spans="1:10">
      <c r="A158" s="166" t="s">
        <v>390</v>
      </c>
      <c r="B158" s="166" t="s">
        <v>685</v>
      </c>
      <c r="C158" s="167" t="s">
        <v>449</v>
      </c>
      <c r="D158" s="167" t="s">
        <v>450</v>
      </c>
      <c r="E158" s="166" t="s">
        <v>692</v>
      </c>
      <c r="F158" s="167" t="s">
        <v>426</v>
      </c>
      <c r="G158" s="167" t="s">
        <v>473</v>
      </c>
      <c r="H158" s="167" t="s">
        <v>474</v>
      </c>
      <c r="I158" s="167" t="s">
        <v>475</v>
      </c>
      <c r="J158" s="166" t="s">
        <v>692</v>
      </c>
    </row>
    <row r="159" s="164" customFormat="1" ht="42" customHeight="1" spans="1:10">
      <c r="A159" s="166" t="s">
        <v>390</v>
      </c>
      <c r="B159" s="166" t="s">
        <v>685</v>
      </c>
      <c r="C159" s="167" t="s">
        <v>452</v>
      </c>
      <c r="D159" s="167" t="s">
        <v>453</v>
      </c>
      <c r="E159" s="166" t="s">
        <v>509</v>
      </c>
      <c r="F159" s="167" t="s">
        <v>431</v>
      </c>
      <c r="G159" s="168">
        <v>95</v>
      </c>
      <c r="H159" s="167" t="s">
        <v>438</v>
      </c>
      <c r="I159" s="167" t="s">
        <v>475</v>
      </c>
      <c r="J159" s="166" t="s">
        <v>510</v>
      </c>
    </row>
    <row r="160" s="164" customFormat="1" ht="42" customHeight="1" spans="1:10">
      <c r="A160" s="166" t="s">
        <v>396</v>
      </c>
      <c r="B160" s="166" t="s">
        <v>693</v>
      </c>
      <c r="C160" s="167" t="s">
        <v>423</v>
      </c>
      <c r="D160" s="167" t="s">
        <v>424</v>
      </c>
      <c r="E160" s="166" t="s">
        <v>694</v>
      </c>
      <c r="F160" s="167" t="s">
        <v>426</v>
      </c>
      <c r="G160" s="168">
        <v>1</v>
      </c>
      <c r="H160" s="167" t="s">
        <v>540</v>
      </c>
      <c r="I160" s="167" t="s">
        <v>429</v>
      </c>
      <c r="J160" s="166" t="s">
        <v>694</v>
      </c>
    </row>
    <row r="161" s="164" customFormat="1" ht="42" customHeight="1" spans="1:10">
      <c r="A161" s="166" t="s">
        <v>396</v>
      </c>
      <c r="B161" s="166" t="s">
        <v>693</v>
      </c>
      <c r="C161" s="167" t="s">
        <v>423</v>
      </c>
      <c r="D161" s="167" t="s">
        <v>424</v>
      </c>
      <c r="E161" s="166" t="s">
        <v>695</v>
      </c>
      <c r="F161" s="167" t="s">
        <v>426</v>
      </c>
      <c r="G161" s="168">
        <v>1</v>
      </c>
      <c r="H161" s="167" t="s">
        <v>465</v>
      </c>
      <c r="I161" s="167" t="s">
        <v>429</v>
      </c>
      <c r="J161" s="166" t="s">
        <v>695</v>
      </c>
    </row>
    <row r="162" s="164" customFormat="1" ht="42" customHeight="1" spans="1:10">
      <c r="A162" s="166" t="s">
        <v>396</v>
      </c>
      <c r="B162" s="166" t="s">
        <v>693</v>
      </c>
      <c r="C162" s="167" t="s">
        <v>423</v>
      </c>
      <c r="D162" s="167" t="s">
        <v>435</v>
      </c>
      <c r="E162" s="166" t="s">
        <v>696</v>
      </c>
      <c r="F162" s="167" t="s">
        <v>431</v>
      </c>
      <c r="G162" s="167" t="s">
        <v>467</v>
      </c>
      <c r="H162" s="167" t="s">
        <v>438</v>
      </c>
      <c r="I162" s="167" t="s">
        <v>429</v>
      </c>
      <c r="J162" s="166" t="s">
        <v>696</v>
      </c>
    </row>
    <row r="163" s="164" customFormat="1" ht="42" customHeight="1" spans="1:10">
      <c r="A163" s="166" t="s">
        <v>396</v>
      </c>
      <c r="B163" s="166" t="s">
        <v>693</v>
      </c>
      <c r="C163" s="167" t="s">
        <v>423</v>
      </c>
      <c r="D163" s="167" t="s">
        <v>439</v>
      </c>
      <c r="E163" s="166" t="s">
        <v>440</v>
      </c>
      <c r="F163" s="167" t="s">
        <v>426</v>
      </c>
      <c r="G163" s="167" t="s">
        <v>488</v>
      </c>
      <c r="H163" s="167" t="s">
        <v>442</v>
      </c>
      <c r="I163" s="167" t="s">
        <v>429</v>
      </c>
      <c r="J163" s="166" t="s">
        <v>440</v>
      </c>
    </row>
    <row r="164" s="164" customFormat="1" ht="42" customHeight="1" spans="1:10">
      <c r="A164" s="166" t="s">
        <v>396</v>
      </c>
      <c r="B164" s="166" t="s">
        <v>693</v>
      </c>
      <c r="C164" s="167" t="s">
        <v>449</v>
      </c>
      <c r="D164" s="167" t="s">
        <v>450</v>
      </c>
      <c r="E164" s="166" t="s">
        <v>697</v>
      </c>
      <c r="F164" s="167" t="s">
        <v>426</v>
      </c>
      <c r="G164" s="167" t="s">
        <v>473</v>
      </c>
      <c r="H164" s="167" t="s">
        <v>698</v>
      </c>
      <c r="I164" s="167" t="s">
        <v>475</v>
      </c>
      <c r="J164" s="166" t="s">
        <v>697</v>
      </c>
    </row>
    <row r="165" s="164" customFormat="1" ht="42" customHeight="1" spans="1:10">
      <c r="A165" s="166" t="s">
        <v>396</v>
      </c>
      <c r="B165" s="166" t="s">
        <v>693</v>
      </c>
      <c r="C165" s="167" t="s">
        <v>452</v>
      </c>
      <c r="D165" s="167" t="s">
        <v>453</v>
      </c>
      <c r="E165" s="166" t="s">
        <v>699</v>
      </c>
      <c r="F165" s="167" t="s">
        <v>431</v>
      </c>
      <c r="G165" s="167" t="s">
        <v>455</v>
      </c>
      <c r="H165" s="167" t="s">
        <v>438</v>
      </c>
      <c r="I165" s="167" t="s">
        <v>475</v>
      </c>
      <c r="J165" s="166" t="s">
        <v>699</v>
      </c>
    </row>
    <row r="166" s="164" customFormat="1" ht="42" customHeight="1" spans="1:10">
      <c r="A166" s="166" t="s">
        <v>384</v>
      </c>
      <c r="B166" s="166" t="s">
        <v>700</v>
      </c>
      <c r="C166" s="167" t="s">
        <v>423</v>
      </c>
      <c r="D166" s="167" t="s">
        <v>424</v>
      </c>
      <c r="E166" s="166" t="s">
        <v>701</v>
      </c>
      <c r="F166" s="167" t="s">
        <v>426</v>
      </c>
      <c r="G166" s="167" t="s">
        <v>702</v>
      </c>
      <c r="H166" s="167" t="s">
        <v>447</v>
      </c>
      <c r="I166" s="167" t="s">
        <v>429</v>
      </c>
      <c r="J166" s="166" t="s">
        <v>701</v>
      </c>
    </row>
    <row r="167" s="164" customFormat="1" ht="42" customHeight="1" spans="1:10">
      <c r="A167" s="166" t="s">
        <v>384</v>
      </c>
      <c r="B167" s="166" t="s">
        <v>700</v>
      </c>
      <c r="C167" s="167" t="s">
        <v>423</v>
      </c>
      <c r="D167" s="167" t="s">
        <v>435</v>
      </c>
      <c r="E167" s="166" t="s">
        <v>703</v>
      </c>
      <c r="F167" s="167" t="s">
        <v>426</v>
      </c>
      <c r="G167" s="167" t="s">
        <v>437</v>
      </c>
      <c r="H167" s="167" t="s">
        <v>438</v>
      </c>
      <c r="I167" s="167" t="s">
        <v>429</v>
      </c>
      <c r="J167" s="166" t="s">
        <v>703</v>
      </c>
    </row>
    <row r="168" s="164" customFormat="1" ht="42" customHeight="1" spans="1:10">
      <c r="A168" s="166" t="s">
        <v>384</v>
      </c>
      <c r="B168" s="166" t="s">
        <v>700</v>
      </c>
      <c r="C168" s="167" t="s">
        <v>423</v>
      </c>
      <c r="D168" s="167" t="s">
        <v>439</v>
      </c>
      <c r="E168" s="166" t="s">
        <v>440</v>
      </c>
      <c r="F168" s="167" t="s">
        <v>426</v>
      </c>
      <c r="G168" s="167" t="s">
        <v>488</v>
      </c>
      <c r="H168" s="167" t="s">
        <v>442</v>
      </c>
      <c r="I168" s="167" t="s">
        <v>429</v>
      </c>
      <c r="J168" s="166" t="s">
        <v>489</v>
      </c>
    </row>
    <row r="169" s="164" customFormat="1" ht="42" customHeight="1" spans="1:10">
      <c r="A169" s="166" t="s">
        <v>384</v>
      </c>
      <c r="B169" s="166" t="s">
        <v>700</v>
      </c>
      <c r="C169" s="167" t="s">
        <v>423</v>
      </c>
      <c r="D169" s="167" t="s">
        <v>443</v>
      </c>
      <c r="E169" s="166" t="s">
        <v>444</v>
      </c>
      <c r="F169" s="167" t="s">
        <v>445</v>
      </c>
      <c r="G169" s="167" t="s">
        <v>704</v>
      </c>
      <c r="H169" s="167" t="s">
        <v>447</v>
      </c>
      <c r="I169" s="167" t="s">
        <v>429</v>
      </c>
      <c r="J169" s="166" t="s">
        <v>583</v>
      </c>
    </row>
    <row r="170" s="164" customFormat="1" ht="42" customHeight="1" spans="1:10">
      <c r="A170" s="166" t="s">
        <v>384</v>
      </c>
      <c r="B170" s="166" t="s">
        <v>700</v>
      </c>
      <c r="C170" s="167" t="s">
        <v>449</v>
      </c>
      <c r="D170" s="167" t="s">
        <v>450</v>
      </c>
      <c r="E170" s="166" t="s">
        <v>705</v>
      </c>
      <c r="F170" s="167" t="s">
        <v>426</v>
      </c>
      <c r="G170" s="167" t="s">
        <v>706</v>
      </c>
      <c r="H170" s="167" t="s">
        <v>474</v>
      </c>
      <c r="I170" s="167" t="s">
        <v>475</v>
      </c>
      <c r="J170" s="166" t="s">
        <v>705</v>
      </c>
    </row>
    <row r="171" s="164" customFormat="1" ht="42" customHeight="1" spans="1:10">
      <c r="A171" s="166" t="s">
        <v>384</v>
      </c>
      <c r="B171" s="166" t="s">
        <v>700</v>
      </c>
      <c r="C171" s="167" t="s">
        <v>452</v>
      </c>
      <c r="D171" s="167" t="s">
        <v>453</v>
      </c>
      <c r="E171" s="166" t="s">
        <v>707</v>
      </c>
      <c r="F171" s="167" t="s">
        <v>431</v>
      </c>
      <c r="G171" s="167" t="s">
        <v>455</v>
      </c>
      <c r="H171" s="167" t="s">
        <v>438</v>
      </c>
      <c r="I171" s="167" t="s">
        <v>475</v>
      </c>
      <c r="J171" s="166" t="s">
        <v>707</v>
      </c>
    </row>
    <row r="172" s="164" customFormat="1" ht="42" customHeight="1" spans="1:10">
      <c r="A172" s="166" t="s">
        <v>367</v>
      </c>
      <c r="B172" s="166" t="s">
        <v>708</v>
      </c>
      <c r="C172" s="167" t="s">
        <v>423</v>
      </c>
      <c r="D172" s="167" t="s">
        <v>424</v>
      </c>
      <c r="E172" s="166" t="s">
        <v>709</v>
      </c>
      <c r="F172" s="167" t="s">
        <v>426</v>
      </c>
      <c r="G172" s="167" t="s">
        <v>85</v>
      </c>
      <c r="H172" s="167" t="s">
        <v>515</v>
      </c>
      <c r="I172" s="167" t="s">
        <v>429</v>
      </c>
      <c r="J172" s="166" t="s">
        <v>710</v>
      </c>
    </row>
    <row r="173" s="164" customFormat="1" ht="42" customHeight="1" spans="1:10">
      <c r="A173" s="166" t="s">
        <v>367</v>
      </c>
      <c r="B173" s="166" t="s">
        <v>708</v>
      </c>
      <c r="C173" s="167" t="s">
        <v>423</v>
      </c>
      <c r="D173" s="167" t="s">
        <v>424</v>
      </c>
      <c r="E173" s="166" t="s">
        <v>711</v>
      </c>
      <c r="F173" s="167" t="s">
        <v>431</v>
      </c>
      <c r="G173" s="167" t="s">
        <v>85</v>
      </c>
      <c r="H173" s="167" t="s">
        <v>515</v>
      </c>
      <c r="I173" s="167" t="s">
        <v>429</v>
      </c>
      <c r="J173" s="166" t="s">
        <v>712</v>
      </c>
    </row>
    <row r="174" s="164" customFormat="1" ht="42" customHeight="1" spans="1:10">
      <c r="A174" s="166" t="s">
        <v>367</v>
      </c>
      <c r="B174" s="166" t="s">
        <v>708</v>
      </c>
      <c r="C174" s="167" t="s">
        <v>423</v>
      </c>
      <c r="D174" s="167" t="s">
        <v>424</v>
      </c>
      <c r="E174" s="166" t="s">
        <v>713</v>
      </c>
      <c r="F174" s="167" t="s">
        <v>431</v>
      </c>
      <c r="G174" s="167" t="s">
        <v>85</v>
      </c>
      <c r="H174" s="167" t="s">
        <v>515</v>
      </c>
      <c r="I174" s="167" t="s">
        <v>429</v>
      </c>
      <c r="J174" s="166" t="s">
        <v>714</v>
      </c>
    </row>
    <row r="175" s="164" customFormat="1" ht="42" customHeight="1" spans="1:10">
      <c r="A175" s="166" t="s">
        <v>367</v>
      </c>
      <c r="B175" s="166" t="s">
        <v>708</v>
      </c>
      <c r="C175" s="167" t="s">
        <v>423</v>
      </c>
      <c r="D175" s="167" t="s">
        <v>424</v>
      </c>
      <c r="E175" s="166" t="s">
        <v>715</v>
      </c>
      <c r="F175" s="167" t="s">
        <v>426</v>
      </c>
      <c r="G175" s="167" t="s">
        <v>482</v>
      </c>
      <c r="H175" s="167" t="s">
        <v>433</v>
      </c>
      <c r="I175" s="167" t="s">
        <v>429</v>
      </c>
      <c r="J175" s="166" t="s">
        <v>716</v>
      </c>
    </row>
    <row r="176" s="164" customFormat="1" ht="42" customHeight="1" spans="1:10">
      <c r="A176" s="166" t="s">
        <v>367</v>
      </c>
      <c r="B176" s="166" t="s">
        <v>708</v>
      </c>
      <c r="C176" s="167" t="s">
        <v>423</v>
      </c>
      <c r="D176" s="167" t="s">
        <v>435</v>
      </c>
      <c r="E176" s="166" t="s">
        <v>717</v>
      </c>
      <c r="F176" s="167" t="s">
        <v>426</v>
      </c>
      <c r="G176" s="167" t="s">
        <v>437</v>
      </c>
      <c r="H176" s="167" t="s">
        <v>438</v>
      </c>
      <c r="I176" s="167" t="s">
        <v>429</v>
      </c>
      <c r="J176" s="166" t="s">
        <v>717</v>
      </c>
    </row>
    <row r="177" s="164" customFormat="1" ht="42" customHeight="1" spans="1:10">
      <c r="A177" s="166" t="s">
        <v>367</v>
      </c>
      <c r="B177" s="166" t="s">
        <v>708</v>
      </c>
      <c r="C177" s="167" t="s">
        <v>423</v>
      </c>
      <c r="D177" s="167" t="s">
        <v>435</v>
      </c>
      <c r="E177" s="166" t="s">
        <v>718</v>
      </c>
      <c r="F177" s="167" t="s">
        <v>426</v>
      </c>
      <c r="G177" s="167" t="s">
        <v>437</v>
      </c>
      <c r="H177" s="167" t="s">
        <v>438</v>
      </c>
      <c r="I177" s="167" t="s">
        <v>429</v>
      </c>
      <c r="J177" s="166" t="s">
        <v>719</v>
      </c>
    </row>
    <row r="178" s="164" customFormat="1" ht="42" customHeight="1" spans="1:10">
      <c r="A178" s="166" t="s">
        <v>367</v>
      </c>
      <c r="B178" s="166" t="s">
        <v>708</v>
      </c>
      <c r="C178" s="167" t="s">
        <v>423</v>
      </c>
      <c r="D178" s="167" t="s">
        <v>439</v>
      </c>
      <c r="E178" s="166" t="s">
        <v>690</v>
      </c>
      <c r="F178" s="167" t="s">
        <v>426</v>
      </c>
      <c r="G178" s="167" t="s">
        <v>520</v>
      </c>
      <c r="H178" s="167" t="s">
        <v>474</v>
      </c>
      <c r="I178" s="167" t="s">
        <v>475</v>
      </c>
      <c r="J178" s="166" t="s">
        <v>720</v>
      </c>
    </row>
    <row r="179" s="164" customFormat="1" ht="42" customHeight="1" spans="1:10">
      <c r="A179" s="166" t="s">
        <v>367</v>
      </c>
      <c r="B179" s="166" t="s">
        <v>708</v>
      </c>
      <c r="C179" s="167" t="s">
        <v>449</v>
      </c>
      <c r="D179" s="167" t="s">
        <v>450</v>
      </c>
      <c r="E179" s="166" t="s">
        <v>721</v>
      </c>
      <c r="F179" s="167" t="s">
        <v>426</v>
      </c>
      <c r="G179" s="167" t="s">
        <v>473</v>
      </c>
      <c r="H179" s="167" t="s">
        <v>474</v>
      </c>
      <c r="I179" s="167" t="s">
        <v>475</v>
      </c>
      <c r="J179" s="166" t="s">
        <v>722</v>
      </c>
    </row>
    <row r="180" s="164" customFormat="1" ht="42" customHeight="1" spans="1:10">
      <c r="A180" s="166" t="s">
        <v>367</v>
      </c>
      <c r="B180" s="166" t="s">
        <v>708</v>
      </c>
      <c r="C180" s="167" t="s">
        <v>449</v>
      </c>
      <c r="D180" s="167" t="s">
        <v>450</v>
      </c>
      <c r="E180" s="166" t="s">
        <v>723</v>
      </c>
      <c r="F180" s="167" t="s">
        <v>426</v>
      </c>
      <c r="G180" s="167" t="s">
        <v>473</v>
      </c>
      <c r="H180" s="167" t="s">
        <v>474</v>
      </c>
      <c r="I180" s="167" t="s">
        <v>475</v>
      </c>
      <c r="J180" s="166" t="s">
        <v>724</v>
      </c>
    </row>
    <row r="181" s="164" customFormat="1" ht="42" customHeight="1" spans="1:10">
      <c r="A181" s="166" t="s">
        <v>367</v>
      </c>
      <c r="B181" s="166" t="s">
        <v>708</v>
      </c>
      <c r="C181" s="167" t="s">
        <v>449</v>
      </c>
      <c r="D181" s="167" t="s">
        <v>450</v>
      </c>
      <c r="E181" s="166" t="s">
        <v>725</v>
      </c>
      <c r="F181" s="167" t="s">
        <v>426</v>
      </c>
      <c r="G181" s="167" t="s">
        <v>473</v>
      </c>
      <c r="H181" s="167" t="s">
        <v>474</v>
      </c>
      <c r="I181" s="167" t="s">
        <v>475</v>
      </c>
      <c r="J181" s="166" t="s">
        <v>726</v>
      </c>
    </row>
    <row r="182" s="164" customFormat="1" ht="42" customHeight="1" spans="1:10">
      <c r="A182" s="166" t="s">
        <v>367</v>
      </c>
      <c r="B182" s="166" t="s">
        <v>708</v>
      </c>
      <c r="C182" s="167" t="s">
        <v>449</v>
      </c>
      <c r="D182" s="167" t="s">
        <v>450</v>
      </c>
      <c r="E182" s="166" t="s">
        <v>727</v>
      </c>
      <c r="F182" s="167" t="s">
        <v>426</v>
      </c>
      <c r="G182" s="167" t="s">
        <v>473</v>
      </c>
      <c r="H182" s="167" t="s">
        <v>474</v>
      </c>
      <c r="I182" s="167" t="s">
        <v>475</v>
      </c>
      <c r="J182" s="166" t="s">
        <v>728</v>
      </c>
    </row>
    <row r="183" s="164" customFormat="1" ht="42" customHeight="1" spans="1:10">
      <c r="A183" s="166" t="s">
        <v>367</v>
      </c>
      <c r="B183" s="166" t="s">
        <v>708</v>
      </c>
      <c r="C183" s="167" t="s">
        <v>452</v>
      </c>
      <c r="D183" s="167" t="s">
        <v>453</v>
      </c>
      <c r="E183" s="166" t="s">
        <v>491</v>
      </c>
      <c r="F183" s="167" t="s">
        <v>431</v>
      </c>
      <c r="G183" s="167" t="s">
        <v>455</v>
      </c>
      <c r="H183" s="167" t="s">
        <v>438</v>
      </c>
      <c r="I183" s="167" t="s">
        <v>475</v>
      </c>
      <c r="J183" s="166" t="s">
        <v>729</v>
      </c>
    </row>
  </sheetData>
  <mergeCells count="36">
    <mergeCell ref="A3:J3"/>
    <mergeCell ref="A4:H4"/>
    <mergeCell ref="A7:A13"/>
    <mergeCell ref="A14:A24"/>
    <mergeCell ref="A25:A31"/>
    <mergeCell ref="A32:A36"/>
    <mergeCell ref="A37:A43"/>
    <mergeCell ref="A44:A51"/>
    <mergeCell ref="A52:A57"/>
    <mergeCell ref="A58:A79"/>
    <mergeCell ref="A80:A91"/>
    <mergeCell ref="A92:A117"/>
    <mergeCell ref="A118:A123"/>
    <mergeCell ref="A124:A139"/>
    <mergeCell ref="A140:A153"/>
    <mergeCell ref="A154:A159"/>
    <mergeCell ref="A160:A165"/>
    <mergeCell ref="A166:A171"/>
    <mergeCell ref="A172:A183"/>
    <mergeCell ref="B7:B13"/>
    <mergeCell ref="B14:B24"/>
    <mergeCell ref="B25:B31"/>
    <mergeCell ref="B32:B36"/>
    <mergeCell ref="B37:B43"/>
    <mergeCell ref="B44:B51"/>
    <mergeCell ref="B52:B57"/>
    <mergeCell ref="B58:B79"/>
    <mergeCell ref="B80:B91"/>
    <mergeCell ref="B92:B117"/>
    <mergeCell ref="B118:B123"/>
    <mergeCell ref="B124:B139"/>
    <mergeCell ref="B140:B153"/>
    <mergeCell ref="B154:B159"/>
    <mergeCell ref="B160:B165"/>
    <mergeCell ref="B166:B171"/>
    <mergeCell ref="B172:B18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 outlineLevelCol="5"/>
  <cols>
    <col min="1" max="1" width="55.37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8">
        <v>1</v>
      </c>
      <c r="B2" s="149">
        <v>0</v>
      </c>
      <c r="C2" s="148">
        <v>1</v>
      </c>
      <c r="D2" s="150"/>
      <c r="E2" s="150"/>
      <c r="F2" s="146" t="s">
        <v>730</v>
      </c>
    </row>
    <row r="3" ht="42" customHeight="1" spans="1:6">
      <c r="A3" s="151" t="str">
        <f>"2025"&amp;"年部门政府性基金预算支出预算表"</f>
        <v>2025年部门政府性基金预算支出预算表</v>
      </c>
      <c r="B3" s="151" t="s">
        <v>731</v>
      </c>
      <c r="C3" s="152"/>
      <c r="D3" s="153"/>
      <c r="E3" s="153"/>
      <c r="F3" s="153"/>
    </row>
    <row r="4" ht="13.5" customHeight="1" spans="1:6">
      <c r="A4" s="5" t="s">
        <v>1</v>
      </c>
      <c r="B4" s="5" t="s">
        <v>732</v>
      </c>
      <c r="C4" s="148"/>
      <c r="D4" s="150"/>
      <c r="E4" s="150"/>
      <c r="F4" s="146" t="s">
        <v>2</v>
      </c>
    </row>
    <row r="5" ht="19.5" customHeight="1" spans="1:6">
      <c r="A5" s="154" t="s">
        <v>259</v>
      </c>
      <c r="B5" s="155" t="s">
        <v>74</v>
      </c>
      <c r="C5" s="154" t="s">
        <v>75</v>
      </c>
      <c r="D5" s="11" t="s">
        <v>733</v>
      </c>
      <c r="E5" s="12"/>
      <c r="F5" s="13"/>
    </row>
    <row r="6" ht="18.75" customHeight="1" spans="1:6">
      <c r="A6" s="156"/>
      <c r="B6" s="157"/>
      <c r="C6" s="156"/>
      <c r="D6" s="16" t="s">
        <v>56</v>
      </c>
      <c r="E6" s="11" t="s">
        <v>77</v>
      </c>
      <c r="F6" s="16" t="s">
        <v>78</v>
      </c>
    </row>
    <row r="7" ht="18.75" customHeight="1" spans="1:6">
      <c r="A7" s="82">
        <v>1</v>
      </c>
      <c r="B7" s="158" t="s">
        <v>85</v>
      </c>
      <c r="C7" s="82">
        <v>3</v>
      </c>
      <c r="D7" s="159">
        <v>4</v>
      </c>
      <c r="E7" s="159">
        <v>5</v>
      </c>
      <c r="F7" s="159">
        <v>6</v>
      </c>
    </row>
    <row r="8" ht="21" customHeight="1" spans="1:6">
      <c r="A8" s="160" t="s">
        <v>71</v>
      </c>
      <c r="B8" s="161" t="s">
        <v>734</v>
      </c>
      <c r="C8" s="161" t="s">
        <v>734</v>
      </c>
      <c r="D8" s="161" t="s">
        <v>734</v>
      </c>
      <c r="E8" s="161" t="s">
        <v>734</v>
      </c>
      <c r="F8" s="161" t="s">
        <v>734</v>
      </c>
    </row>
    <row r="9" ht="18.75" customHeight="1" spans="1:6">
      <c r="A9" s="46" t="s">
        <v>249</v>
      </c>
      <c r="B9" s="46" t="s">
        <v>249</v>
      </c>
      <c r="C9" s="46" t="s">
        <v>249</v>
      </c>
      <c r="D9" s="162"/>
      <c r="E9" s="162"/>
      <c r="F9" s="162"/>
    </row>
    <row r="10" s="147" customFormat="1" customHeight="1" spans="1:6">
      <c r="A10" s="163" t="s">
        <v>735</v>
      </c>
      <c r="B10" s="163"/>
      <c r="C10" s="163"/>
      <c r="D10" s="163"/>
      <c r="E10" s="163"/>
      <c r="F10" s="163"/>
    </row>
  </sheetData>
  <mergeCells count="8">
    <mergeCell ref="A3:F3"/>
    <mergeCell ref="A4:C4"/>
    <mergeCell ref="D5:F5"/>
    <mergeCell ref="A9:C9"/>
    <mergeCell ref="A10:F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S26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6.125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9"/>
      <c r="C2" s="99"/>
      <c r="R2" s="3"/>
      <c r="S2" s="3" t="s">
        <v>736</v>
      </c>
    </row>
    <row r="3" ht="41.25" customHeight="1" spans="1:19">
      <c r="A3" s="89" t="str">
        <f>"2025"&amp;"年部门政府采购预算表"</f>
        <v>2025年部门政府采购预算表</v>
      </c>
      <c r="B3" s="80"/>
      <c r="C3" s="80"/>
      <c r="D3" s="4"/>
      <c r="E3" s="4"/>
      <c r="F3" s="4"/>
      <c r="G3" s="4"/>
      <c r="H3" s="4"/>
      <c r="I3" s="4"/>
      <c r="J3" s="4"/>
      <c r="K3" s="4"/>
      <c r="L3" s="4"/>
      <c r="M3" s="80"/>
      <c r="N3" s="4"/>
      <c r="O3" s="4"/>
      <c r="P3" s="80"/>
      <c r="Q3" s="4"/>
      <c r="R3" s="80"/>
      <c r="S3" s="80"/>
    </row>
    <row r="4" ht="18.75" customHeight="1" spans="1:19">
      <c r="A4" s="135" t="s">
        <v>1</v>
      </c>
      <c r="B4" s="101"/>
      <c r="C4" s="101"/>
      <c r="D4" s="7"/>
      <c r="E4" s="7"/>
      <c r="F4" s="7"/>
      <c r="G4" s="7"/>
      <c r="H4" s="7"/>
      <c r="I4" s="7"/>
      <c r="J4" s="7"/>
      <c r="K4" s="7"/>
      <c r="L4" s="7"/>
      <c r="R4" s="8"/>
      <c r="S4" s="146" t="s">
        <v>2</v>
      </c>
    </row>
    <row r="5" ht="15.75" customHeight="1" spans="1:19">
      <c r="A5" s="10" t="s">
        <v>258</v>
      </c>
      <c r="B5" s="102" t="s">
        <v>259</v>
      </c>
      <c r="C5" s="102" t="s">
        <v>737</v>
      </c>
      <c r="D5" s="103" t="s">
        <v>738</v>
      </c>
      <c r="E5" s="103" t="s">
        <v>739</v>
      </c>
      <c r="F5" s="103" t="s">
        <v>740</v>
      </c>
      <c r="G5" s="103" t="s">
        <v>741</v>
      </c>
      <c r="H5" s="103" t="s">
        <v>742</v>
      </c>
      <c r="I5" s="117" t="s">
        <v>266</v>
      </c>
      <c r="J5" s="117"/>
      <c r="K5" s="117"/>
      <c r="L5" s="117"/>
      <c r="M5" s="118"/>
      <c r="N5" s="117"/>
      <c r="O5" s="117"/>
      <c r="P5" s="131"/>
      <c r="Q5" s="117"/>
      <c r="R5" s="118"/>
      <c r="S5" s="132"/>
    </row>
    <row r="6" ht="17.25" customHeight="1" spans="1:19">
      <c r="A6" s="15"/>
      <c r="B6" s="104"/>
      <c r="C6" s="104"/>
      <c r="D6" s="105"/>
      <c r="E6" s="105"/>
      <c r="F6" s="105"/>
      <c r="G6" s="105"/>
      <c r="H6" s="105"/>
      <c r="I6" s="105" t="s">
        <v>56</v>
      </c>
      <c r="J6" s="105" t="s">
        <v>59</v>
      </c>
      <c r="K6" s="105" t="s">
        <v>743</v>
      </c>
      <c r="L6" s="105" t="s">
        <v>744</v>
      </c>
      <c r="M6" s="119" t="s">
        <v>745</v>
      </c>
      <c r="N6" s="120" t="s">
        <v>746</v>
      </c>
      <c r="O6" s="120"/>
      <c r="P6" s="133"/>
      <c r="Q6" s="120"/>
      <c r="R6" s="134"/>
      <c r="S6" s="106"/>
    </row>
    <row r="7" ht="54" customHeight="1" spans="1:19">
      <c r="A7" s="18"/>
      <c r="B7" s="106"/>
      <c r="C7" s="106"/>
      <c r="D7" s="107"/>
      <c r="E7" s="107"/>
      <c r="F7" s="107"/>
      <c r="G7" s="107"/>
      <c r="H7" s="107"/>
      <c r="I7" s="107"/>
      <c r="J7" s="107" t="s">
        <v>58</v>
      </c>
      <c r="K7" s="107"/>
      <c r="L7" s="107"/>
      <c r="M7" s="121"/>
      <c r="N7" s="107" t="s">
        <v>58</v>
      </c>
      <c r="O7" s="107" t="s">
        <v>65</v>
      </c>
      <c r="P7" s="106" t="s">
        <v>66</v>
      </c>
      <c r="Q7" s="107" t="s">
        <v>67</v>
      </c>
      <c r="R7" s="121" t="s">
        <v>68</v>
      </c>
      <c r="S7" s="106" t="s">
        <v>69</v>
      </c>
    </row>
    <row r="8" ht="18" customHeight="1" spans="1:19">
      <c r="A8" s="136">
        <v>1</v>
      </c>
      <c r="B8" s="136" t="s">
        <v>85</v>
      </c>
      <c r="C8" s="137">
        <v>3</v>
      </c>
      <c r="D8" s="137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</row>
    <row r="9" ht="18" customHeight="1" spans="1:19">
      <c r="A9" s="108" t="s">
        <v>71</v>
      </c>
      <c r="B9" s="108" t="s">
        <v>71</v>
      </c>
      <c r="C9" s="138" t="s">
        <v>403</v>
      </c>
      <c r="D9" s="139" t="s">
        <v>747</v>
      </c>
      <c r="E9" s="139" t="s">
        <v>748</v>
      </c>
      <c r="F9" s="140" t="s">
        <v>447</v>
      </c>
      <c r="G9" s="141">
        <v>1</v>
      </c>
      <c r="H9" s="122">
        <v>448182</v>
      </c>
      <c r="I9" s="122">
        <v>448182</v>
      </c>
      <c r="J9" s="122">
        <v>448182</v>
      </c>
      <c r="K9" s="136"/>
      <c r="L9" s="136"/>
      <c r="M9" s="136"/>
      <c r="N9" s="136"/>
      <c r="O9" s="136"/>
      <c r="P9" s="136"/>
      <c r="Q9" s="136"/>
      <c r="R9" s="136"/>
      <c r="S9" s="136"/>
    </row>
    <row r="10" ht="18" customHeight="1" spans="1:19">
      <c r="A10" s="108" t="s">
        <v>71</v>
      </c>
      <c r="B10" s="108" t="s">
        <v>71</v>
      </c>
      <c r="C10" s="138" t="s">
        <v>405</v>
      </c>
      <c r="D10" s="139" t="s">
        <v>749</v>
      </c>
      <c r="E10" s="139" t="s">
        <v>748</v>
      </c>
      <c r="F10" s="140" t="s">
        <v>447</v>
      </c>
      <c r="G10" s="141">
        <v>1</v>
      </c>
      <c r="H10" s="122">
        <v>325000</v>
      </c>
      <c r="I10" s="122">
        <v>325000</v>
      </c>
      <c r="J10" s="122">
        <v>325000</v>
      </c>
      <c r="K10" s="136"/>
      <c r="L10" s="136"/>
      <c r="M10" s="136"/>
      <c r="N10" s="136"/>
      <c r="O10" s="136"/>
      <c r="P10" s="136"/>
      <c r="Q10" s="136"/>
      <c r="R10" s="136"/>
      <c r="S10" s="136"/>
    </row>
    <row r="11" ht="18" customHeight="1" spans="1:19">
      <c r="A11" s="108" t="s">
        <v>71</v>
      </c>
      <c r="B11" s="108" t="s">
        <v>71</v>
      </c>
      <c r="C11" s="138" t="s">
        <v>379</v>
      </c>
      <c r="D11" s="139" t="s">
        <v>750</v>
      </c>
      <c r="E11" s="139" t="s">
        <v>750</v>
      </c>
      <c r="F11" s="140" t="s">
        <v>751</v>
      </c>
      <c r="G11" s="142">
        <v>6</v>
      </c>
      <c r="H11" s="122">
        <v>7200</v>
      </c>
      <c r="I11" s="122">
        <v>7200</v>
      </c>
      <c r="J11" s="122">
        <v>7200</v>
      </c>
      <c r="K11" s="136"/>
      <c r="L11" s="136"/>
      <c r="M11" s="136"/>
      <c r="N11" s="136"/>
      <c r="O11" s="136"/>
      <c r="P11" s="136"/>
      <c r="Q11" s="136"/>
      <c r="R11" s="136"/>
      <c r="S11" s="136"/>
    </row>
    <row r="12" ht="18" customHeight="1" spans="1:19">
      <c r="A12" s="108" t="s">
        <v>71</v>
      </c>
      <c r="B12" s="108" t="s">
        <v>71</v>
      </c>
      <c r="C12" s="138" t="s">
        <v>379</v>
      </c>
      <c r="D12" s="139" t="s">
        <v>752</v>
      </c>
      <c r="E12" s="139" t="s">
        <v>753</v>
      </c>
      <c r="F12" s="140" t="s">
        <v>754</v>
      </c>
      <c r="G12" s="142">
        <v>3</v>
      </c>
      <c r="H12" s="122">
        <v>21000</v>
      </c>
      <c r="I12" s="122">
        <v>21000</v>
      </c>
      <c r="J12" s="122">
        <v>21000</v>
      </c>
      <c r="K12" s="136"/>
      <c r="L12" s="136"/>
      <c r="M12" s="136"/>
      <c r="N12" s="136"/>
      <c r="O12" s="136"/>
      <c r="P12" s="136"/>
      <c r="Q12" s="136"/>
      <c r="R12" s="136"/>
      <c r="S12" s="136"/>
    </row>
    <row r="13" ht="18" customHeight="1" spans="1:19">
      <c r="A13" s="108" t="s">
        <v>71</v>
      </c>
      <c r="B13" s="108" t="s">
        <v>71</v>
      </c>
      <c r="C13" s="138" t="s">
        <v>379</v>
      </c>
      <c r="D13" s="139" t="s">
        <v>755</v>
      </c>
      <c r="E13" s="139" t="s">
        <v>755</v>
      </c>
      <c r="F13" s="140" t="s">
        <v>459</v>
      </c>
      <c r="G13" s="142">
        <v>1</v>
      </c>
      <c r="H13" s="122">
        <v>1000</v>
      </c>
      <c r="I13" s="122">
        <v>1000</v>
      </c>
      <c r="J13" s="122">
        <v>1000</v>
      </c>
      <c r="K13" s="136"/>
      <c r="L13" s="136"/>
      <c r="M13" s="136"/>
      <c r="N13" s="136"/>
      <c r="O13" s="136"/>
      <c r="P13" s="136"/>
      <c r="Q13" s="136"/>
      <c r="R13" s="136"/>
      <c r="S13" s="136"/>
    </row>
    <row r="14" ht="18" customHeight="1" spans="1:19">
      <c r="A14" s="108" t="s">
        <v>71</v>
      </c>
      <c r="B14" s="108" t="s">
        <v>71</v>
      </c>
      <c r="C14" s="138" t="s">
        <v>379</v>
      </c>
      <c r="D14" s="139" t="s">
        <v>756</v>
      </c>
      <c r="E14" s="139" t="s">
        <v>756</v>
      </c>
      <c r="F14" s="140" t="s">
        <v>754</v>
      </c>
      <c r="G14" s="142">
        <v>3</v>
      </c>
      <c r="H14" s="122">
        <v>8400</v>
      </c>
      <c r="I14" s="122">
        <v>8400</v>
      </c>
      <c r="J14" s="122">
        <v>8400</v>
      </c>
      <c r="K14" s="136"/>
      <c r="L14" s="136"/>
      <c r="M14" s="136"/>
      <c r="N14" s="136"/>
      <c r="O14" s="136"/>
      <c r="P14" s="136"/>
      <c r="Q14" s="136"/>
      <c r="R14" s="136"/>
      <c r="S14" s="136"/>
    </row>
    <row r="15" ht="18" customHeight="1" spans="1:19">
      <c r="A15" s="108" t="s">
        <v>71</v>
      </c>
      <c r="B15" s="108" t="s">
        <v>71</v>
      </c>
      <c r="C15" s="138" t="s">
        <v>379</v>
      </c>
      <c r="D15" s="139" t="s">
        <v>757</v>
      </c>
      <c r="E15" s="139" t="s">
        <v>758</v>
      </c>
      <c r="F15" s="140" t="s">
        <v>759</v>
      </c>
      <c r="G15" s="142">
        <v>5</v>
      </c>
      <c r="H15" s="122">
        <v>2500</v>
      </c>
      <c r="I15" s="122">
        <v>2500</v>
      </c>
      <c r="J15" s="122">
        <v>2500</v>
      </c>
      <c r="K15" s="136"/>
      <c r="L15" s="136"/>
      <c r="M15" s="136"/>
      <c r="N15" s="136"/>
      <c r="O15" s="136"/>
      <c r="P15" s="136"/>
      <c r="Q15" s="136"/>
      <c r="R15" s="136"/>
      <c r="S15" s="136"/>
    </row>
    <row r="16" ht="18" customHeight="1" spans="1:19">
      <c r="A16" s="108" t="s">
        <v>71</v>
      </c>
      <c r="B16" s="108" t="s">
        <v>71</v>
      </c>
      <c r="C16" s="138" t="s">
        <v>379</v>
      </c>
      <c r="D16" s="139" t="s">
        <v>760</v>
      </c>
      <c r="E16" s="139" t="s">
        <v>761</v>
      </c>
      <c r="F16" s="140" t="s">
        <v>754</v>
      </c>
      <c r="G16" s="142">
        <v>3</v>
      </c>
      <c r="H16" s="122">
        <v>21000</v>
      </c>
      <c r="I16" s="122">
        <v>21000</v>
      </c>
      <c r="J16" s="122">
        <v>21000</v>
      </c>
      <c r="K16" s="136"/>
      <c r="L16" s="136"/>
      <c r="M16" s="136"/>
      <c r="N16" s="136"/>
      <c r="O16" s="136"/>
      <c r="P16" s="136"/>
      <c r="Q16" s="136"/>
      <c r="R16" s="136"/>
      <c r="S16" s="136"/>
    </row>
    <row r="17" ht="18" customHeight="1" spans="1:19">
      <c r="A17" s="108" t="s">
        <v>71</v>
      </c>
      <c r="B17" s="108" t="s">
        <v>71</v>
      </c>
      <c r="C17" s="138" t="s">
        <v>379</v>
      </c>
      <c r="D17" s="139" t="s">
        <v>762</v>
      </c>
      <c r="E17" s="139" t="s">
        <v>763</v>
      </c>
      <c r="F17" s="140" t="s">
        <v>764</v>
      </c>
      <c r="G17" s="142">
        <v>5</v>
      </c>
      <c r="H17" s="122">
        <v>10000</v>
      </c>
      <c r="I17" s="122">
        <v>10000</v>
      </c>
      <c r="J17" s="122">
        <v>10000</v>
      </c>
      <c r="K17" s="136"/>
      <c r="L17" s="136"/>
      <c r="M17" s="136"/>
      <c r="N17" s="136"/>
      <c r="O17" s="136"/>
      <c r="P17" s="136"/>
      <c r="Q17" s="136"/>
      <c r="R17" s="136"/>
      <c r="S17" s="136"/>
    </row>
    <row r="18" ht="18" customHeight="1" spans="1:19">
      <c r="A18" s="108" t="s">
        <v>71</v>
      </c>
      <c r="B18" s="108" t="s">
        <v>71</v>
      </c>
      <c r="C18" s="138" t="s">
        <v>379</v>
      </c>
      <c r="D18" s="139" t="s">
        <v>765</v>
      </c>
      <c r="E18" s="139" t="s">
        <v>765</v>
      </c>
      <c r="F18" s="140" t="s">
        <v>459</v>
      </c>
      <c r="G18" s="142">
        <v>4</v>
      </c>
      <c r="H18" s="122">
        <v>3200</v>
      </c>
      <c r="I18" s="122">
        <v>3200</v>
      </c>
      <c r="J18" s="122">
        <v>3200</v>
      </c>
      <c r="K18" s="136"/>
      <c r="L18" s="136"/>
      <c r="M18" s="136"/>
      <c r="N18" s="136"/>
      <c r="O18" s="136"/>
      <c r="P18" s="136"/>
      <c r="Q18" s="136"/>
      <c r="R18" s="136"/>
      <c r="S18" s="136"/>
    </row>
    <row r="19" ht="18" customHeight="1" spans="1:19">
      <c r="A19" s="108" t="s">
        <v>71</v>
      </c>
      <c r="B19" s="108" t="s">
        <v>71</v>
      </c>
      <c r="C19" s="138" t="s">
        <v>379</v>
      </c>
      <c r="D19" s="139" t="s">
        <v>766</v>
      </c>
      <c r="E19" s="139" t="s">
        <v>766</v>
      </c>
      <c r="F19" s="140" t="s">
        <v>759</v>
      </c>
      <c r="G19" s="142">
        <v>10</v>
      </c>
      <c r="H19" s="122">
        <v>8000</v>
      </c>
      <c r="I19" s="122">
        <v>8000</v>
      </c>
      <c r="J19" s="122">
        <v>8000</v>
      </c>
      <c r="K19" s="136"/>
      <c r="L19" s="136"/>
      <c r="M19" s="136"/>
      <c r="N19" s="136"/>
      <c r="O19" s="136"/>
      <c r="P19" s="136"/>
      <c r="Q19" s="136"/>
      <c r="R19" s="136"/>
      <c r="S19" s="136"/>
    </row>
    <row r="20" ht="18" customHeight="1" spans="1:19">
      <c r="A20" s="108" t="s">
        <v>71</v>
      </c>
      <c r="B20" s="108" t="s">
        <v>71</v>
      </c>
      <c r="C20" s="138" t="s">
        <v>327</v>
      </c>
      <c r="D20" s="139" t="s">
        <v>767</v>
      </c>
      <c r="E20" s="139" t="s">
        <v>768</v>
      </c>
      <c r="F20" s="140" t="s">
        <v>447</v>
      </c>
      <c r="G20" s="142">
        <v>1</v>
      </c>
      <c r="H20" s="122">
        <v>1386000</v>
      </c>
      <c r="I20" s="122">
        <v>1386000</v>
      </c>
      <c r="J20" s="122">
        <v>1386000</v>
      </c>
      <c r="K20" s="136"/>
      <c r="L20" s="136"/>
      <c r="M20" s="136"/>
      <c r="N20" s="136"/>
      <c r="O20" s="136"/>
      <c r="P20" s="136"/>
      <c r="Q20" s="136"/>
      <c r="R20" s="136"/>
      <c r="S20" s="136"/>
    </row>
    <row r="21" ht="18" customHeight="1" spans="1:19">
      <c r="A21" s="108" t="s">
        <v>71</v>
      </c>
      <c r="B21" s="108" t="s">
        <v>71</v>
      </c>
      <c r="C21" s="138" t="s">
        <v>390</v>
      </c>
      <c r="D21" s="139" t="s">
        <v>769</v>
      </c>
      <c r="E21" s="139" t="s">
        <v>770</v>
      </c>
      <c r="F21" s="140" t="s">
        <v>687</v>
      </c>
      <c r="G21" s="142">
        <v>30</v>
      </c>
      <c r="H21" s="122">
        <v>4800</v>
      </c>
      <c r="I21" s="122">
        <v>4800</v>
      </c>
      <c r="J21" s="122">
        <v>4800</v>
      </c>
      <c r="K21" s="136"/>
      <c r="L21" s="136"/>
      <c r="M21" s="136"/>
      <c r="N21" s="136"/>
      <c r="O21" s="136"/>
      <c r="P21" s="136"/>
      <c r="Q21" s="136"/>
      <c r="R21" s="136"/>
      <c r="S21" s="136"/>
    </row>
    <row r="22" ht="18" customHeight="1" spans="1:19">
      <c r="A22" s="108" t="s">
        <v>71</v>
      </c>
      <c r="B22" s="108" t="s">
        <v>71</v>
      </c>
      <c r="C22" s="138" t="s">
        <v>390</v>
      </c>
      <c r="D22" s="139" t="s">
        <v>771</v>
      </c>
      <c r="E22" s="139" t="s">
        <v>770</v>
      </c>
      <c r="F22" s="140" t="s">
        <v>687</v>
      </c>
      <c r="G22" s="142">
        <v>80</v>
      </c>
      <c r="H22" s="122">
        <v>12800</v>
      </c>
      <c r="I22" s="122">
        <v>12800</v>
      </c>
      <c r="J22" s="122">
        <v>12800</v>
      </c>
      <c r="K22" s="136"/>
      <c r="L22" s="136"/>
      <c r="M22" s="136"/>
      <c r="N22" s="136"/>
      <c r="O22" s="136"/>
      <c r="P22" s="136"/>
      <c r="Q22" s="136"/>
      <c r="R22" s="136"/>
      <c r="S22" s="136"/>
    </row>
    <row r="23" ht="18" customHeight="1" spans="1:19">
      <c r="A23" s="108" t="s">
        <v>71</v>
      </c>
      <c r="B23" s="108" t="s">
        <v>71</v>
      </c>
      <c r="C23" s="138" t="s">
        <v>390</v>
      </c>
      <c r="D23" s="139" t="s">
        <v>772</v>
      </c>
      <c r="E23" s="139" t="s">
        <v>770</v>
      </c>
      <c r="F23" s="140" t="s">
        <v>687</v>
      </c>
      <c r="G23" s="142">
        <v>30</v>
      </c>
      <c r="H23" s="122">
        <v>4800</v>
      </c>
      <c r="I23" s="122">
        <v>4800</v>
      </c>
      <c r="J23" s="122">
        <v>4800</v>
      </c>
      <c r="K23" s="136"/>
      <c r="L23" s="136"/>
      <c r="M23" s="136"/>
      <c r="N23" s="136"/>
      <c r="O23" s="136"/>
      <c r="P23" s="136"/>
      <c r="Q23" s="136"/>
      <c r="R23" s="136"/>
      <c r="S23" s="136"/>
    </row>
    <row r="24" ht="18" customHeight="1" spans="1:19">
      <c r="A24" s="108" t="s">
        <v>71</v>
      </c>
      <c r="B24" s="108" t="s">
        <v>71</v>
      </c>
      <c r="C24" s="138" t="s">
        <v>396</v>
      </c>
      <c r="D24" s="139" t="s">
        <v>773</v>
      </c>
      <c r="E24" s="139" t="s">
        <v>774</v>
      </c>
      <c r="F24" s="140" t="s">
        <v>447</v>
      </c>
      <c r="G24" s="142">
        <v>1</v>
      </c>
      <c r="H24" s="122">
        <v>30000</v>
      </c>
      <c r="I24" s="122">
        <v>30000</v>
      </c>
      <c r="J24" s="122">
        <v>30000</v>
      </c>
      <c r="K24" s="136"/>
      <c r="L24" s="136"/>
      <c r="M24" s="136"/>
      <c r="N24" s="136"/>
      <c r="O24" s="136"/>
      <c r="P24" s="136"/>
      <c r="Q24" s="136"/>
      <c r="R24" s="136"/>
      <c r="S24" s="136"/>
    </row>
    <row r="25" ht="21" customHeight="1" spans="1:19">
      <c r="A25" s="112" t="s">
        <v>249</v>
      </c>
      <c r="B25" s="113"/>
      <c r="C25" s="113"/>
      <c r="D25" s="114"/>
      <c r="E25" s="114"/>
      <c r="F25" s="114"/>
      <c r="G25" s="143"/>
      <c r="H25" s="128">
        <f>SUM(H9:H24)</f>
        <v>2293882</v>
      </c>
      <c r="I25" s="128">
        <f>SUM(I9:I24)</f>
        <v>2293882</v>
      </c>
      <c r="J25" s="128">
        <f>SUM(J9:J24)</f>
        <v>2293882</v>
      </c>
      <c r="K25" s="128"/>
      <c r="L25" s="128"/>
      <c r="M25" s="128"/>
      <c r="N25" s="128"/>
      <c r="O25" s="128"/>
      <c r="P25" s="128"/>
      <c r="Q25" s="128"/>
      <c r="R25" s="128"/>
      <c r="S25" s="128"/>
    </row>
    <row r="26" ht="21" customHeight="1" spans="1:19">
      <c r="A26" s="135" t="s">
        <v>775</v>
      </c>
      <c r="B26" s="5"/>
      <c r="C26" s="5"/>
      <c r="D26" s="135"/>
      <c r="E26" s="135"/>
      <c r="F26" s="135"/>
      <c r="G26" s="14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</row>
  </sheetData>
  <mergeCells count="19">
    <mergeCell ref="A3:S3"/>
    <mergeCell ref="A4:H4"/>
    <mergeCell ref="I5:S5"/>
    <mergeCell ref="N6:S6"/>
    <mergeCell ref="A25:G25"/>
    <mergeCell ref="A26:S2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  <ignoredErrors>
    <ignoredError sqref="H25:J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T13"/>
  <sheetViews>
    <sheetView showZeros="0" topLeftCell="E1" workbookViewId="0">
      <pane ySplit="1" topLeftCell="A2" activePane="bottomLeft" state="frozen"/>
      <selection/>
      <selection pane="bottomLeft" activeCell="H17" sqref="H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8"/>
      <c r="B2" s="99"/>
      <c r="C2" s="99"/>
      <c r="D2" s="99"/>
      <c r="E2" s="99"/>
      <c r="F2" s="99"/>
      <c r="G2" s="99"/>
      <c r="H2" s="98"/>
      <c r="I2" s="98"/>
      <c r="J2" s="98"/>
      <c r="K2" s="98"/>
      <c r="L2" s="98"/>
      <c r="M2" s="98"/>
      <c r="N2" s="115"/>
      <c r="O2" s="98"/>
      <c r="P2" s="98"/>
      <c r="Q2" s="99"/>
      <c r="R2" s="98"/>
      <c r="S2" s="129"/>
      <c r="T2" s="129" t="s">
        <v>776</v>
      </c>
    </row>
    <row r="3" ht="41.25" customHeight="1" spans="1:20">
      <c r="A3" s="8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100"/>
      <c r="I3" s="100"/>
      <c r="J3" s="100"/>
      <c r="K3" s="100"/>
      <c r="L3" s="100"/>
      <c r="M3" s="100"/>
      <c r="N3" s="116"/>
      <c r="O3" s="100"/>
      <c r="P3" s="100"/>
      <c r="Q3" s="80"/>
      <c r="R3" s="100"/>
      <c r="S3" s="116"/>
      <c r="T3" s="80"/>
    </row>
    <row r="4" ht="22.5" customHeight="1" spans="1:20">
      <c r="A4" s="90" t="s">
        <v>1</v>
      </c>
      <c r="B4" s="101"/>
      <c r="C4" s="101"/>
      <c r="D4" s="101"/>
      <c r="E4" s="101"/>
      <c r="F4" s="101"/>
      <c r="G4" s="101"/>
      <c r="H4" s="91"/>
      <c r="I4" s="91"/>
      <c r="J4" s="91"/>
      <c r="K4" s="91"/>
      <c r="L4" s="91"/>
      <c r="M4" s="91"/>
      <c r="N4" s="115"/>
      <c r="O4" s="98"/>
      <c r="P4" s="98"/>
      <c r="Q4" s="99"/>
      <c r="R4" s="98"/>
      <c r="S4" s="130"/>
      <c r="T4" s="129" t="s">
        <v>2</v>
      </c>
    </row>
    <row r="5" ht="24" customHeight="1" spans="1:20">
      <c r="A5" s="10" t="s">
        <v>258</v>
      </c>
      <c r="B5" s="102" t="s">
        <v>259</v>
      </c>
      <c r="C5" s="102" t="s">
        <v>737</v>
      </c>
      <c r="D5" s="102" t="s">
        <v>777</v>
      </c>
      <c r="E5" s="102" t="s">
        <v>778</v>
      </c>
      <c r="F5" s="102" t="s">
        <v>779</v>
      </c>
      <c r="G5" s="102" t="s">
        <v>780</v>
      </c>
      <c r="H5" s="103" t="s">
        <v>781</v>
      </c>
      <c r="I5" s="103" t="s">
        <v>782</v>
      </c>
      <c r="J5" s="117" t="s">
        <v>266</v>
      </c>
      <c r="K5" s="117"/>
      <c r="L5" s="117"/>
      <c r="M5" s="117"/>
      <c r="N5" s="118"/>
      <c r="O5" s="117"/>
      <c r="P5" s="117"/>
      <c r="Q5" s="131"/>
      <c r="R5" s="117"/>
      <c r="S5" s="118"/>
      <c r="T5" s="132"/>
    </row>
    <row r="6" ht="24" customHeight="1" spans="1:20">
      <c r="A6" s="15"/>
      <c r="B6" s="104"/>
      <c r="C6" s="104"/>
      <c r="D6" s="104"/>
      <c r="E6" s="104"/>
      <c r="F6" s="104"/>
      <c r="G6" s="104"/>
      <c r="H6" s="105"/>
      <c r="I6" s="105"/>
      <c r="J6" s="105" t="s">
        <v>56</v>
      </c>
      <c r="K6" s="105" t="s">
        <v>59</v>
      </c>
      <c r="L6" s="105" t="s">
        <v>743</v>
      </c>
      <c r="M6" s="105" t="s">
        <v>744</v>
      </c>
      <c r="N6" s="119" t="s">
        <v>745</v>
      </c>
      <c r="O6" s="120" t="s">
        <v>746</v>
      </c>
      <c r="P6" s="120"/>
      <c r="Q6" s="133"/>
      <c r="R6" s="120"/>
      <c r="S6" s="134"/>
      <c r="T6" s="106"/>
    </row>
    <row r="7" ht="54" customHeight="1" spans="1:20">
      <c r="A7" s="18"/>
      <c r="B7" s="106"/>
      <c r="C7" s="106"/>
      <c r="D7" s="106"/>
      <c r="E7" s="106"/>
      <c r="F7" s="106"/>
      <c r="G7" s="106"/>
      <c r="H7" s="107"/>
      <c r="I7" s="107"/>
      <c r="J7" s="107"/>
      <c r="K7" s="107" t="s">
        <v>58</v>
      </c>
      <c r="L7" s="107"/>
      <c r="M7" s="107"/>
      <c r="N7" s="121"/>
      <c r="O7" s="107" t="s">
        <v>58</v>
      </c>
      <c r="P7" s="107" t="s">
        <v>65</v>
      </c>
      <c r="Q7" s="106" t="s">
        <v>66</v>
      </c>
      <c r="R7" s="107" t="s">
        <v>67</v>
      </c>
      <c r="S7" s="121" t="s">
        <v>68</v>
      </c>
      <c r="T7" s="106" t="s">
        <v>69</v>
      </c>
    </row>
    <row r="8" ht="30" customHeight="1" spans="1:20">
      <c r="A8" s="19">
        <v>1</v>
      </c>
      <c r="B8" s="106">
        <v>2</v>
      </c>
      <c r="C8" s="19">
        <v>3</v>
      </c>
      <c r="D8" s="19">
        <v>4</v>
      </c>
      <c r="E8" s="106">
        <v>5</v>
      </c>
      <c r="F8" s="19">
        <v>6</v>
      </c>
      <c r="G8" s="19">
        <v>7</v>
      </c>
      <c r="H8" s="106">
        <v>8</v>
      </c>
      <c r="I8" s="19">
        <v>9</v>
      </c>
      <c r="J8" s="19">
        <v>10</v>
      </c>
      <c r="K8" s="106">
        <v>11</v>
      </c>
      <c r="L8" s="19">
        <v>12</v>
      </c>
      <c r="M8" s="19">
        <v>13</v>
      </c>
      <c r="N8" s="106">
        <v>14</v>
      </c>
      <c r="O8" s="19">
        <v>15</v>
      </c>
      <c r="P8" s="19">
        <v>16</v>
      </c>
      <c r="Q8" s="106">
        <v>17</v>
      </c>
      <c r="R8" s="19">
        <v>18</v>
      </c>
      <c r="S8" s="19">
        <v>19</v>
      </c>
      <c r="T8" s="19">
        <v>20</v>
      </c>
    </row>
    <row r="9" s="97" customFormat="1" ht="30" customHeight="1" spans="1:20">
      <c r="A9" s="108" t="s">
        <v>71</v>
      </c>
      <c r="B9" s="109" t="s">
        <v>71</v>
      </c>
      <c r="C9" s="110" t="s">
        <v>403</v>
      </c>
      <c r="D9" s="111" t="s">
        <v>747</v>
      </c>
      <c r="E9" s="111" t="s">
        <v>783</v>
      </c>
      <c r="F9" s="111" t="s">
        <v>77</v>
      </c>
      <c r="G9" s="111" t="s">
        <v>784</v>
      </c>
      <c r="H9" s="111" t="s">
        <v>100</v>
      </c>
      <c r="I9" s="111" t="s">
        <v>785</v>
      </c>
      <c r="J9" s="122">
        <v>448182</v>
      </c>
      <c r="K9" s="122"/>
      <c r="L9" s="122">
        <v>448182</v>
      </c>
      <c r="M9" s="122">
        <v>448182</v>
      </c>
      <c r="N9" s="123" t="s">
        <v>101</v>
      </c>
      <c r="O9" s="123" t="s">
        <v>101</v>
      </c>
      <c r="P9" s="123" t="s">
        <v>101</v>
      </c>
      <c r="Q9" s="123" t="s">
        <v>101</v>
      </c>
      <c r="R9" s="123"/>
      <c r="S9" s="123" t="s">
        <v>101</v>
      </c>
      <c r="T9" s="123" t="s">
        <v>101</v>
      </c>
    </row>
    <row r="10" s="97" customFormat="1" ht="30" customHeight="1" spans="1:20">
      <c r="A10" s="108" t="s">
        <v>71</v>
      </c>
      <c r="B10" s="109" t="s">
        <v>71</v>
      </c>
      <c r="C10" s="110" t="s">
        <v>405</v>
      </c>
      <c r="D10" s="111" t="s">
        <v>749</v>
      </c>
      <c r="E10" s="111" t="s">
        <v>783</v>
      </c>
      <c r="F10" s="111" t="s">
        <v>77</v>
      </c>
      <c r="G10" s="111" t="s">
        <v>784</v>
      </c>
      <c r="H10" s="111" t="s">
        <v>100</v>
      </c>
      <c r="I10" s="111" t="s">
        <v>786</v>
      </c>
      <c r="J10" s="122">
        <v>325000</v>
      </c>
      <c r="K10" s="124"/>
      <c r="L10" s="122">
        <v>325000</v>
      </c>
      <c r="M10" s="122">
        <v>325000</v>
      </c>
      <c r="N10" s="125"/>
      <c r="O10" s="126"/>
      <c r="P10" s="126"/>
      <c r="Q10" s="126"/>
      <c r="R10" s="126"/>
      <c r="S10" s="125"/>
      <c r="T10" s="126"/>
    </row>
    <row r="11" s="97" customFormat="1" ht="30" customHeight="1" spans="1:20">
      <c r="A11" s="108" t="s">
        <v>71</v>
      </c>
      <c r="B11" s="109" t="s">
        <v>71</v>
      </c>
      <c r="C11" s="110" t="s">
        <v>327</v>
      </c>
      <c r="D11" s="111" t="s">
        <v>767</v>
      </c>
      <c r="E11" s="111" t="s">
        <v>787</v>
      </c>
      <c r="F11" s="111" t="s">
        <v>77</v>
      </c>
      <c r="G11" s="111" t="s">
        <v>788</v>
      </c>
      <c r="H11" s="111" t="s">
        <v>183</v>
      </c>
      <c r="I11" s="111" t="s">
        <v>767</v>
      </c>
      <c r="J11" s="122">
        <v>1386000</v>
      </c>
      <c r="K11" s="124"/>
      <c r="L11" s="122">
        <v>1386000</v>
      </c>
      <c r="M11" s="122">
        <v>1386000</v>
      </c>
      <c r="N11" s="125"/>
      <c r="O11" s="126"/>
      <c r="P11" s="126"/>
      <c r="Q11" s="126"/>
      <c r="R11" s="126"/>
      <c r="S11" s="125"/>
      <c r="T11" s="126"/>
    </row>
    <row r="12" s="97" customFormat="1" ht="36" customHeight="1" spans="1:20">
      <c r="A12" s="108" t="s">
        <v>71</v>
      </c>
      <c r="B12" s="109" t="s">
        <v>71</v>
      </c>
      <c r="C12" s="110" t="s">
        <v>396</v>
      </c>
      <c r="D12" s="111" t="s">
        <v>789</v>
      </c>
      <c r="E12" s="111" t="s">
        <v>790</v>
      </c>
      <c r="F12" s="111" t="s">
        <v>78</v>
      </c>
      <c r="G12" s="111" t="s">
        <v>784</v>
      </c>
      <c r="H12" s="111" t="s">
        <v>168</v>
      </c>
      <c r="I12" s="111" t="s">
        <v>791</v>
      </c>
      <c r="J12" s="122">
        <v>30000</v>
      </c>
      <c r="K12" s="124"/>
      <c r="L12" s="122">
        <v>30000</v>
      </c>
      <c r="M12" s="122">
        <v>30000</v>
      </c>
      <c r="N12" s="125"/>
      <c r="O12" s="126"/>
      <c r="P12" s="126"/>
      <c r="Q12" s="126"/>
      <c r="R12" s="126"/>
      <c r="S12" s="125"/>
      <c r="T12" s="126"/>
    </row>
    <row r="13" ht="30" customHeight="1" spans="1:20">
      <c r="A13" s="112" t="s">
        <v>249</v>
      </c>
      <c r="B13" s="113"/>
      <c r="C13" s="113"/>
      <c r="D13" s="113"/>
      <c r="E13" s="113"/>
      <c r="F13" s="113"/>
      <c r="G13" s="113"/>
      <c r="H13" s="114"/>
      <c r="I13" s="127"/>
      <c r="J13" s="128">
        <f>SUM(J9:J12)</f>
        <v>2189182</v>
      </c>
      <c r="K13" s="128"/>
      <c r="L13" s="128">
        <f>SUM(L9:L12)</f>
        <v>2189182</v>
      </c>
      <c r="M13" s="128">
        <f>SUM(M9:M12)</f>
        <v>2189182</v>
      </c>
      <c r="N13" s="128"/>
      <c r="O13" s="128"/>
      <c r="P13" s="128"/>
      <c r="Q13" s="128"/>
      <c r="R13" s="128"/>
      <c r="S13" s="128"/>
      <c r="T13" s="128"/>
    </row>
  </sheetData>
  <mergeCells count="19">
    <mergeCell ref="A3:T3"/>
    <mergeCell ref="A4:I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  <ignoredErrors>
    <ignoredError sqref="L13:M13 J1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E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88"/>
      <c r="E2" s="3" t="s">
        <v>792</v>
      </c>
    </row>
    <row r="3" ht="41.25" customHeight="1" spans="1:5">
      <c r="A3" s="89" t="str">
        <f>"2025"&amp;"年区对下转移支付预算表"</f>
        <v>2025年区对下转移支付预算表</v>
      </c>
      <c r="B3" s="4"/>
      <c r="C3" s="4"/>
      <c r="D3" s="4"/>
      <c r="E3" s="80"/>
    </row>
    <row r="4" ht="18" customHeight="1" spans="1:5">
      <c r="A4" s="90" t="s">
        <v>1</v>
      </c>
      <c r="B4" s="91"/>
      <c r="C4" s="91"/>
      <c r="D4" s="92"/>
      <c r="E4" s="8" t="s">
        <v>2</v>
      </c>
    </row>
    <row r="5" ht="19.5" customHeight="1" spans="1:5">
      <c r="A5" s="34" t="s">
        <v>793</v>
      </c>
      <c r="B5" s="35" t="s">
        <v>266</v>
      </c>
      <c r="C5" s="35"/>
      <c r="D5" s="35"/>
      <c r="E5" s="93"/>
    </row>
    <row r="6" ht="40.5" customHeight="1" spans="1:5">
      <c r="A6" s="35"/>
      <c r="B6" s="35" t="s">
        <v>56</v>
      </c>
      <c r="C6" s="33" t="s">
        <v>59</v>
      </c>
      <c r="D6" s="33" t="s">
        <v>743</v>
      </c>
      <c r="E6" s="46" t="s">
        <v>794</v>
      </c>
    </row>
    <row r="7" ht="19.5" customHeight="1" spans="1:5">
      <c r="A7" s="37">
        <v>1</v>
      </c>
      <c r="B7" s="37">
        <v>2</v>
      </c>
      <c r="C7" s="37">
        <v>3</v>
      </c>
      <c r="D7" s="37">
        <v>4</v>
      </c>
      <c r="E7" s="46">
        <v>5</v>
      </c>
    </row>
    <row r="8" s="78" customFormat="1" ht="19.5" customHeight="1" spans="1:5">
      <c r="A8" s="94"/>
      <c r="B8" s="95"/>
      <c r="C8" s="95"/>
      <c r="D8" s="95"/>
      <c r="E8" s="95"/>
    </row>
    <row r="9" s="78" customFormat="1" customHeight="1" spans="1:5">
      <c r="A9" s="96" t="s">
        <v>795</v>
      </c>
      <c r="B9" s="96"/>
      <c r="C9" s="96"/>
      <c r="D9" s="96"/>
      <c r="E9" s="96"/>
    </row>
  </sheetData>
  <mergeCells count="5">
    <mergeCell ref="A3:E3"/>
    <mergeCell ref="A4:D4"/>
    <mergeCell ref="B5:D5"/>
    <mergeCell ref="A9:E9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796</v>
      </c>
    </row>
    <row r="3" ht="41.25" customHeight="1" spans="1:10">
      <c r="A3" s="79" t="str">
        <f>"2025"&amp;"年市对下转移支付绩效目标表"</f>
        <v>2025年市对下转移支付绩效目标表</v>
      </c>
      <c r="B3" s="4"/>
      <c r="C3" s="4"/>
      <c r="D3" s="4"/>
      <c r="E3" s="4"/>
      <c r="F3" s="80"/>
      <c r="G3" s="4"/>
      <c r="H3" s="80"/>
      <c r="I3" s="80"/>
      <c r="J3" s="4"/>
    </row>
    <row r="4" ht="17.25" customHeight="1" spans="1:1">
      <c r="A4" s="5" t="s">
        <v>1</v>
      </c>
    </row>
    <row r="5" ht="44.25" customHeight="1" spans="1:10">
      <c r="A5" s="81" t="s">
        <v>793</v>
      </c>
      <c r="B5" s="81" t="s">
        <v>413</v>
      </c>
      <c r="C5" s="81" t="s">
        <v>414</v>
      </c>
      <c r="D5" s="81" t="s">
        <v>415</v>
      </c>
      <c r="E5" s="81" t="s">
        <v>416</v>
      </c>
      <c r="F5" s="82" t="s">
        <v>417</v>
      </c>
      <c r="G5" s="81" t="s">
        <v>418</v>
      </c>
      <c r="H5" s="82" t="s">
        <v>419</v>
      </c>
      <c r="I5" s="82" t="s">
        <v>420</v>
      </c>
      <c r="J5" s="81" t="s">
        <v>421</v>
      </c>
    </row>
    <row r="6" ht="14.25" customHeight="1" spans="1:10">
      <c r="A6" s="81">
        <v>1</v>
      </c>
      <c r="B6" s="81">
        <v>2</v>
      </c>
      <c r="C6" s="81">
        <v>3</v>
      </c>
      <c r="D6" s="81">
        <v>4</v>
      </c>
      <c r="E6" s="81">
        <v>5</v>
      </c>
      <c r="F6" s="82">
        <v>6</v>
      </c>
      <c r="G6" s="81">
        <v>7</v>
      </c>
      <c r="H6" s="82">
        <v>8</v>
      </c>
      <c r="I6" s="82">
        <v>9</v>
      </c>
      <c r="J6" s="81">
        <v>10</v>
      </c>
    </row>
    <row r="7" s="78" customFormat="1" ht="17" customHeight="1" spans="1:10">
      <c r="A7" s="83"/>
      <c r="B7" s="84"/>
      <c r="C7" s="84"/>
      <c r="D7" s="84"/>
      <c r="E7" s="84"/>
      <c r="F7" s="85"/>
      <c r="G7" s="84"/>
      <c r="H7" s="85"/>
      <c r="I7" s="85"/>
      <c r="J7" s="87"/>
    </row>
    <row r="8" s="78" customFormat="1" ht="11.25" spans="1:10">
      <c r="A8" s="86" t="s">
        <v>797</v>
      </c>
      <c r="B8" s="86"/>
      <c r="C8" s="86"/>
      <c r="D8" s="86"/>
      <c r="E8" s="86"/>
      <c r="F8" s="86"/>
      <c r="G8" s="86"/>
      <c r="H8" s="86"/>
      <c r="I8" s="86"/>
      <c r="J8" s="86"/>
    </row>
  </sheetData>
  <mergeCells count="3">
    <mergeCell ref="A3:J3"/>
    <mergeCell ref="A4:H4"/>
    <mergeCell ref="A8:J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I17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10.425" defaultRowHeight="14.25" customHeight="1"/>
  <cols>
    <col min="1" max="2" width="33.7083333333333" customWidth="1"/>
    <col min="3" max="3" width="14.25" customWidth="1"/>
    <col min="4" max="4" width="28" customWidth="1"/>
    <col min="5" max="5" width="16.125" customWidth="1"/>
    <col min="6" max="6" width="21.7083333333333" customWidth="1"/>
    <col min="7" max="7" width="14.75" customWidth="1"/>
    <col min="8" max="8" width="17.5" customWidth="1"/>
    <col min="9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50" t="s">
        <v>798</v>
      </c>
      <c r="B2" s="51"/>
      <c r="C2" s="51"/>
      <c r="D2" s="52"/>
      <c r="E2" s="52"/>
      <c r="F2" s="52"/>
      <c r="G2" s="51"/>
      <c r="H2" s="51"/>
      <c r="I2" s="52"/>
    </row>
    <row r="3" ht="41.25" customHeight="1" spans="1:9">
      <c r="A3" s="53" t="str">
        <f>"2025"&amp;"年新增资产配置预算表"</f>
        <v>2025年新增资产配置预算表</v>
      </c>
      <c r="B3" s="54"/>
      <c r="C3" s="54"/>
      <c r="D3" s="55"/>
      <c r="E3" s="55"/>
      <c r="F3" s="55"/>
      <c r="G3" s="54"/>
      <c r="H3" s="54"/>
      <c r="I3" s="55"/>
    </row>
    <row r="4" customHeight="1" spans="1:9">
      <c r="A4" s="56" t="s">
        <v>1</v>
      </c>
      <c r="B4" s="57"/>
      <c r="C4" s="57"/>
      <c r="D4" s="58"/>
      <c r="F4" s="55"/>
      <c r="G4" s="54"/>
      <c r="H4" s="54"/>
      <c r="I4" s="77" t="s">
        <v>2</v>
      </c>
    </row>
    <row r="5" ht="28.5" customHeight="1" spans="1:9">
      <c r="A5" s="59" t="s">
        <v>258</v>
      </c>
      <c r="B5" s="60" t="s">
        <v>259</v>
      </c>
      <c r="C5" s="61" t="s">
        <v>799</v>
      </c>
      <c r="D5" s="59" t="s">
        <v>800</v>
      </c>
      <c r="E5" s="59" t="s">
        <v>801</v>
      </c>
      <c r="F5" s="59" t="s">
        <v>802</v>
      </c>
      <c r="G5" s="60" t="s">
        <v>803</v>
      </c>
      <c r="H5" s="62"/>
      <c r="I5" s="59"/>
    </row>
    <row r="6" ht="21" customHeight="1" spans="1:9">
      <c r="A6" s="61"/>
      <c r="B6" s="63"/>
      <c r="C6" s="63"/>
      <c r="D6" s="64"/>
      <c r="E6" s="63"/>
      <c r="F6" s="63"/>
      <c r="G6" s="60" t="s">
        <v>741</v>
      </c>
      <c r="H6" s="60" t="s">
        <v>804</v>
      </c>
      <c r="I6" s="60" t="s">
        <v>805</v>
      </c>
    </row>
    <row r="7" ht="17.25" customHeight="1" spans="1:9">
      <c r="A7" s="65" t="s">
        <v>84</v>
      </c>
      <c r="B7" s="65" t="s">
        <v>85</v>
      </c>
      <c r="C7" s="65" t="s">
        <v>86</v>
      </c>
      <c r="D7" s="65" t="s">
        <v>87</v>
      </c>
      <c r="E7" s="65" t="s">
        <v>88</v>
      </c>
      <c r="F7" s="65" t="s">
        <v>89</v>
      </c>
      <c r="G7" s="65" t="s">
        <v>90</v>
      </c>
      <c r="H7" s="65" t="s">
        <v>91</v>
      </c>
      <c r="I7" s="65" t="s">
        <v>92</v>
      </c>
    </row>
    <row r="8" s="49" customFormat="1" ht="19.5" customHeight="1" spans="1:9">
      <c r="A8" s="66" t="s">
        <v>71</v>
      </c>
      <c r="B8" s="67" t="s">
        <v>71</v>
      </c>
      <c r="C8" s="67" t="s">
        <v>806</v>
      </c>
      <c r="D8" s="68" t="s">
        <v>807</v>
      </c>
      <c r="E8" s="22" t="s">
        <v>753</v>
      </c>
      <c r="F8" s="69" t="s">
        <v>754</v>
      </c>
      <c r="G8" s="70">
        <v>3</v>
      </c>
      <c r="H8" s="71">
        <v>7000</v>
      </c>
      <c r="I8" s="71">
        <v>21000</v>
      </c>
    </row>
    <row r="9" s="49" customFormat="1" ht="19.5" customHeight="1" spans="1:9">
      <c r="A9" s="66" t="s">
        <v>71</v>
      </c>
      <c r="B9" s="67" t="s">
        <v>71</v>
      </c>
      <c r="C9" s="67" t="s">
        <v>806</v>
      </c>
      <c r="D9" s="68" t="s">
        <v>808</v>
      </c>
      <c r="E9" s="22" t="s">
        <v>756</v>
      </c>
      <c r="F9" s="69" t="s">
        <v>754</v>
      </c>
      <c r="G9" s="70">
        <v>3</v>
      </c>
      <c r="H9" s="71">
        <v>2800</v>
      </c>
      <c r="I9" s="71">
        <v>8400</v>
      </c>
    </row>
    <row r="10" s="49" customFormat="1" ht="19.5" customHeight="1" spans="1:9">
      <c r="A10" s="66" t="s">
        <v>71</v>
      </c>
      <c r="B10" s="67" t="s">
        <v>71</v>
      </c>
      <c r="C10" s="67" t="s">
        <v>806</v>
      </c>
      <c r="D10" s="68" t="s">
        <v>809</v>
      </c>
      <c r="E10" s="22" t="s">
        <v>765</v>
      </c>
      <c r="F10" s="69" t="s">
        <v>459</v>
      </c>
      <c r="G10" s="70">
        <v>4</v>
      </c>
      <c r="H10" s="71">
        <v>800</v>
      </c>
      <c r="I10" s="71">
        <v>3200</v>
      </c>
    </row>
    <row r="11" s="49" customFormat="1" ht="19.5" customHeight="1" spans="1:9">
      <c r="A11" s="66" t="s">
        <v>71</v>
      </c>
      <c r="B11" s="67" t="s">
        <v>71</v>
      </c>
      <c r="C11" s="67" t="s">
        <v>806</v>
      </c>
      <c r="D11" s="68" t="s">
        <v>810</v>
      </c>
      <c r="E11" s="22" t="s">
        <v>811</v>
      </c>
      <c r="F11" s="69" t="s">
        <v>754</v>
      </c>
      <c r="G11" s="70">
        <v>3</v>
      </c>
      <c r="H11" s="71">
        <v>7000</v>
      </c>
      <c r="I11" s="71">
        <v>21000</v>
      </c>
    </row>
    <row r="12" s="49" customFormat="1" ht="19.5" customHeight="1" spans="1:9">
      <c r="A12" s="66" t="s">
        <v>71</v>
      </c>
      <c r="B12" s="67" t="s">
        <v>71</v>
      </c>
      <c r="C12" s="67" t="s">
        <v>812</v>
      </c>
      <c r="D12" s="68" t="s">
        <v>813</v>
      </c>
      <c r="E12" s="22" t="s">
        <v>750</v>
      </c>
      <c r="F12" s="69" t="s">
        <v>751</v>
      </c>
      <c r="G12" s="70">
        <v>6</v>
      </c>
      <c r="H12" s="71">
        <v>1200</v>
      </c>
      <c r="I12" s="71">
        <v>7200</v>
      </c>
    </row>
    <row r="13" s="49" customFormat="1" ht="19.5" customHeight="1" spans="1:9">
      <c r="A13" s="66" t="s">
        <v>71</v>
      </c>
      <c r="B13" s="67" t="s">
        <v>71</v>
      </c>
      <c r="C13" s="67" t="s">
        <v>812</v>
      </c>
      <c r="D13" s="68" t="s">
        <v>814</v>
      </c>
      <c r="E13" s="22" t="s">
        <v>755</v>
      </c>
      <c r="F13" s="69" t="s">
        <v>459</v>
      </c>
      <c r="G13" s="70">
        <v>1</v>
      </c>
      <c r="H13" s="71">
        <v>1000</v>
      </c>
      <c r="I13" s="71">
        <v>1000</v>
      </c>
    </row>
    <row r="14" s="49" customFormat="1" ht="19.5" customHeight="1" spans="1:9">
      <c r="A14" s="66" t="s">
        <v>71</v>
      </c>
      <c r="B14" s="67" t="s">
        <v>71</v>
      </c>
      <c r="C14" s="67" t="s">
        <v>812</v>
      </c>
      <c r="D14" s="68" t="s">
        <v>815</v>
      </c>
      <c r="E14" s="22" t="s">
        <v>766</v>
      </c>
      <c r="F14" s="69" t="s">
        <v>759</v>
      </c>
      <c r="G14" s="70">
        <v>10</v>
      </c>
      <c r="H14" s="71">
        <v>800</v>
      </c>
      <c r="I14" s="71">
        <v>8000</v>
      </c>
    </row>
    <row r="15" s="49" customFormat="1" ht="19.5" customHeight="1" spans="1:9">
      <c r="A15" s="66" t="s">
        <v>71</v>
      </c>
      <c r="B15" s="67" t="s">
        <v>71</v>
      </c>
      <c r="C15" s="67" t="s">
        <v>812</v>
      </c>
      <c r="D15" s="68" t="s">
        <v>816</v>
      </c>
      <c r="E15" s="22" t="s">
        <v>758</v>
      </c>
      <c r="F15" s="69" t="s">
        <v>759</v>
      </c>
      <c r="G15" s="70">
        <v>5</v>
      </c>
      <c r="H15" s="71">
        <v>500</v>
      </c>
      <c r="I15" s="71">
        <v>2500</v>
      </c>
    </row>
    <row r="16" s="49" customFormat="1" ht="19.5" customHeight="1" spans="1:9">
      <c r="A16" s="66" t="s">
        <v>71</v>
      </c>
      <c r="B16" s="67" t="s">
        <v>71</v>
      </c>
      <c r="C16" s="67" t="s">
        <v>812</v>
      </c>
      <c r="D16" s="68" t="s">
        <v>817</v>
      </c>
      <c r="E16" s="22" t="s">
        <v>763</v>
      </c>
      <c r="F16" s="69" t="s">
        <v>764</v>
      </c>
      <c r="G16" s="70">
        <v>5</v>
      </c>
      <c r="H16" s="71">
        <v>2000</v>
      </c>
      <c r="I16" s="71">
        <v>10000</v>
      </c>
    </row>
    <row r="17" ht="19.5" customHeight="1" spans="1:9">
      <c r="A17" s="72" t="s">
        <v>56</v>
      </c>
      <c r="B17" s="73"/>
      <c r="C17" s="73"/>
      <c r="D17" s="74"/>
      <c r="E17" s="75"/>
      <c r="F17" s="75"/>
      <c r="G17" s="70"/>
      <c r="H17" s="76">
        <f>SUM(H8:H16)</f>
        <v>23100</v>
      </c>
      <c r="I17" s="76">
        <f>SUM(I8:I16)</f>
        <v>82300</v>
      </c>
    </row>
  </sheetData>
  <mergeCells count="11">
    <mergeCell ref="A2:I2"/>
    <mergeCell ref="A3:I3"/>
    <mergeCell ref="A4:C4"/>
    <mergeCell ref="G5:I5"/>
    <mergeCell ref="A17:F17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  <ignoredErrors>
    <ignoredError sqref="H17:I1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XFD11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6384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818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32" t="s">
        <v>359</v>
      </c>
      <c r="B5" s="32" t="s">
        <v>261</v>
      </c>
      <c r="C5" s="32" t="s">
        <v>360</v>
      </c>
      <c r="D5" s="33" t="s">
        <v>262</v>
      </c>
      <c r="E5" s="33" t="s">
        <v>263</v>
      </c>
      <c r="F5" s="33" t="s">
        <v>361</v>
      </c>
      <c r="G5" s="33" t="s">
        <v>362</v>
      </c>
      <c r="H5" s="34" t="s">
        <v>56</v>
      </c>
      <c r="I5" s="35" t="s">
        <v>819</v>
      </c>
      <c r="J5" s="35"/>
      <c r="K5" s="35"/>
    </row>
    <row r="6" ht="21.75" customHeight="1" spans="1:11">
      <c r="A6" s="32"/>
      <c r="B6" s="32"/>
      <c r="C6" s="32"/>
      <c r="D6" s="33"/>
      <c r="E6" s="33"/>
      <c r="F6" s="33"/>
      <c r="G6" s="33"/>
      <c r="H6" s="35"/>
      <c r="I6" s="33" t="s">
        <v>59</v>
      </c>
      <c r="J6" s="33" t="s">
        <v>60</v>
      </c>
      <c r="K6" s="33" t="s">
        <v>61</v>
      </c>
    </row>
    <row r="7" ht="40.5" customHeight="1" spans="1:11">
      <c r="A7" s="36"/>
      <c r="B7" s="36"/>
      <c r="C7" s="36"/>
      <c r="D7" s="33"/>
      <c r="E7" s="33"/>
      <c r="F7" s="33"/>
      <c r="G7" s="33"/>
      <c r="H7" s="35"/>
      <c r="I7" s="33" t="s">
        <v>58</v>
      </c>
      <c r="J7" s="33"/>
      <c r="K7" s="33"/>
    </row>
    <row r="8" ht="15" customHeight="1" spans="1:11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46">
        <v>10</v>
      </c>
      <c r="K8" s="46">
        <v>11</v>
      </c>
    </row>
    <row r="9" s="30" customFormat="1" ht="18.75" customHeight="1" spans="1:16384">
      <c r="A9" s="38"/>
      <c r="B9" s="39"/>
      <c r="C9" s="38"/>
      <c r="D9" s="38"/>
      <c r="E9" s="38"/>
      <c r="F9" s="38"/>
      <c r="G9" s="38"/>
      <c r="H9" s="40"/>
      <c r="I9" s="47"/>
      <c r="J9" s="47"/>
      <c r="K9" s="4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18.75" customHeight="1" spans="1:11">
      <c r="A10" s="41" t="s">
        <v>249</v>
      </c>
      <c r="B10" s="42"/>
      <c r="C10" s="42"/>
      <c r="D10" s="42"/>
      <c r="E10" s="42"/>
      <c r="F10" s="42"/>
      <c r="G10" s="43"/>
      <c r="H10" s="44"/>
      <c r="I10" s="44"/>
      <c r="J10" s="44"/>
      <c r="K10" s="48"/>
    </row>
    <row r="11" s="31" customFormat="1" customHeight="1" spans="1:11">
      <c r="A11" s="45" t="s">
        <v>820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</sheetData>
  <mergeCells count="16">
    <mergeCell ref="A3:K3"/>
    <mergeCell ref="A4:G4"/>
    <mergeCell ref="I5:K5"/>
    <mergeCell ref="A10:G10"/>
    <mergeCell ref="A11:K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outlinePr summaryRight="0"/>
    <pageSetUpPr fitToPage="1"/>
  </sheetPr>
  <dimension ref="A1:G42"/>
  <sheetViews>
    <sheetView showZeros="0" workbookViewId="0">
      <pane ySplit="1" topLeftCell="A2" activePane="bottomLeft" state="frozen"/>
      <selection/>
      <selection pane="bottomLeft" activeCell="G39" sqref="G39"/>
    </sheetView>
  </sheetViews>
  <sheetFormatPr defaultColWidth="9.14166666666667" defaultRowHeight="14.25" customHeight="1" outlineLevelCol="6"/>
  <cols>
    <col min="1" max="1" width="35.2833333333333" customWidth="1"/>
    <col min="2" max="3" width="28" customWidth="1"/>
    <col min="4" max="4" width="12.875" customWidth="1"/>
    <col min="5" max="7" width="21.3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821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360</v>
      </c>
      <c r="B5" s="9" t="s">
        <v>359</v>
      </c>
      <c r="C5" s="9" t="s">
        <v>261</v>
      </c>
      <c r="D5" s="10" t="s">
        <v>822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71</v>
      </c>
      <c r="B9" s="22" t="s">
        <v>365</v>
      </c>
      <c r="C9" s="23" t="s">
        <v>367</v>
      </c>
      <c r="D9" s="24" t="s">
        <v>823</v>
      </c>
      <c r="E9" s="25">
        <v>10000</v>
      </c>
      <c r="F9" s="25">
        <v>10000</v>
      </c>
      <c r="G9" s="25">
        <v>10000</v>
      </c>
    </row>
    <row r="10" ht="15" customHeight="1" spans="1:7">
      <c r="A10" s="21" t="s">
        <v>71</v>
      </c>
      <c r="B10" s="22" t="s">
        <v>365</v>
      </c>
      <c r="C10" s="23" t="s">
        <v>367</v>
      </c>
      <c r="D10" s="24" t="s">
        <v>823</v>
      </c>
      <c r="E10" s="25">
        <v>177000</v>
      </c>
      <c r="F10" s="25">
        <v>177000</v>
      </c>
      <c r="G10" s="25">
        <v>177000</v>
      </c>
    </row>
    <row r="11" ht="15" customHeight="1" spans="1:7">
      <c r="A11" s="21" t="s">
        <v>71</v>
      </c>
      <c r="B11" s="22" t="s">
        <v>365</v>
      </c>
      <c r="C11" s="23" t="s">
        <v>367</v>
      </c>
      <c r="D11" s="24" t="s">
        <v>823</v>
      </c>
      <c r="E11" s="25">
        <v>12000</v>
      </c>
      <c r="F11" s="25">
        <v>12000</v>
      </c>
      <c r="G11" s="25">
        <v>12000</v>
      </c>
    </row>
    <row r="12" ht="15" customHeight="1" spans="1:7">
      <c r="A12" s="21" t="s">
        <v>71</v>
      </c>
      <c r="B12" s="22" t="s">
        <v>365</v>
      </c>
      <c r="C12" s="23" t="s">
        <v>373</v>
      </c>
      <c r="D12" s="24" t="s">
        <v>823</v>
      </c>
      <c r="E12" s="25">
        <v>3000</v>
      </c>
      <c r="F12" s="25">
        <v>3000</v>
      </c>
      <c r="G12" s="25">
        <v>3000</v>
      </c>
    </row>
    <row r="13" ht="15" customHeight="1" spans="1:7">
      <c r="A13" s="21" t="s">
        <v>71</v>
      </c>
      <c r="B13" s="22" t="s">
        <v>365</v>
      </c>
      <c r="C13" s="23" t="s">
        <v>373</v>
      </c>
      <c r="D13" s="24" t="s">
        <v>823</v>
      </c>
      <c r="E13" s="25">
        <v>5000</v>
      </c>
      <c r="F13" s="25">
        <v>5000</v>
      </c>
      <c r="G13" s="25">
        <v>5000</v>
      </c>
    </row>
    <row r="14" ht="15" customHeight="1" spans="1:7">
      <c r="A14" s="21" t="s">
        <v>71</v>
      </c>
      <c r="B14" s="22" t="s">
        <v>365</v>
      </c>
      <c r="C14" s="23" t="s">
        <v>377</v>
      </c>
      <c r="D14" s="24" t="s">
        <v>823</v>
      </c>
      <c r="E14" s="25">
        <v>83400</v>
      </c>
      <c r="F14" s="25">
        <v>83400</v>
      </c>
      <c r="G14" s="25">
        <v>83400</v>
      </c>
    </row>
    <row r="15" ht="15" customHeight="1" spans="1:7">
      <c r="A15" s="21" t="s">
        <v>71</v>
      </c>
      <c r="B15" s="22" t="s">
        <v>365</v>
      </c>
      <c r="C15" s="23" t="s">
        <v>377</v>
      </c>
      <c r="D15" s="24" t="s">
        <v>823</v>
      </c>
      <c r="E15" s="25">
        <v>20000</v>
      </c>
      <c r="F15" s="25">
        <v>20000</v>
      </c>
      <c r="G15" s="25">
        <v>20000</v>
      </c>
    </row>
    <row r="16" ht="15" customHeight="1" spans="1:7">
      <c r="A16" s="21" t="s">
        <v>71</v>
      </c>
      <c r="B16" s="22" t="s">
        <v>365</v>
      </c>
      <c r="C16" s="23" t="s">
        <v>377</v>
      </c>
      <c r="D16" s="24" t="s">
        <v>823</v>
      </c>
      <c r="E16" s="25">
        <v>10000</v>
      </c>
      <c r="F16" s="25">
        <v>10000</v>
      </c>
      <c r="G16" s="25">
        <v>10000</v>
      </c>
    </row>
    <row r="17" ht="15" customHeight="1" spans="1:7">
      <c r="A17" s="21" t="s">
        <v>71</v>
      </c>
      <c r="B17" s="22" t="s">
        <v>365</v>
      </c>
      <c r="C17" s="23" t="s">
        <v>377</v>
      </c>
      <c r="D17" s="24" t="s">
        <v>823</v>
      </c>
      <c r="E17" s="25">
        <v>145195</v>
      </c>
      <c r="F17" s="25">
        <v>145195</v>
      </c>
      <c r="G17" s="25">
        <v>145195</v>
      </c>
    </row>
    <row r="18" ht="15" customHeight="1" spans="1:7">
      <c r="A18" s="21" t="s">
        <v>71</v>
      </c>
      <c r="B18" s="22" t="s">
        <v>365</v>
      </c>
      <c r="C18" s="23" t="s">
        <v>379</v>
      </c>
      <c r="D18" s="24" t="s">
        <v>823</v>
      </c>
      <c r="E18" s="25">
        <v>82300</v>
      </c>
      <c r="F18" s="25">
        <v>82300</v>
      </c>
      <c r="G18" s="25">
        <v>82300</v>
      </c>
    </row>
    <row r="19" ht="15" customHeight="1" spans="1:7">
      <c r="A19" s="21" t="s">
        <v>71</v>
      </c>
      <c r="B19" s="22" t="s">
        <v>382</v>
      </c>
      <c r="C19" s="23" t="s">
        <v>384</v>
      </c>
      <c r="D19" s="24" t="s">
        <v>823</v>
      </c>
      <c r="E19" s="25">
        <v>500000</v>
      </c>
      <c r="F19" s="25">
        <v>500000</v>
      </c>
      <c r="G19" s="25">
        <v>500000</v>
      </c>
    </row>
    <row r="20" ht="15" customHeight="1" spans="1:7">
      <c r="A20" s="21" t="s">
        <v>71</v>
      </c>
      <c r="B20" s="22" t="s">
        <v>382</v>
      </c>
      <c r="C20" s="23" t="s">
        <v>386</v>
      </c>
      <c r="D20" s="24" t="s">
        <v>823</v>
      </c>
      <c r="E20" s="25">
        <v>170000</v>
      </c>
      <c r="F20" s="25">
        <v>170000</v>
      </c>
      <c r="G20" s="25">
        <v>170000</v>
      </c>
    </row>
    <row r="21" ht="15" customHeight="1" spans="1:7">
      <c r="A21" s="21" t="s">
        <v>71</v>
      </c>
      <c r="B21" s="22" t="s">
        <v>382</v>
      </c>
      <c r="C21" s="23" t="s">
        <v>386</v>
      </c>
      <c r="D21" s="24" t="s">
        <v>823</v>
      </c>
      <c r="E21" s="25">
        <v>450000</v>
      </c>
      <c r="F21" s="25">
        <v>450000</v>
      </c>
      <c r="G21" s="25">
        <v>450000</v>
      </c>
    </row>
    <row r="22" ht="15" customHeight="1" spans="1:7">
      <c r="A22" s="21" t="s">
        <v>71</v>
      </c>
      <c r="B22" s="22" t="s">
        <v>382</v>
      </c>
      <c r="C22" s="23" t="s">
        <v>386</v>
      </c>
      <c r="D22" s="24" t="s">
        <v>823</v>
      </c>
      <c r="E22" s="25">
        <v>50000</v>
      </c>
      <c r="F22" s="25">
        <v>50000</v>
      </c>
      <c r="G22" s="25">
        <v>50000</v>
      </c>
    </row>
    <row r="23" ht="15" customHeight="1" spans="1:7">
      <c r="A23" s="21" t="s">
        <v>71</v>
      </c>
      <c r="B23" s="22" t="s">
        <v>382</v>
      </c>
      <c r="C23" s="23" t="s">
        <v>388</v>
      </c>
      <c r="D23" s="24" t="s">
        <v>823</v>
      </c>
      <c r="E23" s="25">
        <v>30000</v>
      </c>
      <c r="F23" s="25">
        <v>30000</v>
      </c>
      <c r="G23" s="25">
        <v>30000</v>
      </c>
    </row>
    <row r="24" ht="15" customHeight="1" spans="1:7">
      <c r="A24" s="21" t="s">
        <v>71</v>
      </c>
      <c r="B24" s="22" t="s">
        <v>382</v>
      </c>
      <c r="C24" s="23" t="s">
        <v>388</v>
      </c>
      <c r="D24" s="24" t="s">
        <v>823</v>
      </c>
      <c r="E24" s="25">
        <v>21000</v>
      </c>
      <c r="F24" s="25">
        <v>21000</v>
      </c>
      <c r="G24" s="25">
        <v>21000</v>
      </c>
    </row>
    <row r="25" ht="15" customHeight="1" spans="1:7">
      <c r="A25" s="21" t="s">
        <v>71</v>
      </c>
      <c r="B25" s="22" t="s">
        <v>365</v>
      </c>
      <c r="C25" s="23" t="s">
        <v>390</v>
      </c>
      <c r="D25" s="24" t="s">
        <v>823</v>
      </c>
      <c r="E25" s="25">
        <v>22400</v>
      </c>
      <c r="F25" s="25">
        <v>22400</v>
      </c>
      <c r="G25" s="25">
        <v>22400</v>
      </c>
    </row>
    <row r="26" ht="15" customHeight="1" spans="1:7">
      <c r="A26" s="21" t="s">
        <v>71</v>
      </c>
      <c r="B26" s="22" t="s">
        <v>382</v>
      </c>
      <c r="C26" s="23" t="s">
        <v>392</v>
      </c>
      <c r="D26" s="24" t="s">
        <v>823</v>
      </c>
      <c r="E26" s="25">
        <v>100000</v>
      </c>
      <c r="F26" s="25">
        <v>100000</v>
      </c>
      <c r="G26" s="25">
        <v>100000</v>
      </c>
    </row>
    <row r="27" ht="15" customHeight="1" spans="1:7">
      <c r="A27" s="21" t="s">
        <v>71</v>
      </c>
      <c r="B27" s="22" t="s">
        <v>382</v>
      </c>
      <c r="C27" s="23" t="s">
        <v>392</v>
      </c>
      <c r="D27" s="24" t="s">
        <v>823</v>
      </c>
      <c r="E27" s="25">
        <v>42000</v>
      </c>
      <c r="F27" s="25">
        <v>42000</v>
      </c>
      <c r="G27" s="25">
        <v>42000</v>
      </c>
    </row>
    <row r="28" ht="15" customHeight="1" spans="1:7">
      <c r="A28" s="21" t="s">
        <v>71</v>
      </c>
      <c r="B28" s="22" t="s">
        <v>382</v>
      </c>
      <c r="C28" s="23" t="s">
        <v>392</v>
      </c>
      <c r="D28" s="24" t="s">
        <v>823</v>
      </c>
      <c r="E28" s="25">
        <v>213000</v>
      </c>
      <c r="F28" s="25">
        <v>213000</v>
      </c>
      <c r="G28" s="25">
        <v>213000</v>
      </c>
    </row>
    <row r="29" ht="15" customHeight="1" spans="1:7">
      <c r="A29" s="21" t="s">
        <v>71</v>
      </c>
      <c r="B29" s="22" t="s">
        <v>382</v>
      </c>
      <c r="C29" s="23" t="s">
        <v>394</v>
      </c>
      <c r="D29" s="24" t="s">
        <v>823</v>
      </c>
      <c r="E29" s="25">
        <v>366602</v>
      </c>
      <c r="F29" s="25">
        <v>366602</v>
      </c>
      <c r="G29" s="25">
        <v>366602</v>
      </c>
    </row>
    <row r="30" ht="15" customHeight="1" spans="1:7">
      <c r="A30" s="21" t="s">
        <v>71</v>
      </c>
      <c r="B30" s="22" t="s">
        <v>382</v>
      </c>
      <c r="C30" s="23" t="s">
        <v>394</v>
      </c>
      <c r="D30" s="24" t="s">
        <v>823</v>
      </c>
      <c r="E30" s="25">
        <v>700000</v>
      </c>
      <c r="F30" s="25">
        <v>700000</v>
      </c>
      <c r="G30" s="25">
        <v>700000</v>
      </c>
    </row>
    <row r="31" ht="15" customHeight="1" spans="1:7">
      <c r="A31" s="21" t="s">
        <v>71</v>
      </c>
      <c r="B31" s="22" t="s">
        <v>382</v>
      </c>
      <c r="C31" s="23" t="s">
        <v>394</v>
      </c>
      <c r="D31" s="24" t="s">
        <v>823</v>
      </c>
      <c r="E31" s="25">
        <v>34000</v>
      </c>
      <c r="F31" s="25">
        <v>34000</v>
      </c>
      <c r="G31" s="25">
        <v>34000</v>
      </c>
    </row>
    <row r="32" ht="15" customHeight="1" spans="1:7">
      <c r="A32" s="21" t="s">
        <v>71</v>
      </c>
      <c r="B32" s="22" t="s">
        <v>382</v>
      </c>
      <c r="C32" s="23" t="s">
        <v>396</v>
      </c>
      <c r="D32" s="24" t="s">
        <v>823</v>
      </c>
      <c r="E32" s="25">
        <v>6000</v>
      </c>
      <c r="F32" s="25">
        <v>6000</v>
      </c>
      <c r="G32" s="25">
        <v>6000</v>
      </c>
    </row>
    <row r="33" ht="15" customHeight="1" spans="1:7">
      <c r="A33" s="21" t="s">
        <v>71</v>
      </c>
      <c r="B33" s="22" t="s">
        <v>382</v>
      </c>
      <c r="C33" s="23" t="s">
        <v>396</v>
      </c>
      <c r="D33" s="24" t="s">
        <v>823</v>
      </c>
      <c r="E33" s="25">
        <v>30000</v>
      </c>
      <c r="F33" s="25">
        <v>30000</v>
      </c>
      <c r="G33" s="25">
        <v>30000</v>
      </c>
    </row>
    <row r="34" ht="15" customHeight="1" spans="1:7">
      <c r="A34" s="21" t="s">
        <v>71</v>
      </c>
      <c r="B34" s="22" t="s">
        <v>382</v>
      </c>
      <c r="C34" s="23" t="s">
        <v>398</v>
      </c>
      <c r="D34" s="24" t="s">
        <v>823</v>
      </c>
      <c r="E34" s="25">
        <v>50000</v>
      </c>
      <c r="F34" s="25">
        <v>50000</v>
      </c>
      <c r="G34" s="25">
        <v>50000</v>
      </c>
    </row>
    <row r="35" ht="15" customHeight="1" spans="1:7">
      <c r="A35" s="21" t="s">
        <v>71</v>
      </c>
      <c r="B35" s="22" t="s">
        <v>382</v>
      </c>
      <c r="C35" s="23" t="s">
        <v>398</v>
      </c>
      <c r="D35" s="24" t="s">
        <v>823</v>
      </c>
      <c r="E35" s="25">
        <v>133903</v>
      </c>
      <c r="F35" s="25">
        <v>133903</v>
      </c>
      <c r="G35" s="25">
        <v>133903</v>
      </c>
    </row>
    <row r="36" ht="15" customHeight="1" spans="1:7">
      <c r="A36" s="21" t="s">
        <v>71</v>
      </c>
      <c r="B36" s="22" t="s">
        <v>382</v>
      </c>
      <c r="C36" s="23" t="s">
        <v>398</v>
      </c>
      <c r="D36" s="24" t="s">
        <v>823</v>
      </c>
      <c r="E36" s="25">
        <v>33200</v>
      </c>
      <c r="F36" s="25">
        <v>33200</v>
      </c>
      <c r="G36" s="25">
        <v>33200</v>
      </c>
    </row>
    <row r="37" ht="15" customHeight="1" spans="1:7">
      <c r="A37" s="21" t="s">
        <v>71</v>
      </c>
      <c r="B37" s="22" t="s">
        <v>399</v>
      </c>
      <c r="C37" s="23" t="s">
        <v>401</v>
      </c>
      <c r="D37" s="24" t="s">
        <v>823</v>
      </c>
      <c r="E37" s="25">
        <v>120000</v>
      </c>
      <c r="F37" s="25">
        <v>120000</v>
      </c>
      <c r="G37" s="25">
        <v>120000</v>
      </c>
    </row>
    <row r="38" ht="15" customHeight="1" spans="1:7">
      <c r="A38" s="21" t="s">
        <v>71</v>
      </c>
      <c r="B38" s="22" t="s">
        <v>399</v>
      </c>
      <c r="C38" s="23" t="s">
        <v>403</v>
      </c>
      <c r="D38" s="24" t="s">
        <v>823</v>
      </c>
      <c r="E38" s="25">
        <v>681408</v>
      </c>
      <c r="F38" s="25">
        <v>681408</v>
      </c>
      <c r="G38" s="25">
        <v>681408</v>
      </c>
    </row>
    <row r="39" ht="15" customHeight="1" spans="1:7">
      <c r="A39" s="21" t="s">
        <v>71</v>
      </c>
      <c r="B39" s="22" t="s">
        <v>399</v>
      </c>
      <c r="C39" s="23" t="s">
        <v>405</v>
      </c>
      <c r="D39" s="24" t="s">
        <v>823</v>
      </c>
      <c r="E39" s="25">
        <v>325000</v>
      </c>
      <c r="F39" s="25">
        <v>325000</v>
      </c>
      <c r="G39" s="25">
        <v>325000</v>
      </c>
    </row>
    <row r="40" ht="15" customHeight="1" spans="1:7">
      <c r="A40" s="21" t="s">
        <v>71</v>
      </c>
      <c r="B40" s="22" t="s">
        <v>365</v>
      </c>
      <c r="C40" s="23" t="s">
        <v>407</v>
      </c>
      <c r="D40" s="24" t="s">
        <v>823</v>
      </c>
      <c r="E40" s="25">
        <v>63792</v>
      </c>
      <c r="F40" s="25">
        <v>63792</v>
      </c>
      <c r="G40" s="25">
        <v>63792</v>
      </c>
    </row>
    <row r="41" ht="15" customHeight="1" spans="1:7">
      <c r="A41" s="21" t="s">
        <v>71</v>
      </c>
      <c r="B41" s="22" t="s">
        <v>365</v>
      </c>
      <c r="C41" s="23" t="s">
        <v>409</v>
      </c>
      <c r="D41" s="24" t="s">
        <v>823</v>
      </c>
      <c r="E41" s="25">
        <v>500400</v>
      </c>
      <c r="F41" s="25">
        <v>500400</v>
      </c>
      <c r="G41" s="25">
        <v>500400</v>
      </c>
    </row>
    <row r="42" ht="18.75" customHeight="1" spans="1:7">
      <c r="A42" s="26" t="s">
        <v>56</v>
      </c>
      <c r="B42" s="27" t="s">
        <v>101</v>
      </c>
      <c r="C42" s="27"/>
      <c r="D42" s="28"/>
      <c r="E42" s="29">
        <f>SUM(E9:E41)</f>
        <v>5190600</v>
      </c>
      <c r="F42" s="29">
        <f>SUM(F9:F41)</f>
        <v>5190600</v>
      </c>
      <c r="G42" s="29">
        <f>SUM(G9:G41)</f>
        <v>5190600</v>
      </c>
    </row>
  </sheetData>
  <mergeCells count="11">
    <mergeCell ref="A3:G3"/>
    <mergeCell ref="A4:D4"/>
    <mergeCell ref="E5:G5"/>
    <mergeCell ref="A42:D4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E42:G42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2025-03-14T01:59:49Z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