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35"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externalReferences>
    <externalReference r:id="rId18"/>
  </externalReferences>
  <definedNames>
    <definedName name="_xlnm._FilterDatabase" localSheetId="8" hidden="1">'部门项目支出绩效目标表05-2'!$A$2:$J$880</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上级转移支付补助项目支出预算表11!#REF!,上级转移支付补助项目支出预算表11!$1:$1</definedName>
    <definedName name="_xlnm.Print_Titles" localSheetId="16">部门项目中期规划预算表12!$A:$A,部门项目中期规划预算表12!$1:$1</definedName>
    <definedName name="_xlnm._FilterDatabase" localSheetId="7" hidden="1">'部门项目支出预算表05-1'!$A$9:$W$9</definedName>
    <definedName name="_xlnm._FilterDatabase" localSheetId="10" hidden="1">部门政府采购预算表07!$A$8:$S$8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<sst xmlns="http://schemas.openxmlformats.org/spreadsheetml/2006/main" count="18240" uniqueCount="2166">
  <si>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</si>
  <si>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</si>
  <si>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</si>
  <si>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</si>
  <si>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</si>
  <si>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</si>
  <si>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</si>
  <si>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</si>
  <si>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</si>
  <si>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</si>
  <si>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</si>
  <si>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</si>
  <si>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</si>
  <si>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</si>
  <si>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</si>
  <si>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</si>
  <si>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</si>
  <si>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</si>
  <si>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</si>
  <si>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</si>
  <si>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</si>
  <si>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</si>
  <si>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</si>
  <si>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</si>
  <si>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</si>
  <si>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</si>
  <si>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</si>
  <si>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</si>
  <si>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</si>
  <si>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</si>
  <si>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</si>
  <si>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</si>
  <si>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</si>
  <si>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</si>
  <si>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</si>
  <si>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</si>
  <si>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</si>
  <si>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</si>
  <si>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</si>
  <si>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</si>
  <si>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</si>
  <si>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</si>
  <si>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</si>
  <si>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</si>
  <si>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</si>
  <si>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</si>
  <si>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</si>
  <si>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</si>
  <si>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</si>
  <si>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</si>
  <si>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</si>
  <si>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</si>
  <si>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</si>
  <si>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</si>
  <si>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</si>
  <si>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</si>
  <si>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</si>
  <si>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</si>
  <si>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</si>
  <si>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</si>
  <si>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</si>
  <si>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</si>
  <si>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</si>
  <si>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</si>
  <si>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</si>
  <si>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</si>
  <si>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</si>
  <si>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</si>
  <si>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</si>
  <si>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</si>
  <si>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昆明市五华区卫生健康局</t>
  </si>
  <si>
    <t>131001</t>
  </si>
  <si>
    <t>131002</t>
  </si>
  <si>
    <t>昆明市五华区妇幼健康服务中心（昆明市五华区妇幼保健院）</t>
  </si>
  <si>
    <t>131003</t>
  </si>
  <si>
    <t>昆明市五华区西翥街道沙朗卫生院</t>
  </si>
  <si>
    <t>131004</t>
  </si>
  <si>
    <t>昆明市五华区卫生健康局综合监督执法局</t>
  </si>
  <si>
    <t>131005</t>
  </si>
  <si>
    <t>昆明市五华区西翥街道厂口卫生院</t>
  </si>
  <si>
    <t>131006</t>
  </si>
  <si>
    <t>昆明市五华区黑林铺街道卫生院</t>
  </si>
  <si>
    <t>131007</t>
  </si>
  <si>
    <t>昆明市五华区疾病预防控制中心</t>
  </si>
  <si>
    <t>131008</t>
  </si>
  <si>
    <t>昆明市五华区人民医院</t>
  </si>
  <si>
    <t>131009</t>
  </si>
  <si>
    <t>昆明市五华区华山街道社区卫生服务中心</t>
  </si>
  <si>
    <t>131010</t>
  </si>
  <si>
    <t>昆明市五华区普吉街道社区卫生服务中心</t>
  </si>
  <si>
    <t>131011</t>
  </si>
  <si>
    <t>昆明市五华区丰宁街道社区卫生服务中心</t>
  </si>
  <si>
    <t>131012</t>
  </si>
  <si>
    <t>昆明市五华区莲华街道社区卫生服务中心</t>
  </si>
  <si>
    <t>131013</t>
  </si>
  <si>
    <t>昆明市五华区红云街道社区卫生服务中心</t>
  </si>
  <si>
    <t>131014</t>
  </si>
  <si>
    <t>昆明市五华区龙翔街道社区卫生服务中心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</si>
  <si>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</si>
  <si>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</si>
  <si>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</si>
  <si>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</si>
  <si>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</si>
  <si>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</si>
  <si>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</si>
  <si>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</si>
  <si>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</si>
  <si>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</si>
  <si>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</si>
  <si>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</si>
  <si>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</si>
  <si>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</si>
  <si>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</si>
  <si>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</si>
  <si>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</si>
  <si>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</si>
  <si>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</si>
  <si>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</si>
  <si>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</si>
  <si>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</si>
  <si>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</si>
  <si>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</si>
  <si>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</si>
  <si>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</si>
  <si>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</si>
  <si>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</si>
  <si>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</si>
  <si>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</si>
  <si>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</si>
  <si>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</si>
  <si>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</si>
  <si>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</si>
  <si>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</si>
  <si>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</si>
  <si>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</si>
  <si>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</si>
  <si>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</si>
  <si>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</si>
  <si>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</si>
  <si>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</si>
  <si>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</si>
  <si>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</si>
  <si>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</si>
  <si>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</si>
  <si>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</si>
  <si>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</si>
  <si>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</si>
  <si>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</si>
  <si>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</si>
  <si>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</si>
  <si>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</si>
  <si>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</si>
  <si>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</si>
  <si>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</si>
  <si>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</si>
  <si>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2100201</t>
  </si>
  <si>
    <t>综合医院</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</si>
  <si>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</si>
  <si>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</si>
  <si>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</si>
  <si>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</si>
  <si>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</si>
  <si>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</si>
  <si>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</si>
  <si>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</si>
  <si>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</si>
  <si>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</si>
  <si>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</si>
  <si>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</si>
  <si>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</si>
  <si>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</si>
  <si>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</si>
  <si>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</si>
  <si>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</si>
  <si>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</si>
  <si>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</si>
  <si>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</si>
  <si>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</si>
  <si>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</si>
  <si>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</si>
  <si>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</si>
  <si>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</si>
  <si>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</si>
  <si>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</si>
  <si>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</si>
  <si>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</si>
  <si>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</si>
  <si>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</si>
  <si>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</si>
  <si>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</si>
  <si>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</si>
  <si>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</si>
  <si>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</si>
  <si>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</si>
  <si>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</si>
  <si>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</si>
  <si>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</si>
  <si>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</si>
  <si>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</si>
  <si>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</si>
  <si>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</si>
  <si>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</si>
  <si>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</si>
  <si>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</si>
  <si>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</si>
  <si>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</si>
  <si>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</si>
  <si>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</si>
  <si>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</si>
  <si>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</si>
  <si>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</si>
  <si>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</si>
  <si>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</si>
  <si>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</si>
  <si>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</si>
  <si>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</si>
  <si>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</si>
  <si>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</si>
  <si>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</si>
  <si>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</si>
  <si>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</si>
  <si>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</si>
  <si>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</si>
  <si>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</si>
  <si>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</si>
  <si>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</si>
  <si>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</si>
  <si>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</si>
  <si>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</si>
  <si>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</si>
  <si>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</si>
  <si>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</si>
  <si>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</si>
  <si>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</si>
  <si>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</si>
  <si>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</si>
  <si>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</si>
  <si>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</si>
  <si>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</si>
  <si>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</si>
  <si>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</si>
  <si>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</si>
  <si>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</si>
  <si>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</si>
  <si>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</si>
  <si>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</si>
  <si>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</si>
  <si>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</si>
  <si>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</si>
  <si>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</si>
  <si>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</si>
  <si>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</si>
  <si>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</si>
  <si>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</si>
  <si>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</si>
  <si>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</si>
  <si>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</si>
  <si>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</si>
  <si>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</si>
  <si>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</si>
  <si>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</si>
  <si>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</si>
  <si>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</si>
  <si>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</si>
  <si>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</si>
  <si>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</si>
  <si>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</si>
  <si>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</si>
  <si>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</si>
  <si>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</si>
  <si>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</si>
  <si>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530102210000000002725</t>
  </si>
  <si>
    <t>行政人员工资支出</t>
  </si>
  <si>
    <t>30101</t>
  </si>
  <si>
    <t>基本工资</t>
  </si>
  <si>
    <t>30102</t>
  </si>
  <si>
    <t>津贴补贴</t>
  </si>
  <si>
    <t>30103</t>
  </si>
  <si>
    <t>奖金</t>
  </si>
  <si>
    <t>530102210000000002726</t>
  </si>
  <si>
    <t>事业人员工资支出</t>
  </si>
  <si>
    <t>30107</t>
  </si>
  <si>
    <t>绩效工资</t>
  </si>
  <si>
    <t>530102210000000002727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</si>
  <si>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</si>
  <si>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</si>
  <si>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</si>
  <si>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</si>
  <si>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</si>
  <si>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</si>
  <si>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</si>
  <si>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</si>
  <si>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</si>
  <si>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</si>
  <si>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</si>
  <si>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530102210000000002728</t>
  </si>
  <si>
    <t>30113</t>
  </si>
  <si>
    <t>530102210000000002738</t>
  </si>
  <si>
    <t>公务交通补贴</t>
  </si>
  <si>
    <t>30239</t>
  </si>
  <si>
    <t>其他交通费用</t>
  </si>
  <si>
    <t>530102210000000002739</t>
  </si>
  <si>
    <t>工会经费</t>
  </si>
  <si>
    <t>30228</t>
  </si>
  <si>
    <t>530102210000000003403</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</si>
  <si>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</si>
  <si>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</si>
  <si>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</si>
  <si>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</si>
  <si>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</si>
  <si>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</si>
  <si>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</si>
  <si>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</si>
  <si>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</si>
  <si>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</si>
  <si>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</si>
  <si>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</si>
  <si>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</si>
  <si>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</si>
  <si>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</si>
  <si>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</si>
  <si>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</si>
  <si>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530102231100001240475</t>
  </si>
  <si>
    <t>离退休人员支出</t>
  </si>
  <si>
    <t>30305</t>
  </si>
  <si>
    <t>生活补助</t>
  </si>
  <si>
    <t>530102231100001401401</t>
  </si>
  <si>
    <t>事业人员绩效奖励</t>
  </si>
  <si>
    <t>530102231100001401423</t>
  </si>
  <si>
    <t>行政人员绩效奖励</t>
  </si>
  <si>
    <t>530102231100001547016</t>
  </si>
  <si>
    <t>离退休及特殊人员福利费</t>
  </si>
  <si>
    <t>530102210000000004625</t>
  </si>
  <si>
    <t>530102210000000004626</t>
  </si>
  <si>
    <t>530102210000000004627</t>
  </si>
  <si>
    <t>530102210000000004634</t>
  </si>
  <si>
    <t>530102231100001220892</t>
  </si>
  <si>
    <t>530102231100001405744</t>
  </si>
  <si>
    <t>530102231100001611660</t>
  </si>
  <si>
    <t>530102210000000003078</t>
  </si>
  <si>
    <t>530102210000000003079</t>
  </si>
  <si>
    <t>530102210000000003081</t>
  </si>
  <si>
    <t>530102210000000003191</t>
  </si>
  <si>
    <t>530102231100001235878</t>
  </si>
  <si>
    <t>530102231100001422875</t>
  </si>
  <si>
    <t>530102241100002274457</t>
  </si>
  <si>
    <t>530102210000000003583</t>
  </si>
  <si>
    <t>530102210000000003585</t>
  </si>
  <si>
    <t>530102210000000003586</t>
  </si>
  <si>
    <t>530102210000000003589</t>
  </si>
  <si>
    <t>公务用车运行维护费</t>
  </si>
  <si>
    <t>30231</t>
  </si>
  <si>
    <t>530102210000000003590</t>
  </si>
  <si>
    <t>530102210000000003591</t>
  </si>
  <si>
    <t>530102210000000003594</t>
  </si>
  <si>
    <t>30206</t>
  </si>
  <si>
    <t>电费</t>
  </si>
  <si>
    <t>530102231100001218996</t>
  </si>
  <si>
    <t>530102231100001424576</t>
  </si>
  <si>
    <t>530102231100001612267</t>
  </si>
  <si>
    <t>其他生活补助</t>
  </si>
  <si>
    <t>530102231100001612336</t>
  </si>
  <si>
    <t>530102210000000003744</t>
  </si>
  <si>
    <t>530102210000000003745</t>
  </si>
  <si>
    <t>530102210000000003746</t>
  </si>
  <si>
    <t>530102210000000003753</t>
  </si>
  <si>
    <t>530102231100001236477</t>
  </si>
  <si>
    <t>530102231100001424024</t>
  </si>
  <si>
    <t>530102231100001611613</t>
  </si>
  <si>
    <t>530102241100002191604</t>
  </si>
  <si>
    <t>530102210000000002914</t>
  </si>
  <si>
    <t>530102210000000002915</t>
  </si>
  <si>
    <t>530102210000000004200</t>
  </si>
  <si>
    <t>530102210000000004205</t>
  </si>
  <si>
    <t>530102231100001235570</t>
  </si>
  <si>
    <t>530102231100001425529</t>
  </si>
  <si>
    <t>530102231100001611515</t>
  </si>
  <si>
    <t>530102241100002204560</t>
  </si>
  <si>
    <t>530102210000000002797</t>
  </si>
  <si>
    <t>530102210000000002798</t>
  </si>
  <si>
    <t>530102210000000002799</t>
  </si>
  <si>
    <t>530102210000000002801</t>
  </si>
  <si>
    <t>530102210000000002803</t>
  </si>
  <si>
    <t>530102210000000002806</t>
  </si>
  <si>
    <t>530102231100001209413</t>
  </si>
  <si>
    <t>530102231100001607297</t>
  </si>
  <si>
    <t>530102231100001607299</t>
  </si>
  <si>
    <t>530102231100001232537</t>
  </si>
  <si>
    <t>530102231100001232559</t>
  </si>
  <si>
    <t>530102231100001414465</t>
  </si>
  <si>
    <t>530102231100001423034</t>
  </si>
  <si>
    <t>530102231100001424169</t>
  </si>
  <si>
    <t>其他村（社区）人员补助</t>
  </si>
  <si>
    <t>530102221100000513259</t>
  </si>
  <si>
    <t>530102221100000513280</t>
  </si>
  <si>
    <t>530102221100000513281</t>
  </si>
  <si>
    <t>530102231100001568536</t>
  </si>
  <si>
    <t>530102221100000497745</t>
  </si>
  <si>
    <t>530102221100000497746</t>
  </si>
  <si>
    <t>530102221100000520632</t>
  </si>
  <si>
    <t>530102231100001572657</t>
  </si>
  <si>
    <t>530102221100000513224</t>
  </si>
  <si>
    <t>530102221100000513225</t>
  </si>
  <si>
    <t>530102221100000513226</t>
  </si>
  <si>
    <t>530102231100001568557</t>
  </si>
  <si>
    <t>530102221100000628630</t>
  </si>
  <si>
    <t>530102221100000628643</t>
  </si>
  <si>
    <t>530102221100000628644</t>
  </si>
  <si>
    <t>530102231100001392601</t>
  </si>
  <si>
    <t>530102231100001216413</t>
  </si>
  <si>
    <t>530102231100001216433</t>
  </si>
  <si>
    <t>530102231100001216434</t>
  </si>
  <si>
    <t>530102231100001572718</t>
  </si>
  <si>
    <t>530102241100002203918</t>
  </si>
  <si>
    <t>530102241100002203920</t>
  </si>
  <si>
    <t>530102241100002203934</t>
  </si>
  <si>
    <t>530102241100002203936</t>
  </si>
  <si>
    <t>预算05-1表</t>
  </si>
  <si>
    <t>项目分类</t>
  </si>
  <si>
    <t>项目单位</t>
  </si>
  <si>
    <t>经济科目编码</t>
  </si>
  <si>
    <t>经济科目名称</t>
  </si>
  <si>
    <t>本年拨款</t>
  </si>
  <si>
    <t>其中：本次下达</t>
  </si>
  <si>
    <t>530102241100002206572</t>
  </si>
  <si>
    <t>残疾人保障金专项经费</t>
  </si>
  <si>
    <t>其他公用支出</t>
  </si>
  <si>
    <t>530102251100003867055</t>
  </si>
  <si>
    <t>党建经费</t>
  </si>
  <si>
    <t>专项业务类</t>
  </si>
  <si>
    <t>530102231100001252637</t>
  </si>
  <si>
    <t>已脱贫人口家庭医生签约专项资金</t>
  </si>
  <si>
    <t>30227</t>
  </si>
  <si>
    <t>委托业务费</t>
  </si>
  <si>
    <t>530102231100001608585</t>
  </si>
  <si>
    <t>卫生健康管理业务专项经费</t>
  </si>
  <si>
    <t>30202</t>
  </si>
  <si>
    <t>印刷费</t>
  </si>
  <si>
    <t>30214</t>
  </si>
  <si>
    <t>租赁费</t>
  </si>
  <si>
    <t>530102231100001611667</t>
  </si>
  <si>
    <t>高危孕产妇、婴儿抢救专项经费</t>
  </si>
  <si>
    <t>530102231100001611686</t>
  </si>
  <si>
    <t>病媒生物防治专项经费</t>
  </si>
  <si>
    <t>530102231100001612481</t>
  </si>
  <si>
    <t>计划生育专项补助经费</t>
  </si>
  <si>
    <t>530102241100002264947</t>
  </si>
  <si>
    <t>乡村医生补助经费</t>
  </si>
  <si>
    <t>530102241100002265129</t>
  </si>
  <si>
    <t>严重精神障碍患者监护人“以奖代补”补助资金</t>
  </si>
  <si>
    <t>530102241100002328452</t>
  </si>
  <si>
    <t>生育支持项目专用资金</t>
  </si>
  <si>
    <t>530102241100002328548</t>
  </si>
  <si>
    <t>计生特殊家庭节日慰问经费</t>
  </si>
  <si>
    <t>530102241100002328637</t>
  </si>
  <si>
    <t>村小组计生服务员生活补贴经费</t>
  </si>
  <si>
    <t>530102241100002454560</t>
  </si>
  <si>
    <t>慢性病综合防控示范区建设工作经费</t>
  </si>
  <si>
    <t>530102241100002455028</t>
  </si>
  <si>
    <t>第四轮国家卫生城市复审及健康城市建设工作经费</t>
  </si>
  <si>
    <t>530102251100003873796</t>
  </si>
  <si>
    <t>法律顾问专项资金</t>
  </si>
  <si>
    <t>530102251100003933504</t>
  </si>
  <si>
    <t>昆财社〔2025〕1号2025年脱贫人口重点人群和农村低收入人群家庭医生签约服务补助资金</t>
  </si>
  <si>
    <t>530102251100003933688</t>
  </si>
  <si>
    <t>昆财社〔2024〕185号2025年计划生育奖励与扶助省级资金</t>
  </si>
  <si>
    <t>530102251100003952120</t>
  </si>
  <si>
    <t>187号2025年基本公共卫生省级补助资金</t>
  </si>
  <si>
    <t>民生类</t>
  </si>
  <si>
    <t>530102251100003872214</t>
  </si>
  <si>
    <t>基本公共卫生服务项目专项经费</t>
  </si>
  <si>
    <t>530102251100003872311</t>
  </si>
  <si>
    <t>计划生育特别扶助制度专项经费</t>
  </si>
  <si>
    <t>530102251100003956294</t>
  </si>
  <si>
    <t>2025年计划生育奖励扶助制度省级资金</t>
  </si>
  <si>
    <t>事业人员支出工资</t>
  </si>
  <si>
    <t>530102241100002260389</t>
  </si>
  <si>
    <t>事业支出人员经费</t>
  </si>
  <si>
    <t>530102241100002189020</t>
  </si>
  <si>
    <t>残疾人就业保障经费</t>
  </si>
  <si>
    <t>530102251100003865533</t>
  </si>
  <si>
    <t>党建项目经费</t>
  </si>
  <si>
    <t>530102241100002223365</t>
  </si>
  <si>
    <t>婚检项目经费</t>
  </si>
  <si>
    <t>30218</t>
  </si>
  <si>
    <t>专用材料费</t>
  </si>
  <si>
    <t>30226</t>
  </si>
  <si>
    <t>劳务费</t>
  </si>
  <si>
    <t>530102241100002458817</t>
  </si>
  <si>
    <t>事业发展类</t>
  </si>
  <si>
    <t>530102241100002260007</t>
  </si>
  <si>
    <t>事业支出公用经费</t>
  </si>
  <si>
    <t>30204</t>
  </si>
  <si>
    <t>手续费</t>
  </si>
  <si>
    <t>30209</t>
  </si>
  <si>
    <t>物业管理费</t>
  </si>
  <si>
    <t>530102241100002260418</t>
  </si>
  <si>
    <t>事业支出政府采购经费</t>
  </si>
  <si>
    <t>530102251100003712269</t>
  </si>
  <si>
    <t>新增资产配置经费</t>
  </si>
  <si>
    <t>31002</t>
  </si>
  <si>
    <t>办公设备购置</t>
  </si>
  <si>
    <t>31003</t>
  </si>
  <si>
    <t>专用设备购置</t>
  </si>
  <si>
    <t>31022</t>
  </si>
  <si>
    <t>无形资产购置</t>
  </si>
  <si>
    <t>530102251100003863636</t>
  </si>
  <si>
    <t>西市区门诊项目建设经费</t>
  </si>
  <si>
    <t>530102251100003664995</t>
  </si>
  <si>
    <t>530102241100002453580</t>
  </si>
  <si>
    <t>事业支出经费</t>
  </si>
  <si>
    <t>530102251100003872747</t>
  </si>
  <si>
    <t>医师、护士节经费</t>
  </si>
  <si>
    <t>530102251100004084930</t>
  </si>
  <si>
    <t>530102251100003810005</t>
  </si>
  <si>
    <t>2025年新增资产资金</t>
  </si>
  <si>
    <t>530102251100003656518</t>
  </si>
  <si>
    <t>残疾人保障金经费</t>
  </si>
  <si>
    <t>530102251100003865514</t>
  </si>
  <si>
    <t>530102251100003865629</t>
  </si>
  <si>
    <t>食堂运行经费</t>
  </si>
  <si>
    <t>其他运转类</t>
  </si>
  <si>
    <t>530102251100003875333</t>
  </si>
  <si>
    <t>物业管理经费</t>
  </si>
  <si>
    <t>530102251100003863579</t>
  </si>
  <si>
    <t>国家双随机监督抽查工作专项经费</t>
  </si>
  <si>
    <t>530102251100003656659</t>
  </si>
  <si>
    <t>卫生监督执法经费</t>
  </si>
  <si>
    <t>530102251100003666365</t>
  </si>
  <si>
    <t>530102241100002453493</t>
  </si>
  <si>
    <t>530102251100003873191</t>
  </si>
  <si>
    <t>530102251100004085174</t>
  </si>
  <si>
    <t>530102251100003794747</t>
  </si>
  <si>
    <t>530102241100002202552</t>
  </si>
  <si>
    <t>530102231100001865834</t>
  </si>
  <si>
    <t>国卫办医函〔2022〕127号医师节、护士节经费</t>
  </si>
  <si>
    <t>530102251100004084845</t>
  </si>
  <si>
    <t>530102231100001318679</t>
  </si>
  <si>
    <t>事业支出卫生院运维资金</t>
  </si>
  <si>
    <t>530102241100002462861</t>
  </si>
  <si>
    <t>（事业收入）采购项目经费</t>
  </si>
  <si>
    <t>530102251100003654557</t>
  </si>
  <si>
    <t>对个人和家庭的补助</t>
  </si>
  <si>
    <t>530102251100003866158</t>
  </si>
  <si>
    <t>退休人员王秀芳死亡丧葬经费</t>
  </si>
  <si>
    <t>30304</t>
  </si>
  <si>
    <t>抚恤金</t>
  </si>
  <si>
    <t>530102251100003866057</t>
  </si>
  <si>
    <t>530102251100003866142</t>
  </si>
  <si>
    <t>530102251100003873286</t>
  </si>
  <si>
    <t>530102210000000003048</t>
  </si>
  <si>
    <t>疾病预防控制经费</t>
  </si>
  <si>
    <t>530102221100000379910</t>
  </si>
  <si>
    <t>艾滋病防治项目经费</t>
  </si>
  <si>
    <t>530102251100003865611</t>
  </si>
  <si>
    <t>530102241100002265760</t>
  </si>
  <si>
    <t>新院区建设设备采购项目资金</t>
  </si>
  <si>
    <t>530102251100003871520</t>
  </si>
  <si>
    <t>530102210000000000974</t>
  </si>
  <si>
    <t>看守所门诊专项经费</t>
  </si>
  <si>
    <t>530102221100000322845</t>
  </si>
  <si>
    <t>药品零差率销售补助专项资金</t>
  </si>
  <si>
    <t>530102231100001207758</t>
  </si>
  <si>
    <t>药品及卫生材料采购项目资金</t>
  </si>
  <si>
    <t>530102231100001235708</t>
  </si>
  <si>
    <t>医院运维项目资金</t>
  </si>
  <si>
    <t>530102251100003809502</t>
  </si>
  <si>
    <t>残疾人保障资金</t>
  </si>
  <si>
    <t>530102231100001333700</t>
  </si>
  <si>
    <t>事业支出医疗服务支出经费</t>
  </si>
  <si>
    <t>530102251100003873202</t>
  </si>
  <si>
    <t>530102251100004084998</t>
  </si>
  <si>
    <t>530102251100003696471</t>
  </si>
  <si>
    <t>530102241100002481186</t>
  </si>
  <si>
    <t>基层中医药能力提升专项经费</t>
  </si>
  <si>
    <t>530102241100003281258</t>
  </si>
  <si>
    <t>2025年新增资产项目事业资金</t>
  </si>
  <si>
    <t>530102251100003872352</t>
  </si>
  <si>
    <t>530102231100001330706</t>
  </si>
  <si>
    <t>530102231100001318907</t>
  </si>
  <si>
    <t>530102231100001865799</t>
  </si>
  <si>
    <t>医师节、护士节经费</t>
  </si>
  <si>
    <t>530102251100004085297</t>
  </si>
  <si>
    <t>530102221100001615181</t>
  </si>
  <si>
    <t>中医药能力提升经费</t>
  </si>
  <si>
    <t>530102251100003658305</t>
  </si>
  <si>
    <t>530102251100003807519</t>
  </si>
  <si>
    <t>530102231100001323558</t>
  </si>
  <si>
    <t>530102251100003872735</t>
  </si>
  <si>
    <t>530102251100004084997</t>
  </si>
  <si>
    <t>530102251100003812710</t>
  </si>
  <si>
    <t>530102251100003696627</t>
  </si>
  <si>
    <t>530102251100003813493</t>
  </si>
  <si>
    <t>2025年新增资产项目经费</t>
  </si>
  <si>
    <t>530102251100003873213</t>
  </si>
  <si>
    <t>530102251100004087146</t>
  </si>
  <si>
    <t>530102231100001330757</t>
  </si>
  <si>
    <t>530102251100003776606</t>
  </si>
  <si>
    <t>530102251100003659415</t>
  </si>
  <si>
    <t>采购项目经费</t>
  </si>
  <si>
    <t>31005</t>
  </si>
  <si>
    <t>基础设施建设</t>
  </si>
  <si>
    <t>530102251100003879519</t>
  </si>
  <si>
    <t>医生护士节经费</t>
  </si>
  <si>
    <t>530102251100004085143</t>
  </si>
  <si>
    <t>530102231100001506398</t>
  </si>
  <si>
    <t>事业单位支出资金</t>
  </si>
  <si>
    <t>预算05-2表</t>
  </si>
  <si>
    <t>项目年度绩效目标</t>
  </si>
  <si>
    <t>一级指标</t>
  </si>
  <si>
    <t>二级指标</t>
  </si>
  <si>
    <t>三级指标</t>
  </si>
  <si>
    <t>指标性质</t>
  </si>
  <si>
    <t>指标值</t>
  </si>
  <si>
    <t>度量单位</t>
  </si>
  <si>
    <t>指标属性</t>
  </si>
  <si>
    <t>指标内容</t>
  </si>
  <si>
    <t>严格按照国家基本公卫管理要求，落实开展相关项目，确保上级业务部门下达绩效考核目标全面完成，推进健康昆明建设，持续提升辖区公共卫生水平，有效巩固现有工作成果，着力提升群众获得感、服务对象满意度达上级要求。</t>
  </si>
  <si>
    <t>产出指标</t>
  </si>
  <si>
    <t>数量指标</t>
  </si>
  <si>
    <t>适龄儿童国家免疫规划疫苗接种率</t>
  </si>
  <si>
    <t>&gt;=</t>
  </si>
  <si>
    <t>%</t>
  </si>
  <si>
    <t>定量指标</t>
  </si>
  <si>
    <t xml:space="preserve">适龄儿童国家免疫规划疫苗接种率
</t>
  </si>
  <si>
    <t>7岁以下儿童健康管理率</t>
  </si>
  <si>
    <t>90</t>
  </si>
  <si>
    <t>孕产妇系统管理率</t>
  </si>
  <si>
    <t>0-6岁儿童眼保健和视力检查覆盖率</t>
  </si>
  <si>
    <t xml:space="preserve">0-6岁儿童眼保健和视力检查覆盖率
</t>
  </si>
  <si>
    <t>3岁以下儿童系统管理率</t>
  </si>
  <si>
    <t>85</t>
  </si>
  <si>
    <t xml:space="preserve">3岁以下儿童系统管理率
</t>
  </si>
  <si>
    <t>老年人中医药健康管理率</t>
  </si>
  <si>
    <t>74</t>
  </si>
  <si>
    <t>高血压患者基层规范管理服务任务数</t>
  </si>
  <si>
    <t>=</t>
  </si>
  <si>
    <t>44500</t>
  </si>
  <si>
    <t>人</t>
  </si>
  <si>
    <t xml:space="preserve">高血压患者基层规范管理服务任务数
</t>
  </si>
  <si>
    <t>2型糖尿病患者基层规范管理服务任务数</t>
  </si>
  <si>
    <t>17200</t>
  </si>
  <si>
    <t xml:space="preserve">2型糖尿病患者基层规范管理服务任务数
</t>
  </si>
  <si>
    <t>肺结核患者管理率</t>
  </si>
  <si>
    <t>社区在册居家严重精神障碍患者健康管理率</t>
  </si>
  <si>
    <t>80</t>
  </si>
  <si>
    <t xml:space="preserve">社区在册居家严重精神障碍患者健康管理率
</t>
  </si>
  <si>
    <t>儿童中医药健康管理率</t>
  </si>
  <si>
    <t xml:space="preserve">儿童中医药健康管理率
</t>
  </si>
  <si>
    <t>职业健康检查服务覆盖率</t>
  </si>
  <si>
    <t xml:space="preserve">职业健康检查服务覆盖率
</t>
  </si>
  <si>
    <t>宫颈癌、乳腺癌筛查目标人群覆盖率</t>
  </si>
  <si>
    <t xml:space="preserve">较上年提高 </t>
  </si>
  <si>
    <t>是/否</t>
  </si>
  <si>
    <t xml:space="preserve">宫颈癌、乳腺癌筛查目标人群覆盖率
</t>
  </si>
  <si>
    <t>质量指标</t>
  </si>
  <si>
    <t>居民规范化电子健康档案覆盖率</t>
  </si>
  <si>
    <t>64</t>
  </si>
  <si>
    <t xml:space="preserve">居民规范化电子健康档案覆盖率
</t>
  </si>
  <si>
    <t>高血压患者基层规范管理服务率</t>
  </si>
  <si>
    <t xml:space="preserve">高血压患者基层规范管理服务率
</t>
  </si>
  <si>
    <t>2型糖尿病患者基层规范管理服务率</t>
  </si>
  <si>
    <t xml:space="preserve">2型糖尿病患者基层规范管理服务率
</t>
  </si>
  <si>
    <t>65岁以上老年人城乡社区规范健康管理服务率</t>
  </si>
  <si>
    <t xml:space="preserve">65岁以上老年人城乡社区规范健康管理服务率
</t>
  </si>
  <si>
    <t>传染病和突发公共卫生时间报告率</t>
  </si>
  <si>
    <t>95</t>
  </si>
  <si>
    <t xml:space="preserve">传染病和突发公共卫生时间报告率
</t>
  </si>
  <si>
    <t>效益指标</t>
  </si>
  <si>
    <t>社会效益</t>
  </si>
  <si>
    <t>城乡居民公共卫生差距</t>
  </si>
  <si>
    <t>不断缩小</t>
  </si>
  <si>
    <t>定性指标</t>
  </si>
  <si>
    <t>居民健康素养水平</t>
  </si>
  <si>
    <t>不断提高</t>
  </si>
  <si>
    <t xml:space="preserve">居民健康素养水平
</t>
  </si>
  <si>
    <t>可持续影响</t>
  </si>
  <si>
    <t>基本公共卫生服务水平</t>
  </si>
  <si>
    <t xml:space="preserve">基本公共卫生服务水平
</t>
  </si>
  <si>
    <t>满意度指标</t>
  </si>
  <si>
    <t>服务对象满意度</t>
  </si>
  <si>
    <t xml:space="preserve">服务对象满意度
</t>
  </si>
  <si>
    <t>本项目开展医疗活动，完成诊疗人次2500人，采购药品及卫生耗材20批次，及时率达到100%，对医疗人员进行规范化培训，合格率达到95%，不断提高医疗技术水平，为了加强中心财务管理，依法收入，节约支出，提高资金使用效益，促进事业发展，使中心各项经费管理有章可循。同时，提供预防、康复、保健、基本医疗和计划生育指导等服务。做好属地孕产妇和儿童保健工作，落实计划生育技术指导职责；承担昆明市五华区卫生健康局委托的其他事项；完成上级交办的其他工作任务。充分挖掘单位内部潜力，利用现有设备和技术条件，扩大医疗服务项目，提高单位的社会效益和经济效益，实现服务对象满意度达到90%。</t>
  </si>
  <si>
    <t>诊疗人次</t>
  </si>
  <si>
    <t>2500</t>
  </si>
  <si>
    <t>人次</t>
  </si>
  <si>
    <t>反映当年诊疗人次</t>
  </si>
  <si>
    <t>采购药品及卫生耗材批次</t>
  </si>
  <si>
    <t>20</t>
  </si>
  <si>
    <t>次</t>
  </si>
  <si>
    <t>反映当年采购药品及卫生耗材批次</t>
  </si>
  <si>
    <t>医疗人员规范化培训合格率</t>
  </si>
  <si>
    <t>反映医疗人员规范化培训合格率</t>
  </si>
  <si>
    <t>医疗纠纷发生率</t>
  </si>
  <si>
    <t>&lt;=</t>
  </si>
  <si>
    <t>反映医疗纠纷发生率</t>
  </si>
  <si>
    <t>采购药品及卫生耗材验收合格率</t>
  </si>
  <si>
    <t>100</t>
  </si>
  <si>
    <t>反映采购药品及卫生耗材验收合格率</t>
  </si>
  <si>
    <t>职责履行工作完成达标率</t>
  </si>
  <si>
    <t>反映职责履行工作完成达标率</t>
  </si>
  <si>
    <t>时效指标</t>
  </si>
  <si>
    <t>项目完成时限</t>
  </si>
  <si>
    <t>年度内</t>
  </si>
  <si>
    <t>反应项目完成时限</t>
  </si>
  <si>
    <t>药品采购及时率</t>
  </si>
  <si>
    <t>反应药品采购及时率</t>
  </si>
  <si>
    <t>成本指标</t>
  </si>
  <si>
    <t>经济成本指标</t>
  </si>
  <si>
    <t>预算批复金额</t>
  </si>
  <si>
    <t>元</t>
  </si>
  <si>
    <t>反应经济成本</t>
  </si>
  <si>
    <t>提高基层社区日常管理水平</t>
  </si>
  <si>
    <t>有效提高</t>
  </si>
  <si>
    <t>反映提高基层社区日常管理水平</t>
  </si>
  <si>
    <t>提高医疗技术水平</t>
  </si>
  <si>
    <t>效果明显</t>
  </si>
  <si>
    <t>反映长期提高医疗技术水平</t>
  </si>
  <si>
    <t xml:space="preserve">
依据五政办通【2015】54号文件《五华区行政事业单位国有资产管理暂行办法》规定，年度内购置一批设备，且设备采购验收合格，通过完善医疗设备，不断提高医疗服质量、提高医疗收入、促进卫生院发展。</t>
  </si>
  <si>
    <t>购置设备数量</t>
  </si>
  <si>
    <t>批</t>
  </si>
  <si>
    <t>反映购置数量完成情况。</t>
  </si>
  <si>
    <t>设备采购验收合格率</t>
  </si>
  <si>
    <t>年度内完成项目</t>
  </si>
  <si>
    <t>年度内预算批复内</t>
  </si>
  <si>
    <t>经济效益</t>
  </si>
  <si>
    <t>医疗收入</t>
  </si>
  <si>
    <t>增加</t>
  </si>
  <si>
    <t>医疗收入增加</t>
  </si>
  <si>
    <t>提高医疗服务质量</t>
  </si>
  <si>
    <t>效果显著</t>
  </si>
  <si>
    <t>设备使用人员满意度</t>
  </si>
  <si>
    <t xml:space="preserve">反映服务对象满意度
</t>
  </si>
  <si>
    <t>完成资产购置34800元；设备采购验收合格率达到98%；通过项目实施，提高服务质量，促进卫生事业发展；为患者提供更先进的诊疗技术，提升服务对象满意度。</t>
  </si>
  <si>
    <t>采购类别数量</t>
  </si>
  <si>
    <t>34800</t>
  </si>
  <si>
    <t>反映采购金额</t>
  </si>
  <si>
    <t>年度预算批复内</t>
  </si>
  <si>
    <t>提高服务质量，促进卫生事业发展</t>
  </si>
  <si>
    <t>反映服务质量</t>
  </si>
  <si>
    <t>为患者提供更先进的诊疗技术</t>
  </si>
  <si>
    <t>年度内做好医师节、护士节慰问工作，对我院15名医师以及40名护士进行慰问，通过开展医师节、护士节慰问活动，提升医护人员工作积极性，加强医护人员积极性和归属感。同时，提高服务意识和业务水平，有效提升中心服务质量提升，医师护士满意度达90%。</t>
  </si>
  <si>
    <t>护士节慰问人数</t>
  </si>
  <si>
    <t>40</t>
  </si>
  <si>
    <t>反映护士节慰问人数</t>
  </si>
  <si>
    <t>医师节慰问人数</t>
  </si>
  <si>
    <t>反映医师节慰问人数</t>
  </si>
  <si>
    <t>慰问指标完成率</t>
  </si>
  <si>
    <t>项目完成时效</t>
  </si>
  <si>
    <t>反映项目完成时效</t>
  </si>
  <si>
    <t>预算批复</t>
  </si>
  <si>
    <t>反映经济成本</t>
  </si>
  <si>
    <t>服务对象投诉量</t>
  </si>
  <si>
    <t>上年数</t>
  </si>
  <si>
    <t>反映服务对象投诉量</t>
  </si>
  <si>
    <t>医护人员工作积极性</t>
  </si>
  <si>
    <t>反映医护人员工作积极性</t>
  </si>
  <si>
    <t>反映服务对象满意度</t>
  </si>
  <si>
    <t>保障医院党务工作顺利开展，从而推动医院健康发展。</t>
  </si>
  <si>
    <t>党建经费保障人数</t>
  </si>
  <si>
    <t>62</t>
  </si>
  <si>
    <t>医疗服务能力不断提升</t>
  </si>
  <si>
    <t>不断提升</t>
  </si>
  <si>
    <t>党员满意度</t>
  </si>
  <si>
    <t>2025年对医院信息化系统至少维修或维护5次，对医疗设备至少维修或者维护10次，委托第三方完成医院95%以上的物业管理工作，从而提高医院医疗服务质量和提高患者满意度。</t>
  </si>
  <si>
    <t>委托物业管理工作完成率</t>
  </si>
  <si>
    <t>反映委托的第三方公司保洁保安人员对医院环境卫生、秩序维护工作的完成情况</t>
  </si>
  <si>
    <t>信息化系统维修维护次数</t>
  </si>
  <si>
    <t>次（件）</t>
  </si>
  <si>
    <t>信息化系统更新维护次数</t>
  </si>
  <si>
    <t>设备维修维护次数</t>
  </si>
  <si>
    <t>严格把控设备维修维护的质量</t>
  </si>
  <si>
    <t>物业管理委托工作合格率</t>
  </si>
  <si>
    <t xml:space="preserve">反映保洁保安人员工作的合格情况
</t>
  </si>
  <si>
    <t>年</t>
  </si>
  <si>
    <t>改善医院运营资金压力</t>
  </si>
  <si>
    <t>有效缓解</t>
  </si>
  <si>
    <t>是否</t>
  </si>
  <si>
    <t>能有效改善医院运营的资金压力</t>
  </si>
  <si>
    <t>患者对医院的满意度</t>
  </si>
  <si>
    <t>患者满意度</t>
  </si>
  <si>
    <t xml:space="preserve">2025年完成诊疗人次120000人次以上，完成出院人次7000人次以上，床位使用率达到65%以上。加强成本核算与控制。进一步细化绩效考核制度。根据运行情况不断完善绩效考核细节，落实“两个允许”，实现业务收入持续正增长；强化制度建设，逐步建立健全各项制度、措施、规范，形成一套完整的改革制度。
</t>
  </si>
  <si>
    <t>120000</t>
  </si>
  <si>
    <t>反映全年提供门急诊服务人次</t>
  </si>
  <si>
    <t>出院人次</t>
  </si>
  <si>
    <t>7000</t>
  </si>
  <si>
    <t>反映全年出院人次</t>
  </si>
  <si>
    <t>反映全年医疗纠纷发生率</t>
  </si>
  <si>
    <t>床位使用率</t>
  </si>
  <si>
    <t>65</t>
  </si>
  <si>
    <t>反映全年床位使用率</t>
  </si>
  <si>
    <t>反映项目完成截止日期</t>
  </si>
  <si>
    <t>维持医院正常运营</t>
  </si>
  <si>
    <t>反映能够维持医院正常运营</t>
  </si>
  <si>
    <t>反映医院职工对医院运营的整体满意度</t>
  </si>
  <si>
    <t>2025年采购药品和卫生材料至少各12批，验收合格率达到95%以上，保证医药和中成药价格为出厂价，减轻患者药品负担，提高患者满意度，同时医院通过合理的采购策略和流程，降低药品成本，同时保障药品和卫生材料质量，从而为患者提供更好的医疗服务。</t>
  </si>
  <si>
    <t>采购药品批次</t>
  </si>
  <si>
    <t>批次</t>
  </si>
  <si>
    <t>每年药品采购批次</t>
  </si>
  <si>
    <t>采购卫材批次</t>
  </si>
  <si>
    <t>每年卫材采购批次</t>
  </si>
  <si>
    <t>采购药品验收合格率</t>
  </si>
  <si>
    <t>药品验收合格率</t>
  </si>
  <si>
    <t>采购卫材验收合格率</t>
  </si>
  <si>
    <t>卫材验收合格率</t>
  </si>
  <si>
    <t>在2024年12月31日之前完成项目</t>
  </si>
  <si>
    <t>减轻患者药品负担</t>
  </si>
  <si>
    <t>能够减低药品单价，减轻患者药品负担</t>
  </si>
  <si>
    <t>为有效保障五华区看守所被监管人员的医疗安全，成立五华区医院看守所门诊部，配备12名医护人员，对五华区看守所羁押人员，每年至少巡诊300次，并在五华区医院建立看守所拘留人员就医绿色通道，实现“公安监管部门负责监管安全,卫生计生部门负责医疗卫生”,更好的保障羁押人员的基本医疗需求和维护羁押人员的生命健康权。</t>
  </si>
  <si>
    <t>巡诊次数</t>
  </si>
  <si>
    <t>300</t>
  </si>
  <si>
    <t>反映医务人员巡诊次数</t>
  </si>
  <si>
    <t>医务人员配备数量</t>
  </si>
  <si>
    <t>反映看守所门诊部配备的医务人员数量。</t>
  </si>
  <si>
    <t>羁押人员治疗好转率</t>
  </si>
  <si>
    <t>患病羁押人员的治疗覆盖面</t>
  </si>
  <si>
    <t>项目完成及时性</t>
  </si>
  <si>
    <t>项目完成及时情况</t>
  </si>
  <si>
    <t>维护羁押人员的生命健康权</t>
  </si>
  <si>
    <t>维护羁押人员生命健康权，保障看守所关押人员生命健康，维持社会稳定发展。</t>
  </si>
  <si>
    <t>保障羁押人员的基本医疗需求</t>
  </si>
  <si>
    <t>保障看守所羁押人员的健康需求</t>
  </si>
  <si>
    <t>看守所工作人员满意度</t>
  </si>
  <si>
    <t>2025年护士节时，至少对100名护士进行慰问；2025年医师节时，至少对100名医生进行慰问，使医护人员为社会服务的价值得以充分体现，也让医护人员充分感受上级主管部门及医院领导对他们的关心关爱，同时提高医护人员的工作积极性。</t>
  </si>
  <si>
    <t>慰问目标完成率</t>
  </si>
  <si>
    <t>医护人员满意度</t>
  </si>
  <si>
    <t>群众满意度</t>
  </si>
  <si>
    <t>2025年，医院计划采购医疗专用设备100台以上，设备验收合格率95%以上，以上设备主要用于全力保障新医院搬迁工作，促使新医院全面建设，为患者提供更加舒适和职能的就医环境，全面提高医疗服务质量。</t>
  </si>
  <si>
    <t>医疗专用设备采购数量</t>
  </si>
  <si>
    <t>台/套</t>
  </si>
  <si>
    <t>反映采购医疗专用设备的数量</t>
  </si>
  <si>
    <t>设备验收合格率</t>
  </si>
  <si>
    <t>反映新采购设备验收时合格率</t>
  </si>
  <si>
    <t>反映项目在年度内完成</t>
  </si>
  <si>
    <t>提升医疗服务能力</t>
  </si>
  <si>
    <t>反映新采购的医疗设备能够有效提升医院医疗服务能力</t>
  </si>
  <si>
    <t>反映全年就诊患者对医院服务的整体满意程度</t>
  </si>
  <si>
    <t>34500</t>
  </si>
  <si>
    <t>2025年医师节、护士节时对我院医生和护士进行慰问。护士节慰问人数预计大于2人，医师节慰问预计大于2人，通过医师节、护士节时对我院医生和护士进行活动，有效提升医护人员积极性和归属感，提高服务意识和业务水平，有效提升中心服务质量提升，服务对象满意度达95%。</t>
  </si>
  <si>
    <t>支出标准</t>
  </si>
  <si>
    <t>反映年度支出金额</t>
  </si>
  <si>
    <t>1、持续完善医疗技术管理流程，持续提升医疗技术水平，持续推进医疗服务升级。
2、持续做好基层医疗机构综合改革工作，推进医改各项任务指标落实。
3、加强人才培养，加快优势学科建设，全面提升医院核心竞争力，促进卫生院可持续发展。
4、优化医疗服务质量，为患者提供用药方便。
5、年度采购药品及卫生耗材批次大于20批次，提供优质医疗服务。
6、医疗人员规范化培训合格率大于95%，推动中心医疗事业全面发展。
7、职责履行工作完成达标率大于95%，全心全意为人民服务。
8、有效提高基层社区日常管理水平，使服务对象满意度达到95%。</t>
  </si>
  <si>
    <t>服务人群数量</t>
  </si>
  <si>
    <t>常居人口</t>
  </si>
  <si>
    <t>反映服务人群数量</t>
  </si>
  <si>
    <t>15000</t>
  </si>
  <si>
    <t>服务社区数量</t>
  </si>
  <si>
    <t>个</t>
  </si>
  <si>
    <t>反映服务社区数量</t>
  </si>
  <si>
    <t>购买商品验收合格率</t>
  </si>
  <si>
    <t>反映购买商品验收合格率</t>
  </si>
  <si>
    <t>项目完成及时</t>
  </si>
  <si>
    <t>及时</t>
  </si>
  <si>
    <t>反映年度内支付金额</t>
  </si>
  <si>
    <t>长期提高医疗技术水平</t>
  </si>
  <si>
    <t>做好本部门人员、公用经费保障，按规定落实干部职工各项待遇，支持部门正常履职。</t>
  </si>
  <si>
    <t>工资福利发放人数</t>
  </si>
  <si>
    <t>反映部门（单位）实际发放工资人员数量。工资福利包括：行政人员工资、社会保险、住房公积金、职业年金等。</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</si>
  <si>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</si>
  <si>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</si>
  <si>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</si>
  <si>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</si>
  <si>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</si>
  <si>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</si>
  <si>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</si>
  <si>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孕产妇、婴儿死亡率是市委市政府对五华区为区政府年度目标责任考核的重要内容，确保孕产妇、婴儿死亡率控制在指标内。完成以下工作目标：
1、孕产妇死亡率小于5/10万人次；
2、婴儿死亡指标小于2.5‰；
通过项目实施，有效降低孕产妇、婴儿死亡情况，持续加强高危孕产妇、婴儿抢救，持续推进母婴安全、妇幼健康事业整体高质量发展。</t>
  </si>
  <si>
    <t>孕产妇死亡率</t>
  </si>
  <si>
    <t>5/10</t>
  </si>
  <si>
    <t>万人次</t>
  </si>
  <si>
    <t>反映孕产妇死亡情况</t>
  </si>
  <si>
    <t>婴儿死亡指标</t>
  </si>
  <si>
    <t>2.5</t>
  </si>
  <si>
    <t>‰</t>
  </si>
  <si>
    <t>反映婴儿死亡情况</t>
  </si>
  <si>
    <t>孕产妇死亡情况</t>
  </si>
  <si>
    <t>有所下降</t>
  </si>
  <si>
    <t>婴儿死亡情况</t>
  </si>
  <si>
    <t>资金发放及时性</t>
  </si>
  <si>
    <t>反映资金发放及时性</t>
  </si>
  <si>
    <t>年度预算批复金额</t>
  </si>
  <si>
    <t>预算完成率</t>
  </si>
  <si>
    <t>持续加强高危孕产妇、婴儿抢救</t>
  </si>
  <si>
    <t>持续加强</t>
  </si>
  <si>
    <t>受益对象满意度</t>
  </si>
  <si>
    <t>本项目年度内计划发放生育特扶家庭节日慰问2006户，慰问金发放按相关文件分段开展，慰问对象满意度≥90%，确保符合条件相关家庭在政策、经济、情感等方面得到关爱和补助。</t>
  </si>
  <si>
    <t>发放计划生育特扶家庭节日慰问户数</t>
  </si>
  <si>
    <t>2006</t>
  </si>
  <si>
    <t>户</t>
  </si>
  <si>
    <t>“5.29”慰问计生困难家庭（含高新区）110户，每户100元，合计11000元；“元旦、春节”“中秋、国庆”共计2058户，其中：慰问失独家庭1838户（含高新区），每户200元，合计367600元；慰问计生困难家庭、流动人口困难家庭（含高新区）220户，每户200元，合计44000元。</t>
  </si>
  <si>
    <t>申报审核时限达标率</t>
  </si>
  <si>
    <t>申报审核时限达标率100%</t>
  </si>
  <si>
    <t>符合条件申报对象覆盖率</t>
  </si>
  <si>
    <t>符合条件申报对象覆盖率100%</t>
  </si>
  <si>
    <t>资金发放到位率</t>
  </si>
  <si>
    <t>资金发放到位率100%</t>
  </si>
  <si>
    <t>预算批复数</t>
  </si>
  <si>
    <t>反映资金下达情况。</t>
  </si>
  <si>
    <t>家庭发展能力</t>
  </si>
  <si>
    <t>逐步提高</t>
  </si>
  <si>
    <t>家庭发展能力逐步提高</t>
  </si>
  <si>
    <t>社会稳定</t>
  </si>
  <si>
    <t>社会稳定逐步提高</t>
  </si>
  <si>
    <t>慰问对象满意度</t>
  </si>
  <si>
    <t>反映慰问对象满意情况</t>
  </si>
  <si>
    <t>生育支持项目分别为：一次性生育补贴；育儿补助；婴幼儿意外伤害险参保补贴各项内容均按照相关文件分时段开展，每年按照国家、省、市、区工作要求保障资金全部兑付到位。2025年预计一次性生育补贴人数2500户、育儿补助人数5674人、婴幼儿意外伤害险参保补贴人数19377人，符合条件的申报对象实现全覆盖，从而提高补贴对象满意度，逐步提升家庭发展能力，维护社会和谐稳定发展。</t>
  </si>
  <si>
    <t>一次性生育补贴户数</t>
  </si>
  <si>
    <t>户（套)</t>
  </si>
  <si>
    <t xml:space="preserve">2025年预算一次性生育补贴户数2500户
</t>
  </si>
  <si>
    <t>育儿补助人数</t>
  </si>
  <si>
    <t>5674</t>
  </si>
  <si>
    <t xml:space="preserve">2025年预算育儿补助人数5674人
</t>
  </si>
  <si>
    <t>婴幼儿意外伤害险参保补贴人数</t>
  </si>
  <si>
    <t>19377</t>
  </si>
  <si>
    <t xml:space="preserve">2025年预算婴幼儿意外伤害险参保补贴人数19377人
</t>
  </si>
  <si>
    <t>反映资金下达情况</t>
  </si>
  <si>
    <t>补贴对象满意度</t>
  </si>
  <si>
    <t>奖励扶助对象满意度90%以上</t>
  </si>
  <si>
    <t xml:space="preserve">2025年按相关政策要求发放计划生育特别扶助金（独生子女伤残、死亡）；按照相关文件分时段开展，每年按照国家、省、市、区工作要求保障资金全部兑付到位。发放时限严格按政策要求执行、严格按照相关标准兑付到位，失独、伤残家庭提供关爱扶持，增强相关家庭必要的生活保障，提升相关家庭幸福感。
</t>
  </si>
  <si>
    <t>独生子女死亡人数</t>
  </si>
  <si>
    <t>1159</t>
  </si>
  <si>
    <t xml:space="preserve">独生子女死亡预算人数1159人
</t>
  </si>
  <si>
    <t>独生子女伤残人数</t>
  </si>
  <si>
    <t>797</t>
  </si>
  <si>
    <t xml:space="preserve">独生子女伤残预算人数797人
</t>
  </si>
  <si>
    <t xml:space="preserve">申报审核时限达标率100%
</t>
  </si>
  <si>
    <t xml:space="preserve">符合条件申报对象覆盖率100%
</t>
  </si>
  <si>
    <t xml:space="preserve">资金发放到位率100%
</t>
  </si>
  <si>
    <t xml:space="preserve">家庭发展能力逐步提高
</t>
  </si>
  <si>
    <t xml:space="preserve">社会稳定逐步提高
</t>
  </si>
  <si>
    <t>补助扶持对象满意度</t>
  </si>
  <si>
    <t xml:space="preserve">补助扶持对象满意度85%以上
</t>
  </si>
  <si>
    <t>2025年计划完成225人保障村小组计生服务人员补助资金，发放时限及补助资金严格按照文件执行，补贴对象满意度达90%以上，确保行政及服务职能有效正常开展。计划生育管理工作履职要求有效落实。</t>
  </si>
  <si>
    <t>村小组计生服务员人数</t>
  </si>
  <si>
    <t>225</t>
  </si>
  <si>
    <t>2025年村小组计生服务员225人</t>
  </si>
  <si>
    <t>补贴对象满意度90%以上</t>
  </si>
  <si>
    <t xml:space="preserve">我区公共区域的病媒生物防制工作已全面实行市场化运作，2025年预计消杀窨井26113个，消杀面积达97.5平方公里，达到国家病媒生物防制C级标准。通过项目实施，有效提升病媒防治水平，对开展健康主题公园、步道、小屋、健康一条街等健康支持性环境进一步提高，病媒消杀的群众满意度达90%以上。
</t>
  </si>
  <si>
    <t>消杀窨井</t>
  </si>
  <si>
    <t>26113</t>
  </si>
  <si>
    <t>消杀面积</t>
  </si>
  <si>
    <t>97.5</t>
  </si>
  <si>
    <t>平方公里</t>
  </si>
  <si>
    <t>消杀标准</t>
  </si>
  <si>
    <t>C</t>
  </si>
  <si>
    <t>级</t>
  </si>
  <si>
    <t>国家病媒生物密度防控水平标准C级</t>
  </si>
  <si>
    <t>健康支持性环境进行维修和建设合格率</t>
  </si>
  <si>
    <t>反映项目完成情况</t>
  </si>
  <si>
    <t>病媒防治水平</t>
  </si>
  <si>
    <t>显著提高</t>
  </si>
  <si>
    <t>加强病媒防治，防止病媒生物传播疾病的发生流行，最大限度防治病。</t>
  </si>
  <si>
    <t>慢病防控工作</t>
  </si>
  <si>
    <t>对开展健康主题公园、步道、小屋、健康一条街等健康支持性环境进一步提高。</t>
  </si>
  <si>
    <t>病媒消杀的群众满意度</t>
  </si>
  <si>
    <t>健康支持性环境进行维修和建设满意度</t>
  </si>
  <si>
    <t>根据昆财社〔2024〕129号文，本项目完成以下年度目标：
1、重点监测对象签约率达95%以上；
2、脱贫人口和重点签约对象受益人数（人）不少于895人；
3、规范管理已签约高血压、糖尿病患者；
通过项目实施，提升已脱贫人口和农村低收入人群家庭医生签约服务制度知晓率以及签约对象满意度。</t>
  </si>
  <si>
    <t>重点监测对象签约率</t>
  </si>
  <si>
    <t>反映重点监测对象签约率</t>
  </si>
  <si>
    <t>脱贫人口和重点签约对象受益人数（人）</t>
  </si>
  <si>
    <t>895</t>
  </si>
  <si>
    <t xml:space="preserve">反映脱贫人口和重点签约对象受益人数（人）
</t>
  </si>
  <si>
    <t>已签约高血压、糖尿病患者规范管理率</t>
  </si>
  <si>
    <t xml:space="preserve">反映已签约高血压、糖尿病患者规范管理率
</t>
  </si>
  <si>
    <t>服务团队考核兑付及时率</t>
  </si>
  <si>
    <t>反映服务团队考核兑付及时率</t>
  </si>
  <si>
    <t>已脱贫人口和农村低收入人群家庭医生签约服务制度知晓率</t>
  </si>
  <si>
    <t xml:space="preserve">"反映已脱贫人口和农村低收入人群家庭医生签约服务制度知晓率
"
</t>
  </si>
  <si>
    <t>签约对象满意度</t>
  </si>
  <si>
    <t>根据昆明市卫生健康委、市财政局等七部门《昆卫〔2019〕81号关于印发落实严重精神障碍患者监护人监护责任实施“以奖代补”工作的指导意见的通知》要求，按照区级承担比例对严重精神障碍患者人数进行补偿。通过“以奖代补”等方法促进落实严重精神障碍患者监护管理工作，确保严重精神障碍患者报告患病率≥45‰，严重精神障碍患者管理率达90%，严重精神障碍患者服药率在80%以上，依法加强患者救助救治工作，做好患者妥善看护工作。</t>
  </si>
  <si>
    <t>严重精神障碍患者报告患病率</t>
  </si>
  <si>
    <t>45</t>
  </si>
  <si>
    <t>反映严重精神障碍患者报告患病率</t>
  </si>
  <si>
    <t>严重精神障碍患者管理率</t>
  </si>
  <si>
    <t>反映严重精神障碍患者管理率</t>
  </si>
  <si>
    <t>严重精神障碍患者人数</t>
  </si>
  <si>
    <t>400</t>
  </si>
  <si>
    <t>反映严重精神障碍患者人数</t>
  </si>
  <si>
    <t>严重精神障碍患者服药率</t>
  </si>
  <si>
    <t>反映严重精神障碍患者服药率</t>
  </si>
  <si>
    <t>项目完成时间</t>
  </si>
  <si>
    <t>反映项目完成时间</t>
  </si>
  <si>
    <t>提高严重精神障碍患者的救治</t>
  </si>
  <si>
    <t>反映提高严重精神障碍患者的救治</t>
  </si>
  <si>
    <t>提升党员党性修养，进一步加强党建工作。</t>
  </si>
  <si>
    <t>服务党员人数</t>
  </si>
  <si>
    <t>19</t>
  </si>
  <si>
    <t>反映服务党员人数</t>
  </si>
  <si>
    <t>资金支付及时性</t>
  </si>
  <si>
    <t>年初预算数</t>
  </si>
  <si>
    <t>资金使用成本</t>
  </si>
  <si>
    <t>加强党组织建设</t>
  </si>
  <si>
    <t>有所提高</t>
  </si>
  <si>
    <t>单位党员满意度</t>
  </si>
  <si>
    <t>做好本部门残疾人保障金经费保障，促进残疾人就业，按规定落实干部职工各项待遇，支持部门正常履职。</t>
  </si>
  <si>
    <t>缴纳残保金人数</t>
  </si>
  <si>
    <t>32</t>
  </si>
  <si>
    <t>反映部门（单位）实际缴纳列保金人数。</t>
  </si>
  <si>
    <t>根据相关政策文件要求年度将完成:失独家庭一次性抚慰金；城乡部分独生子女全程教育奖学金；部分计划生育家庭城乡居民基本医疗保险个人参保费用补助；农村部分计划生育家庭奖励扶助金；计划生育特别扶助金（独生子女伤残、死亡）；低保独生子女家庭市级生活补助；独生子女保健费；计划生育特殊家庭市级补助金；计划生育特殊家庭失独家庭区级补助金等补助资金的拨付与发放工作，严格按照相关文件分时段开展，保证国家、省、市、区工作要求保障资金全部兑付到位，奖励扶助对象满意度达90%以上，提高辖区相关人群社会保障水平，确保政策目标有效落实。</t>
  </si>
  <si>
    <t>独生子女人数</t>
  </si>
  <si>
    <t>2513</t>
  </si>
  <si>
    <t>2025年预算人数2513人，其中：独生子预算人数1269人；独生女预算人数1244人</t>
  </si>
  <si>
    <t>失独家庭户数</t>
  </si>
  <si>
    <t>71</t>
  </si>
  <si>
    <t xml:space="preserve">2025年预算71户，其中：初婚、丧偶42户；离婚、再婚29户
</t>
  </si>
  <si>
    <t>计划生育家庭人数</t>
  </si>
  <si>
    <t>1956</t>
  </si>
  <si>
    <t xml:space="preserve">2025年预算人数1956人
</t>
  </si>
  <si>
    <t>失独家庭人数</t>
  </si>
  <si>
    <t xml:space="preserve">2025年预算人数1159人
</t>
  </si>
  <si>
    <t>发放计划生育特扶家庭意外伤害险人数</t>
  </si>
  <si>
    <t>1860</t>
  </si>
  <si>
    <t xml:space="preserve">2025年预算人数1860人，60周岁以上1058人，60周岁以下802人。
</t>
  </si>
  <si>
    <t>资金发放及时率</t>
  </si>
  <si>
    <t>奖励扶助对象满意度</t>
  </si>
  <si>
    <t>奖励扶助对象满意度85%以上</t>
  </si>
  <si>
    <t>实施计划生育家庭奖励与扶助制度，缓解计划生育困难家庭在生产、生活、医疗和养老等方面的特殊困难，改善计划生育家庭生产生活状况，引导和帮助计划生育家庭发展生产，保障和改善民生，促进社会和谐稳定。</t>
  </si>
  <si>
    <t>扶助独生子女伤残家庭人数</t>
  </si>
  <si>
    <t xml:space="preserve">扶助独生子女伤残家庭人数
</t>
  </si>
  <si>
    <t>扶助独生子女死亡家庭人数</t>
  </si>
  <si>
    <t xml:space="preserve">扶助独生子女死亡家庭人数
</t>
  </si>
  <si>
    <t>农村部分计划生育家庭奖励扶助人数</t>
  </si>
  <si>
    <t xml:space="preserve">农村部分计划生育家庭奖励扶助人数
</t>
  </si>
  <si>
    <t xml:space="preserve">符合条件申报对象覆盖率
</t>
  </si>
  <si>
    <t xml:space="preserve">资金发放到位率
</t>
  </si>
  <si>
    <t xml:space="preserve">社会稳定
</t>
  </si>
  <si>
    <t xml:space="preserve">奖励扶助对象满意度
</t>
  </si>
  <si>
    <t xml:space="preserve">家庭发展能力
</t>
  </si>
  <si>
    <t>社会稳定水平</t>
  </si>
  <si>
    <t xml:space="preserve">社会稳定水平
</t>
  </si>
  <si>
    <t xml:space="preserve">严格按照国家基本公卫管理要求，落实开展相关项目，确保上级业务部门下达绩效考核目标全面完成，推进健康昆明建设，持续提升辖区公共卫生水平，有效巩固现有工作成果，着力提升群众获得感、服务对象满意度达上级要求。
</t>
  </si>
  <si>
    <t xml:space="preserve">反映适龄儿童国家免疫规划疫苗接种率
</t>
  </si>
  <si>
    <t xml:space="preserve">反映7岁以下儿童健康管理率
</t>
  </si>
  <si>
    <t xml:space="preserve">反映孕产妇系统管理率
</t>
  </si>
  <si>
    <t>70</t>
  </si>
  <si>
    <t xml:space="preserve">反映老年人中医药健康管理率
</t>
  </si>
  <si>
    <t xml:space="preserve">反映肺结核患者管理率
</t>
  </si>
  <si>
    <t xml:space="preserve">反映社区在册居家严重精神障碍患者健康管理率
</t>
  </si>
  <si>
    <t>77</t>
  </si>
  <si>
    <t xml:space="preserve">反映儿童中医药健康管理率
</t>
  </si>
  <si>
    <t>3岁以下儿童健康管理率</t>
  </si>
  <si>
    <t xml:space="preserve">反映3岁以下儿童健康管理率
</t>
  </si>
  <si>
    <t>高血压患者管理人数</t>
  </si>
  <si>
    <t>43700</t>
  </si>
  <si>
    <t xml:space="preserve">反映高血压患者管理人数
</t>
  </si>
  <si>
    <t>糖尿病患者管理人数</t>
  </si>
  <si>
    <t>16500</t>
  </si>
  <si>
    <t xml:space="preserve">反映糖尿病患者管理人数
</t>
  </si>
  <si>
    <t xml:space="preserve">反映居民规范化电子健康档案覆盖率
</t>
  </si>
  <si>
    <t>60</t>
  </si>
  <si>
    <t xml:space="preserve">反映高血压患者基层规范管理服务率
</t>
  </si>
  <si>
    <t xml:space="preserve">反映2型糖尿病患者基层规范管理服务率
</t>
  </si>
  <si>
    <t xml:space="preserve">反映65岁以上老年人城乡社区规范健康管理服务率
</t>
  </si>
  <si>
    <t xml:space="preserve">反映传染病和突发公共卫生时间报告率
</t>
  </si>
  <si>
    <t>疫苗接种及时率</t>
  </si>
  <si>
    <t xml:space="preserve">反映疫苗接种及时率
</t>
  </si>
  <si>
    <t>提升居民健康保健意识、健康知晓率</t>
  </si>
  <si>
    <t xml:space="preserve">反映提升居民健康保健意识、健康知晓率
</t>
  </si>
  <si>
    <t xml:space="preserve">反映受益对象满意度
</t>
  </si>
  <si>
    <t>一是预设置2025年卫生计生管理工作目标，完成三支一扶招募、计划宣传三孩政策印制、行政审批申请表印制工作、公立基层社区卫生服务机构电子票据系统租赁等工作，通过项目实施提高卫生计生管理服务水平。二是市级拟按照第七次人口普查数据下达2024年度无偿献血任务数为22862人次，完成无偿献血工作任务，保证医疗基本用血，提高辖区医疗服务水平，有效促进五华区卫生事业发展。</t>
  </si>
  <si>
    <t>无偿献血任务数</t>
  </si>
  <si>
    <t>22862</t>
  </si>
  <si>
    <t>三支一扶招募面试人次</t>
  </si>
  <si>
    <t>30</t>
  </si>
  <si>
    <t>计划宣传三孩政策印制份数</t>
  </si>
  <si>
    <t>20000</t>
  </si>
  <si>
    <t>份</t>
  </si>
  <si>
    <t>行政审批申请表印制份数</t>
  </si>
  <si>
    <t>500</t>
  </si>
  <si>
    <t>公立基层社区卫生服务机构电子票据系统租赁覆盖率</t>
  </si>
  <si>
    <t xml:space="preserve">公立基层社区卫生服务机构电子票据系统租赁覆盖率
</t>
  </si>
  <si>
    <t>卫生计生管理工作目标完成率</t>
  </si>
  <si>
    <t>万元</t>
  </si>
  <si>
    <t>项目使用经济成本</t>
  </si>
  <si>
    <t>无偿献血工作</t>
  </si>
  <si>
    <t>显著提升</t>
  </si>
  <si>
    <t>通过无偿献血工作，提升人民群众无偿献血意识</t>
  </si>
  <si>
    <t>卫生计生工作管理水平</t>
  </si>
  <si>
    <t>加强卫生计生工作管理，提高业务管理水平</t>
  </si>
  <si>
    <t>提高统计工作水平</t>
  </si>
  <si>
    <t>不断提高统计工作水平，为推进实施健康中国战略、加强卫生服务体系建设提供有力支撑，切实做好五华区卫生健康统计工作</t>
  </si>
  <si>
    <t>通过项目实施提高卫生计生管理服务水平</t>
  </si>
  <si>
    <t>有效提升</t>
  </si>
  <si>
    <t>促进辖区医疗服务水平提升，促进五华区卫生事业发展</t>
  </si>
  <si>
    <t>较大促进</t>
  </si>
  <si>
    <t xml:space="preserve">为全面落实昆财社〔2024〕70号文要求，年度内计划开展：一是保障不少于30人的在岗乡村医生合理收入；二是实现乡村医生职业稳岗；三是大专及以上学历占比达50%以上；四是确保乡村医生补助及时发放到位；以有效提升乡村医生服务能力，稳定乡村医生队伍，乡村医生满意度达90%以上。
</t>
  </si>
  <si>
    <t>保障在岗乡村医生合理收入人数</t>
  </si>
  <si>
    <t>反映保障在岗乡村医生合理收入人数</t>
  </si>
  <si>
    <t>乡村医生职业稳岗率</t>
  </si>
  <si>
    <t>99</t>
  </si>
  <si>
    <t>反映乡村医生职业稳岗率</t>
  </si>
  <si>
    <t>大专及以上学历占比</t>
  </si>
  <si>
    <t>50</t>
  </si>
  <si>
    <t>反映大专及以上学历占比</t>
  </si>
  <si>
    <t>元/人*月</t>
  </si>
  <si>
    <t>反映保障在岗乡村医生合理收入</t>
  </si>
  <si>
    <t>稳定乡村医生队伍</t>
  </si>
  <si>
    <t>长期</t>
  </si>
  <si>
    <t>反映稳定乡村医生队伍</t>
  </si>
  <si>
    <t>乡村医生服务能力得到提升</t>
  </si>
  <si>
    <t>反映乡村医生服务能力得到提升</t>
  </si>
  <si>
    <t>乡村医生满意度</t>
  </si>
  <si>
    <t>反映乡村医生满意度</t>
  </si>
  <si>
    <t>2025年预计开展健康教育宣传活动不少于6次，提供个性化健康指导的机构比例大于50%，学生健康体检率大于90%。同时，儿童窝沟封闭服务覆盖率达60%以上，有自我健康管理小组并规范开展的社区覆盖率占50%以上。通过本项目实施，居民健康素养水平达25%，服务对象满意度达90%以上，有效控制慢性疾病增长，不断提高居民健康素养水平及重点慢性病核心知识的知晓率，促进辖区健康事业发展。</t>
  </si>
  <si>
    <t>健康教育宣传活动</t>
  </si>
  <si>
    <t>开展形势多样的健康教育与健康促进活动</t>
  </si>
  <si>
    <t>健康检测点的机构覆盖率</t>
  </si>
  <si>
    <t>社区卫生服务中心和乡镇卫生院设置自助式健康检测点，并提供个体化健康指导。</t>
  </si>
  <si>
    <t>提供个性化健康指导的机构比例</t>
  </si>
  <si>
    <t>学生健康体检率</t>
  </si>
  <si>
    <t>规范健康体检，开展健康指导。</t>
  </si>
  <si>
    <t>儿童窝沟封闭服务覆盖率</t>
  </si>
  <si>
    <t>适宜技术与工具的推广与评价</t>
  </si>
  <si>
    <t>有自我健康管理小组并规范开展的社区覆盖率</t>
  </si>
  <si>
    <t>鼓励社区慢性病患者积极参与社区自我健康管理活动。</t>
  </si>
  <si>
    <t>25</t>
  </si>
  <si>
    <t>提高居民健康素养水平</t>
  </si>
  <si>
    <t>居民重点慢性病核心知识知晓率</t>
  </si>
  <si>
    <t>提高居民重点慢性病核心知晓率</t>
  </si>
  <si>
    <t>为确保依法行政、降低单位经济业务法律风险，保障单位正常履职，年度内需要聘用法律顾问咨询服务，预防和解决单位潜在的法律风险，推进决策机制合规、合法开展，保证单位法律风险有限有效降低。</t>
  </si>
  <si>
    <t>法律咨询服务事项</t>
  </si>
  <si>
    <t>项</t>
  </si>
  <si>
    <t>反映法律咨询服务事项</t>
  </si>
  <si>
    <t>服务合同考核达标率</t>
  </si>
  <si>
    <t>反映服务合同考核达标情况</t>
  </si>
  <si>
    <t>反映项目完成及时性</t>
  </si>
  <si>
    <t>反映项目使用资金成本</t>
  </si>
  <si>
    <t>法律风险意识</t>
  </si>
  <si>
    <t>反映单位法律风险</t>
  </si>
  <si>
    <t>反映单位员工的满意度情况，单位员工满意度=（被调查对象中满意数/被调查对象的总数）*100%</t>
  </si>
  <si>
    <t xml:space="preserve">2025年认真完成第四轮国家卫生城市复审及健康城市建设工作，包括党政机关、医疗卫生机构、学校的无烟建设、基层医疗卫生机构标准化建设、适龄儿童建卡、建证情况、适龄儿童免疫规划疫苗接种、严重精神障碍患者管理等方面，以巩固国家卫生城市工作成果，确保各项指标达到国家标准，顺利通过复审。通过项目的开展，实现建成区鼠、蚊、蝇、蟑螂的密度达C级，重点行业和单位防蝇和防鼠设施合格率达95%以上，影响健康的主要环境危害因素得到有效治理。确保辖区社会健康综合治理能力全面提升，深入推进健康云南建设。
</t>
  </si>
  <si>
    <t>15岁以上人群吸烟率</t>
  </si>
  <si>
    <t>&lt;</t>
  </si>
  <si>
    <t>无烟党政机关、无烟医疗卫生机构、无烟学校建成比例</t>
  </si>
  <si>
    <t>以街道（乡镇）为单位适龄儿童免疫规划疫苗接种率</t>
  </si>
  <si>
    <t>居住满3个月以上的适龄儿童建卡、建证率</t>
  </si>
  <si>
    <t>辖区内3岁以下儿童系统管理率</t>
  </si>
  <si>
    <t>0—6岁儿童眼保健和视力检查率</t>
  </si>
  <si>
    <t>严重精神障碍患者规范管理率</t>
  </si>
  <si>
    <t>基层医疗卫生机构标准化建设达标率</t>
  </si>
  <si>
    <t>反映基层医疗卫生机构标准化建设达标率</t>
  </si>
  <si>
    <t>建成区鼠、蚊、蝇、蟑螂的密度</t>
  </si>
  <si>
    <t>重点行业和单位防蝇和防鼠设施合格率</t>
  </si>
  <si>
    <t>昆明市将通过国家卫生城市第四次复审时间</t>
  </si>
  <si>
    <t>反映昆明市将通过国家卫生城市第三次复审时间</t>
  </si>
  <si>
    <t>严重精神障碍患者管理率达到</t>
  </si>
  <si>
    <t>75</t>
  </si>
  <si>
    <t>反映严重精神障碍患者管理率达到</t>
  </si>
  <si>
    <t>辖区婴儿死亡率</t>
  </si>
  <si>
    <t>反映辖区婴儿死亡率</t>
  </si>
  <si>
    <t>5岁以下儿童死亡率</t>
  </si>
  <si>
    <t>反映5岁以下儿童死亡率</t>
  </si>
  <si>
    <t>个人卫生支出占卫生总费用的比重</t>
  </si>
  <si>
    <t>持续降低</t>
  </si>
  <si>
    <t>人均预期寿命</t>
  </si>
  <si>
    <t>逐年提高</t>
  </si>
  <si>
    <t>持续提升</t>
  </si>
  <si>
    <t>群众对卫生状况满意率</t>
  </si>
  <si>
    <t>反映群众对卫生状况满意率</t>
  </si>
  <si>
    <t>根据昆财社〔2024〕61号文，本项目完成以下年度目标：
1、重点监测对象签约率达95%以上；
2、脱贫人口和重点签约对象受益人数（人）不少于895人；
3、规范管理已签约高血压、糖尿病患者；
通过项目实施，提升已脱贫人口和农村低收入人群家庭医生签约服务制度知晓率以及签约对象满意度。</t>
  </si>
  <si>
    <t>反映建档立卡贫困人口糖尿病患者签约率</t>
  </si>
  <si>
    <t>反映已签约高血压、糖尿病患者规范管理率</t>
  </si>
  <si>
    <t xml:space="preserve">反映已脱贫人口和农村低收入人群家庭医生签约服务制度知晓率
</t>
  </si>
  <si>
    <t>我局租用大德大厦8楼需要缴纳物业费，租用面积1173平方米，每月每平方米按5元收取；垃圾处置费按每月每平方米0.35元收取；消防检测费按每月每平方米0.2元收取；通讯通道资源占用费按每年8000元收取；固定车位2个，每月每个800元，支持部门正常履职。</t>
  </si>
  <si>
    <t>物业管理面积</t>
  </si>
  <si>
    <t>1173</t>
  </si>
  <si>
    <t>平方米</t>
  </si>
  <si>
    <t>反映公用经费保障部门（单位）实际物业管理面积。物业管理的面积数包括工作人员办公室面积、单位负责管理的公共物业面积、电梯及办公设备等。</t>
  </si>
  <si>
    <t>卫生保洁合格率</t>
  </si>
  <si>
    <t>反映卫生保洁检查验收合格的情况。卫生保洁合格率=卫生保洁检查验收合格次数/卫生保洁总次数*100%</t>
  </si>
  <si>
    <t>年度内完成</t>
  </si>
  <si>
    <t>1年</t>
  </si>
  <si>
    <t>反映在年度内提供的物管服务期限。</t>
  </si>
  <si>
    <t>反映部门（单位）正常运转情况。</t>
  </si>
  <si>
    <t>反映部门（单位）人员对公用经费保障的满意程度。</t>
  </si>
  <si>
    <t>我局结合实际情况，深化卫生监督体系、机构、能力、作风建设，突出24小时应急处理突发公共卫生事件，打击非法行医、印制执法文书、执法终端年费、公文传输年费、审计费、更换卫生监督制服、卫生执法专项整治，切实保障人民群众健康利益。</t>
  </si>
  <si>
    <t>制服购置数量</t>
  </si>
  <si>
    <t>14套</t>
  </si>
  <si>
    <t>套</t>
  </si>
  <si>
    <t>反映制服购置数量</t>
  </si>
  <si>
    <t>公共场所、医疗机构场所抽检数量</t>
  </si>
  <si>
    <t>家</t>
  </si>
  <si>
    <t>反映公共场所、医疗机构场所抽检数量</t>
  </si>
  <si>
    <t>印制执法文书</t>
  </si>
  <si>
    <t>1批</t>
  </si>
  <si>
    <t>反映卫生执法文书</t>
  </si>
  <si>
    <t>处置突发公共卫生事件数量</t>
  </si>
  <si>
    <t>900</t>
  </si>
  <si>
    <t>件</t>
  </si>
  <si>
    <t>反映处置突发公共卫生事件数量</t>
  </si>
  <si>
    <t>打击非法行医数量</t>
  </si>
  <si>
    <t>1次</t>
  </si>
  <si>
    <t>反映打击非法行医数量</t>
  </si>
  <si>
    <t>复印纸采购</t>
  </si>
  <si>
    <t>反映单位用纸情况</t>
  </si>
  <si>
    <t>伙食费补助</t>
  </si>
  <si>
    <t>59</t>
  </si>
  <si>
    <t>反映卫生协管员伙食费补助数量</t>
  </si>
  <si>
    <t>弥补基本水电费、邮电费、办公费不足部分</t>
  </si>
  <si>
    <t>月</t>
  </si>
  <si>
    <t>反映单位水电费、邮电费、办公费支出情况</t>
  </si>
  <si>
    <t>行政执法手持终端设备</t>
  </si>
  <si>
    <t>部</t>
  </si>
  <si>
    <t>反映行政执法手持终端设备数量</t>
  </si>
  <si>
    <t>购置制服验收合格率</t>
  </si>
  <si>
    <t>反映购置制服验收合格率</t>
  </si>
  <si>
    <t>采购类验收合格率</t>
  </si>
  <si>
    <t>反映采购类及宣传片制作验收合格率</t>
  </si>
  <si>
    <t>公共、医疗场所抽检合格率</t>
  </si>
  <si>
    <t>反映公共场所、医疗机构场所抽检合格率</t>
  </si>
  <si>
    <t>处置突发公共卫生事件投诉完成率</t>
  </si>
  <si>
    <t>反映处置突发公共卫生事件投诉完成率</t>
  </si>
  <si>
    <t>打击非法行医行动合格率</t>
  </si>
  <si>
    <t>98</t>
  </si>
  <si>
    <t>反映打击非法行医行动合格率</t>
  </si>
  <si>
    <t>项目完成及时率</t>
  </si>
  <si>
    <t>反映项目完成及时情况</t>
  </si>
  <si>
    <t>突发公共卫生事件处置及时率</t>
  </si>
  <si>
    <t>反映突发公共卫生事件处置及时率</t>
  </si>
  <si>
    <t>卫生协管监督检查能力水平和能力</t>
  </si>
  <si>
    <t>反映项目实施后是否能有效提高卫生协管监督检查能力水平和能力</t>
  </si>
  <si>
    <t>公共场所、医疗机构场所抽检整改</t>
  </si>
  <si>
    <t>反映项目实施后公共场所、医疗机构场所抽检整改效果是否显著提升</t>
  </si>
  <si>
    <t>提高公共卫生水平</t>
  </si>
  <si>
    <t>反映项目实施后是否能有效提高公共卫生水平</t>
  </si>
  <si>
    <t>提升依法执业、经营的意识</t>
  </si>
  <si>
    <t>反映项目实施后是否能有效提升依法执业、经营的意识</t>
  </si>
  <si>
    <t>提升监管对象的意识水平</t>
  </si>
  <si>
    <t>反映项目实施后是否能有效提升监管对象的意识水平</t>
  </si>
  <si>
    <t>反映受益对象满意度</t>
  </si>
  <si>
    <t>社会群众满意度</t>
  </si>
  <si>
    <t>反映社会群众满意度</t>
  </si>
  <si>
    <t xml:space="preserve">根据每年上级文件来制定我单位的双随机工作实施方案，明确抽查范围、抽查频次、抽查方法。
一是建立双随机抽查公所信息系统，实现抽查对象的随机抽取、执法人员的随机分配、检查结果的公开公式等功能。二是建立健全双随机抽查工作考核评价机制，对抽查工作进行定期评估和总结，提高公共卫生水平以及监管对象的意识水平。通过为人民服务、提升群众对执法部门服务满意度，建立和谐稳定的社会秩序和生活氛围。
</t>
  </si>
  <si>
    <t>抽查检测</t>
  </si>
  <si>
    <t>反映抽检次数</t>
  </si>
  <si>
    <t>抽查检测覆盖率</t>
  </si>
  <si>
    <t>反映抽查检测覆盖率</t>
  </si>
  <si>
    <t>反映项目完成时间及及时性情况</t>
  </si>
  <si>
    <t>年度预算数</t>
  </si>
  <si>
    <t>反映项目资金成本节约</t>
  </si>
  <si>
    <t>通过卫生监督执法，提高公共卫生水平</t>
  </si>
  <si>
    <t>加强卫生监督队伍的建设，提升依法执业、经营的意识</t>
  </si>
  <si>
    <t>加强监管对象的知识宣传，提升监管对象的意识水平</t>
  </si>
  <si>
    <t>人民群众满意度</t>
  </si>
  <si>
    <t>通过为人民服务、提升群众对执法部门服务满意度，建立和谐稳定的社会秩序和生活氛围。</t>
  </si>
  <si>
    <t>辖区经营单位满意度</t>
  </si>
  <si>
    <t>辖区经营单位满意度大于等于95%</t>
  </si>
  <si>
    <t>做好本部门人员残保金保障，按规定落实干部职工残保金，支持部门正常履职。</t>
  </si>
  <si>
    <t>财政供养在职人员</t>
  </si>
  <si>
    <t>财政供养在职人员15人</t>
  </si>
  <si>
    <t>财政供养退休人员</t>
  </si>
  <si>
    <t>财政供养退休人员10人</t>
  </si>
  <si>
    <t>预算完成率100%</t>
  </si>
  <si>
    <t>部门履职工作开展</t>
  </si>
  <si>
    <t>部门履职工作开展能正常运转</t>
  </si>
  <si>
    <t>单位人员满意度95%</t>
  </si>
  <si>
    <t>为保障部门能正常履职，为单位人员提供基本生活保障。保障午餐伙食补助，单位部分（24元/餐*22天-150元/月）*12/月*14人。</t>
  </si>
  <si>
    <t>获补对象数</t>
  </si>
  <si>
    <t>人(人次、家)</t>
  </si>
  <si>
    <t>反映获补助人员数量情况。</t>
  </si>
  <si>
    <t>获补对象准确率</t>
  </si>
  <si>
    <t>反映获补助对象认定的准确性情况。</t>
  </si>
  <si>
    <t>兑现准确率</t>
  </si>
  <si>
    <t>反映补助准确发放的情况。
补助兑现准确率=补助兑付额/应付额*100%</t>
  </si>
  <si>
    <t>发放及时率</t>
  </si>
  <si>
    <t>反映发放单位及时发放补助资金的情况。
发放及时率=在时限内发放资金/应发放资金*100%</t>
  </si>
  <si>
    <t>生活状况改善</t>
  </si>
  <si>
    <t>反映补助促进受助对象生活状况改善的情况。</t>
  </si>
  <si>
    <t>反映获补助受益对象的满意程度。</t>
  </si>
  <si>
    <t>为了充分发挥党建经费的作用，提升党员党性修养，进一步加强党建工作。</t>
  </si>
  <si>
    <t>组织党团活动次数</t>
  </si>
  <si>
    <t>组织党团活动次数1次</t>
  </si>
  <si>
    <t>组织党员学习人次</t>
  </si>
  <si>
    <t>组织党员学习人次11人</t>
  </si>
  <si>
    <t>资金支付及时性95%</t>
  </si>
  <si>
    <t>成本小于等于预算数</t>
  </si>
  <si>
    <t>加强党建组织建设</t>
  </si>
  <si>
    <t>得到提高</t>
  </si>
  <si>
    <t>单位党员满意度95%</t>
  </si>
  <si>
    <t>2025年党建项目经费，申请1万元。</t>
  </si>
  <si>
    <t>公用经费保障人数</t>
  </si>
  <si>
    <t>34</t>
  </si>
  <si>
    <t>反映公用经费保障部门（单位）正常运转的在职人数情况。在职人数主要指办公、会议、培训、差旅、水费、电费等公用经费中服务保障的人数。</t>
  </si>
  <si>
    <t>10000</t>
  </si>
  <si>
    <t>预算执行金额</t>
  </si>
  <si>
    <t>按照2025年预算会议纪要以及区政府相关规定进行询价采购。
1.持续完善医疗技术管理流程，持续提升医疗技术水平，持续推进医疗服务升级。
2.优化医疗服务质量，为患者提供就医方便，提高患者满意度。
产品及服务采购数量11项；服务成果验收合格率100%；预算执行金额不超6030000元；使用人对部门工作满意度不低于90%。</t>
  </si>
  <si>
    <t>产品及服务采购数量</t>
  </si>
  <si>
    <t>服务成果验收合格率</t>
  </si>
  <si>
    <t>6030000</t>
  </si>
  <si>
    <t>通过产品及服务购买，保障日常办公运转</t>
  </si>
  <si>
    <t>通过产品及服务购买，保障日常办公运转。</t>
  </si>
  <si>
    <t>使用人对部门工作满意度</t>
  </si>
  <si>
    <t>1.持续完善医疗技术管理流程，持续提升医疗技术水平，持续推进医疗服务升级。
2.优化医疗服务质量，为患者提供就医方便，提高患者满意度。
3.加强人才培养，加快优势学科建设，全面提升医院核心竞争力，促进中心可持续发展。
发放工资、绩效人数不少于90人；支付事项手续真实有效、疫苗验收合格率&gt;=95%；预算执行金额不超13941440元；服务对象满意度不低于90%。</t>
  </si>
  <si>
    <t>发放工资、绩效人数</t>
  </si>
  <si>
    <t>支付事项手续</t>
  </si>
  <si>
    <t>真实有效</t>
  </si>
  <si>
    <t>反映支出手续完整真实有效</t>
  </si>
  <si>
    <t>疫苗验收合格率</t>
  </si>
  <si>
    <t>13941440</t>
  </si>
  <si>
    <t>提高服务水平</t>
  </si>
  <si>
    <t>效果良好</t>
  </si>
  <si>
    <t>保障金按上年用人单位安排残疾人就业未达到在职职工总数1.5%的差额人数和本单位在职职工年平均工资之积计算缴纳。</t>
  </si>
  <si>
    <t>50000</t>
  </si>
  <si>
    <t>残疾人就业保障金</t>
  </si>
  <si>
    <t>可持续影响指标</t>
  </si>
  <si>
    <t>良好</t>
  </si>
  <si>
    <t>事业支出人员经费在编人员一个月基本工资额度、绩效、优秀奖。</t>
  </si>
  <si>
    <t>一个月基本工资额度</t>
  </si>
  <si>
    <t>反映部门（单位）实际发放工资人员数量</t>
  </si>
  <si>
    <t>绩效</t>
  </si>
  <si>
    <t>优秀奖</t>
  </si>
  <si>
    <t>2025年预计新开设五华区妇幼健康服务中心西市区门诊，建设经费216.1万元。开设门诊机构数量1家；预算金额不超2161000元；不断提高妇幼健康服务水平；服务对象满意度不低于85%。</t>
  </si>
  <si>
    <t>开设门诊机构数量</t>
  </si>
  <si>
    <t>项目建设合格率</t>
  </si>
  <si>
    <t>反映项目建设合格情况</t>
  </si>
  <si>
    <t>2161000</t>
  </si>
  <si>
    <t>2025年新增资产配置经费目标：采购资产25项，资产验收合格率100%，提高资产使用效率；通过资产配置，保障日常办公运转效果良好；通过提升硬件设施，妇幼健康服务能力进一步提升；资产使用人员满意度达90%。</t>
  </si>
  <si>
    <t>采购固定资产项数</t>
  </si>
  <si>
    <t>资产验收合格率</t>
  </si>
  <si>
    <t>通过资产配置，保障日常办公运转</t>
  </si>
  <si>
    <t>通过资产配置，保障日常办公运转。</t>
  </si>
  <si>
    <t>通过提升硬件设施，提高服务水平</t>
  </si>
  <si>
    <t>通过提升硬件设施，提高服务水平。</t>
  </si>
  <si>
    <t>使用人员满意度</t>
  </si>
  <si>
    <t>1.让患者和医生之间的沟通更加顺畅，建立互信互动的良好关系，妇幼健康服务能力显著提升；
2.增强医生团队的凝聚力，促进协作与团队合作意识的提升，促进辖区医疗服务水平提升，促进五华区卫生事业发展。
其中：护士节慰问人数不少于20人，医师节慰问人数不少于25人，慰问目标完成比例不低于90%；慰问对象满意度不低于90%。</t>
  </si>
  <si>
    <t>妇幼健康服务能力</t>
  </si>
  <si>
    <t>为贯彻落实《云南省2013年妇幼健康计划工作方案》，建立政府引导、部门协作、社会参与的免费婚检工作机制，加大宣传力度，营造“健康婚配、家庭幸福、社会和谐”的良好社会氛围，促进省、市妇女儿童发展规划目标实现，住院分娩新生儿出生缺陷发生率上升趋势得到有效控制。
1、2025年婚检完成对数≥1316对；
2、婚前医学检查率和婚检结果下达及时率达90%；
3、预算下达金额不超20万；
4、提高群众婚检保健意识、降低孕产妇死亡率、婴儿死亡率和出生缺陷率；
5、提高妇幼保健质量；
6、自愿免费婚检对象满意度不低于90%。</t>
  </si>
  <si>
    <t>婚检完成对数</t>
  </si>
  <si>
    <t>1316</t>
  </si>
  <si>
    <t>对</t>
  </si>
  <si>
    <t>反映婚检完成对数</t>
  </si>
  <si>
    <t>婚前医学检查率</t>
  </si>
  <si>
    <t>反映婚前医学检查率</t>
  </si>
  <si>
    <t>婚检结果下达及时率</t>
  </si>
  <si>
    <t>反映婚检结果下达及时率</t>
  </si>
  <si>
    <t>200000</t>
  </si>
  <si>
    <t>预算下达数</t>
  </si>
  <si>
    <t>群众婚检保健意识</t>
  </si>
  <si>
    <t>提高</t>
  </si>
  <si>
    <t>反映项目实施后是否能提高群众婚检保健意识</t>
  </si>
  <si>
    <t>孕产妇死亡率、婴儿死亡率和出生缺陷率</t>
  </si>
  <si>
    <t>降低</t>
  </si>
  <si>
    <t>通过婚检工作实施，有效降低孕产妇死亡率、婴儿死亡率和出生缺陷率。</t>
  </si>
  <si>
    <t>妇幼保健质量</t>
  </si>
  <si>
    <t>自愿免费婚检对象满意度</t>
  </si>
  <si>
    <t>2025年计划开展医师节及护士节活动，通过活动充分调动医护人员工作积极性及归属感，有效提升医
护人员服务能力水平，确保单位对外服务水平有效提升。医护人员59人，有效提升归属感。节日带
来的尊重与关怀能缓解医护人员压力，激发工作热情与责任感。增进公众理解减少医患矛盾。构建和
谐的关系。使医护人员满意度达到95%。</t>
  </si>
  <si>
    <t>医护人员慰问数</t>
  </si>
  <si>
    <t>反映医护人员慰问数</t>
  </si>
  <si>
    <t>反映慰问目标完成率</t>
  </si>
  <si>
    <t>反映项目完成时限</t>
  </si>
  <si>
    <t>人均支出标准</t>
  </si>
  <si>
    <t>反映人均支出标准</t>
  </si>
  <si>
    <t>反映医护人员满意度</t>
  </si>
  <si>
    <t>根据区级2025年部门预算和2025-2027年中期财政规划工作都署会的通知，中心开展中医活动，预计支出经费50000元。2025年通过中医培训次数不少于2次，培训合格率达到98%以上，有效提升基层中医药服务能力，使辖区居民能够享受到安全、有效、经济、便捷的中医药服务，服务对象满意度达95以上。</t>
  </si>
  <si>
    <t>社区卫生中心提供中医药服务率</t>
  </si>
  <si>
    <t>97</t>
  </si>
  <si>
    <t>反映社区卫生中心提供中医药服务率</t>
  </si>
  <si>
    <t>培训次数</t>
  </si>
  <si>
    <t>反映培训次数</t>
  </si>
  <si>
    <t>社区卫生服务中心设置中医科、中药房</t>
  </si>
  <si>
    <t>反映社区卫生服务中心设置中医科、中药房</t>
  </si>
  <si>
    <t>培训合格率</t>
  </si>
  <si>
    <t>反映培训合格率</t>
  </si>
  <si>
    <t>设置中医科、中药房</t>
  </si>
  <si>
    <t>及时设置</t>
  </si>
  <si>
    <t>反映是否按照要求及时设置中医科、中药房</t>
  </si>
  <si>
    <t>反映经济成本指标不能超过预算批复数</t>
  </si>
  <si>
    <t>基层中医药服务能力</t>
  </si>
  <si>
    <t>反映基层中医药服务能力</t>
  </si>
  <si>
    <t>根据区级2025年部门预算和2025-2027年中期财政规划工作都署会的通知，中心开展医疗活动，服务社区5个，服务人口45000人，预计支出经费12587700元。为了保障其正常运转，完成日常工作任务而发生的人员支出和公用支出。为了加强中心财务管理，依法收入，节约支出，提高资金使用效益，促进事业发展，使中心各项经费管理有章可循。要充分挖掘单位内部潜力，利用现有设备和技术条件，扩大医疗服务项目，提高单位的社会效益和经济效益，使服务对象满意度达95%以上。</t>
  </si>
  <si>
    <t>药品采购次数</t>
  </si>
  <si>
    <t>反映药品采购次数</t>
  </si>
  <si>
    <t>服务人口数量</t>
  </si>
  <si>
    <t>45000</t>
  </si>
  <si>
    <t>反映服务人口数量</t>
  </si>
  <si>
    <t>反映全年进行医疗人员规范化培训合格率</t>
  </si>
  <si>
    <t>反映经济成本指标</t>
  </si>
  <si>
    <t>医疗质量把控对患者的影响</t>
  </si>
  <si>
    <t>反映提升医疗质量对患者产生的积极影响</t>
  </si>
  <si>
    <t>做好本部门残疾人保障金经费保障，按规定落实干部职工各项待遇，支持部门正常履职。</t>
  </si>
  <si>
    <t>完成时效</t>
  </si>
  <si>
    <t>2025</t>
  </si>
  <si>
    <t xml:space="preserve">反映部门（单位）运转情况。
</t>
  </si>
  <si>
    <t xml:space="preserve">反映部门（单位）人员对工资福利发放的满意程度。
</t>
  </si>
  <si>
    <t xml:space="preserve">反映社会公众对部门（单位）履职情况的满意程度。
</t>
  </si>
  <si>
    <t>根据五华区2025年部门预算编审指南-新增资产配置计划，设备采购数量56台。为进一步加强国有资产配置工作，实现与预算管理、政府采购、绩效管理的有机结合。通过完善医疗设备，不断提高医疗服务质量、提高医疗收入、促进卫生中心发展，使用部门及人员满意度达到90%以上。</t>
  </si>
  <si>
    <t>设备采购数量</t>
  </si>
  <si>
    <t>56</t>
  </si>
  <si>
    <t>反映设备采购数量</t>
  </si>
  <si>
    <t>医疗设备采购验收合格率</t>
  </si>
  <si>
    <t>反映医疗设备采购验收合格率</t>
  </si>
  <si>
    <t>新增设备到位时限</t>
  </si>
  <si>
    <t>采购合同约定时限</t>
  </si>
  <si>
    <t>反映新增设备到位率</t>
  </si>
  <si>
    <t>医疗服务质量</t>
  </si>
  <si>
    <t>反映医疗服务质量</t>
  </si>
  <si>
    <t>医疗设备在可使用期间能为患者提供更先进的诊疗技术，提高诊断精确度</t>
  </si>
  <si>
    <t>反映医疗设备在可使用期间能为患者提供更先进的诊疗技术，提高诊断精确度</t>
  </si>
  <si>
    <t>使用部门及人员满意度</t>
  </si>
  <si>
    <t>反映使用部门及人员满意度</t>
  </si>
  <si>
    <t>按照相关职能要求，我单位需进行物资采购，做好相关流调工作；确保监控范围实现辖区全覆盖，提升监控能力及应急反应能力，提高疫情处置效率，同时开展2次以上培训，提升工作人员应急反应及处置工作能力。</t>
  </si>
  <si>
    <t>召开培训会</t>
  </si>
  <si>
    <t>召开培训会次数</t>
  </si>
  <si>
    <t>培训人员合格率</t>
  </si>
  <si>
    <t>培训人员测试是否合格</t>
  </si>
  <si>
    <t>实验室及单位安全保障</t>
  </si>
  <si>
    <t>有效保障</t>
  </si>
  <si>
    <t>是否发生安全事故</t>
  </si>
  <si>
    <t>流调覆盖率</t>
  </si>
  <si>
    <t>全覆盖</t>
  </si>
  <si>
    <t>流调范围是否能够覆盖整个五华区</t>
  </si>
  <si>
    <t>2025年度</t>
  </si>
  <si>
    <t>项目目标任务能否在规定时间内完成</t>
  </si>
  <si>
    <t>提升辖区内疾病监测水平</t>
  </si>
  <si>
    <t>反映项目实施是否有效提升辖区内疾病监测水平</t>
  </si>
  <si>
    <t>反映社会公众对宣传的满意程度。</t>
  </si>
  <si>
    <t>2025年计划开展医师节、护士节相关活动，有效提升相关工作人员积极性和归属感，提高相关人员服务意识和社会责任感，促进社会和谐发展。</t>
  </si>
  <si>
    <t>开展医师节、护士节慰问活动</t>
  </si>
  <si>
    <t>医师、护士积极性</t>
  </si>
  <si>
    <t>工作人员积极性</t>
  </si>
  <si>
    <t>医师、护士满意度</t>
  </si>
  <si>
    <t>工作人员满意度</t>
  </si>
  <si>
    <t>党建经费及时收缴使用</t>
  </si>
  <si>
    <t>党建经费使用</t>
  </si>
  <si>
    <t>党建经费使用情况</t>
  </si>
  <si>
    <t>党建经费及时收缴</t>
  </si>
  <si>
    <t>党建经费收缴使用情况</t>
  </si>
  <si>
    <t>根据目标责任书等相关文件要求，2025年工作目标为：1、开展宣传培训工作，有效提升辖区内艾滋病、性病防控意识，2、扩大艾滋病监测范围，加大艾滋病哨点监测能力，确保风险人员应检尽检；3、引进2个及以上艾滋病性病社会组织参与防艾工作，补足自身人员不足短板，扩大艾滋病监控范围，及时有效对风险人员进行监管，有效控制艾滋病性病传播。</t>
  </si>
  <si>
    <t>社会组织参与防治艾滋病工作</t>
  </si>
  <si>
    <t>参与艾滋病防治的社会组织</t>
  </si>
  <si>
    <t>艾滋病相关知识进行宣传、培训</t>
  </si>
  <si>
    <t>艾滋病相关知识宣传、培训</t>
  </si>
  <si>
    <t>艾滋病哨点检测完成率</t>
  </si>
  <si>
    <t>艾滋病哨点检测点每年任务完成的具体情况及具体数目</t>
  </si>
  <si>
    <t>艾滋病感染者随访管理有效率</t>
  </si>
  <si>
    <t>艾滋病感染者随访管理是否有效果</t>
  </si>
  <si>
    <t>项目完成时限是否在2025年</t>
  </si>
  <si>
    <t>艾滋病预防控制能力</t>
  </si>
  <si>
    <t>工作人员艾滋病预防控制能力</t>
  </si>
  <si>
    <t>艾滋病防治人员能力提升</t>
  </si>
  <si>
    <t>艾滋病防治工作人员水平</t>
  </si>
  <si>
    <t>艾滋病防治项目服务对象满意度</t>
  </si>
  <si>
    <t>保障职工安全用餐</t>
  </si>
  <si>
    <t>保障职工用餐安全</t>
  </si>
  <si>
    <t>79</t>
  </si>
  <si>
    <t>用餐人员安全</t>
  </si>
  <si>
    <t>及时支付用餐费</t>
  </si>
  <si>
    <t>餐费是否能支付</t>
  </si>
  <si>
    <t>职工满意度</t>
  </si>
  <si>
    <t>职工是否满意</t>
  </si>
  <si>
    <t>按时缴纳</t>
  </si>
  <si>
    <t>每年</t>
  </si>
  <si>
    <t>缴纳残保金</t>
  </si>
  <si>
    <t>部门正常运转</t>
  </si>
  <si>
    <t>反映部门（单位）实际发放工资人员数量。工资福利包括：残疾人保障金。</t>
  </si>
  <si>
    <t>丧葬费及时发放</t>
  </si>
  <si>
    <t>丧葬补贴及时发放</t>
  </si>
  <si>
    <t>丧葬费是否及时发放</t>
  </si>
  <si>
    <t>维护社会稳定</t>
  </si>
  <si>
    <t>家属满意度</t>
  </si>
  <si>
    <t>家属是否满意</t>
  </si>
  <si>
    <t>2025年计划开展医师节及护士节活动，通过活动充分调动医护人员工作积极性及归属感，有效提升医
护人员服务能力水平，确保单位对外服务水平有效提升。医护人员24人，有效提升归属感。节日带
来的尊重与关怀能缓解医护人员压力，激发工作热情与责任感。增进公众理解减少医患矛盾。构建和
谐的关系。使医护人员满意度达到95%。</t>
  </si>
  <si>
    <t>24</t>
  </si>
  <si>
    <t>根据五华区2025年部门预算编审指南-新增资产配置计划，设备采购数量313台。为进一步加强国有资产配置工作，实现与预算管理、政府采购、绩效管理的有机结合。通过完善医疗设备，不断提高医疗服务质量、提高医疗收入、促进卫生中心发展，使用部门及人员满意度达到90%以上。</t>
  </si>
  <si>
    <t>313</t>
  </si>
  <si>
    <t>反映设备验收合格率</t>
  </si>
  <si>
    <t>根据区级2025年部门预算和2025-2027年中期财政规划工作都署会的通知，中心开展医疗活动，服务社区12个，服务人口49000人，预计支出经费7592620元。为了保障其正常运转，完成日常工作任务而发生的人员支出和公用支出。为了加强中心财务管理，依法收入，节约支出，提高资金使用效益，促进事业发展，使中心各项经费管理有章可循。要充分挖掘单位内部潜力，利用现有设备和技术条件，扩大医疗服务项目，提高单位的社会效益和经济效益，使服务对象满意度达95%以上。</t>
  </si>
  <si>
    <t>49000</t>
  </si>
  <si>
    <t>根据区级2025年部门预算和2025-2027年中期财政规划工作部署会的通知，中心开展医疗活动，预计支出经费9,400,322.48元。为了保障其正常运转、完成日常工作任务而发生的人员支出和公用支出。为了加强中心财务管理，依法收入，节约支出，提高资金使用效益，促进事业发展，使中心各项经费管理有章可循。要充分挖掘单位内部潜力，利用现有设备和技术条件，扩大医疗服务项目，提高单位的社会效益和经济效益，患者满意度达95%以上。</t>
  </si>
  <si>
    <t>4000</t>
  </si>
  <si>
    <t>采购药品及卫生耗材次数</t>
  </si>
  <si>
    <t>反映当年采购药品及卫生耗材次数</t>
  </si>
  <si>
    <t>服务项目考核优良率</t>
  </si>
  <si>
    <t>反映服务项目考核优良率</t>
  </si>
  <si>
    <t>提质达标合格率</t>
  </si>
  <si>
    <t>反映全年提质达标工程合格率</t>
  </si>
  <si>
    <t>项目执行率</t>
  </si>
  <si>
    <t>每全年项目执行进度</t>
  </si>
  <si>
    <t>门诊收入</t>
  </si>
  <si>
    <t>9,400,322.48</t>
  </si>
  <si>
    <t>反映门诊收入</t>
  </si>
  <si>
    <t>反映全年就诊患者对卫生院服务的整体满意度</t>
  </si>
  <si>
    <t>2025年医师节、护士节时对我院医生和护士进行慰问。护士节慰问人数16人，医师节慰问人数13人，通过医师节、护士节时对我院医生和护士进行活动，有效提升医护人员积极性和归属感，提高服务意识和业务水平，有效提升中心服务质量提升，服务对象满意度达95%。</t>
  </si>
  <si>
    <t>16</t>
  </si>
  <si>
    <t>2632</t>
  </si>
  <si>
    <t>1246</t>
  </si>
  <si>
    <t>工资福利发放行政人数</t>
  </si>
  <si>
    <t>根据五华区2025年部门预算编审指南-新增资产配置，计划为进一步加强国有资产配置工作，实现与预算管理、政府采购、绩效管理的有机结合。通过完善医疗设备，不断提高医疗服务质量、提高医疗收入、促进卫生院发展。采购办公设备2项，办公家具3项，医疗设备6项，使用人员满意度达95%。</t>
  </si>
  <si>
    <t>采购办公设备数量</t>
  </si>
  <si>
    <t>反映采购办公设备数量</t>
  </si>
  <si>
    <t>采购办公家具数量</t>
  </si>
  <si>
    <t>反映采购办公家具数量</t>
  </si>
  <si>
    <t>采购医疗设备数量</t>
  </si>
  <si>
    <t>反映采购医疗设备数量</t>
  </si>
  <si>
    <t>采购医疗设备合格率</t>
  </si>
  <si>
    <t>设备采购验收合格</t>
  </si>
  <si>
    <t>采购办公设备合格率</t>
  </si>
  <si>
    <t>反映采购办公设备合格率</t>
  </si>
  <si>
    <t>采购办公家具合格率</t>
  </si>
  <si>
    <t>反映采购办公家具合格率</t>
  </si>
  <si>
    <t>年度内采购完成</t>
  </si>
  <si>
    <t>提高医疗服务质量，促进卫生院发展</t>
  </si>
  <si>
    <t>为患者提供更先进的诊疗技术，提高诊断精确度</t>
  </si>
  <si>
    <t>390</t>
  </si>
  <si>
    <t>1175</t>
  </si>
  <si>
    <t>通过开展医疗活动持续完善医疗技术管理流程，持续提升医疗技术水平，持续推进医疗服务升级。持续做好基层医疗机构综合改革工作，推进医改各项任务指标落实。加强人才培养，加快优势学科建设，全面提升医院核心竞争力，促进卫生院可持续发展。优化医疗服务质量，为患者提供用药方便。2025年度完成辖区内5个人村委会的医疗保障工作、服务对象满意度高达90%以上。</t>
  </si>
  <si>
    <t>辖区村居委会数量</t>
  </si>
  <si>
    <t>完成辖区内5个村委会的医疗保障工作</t>
  </si>
  <si>
    <t>35</t>
  </si>
  <si>
    <t>资金使用合规性</t>
  </si>
  <si>
    <t>反映资金使用合规性</t>
  </si>
  <si>
    <t>经济成本指标小于预算批复</t>
  </si>
  <si>
    <t>有限提高</t>
  </si>
  <si>
    <t>根据五华区2025年部门预算编审指南-新增资产配置计划，为进一步加强国有资产配置工作，实现与预算管理、政府采购、绩效管理的有机结合。通过完善医疗设备，不断提高医疗服务质量、提高医疗收入、促进卫生院发展。2025年度预计采购4项资产并验收合格，使用部门满意度高达90%以上。</t>
  </si>
  <si>
    <t>使用部门满意度</t>
  </si>
  <si>
    <t>2025年度慰问16个医师、11个护士设立医师护士节有助于社会对医生、护士的尊重和理解，从而改善医患关系。医师护士节不仅是对现有医生、护士的表彰，更是激励更多人关注医学、投身医疗事业。通过这种方式可以培养更多具有社会责任感和职业使命感的医学人才，推动医疗事业的可持续发展。</t>
  </si>
  <si>
    <t>经济成本指标小于人均支出标准</t>
  </si>
  <si>
    <t>2025年度慰问10个医师、16个护士</t>
  </si>
  <si>
    <t>经济成本指标下小于人均支出标准</t>
  </si>
  <si>
    <t>根据五华区2025年部门预算编审指南-新增资产配置计划，为进一步加强国有资产配置工作，实现与预算管理、政府采购、绩效管理的有机结合。通过完善医疗设备，不断提高医疗服务质量、提高医疗收入、促进卫生院发展。2025将完成3项资产采购并验收合格，资产使用部门或人员满意度高于95%。</t>
  </si>
  <si>
    <t>使用部门或人员满意度</t>
  </si>
  <si>
    <t>1300</t>
  </si>
  <si>
    <t>370</t>
  </si>
  <si>
    <t>中心开展医疗活动，为了保障其正常运转、完成日常工作任务而发生的人员支出和公用支出。为了加强中心财务管理，依法收入，节约支出，提高资金使用效益，促进事业发展，使中心各项经费管理有章可循。要充分挖掘单位内部潜力，利用现有设备和技术条件，扩大医疗服务项目，提高单位的社会效益和经济效益。完成辖区内6个居委会的医疗保障工作，服务对象满意度高于90%。</t>
  </si>
  <si>
    <t>服务居委会数</t>
  </si>
  <si>
    <t>预算年度内</t>
  </si>
  <si>
    <t>2024</t>
  </si>
  <si>
    <t>2024年内完成</t>
  </si>
  <si>
    <t>深入学习贯彻习近平总书记关于卫生健康工作的重要论述，营造尊医重卫的良好氛围，以庆祝中国医师节为契机， 引导广大医务工作者切实增强拥护“两个确立”、践行“两个维护”的思想自觉和行动自觉，不忘初心、牢记使命，全心全意投身到为人民健康服务的伟大实践中去，推动卫生健康事业高质量发展取得更大成就。做到定时定期合理使用医师节、护士节慰问经费。</t>
  </si>
  <si>
    <t>21</t>
  </si>
  <si>
    <t>39</t>
  </si>
  <si>
    <t>反映节约成本情况</t>
  </si>
  <si>
    <t>服务能力提升</t>
  </si>
  <si>
    <t>有所促进</t>
  </si>
  <si>
    <t>反映服务能力提升情况</t>
  </si>
  <si>
    <t>反晨映医护人员工作态度</t>
  </si>
  <si>
    <t>反映医护人员对单位满意度</t>
  </si>
  <si>
    <t>根据编制区级2025年部门预算和2025-2027年中期财政规划工作部署会的通知：
1.通过开展医疗活动持续完善医疗技术管理流程，持续提升医疗技术水平，持续推进医疗服务升级。持续做好基层医疗机构综合改革工作，推进医改各项任务指标落实。加强人才培养，加快优势学科建设，全面提升医院核心竞争力，促进卫生院可持续发展。优化医疗服务质量，为患者提供用药方便。
2.采购资产32项，提高资产使用效率，医疗健康服务能力进一步提升，患者满意度达90%以上，使用部门满意度达到95%以上。</t>
  </si>
  <si>
    <t>种</t>
  </si>
  <si>
    <t>反映采购类别数量</t>
  </si>
  <si>
    <t>反映设备采购验收合格率</t>
  </si>
  <si>
    <t>2025年12月31日前</t>
  </si>
  <si>
    <t>年度预算批复数</t>
  </si>
  <si>
    <t>反映医疗收入增加情况</t>
  </si>
  <si>
    <t>反映医疗服务质量提高情况</t>
  </si>
  <si>
    <t>设备使用部门及人员满意度</t>
  </si>
  <si>
    <t>反映设备使用人满意度</t>
  </si>
  <si>
    <t>1.2025年通过开展医疗活动持续完善医疗技术管理流程，持续提升医疗技术水平，持续推进医疗服务升级。持续做好基层医疗机构综合改革工作，推进医改各项任务指标落实。加强人才培养，加快优势学科建设，全面提升医院核心竞争力，促进卫生院可持续发展。优化医疗服务质量，为患者提供用药方便。
2.力争2025年度诊疗人次不少于35000人次，服务对象满意度达到90％以上，采购药品及卫生耗材批次不小于15次，采购药品及卫生耗材验收合格率达到100％</t>
  </si>
  <si>
    <t>18</t>
  </si>
  <si>
    <t>反映辖区内服务社区数量</t>
  </si>
  <si>
    <t>35000</t>
  </si>
  <si>
    <t>服务人群</t>
  </si>
  <si>
    <t>反映辖区内服务人群</t>
  </si>
  <si>
    <t>装修工程验收合格率</t>
  </si>
  <si>
    <t>反映装修工程验收合格率</t>
  </si>
  <si>
    <t>政府服务购买优良率</t>
  </si>
  <si>
    <t>反映政府服务购买优良率</t>
  </si>
  <si>
    <t>商品购买验收合格率</t>
  </si>
  <si>
    <t>反映商品购买验收合格率</t>
  </si>
  <si>
    <t>2025年</t>
  </si>
  <si>
    <t>反映药品采购及时率</t>
  </si>
  <si>
    <t>生态效益</t>
  </si>
  <si>
    <t>污水排放</t>
  </si>
  <si>
    <t>达标</t>
  </si>
  <si>
    <t>反映污水排放情况</t>
  </si>
  <si>
    <t>医疗废弃物处置达标</t>
  </si>
  <si>
    <t>反映医疗废弃物处置情况</t>
  </si>
  <si>
    <t>2025年计划开展医师节及护士节活动，通过活动充分调动医护人员工作积极性及归属感，有效提升医护人员服务能力水平，确保单位对外发服务水平有效提升。医护人员24人，有效提升归属感。节日带来的尊重与关怀能缓解医护人员压力，激发工作热情与责任感。增进公众理解减少医患矛盾。构建和谐的关系。使医护人员满意度达到95%。</t>
  </si>
  <si>
    <t>医师护士节慰问人数</t>
  </si>
  <si>
    <t>费用支出标准</t>
  </si>
  <si>
    <t>根据五华区2025年预算编审指南新增资产配置，计划为进一步加强国有资产配置工作，实现与预算管理、政府采购、绩效管理有机结合。为满足日常开展医疗业务需求，需购买办公设备等，保证卫生服务中心工作正常开展。设备购置数量约129项，预计采购合格率100%，提高医疗服务质量，使服务对象满意度到达95%。精准的诊断设施能辅助医生，精确确诊，为治疗提供依据，专业设备可以推动医疗进步。</t>
  </si>
  <si>
    <t>购买办公设备数量</t>
  </si>
  <si>
    <t>67</t>
  </si>
  <si>
    <t>22</t>
  </si>
  <si>
    <t>采购验收合格率</t>
  </si>
  <si>
    <t>购置设备利用率</t>
  </si>
  <si>
    <t>反应采购办公设备合格率</t>
  </si>
  <si>
    <t>预算控制数</t>
  </si>
  <si>
    <t>调查问卷</t>
  </si>
  <si>
    <t>2025年为保障其正常运转、完成日常工作任务而发生的人员支出和公用支出，为了加强中心财务管理，依法收入，节约支出，提高资金使用效益，促进事业发展，使中心各项经费管理有章可循，106.31万元用于中心开展医疗事业方面的日常办公费、委托业务费、水电费、物管费、专用材料费、维护费、印刷费支出，120万用于中心购入疫苗款项，70万元用于中心购入药品款，共计295.7万元。确保单位医疗服务工作高效开展。事业收入稳步提升，片区基础医疗水平有效增强。使服务对象满意度达到95%。</t>
  </si>
  <si>
    <t>23022</t>
  </si>
  <si>
    <t>反应服务社区数量</t>
  </si>
  <si>
    <t>反应医疗人员规范化培训合格率</t>
  </si>
  <si>
    <t>反应服务项目考核优良率</t>
  </si>
  <si>
    <t>反映采购药品验收合格率空</t>
  </si>
  <si>
    <t>反应去年项目执行进度</t>
  </si>
  <si>
    <t>反应年度内支付金额</t>
  </si>
  <si>
    <t>采购药品及卫材给患者带来的影响</t>
  </si>
  <si>
    <t>满足患者就医需要，为患者提供用药方便</t>
  </si>
  <si>
    <t>反映采购药品及卫材给患者带来的影响</t>
  </si>
  <si>
    <t>药品及卫生材料的可使用年限</t>
  </si>
  <si>
    <t>在保质期内使用</t>
  </si>
  <si>
    <t>反映药品及卫生材料在保质期内使用空</t>
  </si>
  <si>
    <t>提升卫生院区域影响力</t>
  </si>
  <si>
    <t>反映提升医院区域影响力的程度</t>
  </si>
  <si>
    <t>预算06表</t>
  </si>
  <si>
    <t>政府性基金预算支出预算表</t>
  </si>
  <si>
    <t>单位名称：昆明市发展和改革委员会</t>
  </si>
  <si>
    <t>政府性基金预算支出</t>
  </si>
  <si>
    <t>备注：昆明市五华区卫生健康局2025年无部门政府性基金预算支出，故此表无数据。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</si>
  <si>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</si>
  <si>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</si>
  <si>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</si>
  <si>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</si>
  <si>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</si>
  <si>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</si>
  <si>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</si>
  <si>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</si>
  <si>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</si>
  <si>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</si>
  <si>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</si>
  <si>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</si>
  <si>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</si>
  <si>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文件柜</t>
  </si>
  <si>
    <t>组</t>
  </si>
  <si>
    <t>中心汽车油耗</t>
  </si>
  <si>
    <t>车辆加油、添加燃料服务</t>
  </si>
  <si>
    <t>中心车辆维修</t>
  </si>
  <si>
    <t>车辆维修和保养服务</t>
  </si>
  <si>
    <t>中心车辆保险费、车船税</t>
  </si>
  <si>
    <t>机动车保险服务</t>
  </si>
  <si>
    <t>医用试剂、耗材</t>
  </si>
  <si>
    <t>其他病人医用试剂</t>
  </si>
  <si>
    <t>外送检验服务</t>
  </si>
  <si>
    <t>其他医疗卫生服务</t>
  </si>
  <si>
    <t>工作台账、宣传资料印刷费</t>
  </si>
  <si>
    <t>其他印刷服务</t>
  </si>
  <si>
    <t>中心HIS系统升级改造及维护费</t>
  </si>
  <si>
    <t>其他运行维护服务</t>
  </si>
  <si>
    <t>保安、水电等物业管理</t>
  </si>
  <si>
    <t>物业管理服务</t>
  </si>
  <si>
    <t>保洁</t>
  </si>
  <si>
    <t>电梯维保</t>
  </si>
  <si>
    <t>低速离心机</t>
  </si>
  <si>
    <t>其他医疗设备</t>
  </si>
  <si>
    <t>台</t>
  </si>
  <si>
    <t>干式荧光免疫分析仪（可做超敏C反应蛋白）</t>
  </si>
  <si>
    <t>全自动尿液分析仪</t>
  </si>
  <si>
    <t>全自动血液分析仪</t>
  </si>
  <si>
    <t>全自动阴道分泌物分析仪</t>
  </si>
  <si>
    <t>生物显微镜</t>
  </si>
  <si>
    <t>小型干式生化分析仪C-300（可做谷丙转氨酶）</t>
  </si>
  <si>
    <t>装修工程款</t>
  </si>
  <si>
    <t>装修工程</t>
  </si>
  <si>
    <t>黑白打印机（A4）</t>
  </si>
  <si>
    <t>A4黑白打印机</t>
  </si>
  <si>
    <t>服务器</t>
  </si>
  <si>
    <t>洁牙机</t>
  </si>
  <si>
    <t>口腔设备及器械</t>
  </si>
  <si>
    <t>口腔CBCT</t>
  </si>
  <si>
    <t>验钞机</t>
  </si>
  <si>
    <t>其他办公设备</t>
  </si>
  <si>
    <t>医保扫码器</t>
  </si>
  <si>
    <t>冷暖风机</t>
  </si>
  <si>
    <t>其他电气设备</t>
  </si>
  <si>
    <t>档案柜</t>
  </si>
  <si>
    <t>其他柜类</t>
  </si>
  <si>
    <t>his系统</t>
  </si>
  <si>
    <t>其他计算机软件</t>
  </si>
  <si>
    <t>丹佛发育筛查检测（DDST）软件</t>
  </si>
  <si>
    <t>身份证读卡器</t>
  </si>
  <si>
    <t>其他信息化设备</t>
  </si>
  <si>
    <t>X射线骨密度仪</t>
  </si>
  <si>
    <t>多普勒胎心仪</t>
  </si>
  <si>
    <t>骨密度分析仪</t>
  </si>
  <si>
    <t>人体成分分析仪</t>
  </si>
  <si>
    <t>眼底照相机</t>
  </si>
  <si>
    <t>医用冰箱（冷藏与冷冻一体）</t>
  </si>
  <si>
    <t>阴道镜</t>
  </si>
  <si>
    <t>模型教具（盆底教具）</t>
  </si>
  <si>
    <t>其他用具</t>
  </si>
  <si>
    <t>早促教具</t>
  </si>
  <si>
    <t>台式计算机</t>
  </si>
  <si>
    <t>立式蒸汽压力灭菌锅</t>
  </si>
  <si>
    <t>消毒灭菌设备及器具</t>
  </si>
  <si>
    <t>冰箱</t>
  </si>
  <si>
    <t>医用低温、冷疗设备</t>
  </si>
  <si>
    <t>冰箱配件（温度采集模块、报警装置及加锁装置）</t>
  </si>
  <si>
    <t>打印机</t>
  </si>
  <si>
    <t>台式电脑</t>
  </si>
  <si>
    <t>中频治疗仪</t>
  </si>
  <si>
    <t>中医器械设备</t>
  </si>
  <si>
    <t>车辆维修和保养</t>
  </si>
  <si>
    <t>车辆保险费</t>
  </si>
  <si>
    <t>加油卡</t>
  </si>
  <si>
    <t>购买复印纸</t>
  </si>
  <si>
    <t>便携式计算机</t>
  </si>
  <si>
    <t>复印机</t>
  </si>
  <si>
    <t>全自动洗衣机</t>
  </si>
  <si>
    <t>家用电器生产设备</t>
  </si>
  <si>
    <t>霉菌消毒锅</t>
  </si>
  <si>
    <t>其他服务</t>
  </si>
  <si>
    <t>标识标牌、宣传栏、刻章</t>
  </si>
  <si>
    <t>Ｂ超打印纸</t>
  </si>
  <si>
    <t>纸制品</t>
  </si>
  <si>
    <t>超声骨刀</t>
  </si>
  <si>
    <t>把</t>
  </si>
  <si>
    <t>放大镜</t>
  </si>
  <si>
    <t>封口机</t>
  </si>
  <si>
    <t>负压吸引机</t>
  </si>
  <si>
    <t>根管长度测量仪</t>
  </si>
  <si>
    <t>根管马达</t>
  </si>
  <si>
    <t>光固化机</t>
  </si>
  <si>
    <t>空气压缩机</t>
  </si>
  <si>
    <t>口腔CT</t>
  </si>
  <si>
    <t>口腔全景机</t>
  </si>
  <si>
    <t>口腔综合治疗台</t>
  </si>
  <si>
    <t>热牙胶机</t>
  </si>
  <si>
    <t>消毒锅</t>
  </si>
  <si>
    <t>牙科手机注油机</t>
  </si>
  <si>
    <t>牙髓活力测定仪</t>
  </si>
  <si>
    <t>燃油费</t>
  </si>
  <si>
    <t>车辆维修费</t>
  </si>
  <si>
    <t>物管费</t>
  </si>
  <si>
    <t>车辆加油服务</t>
  </si>
  <si>
    <t>车辆维修服务</t>
  </si>
  <si>
    <t>复印纸服务</t>
  </si>
  <si>
    <t>车辆保险服务</t>
  </si>
  <si>
    <t>办公用品</t>
  </si>
  <si>
    <t>其他文教用品</t>
  </si>
  <si>
    <t>打印耗材</t>
  </si>
  <si>
    <t>其他硒鼓、粉盒</t>
  </si>
  <si>
    <t xml:space="preserve">年 </t>
  </si>
  <si>
    <t>保安服务</t>
  </si>
  <si>
    <t>保洁服务</t>
  </si>
  <si>
    <t>次/年</t>
  </si>
  <si>
    <t>新院区绿化管养</t>
  </si>
  <si>
    <t>印刷制品服务</t>
  </si>
  <si>
    <t>印刷服务</t>
  </si>
  <si>
    <t>彩色打印机</t>
  </si>
  <si>
    <t>A4彩色打印机</t>
  </si>
  <si>
    <t>激光打印机</t>
  </si>
  <si>
    <t>保险柜</t>
  </si>
  <si>
    <t>保密柜</t>
  </si>
  <si>
    <t>笔记本电脑</t>
  </si>
  <si>
    <t>NICU吊塔</t>
  </si>
  <si>
    <t>病房护理及医院设备</t>
  </si>
  <si>
    <t>单通道注射泵</t>
  </si>
  <si>
    <t>多功能转运床（车）</t>
  </si>
  <si>
    <t>张</t>
  </si>
  <si>
    <t>儿童输液床（带输液架）</t>
  </si>
  <si>
    <t>儿童雾化桌</t>
  </si>
  <si>
    <t>颈腰椎多功能电脑牵引床</t>
  </si>
  <si>
    <t>器械柜</t>
  </si>
  <si>
    <t>输液泵</t>
  </si>
  <si>
    <t>双通道注射泵</t>
  </si>
  <si>
    <t>体重秤</t>
  </si>
  <si>
    <t>新生儿辐射保暖台</t>
  </si>
  <si>
    <t>药品移动推车</t>
  </si>
  <si>
    <t>医用空氧混合仪</t>
  </si>
  <si>
    <t>医用治疗柜（带操作台面）</t>
  </si>
  <si>
    <t>胰岛素泵</t>
  </si>
  <si>
    <t>婴儿辐射保暖台</t>
  </si>
  <si>
    <t>婴儿护理车（三层）</t>
  </si>
  <si>
    <t>婴儿培养箱</t>
  </si>
  <si>
    <t>治疗车</t>
  </si>
  <si>
    <t>打印复印一体机</t>
  </si>
  <si>
    <t>多功能一体机</t>
  </si>
  <si>
    <t>防火墙</t>
  </si>
  <si>
    <t>急救箱</t>
  </si>
  <si>
    <t>防疫、防护卫生装备及器具</t>
  </si>
  <si>
    <t>非接触式智能卡读写机</t>
  </si>
  <si>
    <t>国产服务器</t>
  </si>
  <si>
    <t>复印机（含复印、打印、扫描等功能）</t>
  </si>
  <si>
    <t>T-组合复苏器</t>
  </si>
  <si>
    <t>急救和生命支持设备</t>
  </si>
  <si>
    <t>经鼻高流量吸氧治疗仪</t>
  </si>
  <si>
    <t>抢救车</t>
  </si>
  <si>
    <t>输液输血加温器</t>
  </si>
  <si>
    <t>无创呼吸机</t>
  </si>
  <si>
    <t>新生儿无创呼吸机</t>
  </si>
  <si>
    <t>新生儿有创呼吸机</t>
  </si>
  <si>
    <t>自体回输机</t>
  </si>
  <si>
    <t>交换机</t>
  </si>
  <si>
    <t>交换设备</t>
  </si>
  <si>
    <t>千兆交换机</t>
  </si>
  <si>
    <t>西药架</t>
  </si>
  <si>
    <t>金属质架类</t>
  </si>
  <si>
    <t>中药架</t>
  </si>
  <si>
    <t>刻录机</t>
  </si>
  <si>
    <t>大容量低速离心机</t>
  </si>
  <si>
    <t>临床检验设备</t>
  </si>
  <si>
    <t>光学显微镜</t>
  </si>
  <si>
    <t>尿干化学分析仪</t>
  </si>
  <si>
    <t>尿液离心机</t>
  </si>
  <si>
    <t>全自动化学发光分析仪</t>
  </si>
  <si>
    <t>全自动酶标仪</t>
  </si>
  <si>
    <t>全自动尿沉渣分析仪+尿液分析仪</t>
  </si>
  <si>
    <t>全自动生化分析仪（含电解质分析）</t>
  </si>
  <si>
    <t>全自动血沉分析仪</t>
  </si>
  <si>
    <t>全自动血凝仪</t>
  </si>
  <si>
    <t>全自动血气分析仪</t>
  </si>
  <si>
    <t>全自动血液分析仪五分类+CRP一体机</t>
  </si>
  <si>
    <t>生物安全柜</t>
  </si>
  <si>
    <t>小票打印机</t>
  </si>
  <si>
    <t>票据打印机</t>
  </si>
  <si>
    <t>针式（票据）打印机</t>
  </si>
  <si>
    <t>额温枪</t>
  </si>
  <si>
    <t>普通诊察器械</t>
  </si>
  <si>
    <t>支</t>
  </si>
  <si>
    <t>诊室检查床</t>
  </si>
  <si>
    <t>其他床类</t>
  </si>
  <si>
    <t>针式打印机</t>
  </si>
  <si>
    <t>其他打印机</t>
  </si>
  <si>
    <t>轮椅</t>
  </si>
  <si>
    <t>其他轮椅车</t>
  </si>
  <si>
    <t>诊室接诊桌</t>
  </si>
  <si>
    <t>其他台、桌类</t>
  </si>
  <si>
    <t>访客一体机</t>
  </si>
  <si>
    <t>结石红外光谱自动分析系统</t>
  </si>
  <si>
    <t>诊室接诊椅</t>
  </si>
  <si>
    <t>其他椅凳类</t>
  </si>
  <si>
    <t>空调</t>
  </si>
  <si>
    <t>其他制冷空调设备</t>
  </si>
  <si>
    <t>入侵防御系统设备</t>
  </si>
  <si>
    <t>入侵防御设备</t>
  </si>
  <si>
    <t>高速扫描仪</t>
  </si>
  <si>
    <t>扫描仪</t>
  </si>
  <si>
    <t>射频控温热凝器</t>
  </si>
  <si>
    <t>手术器械</t>
  </si>
  <si>
    <t>椎间孔镜手术系统</t>
  </si>
  <si>
    <t>电动产床</t>
  </si>
  <si>
    <t>手术室设备及附件</t>
  </si>
  <si>
    <t xml:space="preserve">台 </t>
  </si>
  <si>
    <t>电动液压外科手术台</t>
  </si>
  <si>
    <t>妇科手术床</t>
  </si>
  <si>
    <t>高频电刀</t>
  </si>
  <si>
    <t>气垫床</t>
  </si>
  <si>
    <t>腔内气压弹道碎石机</t>
  </si>
  <si>
    <t>全不锈钢器械台车</t>
  </si>
  <si>
    <t>液体恒温箱</t>
  </si>
  <si>
    <t>医用升温仪</t>
  </si>
  <si>
    <t>富血小板血浆制备器</t>
  </si>
  <si>
    <t>体外循环设备</t>
  </si>
  <si>
    <t>全自动血液透析机</t>
  </si>
  <si>
    <t>人工心肺复苏仪</t>
  </si>
  <si>
    <t>血透用水处理系统</t>
  </si>
  <si>
    <t>标签打印机</t>
  </si>
  <si>
    <t>条码打印机</t>
  </si>
  <si>
    <t>热敏打印机</t>
  </si>
  <si>
    <t>医用腕带打印机</t>
  </si>
  <si>
    <t>投影仪</t>
  </si>
  <si>
    <t>上网行为管理</t>
  </si>
  <si>
    <t>网上行为管理设备</t>
  </si>
  <si>
    <t>一体机/传真机</t>
  </si>
  <si>
    <t>文件(图文)传真机</t>
  </si>
  <si>
    <t>空气波压力循环治疗仪</t>
  </si>
  <si>
    <t>物理治疗、康复及体育治疗仪器设备</t>
  </si>
  <si>
    <t>盆底生物刺激反馈仪</t>
  </si>
  <si>
    <t>盆底仪</t>
  </si>
  <si>
    <t>微波治疗仪</t>
  </si>
  <si>
    <t>新生儿蓝光治疗仪</t>
  </si>
  <si>
    <t>等离子体空气净化消毒机</t>
  </si>
  <si>
    <t>存储硬盘</t>
  </si>
  <si>
    <t>信息化设备零部件</t>
  </si>
  <si>
    <t>块</t>
  </si>
  <si>
    <t>服务器硬盘</t>
  </si>
  <si>
    <t>多功能振荡器</t>
  </si>
  <si>
    <t>药房设备及器具</t>
  </si>
  <si>
    <t>煎药及分包机</t>
  </si>
  <si>
    <t>全自动剥盖机</t>
  </si>
  <si>
    <t>全自动药品盘点机</t>
  </si>
  <si>
    <t>水平层流洁净台</t>
  </si>
  <si>
    <t>智能精麻管理柜</t>
  </si>
  <si>
    <t>智能输液分拣机</t>
  </si>
  <si>
    <t>智能贴签机</t>
  </si>
  <si>
    <t>智能统排机</t>
  </si>
  <si>
    <t>自动发药机</t>
  </si>
  <si>
    <t>自动剥药机</t>
  </si>
  <si>
    <t>药品专用包装机械</t>
  </si>
  <si>
    <t>数字胃肠机</t>
  </si>
  <si>
    <t>医用 X 线诊断设备</t>
  </si>
  <si>
    <t>双能X射线骨密度检测仪</t>
  </si>
  <si>
    <t>双能X线骨密度仪</t>
  </si>
  <si>
    <t>便携式彩色多普勒超声诊断仪</t>
  </si>
  <si>
    <t>医用超声波仪器及设备</t>
  </si>
  <si>
    <t>超声波身高体重仪</t>
  </si>
  <si>
    <t>肌骨超声</t>
  </si>
  <si>
    <t>全身数字化多普勒超声诊断仪</t>
  </si>
  <si>
    <t>体外冲击波碎石机</t>
  </si>
  <si>
    <t>无线掌上彩色多普勒超声显像仪（经皮肾穿刺）</t>
  </si>
  <si>
    <t>无线掌上彩色多普勒超声显像仪（前列腺穿刺）</t>
  </si>
  <si>
    <t>恒温冰箱（母乳保存）</t>
  </si>
  <si>
    <t>医用冰箱</t>
  </si>
  <si>
    <t>18导心电图机</t>
  </si>
  <si>
    <t>医用电子生理参数检测仪器设备</t>
  </si>
  <si>
    <t>动态心电图</t>
  </si>
  <si>
    <t>动态血压动态心电图2合一监测仪</t>
  </si>
  <si>
    <t>动态血压监测仪</t>
  </si>
  <si>
    <t>儿童专用监护仪（普儿）</t>
  </si>
  <si>
    <t>非接触式全自动眼压机</t>
  </si>
  <si>
    <t>肌电图/诱发电位仪（6导）</t>
  </si>
  <si>
    <t>肌电图与诱发电位仪（4导）</t>
  </si>
  <si>
    <t>角膜地形图仪</t>
  </si>
  <si>
    <t>经皮黄疸测定仪</t>
  </si>
  <si>
    <t>麻醉心电监护仪</t>
  </si>
  <si>
    <t>脉搏血氧仪</t>
  </si>
  <si>
    <t>脑电图仪</t>
  </si>
  <si>
    <t>微量血糖检测仪</t>
  </si>
  <si>
    <t>新生儿听力筛查仪</t>
  </si>
  <si>
    <t>新生儿专用监护仪</t>
  </si>
  <si>
    <t>心电监护仪</t>
  </si>
  <si>
    <t>心电图机（自动分析）</t>
  </si>
  <si>
    <t>眼科光学相干断层扫描仪OCTA</t>
  </si>
  <si>
    <t>医用全自动电子血压仪</t>
  </si>
  <si>
    <t>智能尿流量监测仪</t>
  </si>
  <si>
    <t>90D裂隙灯前置镜</t>
  </si>
  <si>
    <t>医用光学仪器</t>
  </si>
  <si>
    <t>非接触裂隙灯前置镜（广角90D）</t>
  </si>
  <si>
    <t>直接检眼镜</t>
  </si>
  <si>
    <t>电子鼻咽喉内窥镜</t>
  </si>
  <si>
    <t>医用内窥镜</t>
  </si>
  <si>
    <t>电子支气管内窥镜</t>
  </si>
  <si>
    <t>脊柱微创手术系统</t>
  </si>
  <si>
    <t>泌尿腔内碎石灌注吸引智能控压清石系统</t>
  </si>
  <si>
    <t>新生儿喉镜</t>
  </si>
  <si>
    <t>医用内窥镜摄像系统</t>
  </si>
  <si>
    <t>医用内窥镜图像处理器（配合软镜使用）</t>
  </si>
  <si>
    <t>移动护理PDA</t>
  </si>
  <si>
    <t>移动通信（网）设备</t>
  </si>
  <si>
    <t>A4复印纸</t>
  </si>
  <si>
    <t>包</t>
  </si>
  <si>
    <t>LED显示屏</t>
  </si>
  <si>
    <t>输液椅</t>
  </si>
  <si>
    <t>医疗设备</t>
  </si>
  <si>
    <t>法律咨询服务</t>
  </si>
  <si>
    <t>租赁服务费</t>
  </si>
  <si>
    <t>房屋租赁服务</t>
  </si>
  <si>
    <t>代理记账服务费</t>
  </si>
  <si>
    <t>会计咨询服务</t>
  </si>
  <si>
    <t>审计服务支出</t>
  </si>
  <si>
    <t>评审咨询服务</t>
  </si>
  <si>
    <t>医师椅</t>
  </si>
  <si>
    <t>办公椅</t>
  </si>
  <si>
    <t>医师桌</t>
  </si>
  <si>
    <t>办公桌</t>
  </si>
  <si>
    <t>利普刀</t>
  </si>
  <si>
    <t>输液椅（三人位）</t>
  </si>
  <si>
    <t>药房除湿机</t>
  </si>
  <si>
    <t>冷光红光机（妇科多功能治疗仪）</t>
  </si>
  <si>
    <t>双桶双枪医用妇科冲洗机</t>
  </si>
  <si>
    <t>洗衣机</t>
  </si>
  <si>
    <t>DR</t>
  </si>
  <si>
    <t>A3复印纸</t>
  </si>
  <si>
    <t>复印打印传真一体机</t>
  </si>
  <si>
    <t>电脑桌</t>
  </si>
  <si>
    <t>病床</t>
  </si>
  <si>
    <t>会议椅</t>
  </si>
  <si>
    <t>氧气瓶</t>
  </si>
  <si>
    <t>牙科器械打包机</t>
  </si>
  <si>
    <t>牙科综合治疗机</t>
  </si>
  <si>
    <t>纯水机</t>
  </si>
  <si>
    <t>水浴箱</t>
  </si>
  <si>
    <t>针式打印机（票据打印机）</t>
  </si>
  <si>
    <t>电视机</t>
  </si>
  <si>
    <t>普通电视设备（电视机）</t>
  </si>
  <si>
    <t>双联观片灯</t>
  </si>
  <si>
    <t>胎心仪</t>
  </si>
  <si>
    <t>洗胃机</t>
  </si>
  <si>
    <t>妇科检查床</t>
  </si>
  <si>
    <t>观察床</t>
  </si>
  <si>
    <t>干燥箱</t>
  </si>
  <si>
    <t>其他分离及干燥设备</t>
  </si>
  <si>
    <t>病历柜</t>
  </si>
  <si>
    <t>小矮柜</t>
  </si>
  <si>
    <t>中型柜子</t>
  </si>
  <si>
    <t>不锈钢旋转升降座椅</t>
  </si>
  <si>
    <t>其他家具</t>
  </si>
  <si>
    <t>条凳</t>
  </si>
  <si>
    <t>小方凳</t>
  </si>
  <si>
    <t>办公桌子连体</t>
  </si>
  <si>
    <t>便携式骨密度仪</t>
  </si>
  <si>
    <t>冰箱（冰冻）（冰柜）</t>
  </si>
  <si>
    <t>臭氧仪</t>
  </si>
  <si>
    <t>担架</t>
  </si>
  <si>
    <t>骨盆测量仪</t>
  </si>
  <si>
    <t>计划免疫抢救车</t>
  </si>
  <si>
    <t>辆</t>
  </si>
  <si>
    <t>检眼镜</t>
  </si>
  <si>
    <t>裂隙灯</t>
  </si>
  <si>
    <t>内科急救箱</t>
  </si>
  <si>
    <t>频率震动器</t>
  </si>
  <si>
    <t>平车</t>
  </si>
  <si>
    <t>普通轮椅</t>
  </si>
  <si>
    <t>签合机器</t>
  </si>
  <si>
    <t>清创处置台+C型滑轮台</t>
  </si>
  <si>
    <t>雾化机</t>
  </si>
  <si>
    <t>吸痰仪</t>
  </si>
  <si>
    <t>系列哑铃</t>
  </si>
  <si>
    <t>副</t>
  </si>
  <si>
    <t>烟雾净化器</t>
  </si>
  <si>
    <t>医用LED电子宣教屏</t>
  </si>
  <si>
    <t>注射处置台</t>
  </si>
  <si>
    <t>椅子</t>
  </si>
  <si>
    <t>地站灯</t>
  </si>
  <si>
    <t>简易手术床</t>
  </si>
  <si>
    <t>器械台</t>
  </si>
  <si>
    <t>无影灯</t>
  </si>
  <si>
    <t>书柜</t>
  </si>
  <si>
    <t>碎纸机</t>
  </si>
  <si>
    <t>扫码枪</t>
  </si>
  <si>
    <t>条码扫描器</t>
  </si>
  <si>
    <t>PT训练床</t>
  </si>
  <si>
    <t>艾灸熏蒸床</t>
  </si>
  <si>
    <t>产后康复仪器</t>
  </si>
  <si>
    <t>冲击波治疗设备</t>
  </si>
  <si>
    <t>电动PT训练床（电动升降可折叠）</t>
  </si>
  <si>
    <t>妇科微波治疗仪</t>
  </si>
  <si>
    <t>红外线治疗机</t>
  </si>
  <si>
    <t>平衡杠</t>
  </si>
  <si>
    <t>下肢功率训练脚踏车阻力可调节</t>
  </si>
  <si>
    <t>心肺功能踏板车</t>
  </si>
  <si>
    <t>训练床</t>
  </si>
  <si>
    <t>训练用台阶（双向）</t>
  </si>
  <si>
    <t>站立架（双人）</t>
  </si>
  <si>
    <t>肢体康复器（原手动功率车）</t>
  </si>
  <si>
    <t>物品柜（消毒间用）</t>
  </si>
  <si>
    <t>毒麻药品柜</t>
  </si>
  <si>
    <t>药瓶器械柜</t>
  </si>
  <si>
    <t>床旁心电监护</t>
  </si>
  <si>
    <t>饮水机</t>
  </si>
  <si>
    <t>饮水器</t>
  </si>
  <si>
    <t>煎药机</t>
  </si>
  <si>
    <t>特定电磁波治疗设备</t>
  </si>
  <si>
    <t>移动式抽烟机</t>
  </si>
  <si>
    <t>中医理疗床</t>
  </si>
  <si>
    <t>办公设备维修和保养服务</t>
  </si>
  <si>
    <t>律师费</t>
  </si>
  <si>
    <t>房屋装修费</t>
  </si>
  <si>
    <t>计算机设备维修和保养服务</t>
  </si>
  <si>
    <t>代理记账费</t>
  </si>
  <si>
    <t>记账服务</t>
  </si>
  <si>
    <t>A3纸</t>
  </si>
  <si>
    <t>卫生院和社区医疗服务</t>
  </si>
  <si>
    <t>A4纸</t>
  </si>
  <si>
    <t>A5纸</t>
  </si>
  <si>
    <t xml:space="preserve"> 办公椅</t>
  </si>
  <si>
    <t>A3</t>
  </si>
  <si>
    <t>A5</t>
  </si>
  <si>
    <t>电脑</t>
  </si>
  <si>
    <t>钢排椅</t>
  </si>
  <si>
    <t>会议桌</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</si>
  <si>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</si>
  <si>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</si>
  <si>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</si>
  <si>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</si>
  <si>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</si>
  <si>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</si>
  <si>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</si>
  <si>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</si>
  <si>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档案制作</t>
  </si>
  <si>
    <t>B1202 档案服务</t>
  </si>
  <si>
    <t>B 政府履职辅助性服务</t>
  </si>
  <si>
    <t>病媒生物防治服务</t>
  </si>
  <si>
    <t>A0501 传染病防控服务</t>
  </si>
  <si>
    <t>A 公共服务</t>
  </si>
  <si>
    <t>病媒生物防治经费</t>
  </si>
  <si>
    <t>法律顾问服务</t>
  </si>
  <si>
    <t>B0101 法律顾问服务</t>
  </si>
  <si>
    <t>车辆保险</t>
  </si>
  <si>
    <t>B1101 维修保养服务</t>
  </si>
  <si>
    <t>车辆维修</t>
  </si>
  <si>
    <t>预算09-1表</t>
  </si>
  <si>
    <t>单位名称（项目）</t>
  </si>
  <si>
    <t>地区</t>
  </si>
  <si>
    <t>备注：昆明市五华区卫生健康局2025年无对下转移支付预算，故此表无数据。</t>
  </si>
  <si>
    <t>预算09-2表</t>
  </si>
  <si>
    <t>备注：昆明市五华区卫生健康局2025年无对下转移支付绩效目标，故此表无数据。</t>
  </si>
  <si>
    <t xml:space="preserve">预算10表
</t>
  </si>
  <si>
    <t>资产类别</t>
  </si>
  <si>
    <t>资产分类代码.名称</t>
  </si>
  <si>
    <t>资产名称</t>
  </si>
  <si>
    <t>计量单位</t>
  </si>
  <si>
    <t>财政部门批复数（元）</t>
  </si>
  <si>
    <t>单价</t>
  </si>
  <si>
    <t>金额</t>
  </si>
  <si>
    <t>设备</t>
  </si>
  <si>
    <t>A02010104 服务器</t>
  </si>
  <si>
    <t>A02010105 台式计算机</t>
  </si>
  <si>
    <t>A02019900 其他信息化设备</t>
  </si>
  <si>
    <t>A02021003 A4黑白打印机</t>
  </si>
  <si>
    <t>A02029900 其他办公设备</t>
  </si>
  <si>
    <t>A02069900 其他电气设备</t>
  </si>
  <si>
    <t>A02322800 消毒灭菌设备及器具</t>
  </si>
  <si>
    <t>A02322900 医用低温、冷疗设备</t>
  </si>
  <si>
    <t>A02323300 口腔设备及器械</t>
  </si>
  <si>
    <t>A02329900 其他医疗设备</t>
  </si>
  <si>
    <t>家具和用品</t>
  </si>
  <si>
    <t>A05010502 文件柜</t>
  </si>
  <si>
    <t>A05010599 其他柜类</t>
  </si>
  <si>
    <t>A05029900 其他用具</t>
  </si>
  <si>
    <t>无形资产</t>
  </si>
  <si>
    <t>A08060399 其他计算机软件</t>
  </si>
  <si>
    <t>A02320900 中医器械设备</t>
  </si>
  <si>
    <t>A02010108 便携式计算机</t>
  </si>
  <si>
    <t>A02020100 复印机</t>
  </si>
  <si>
    <t>A02330400 家用电器生产设备</t>
  </si>
  <si>
    <t>A02010202 交换设备</t>
  </si>
  <si>
    <t>A02010301 防火墙</t>
  </si>
  <si>
    <t>A02010303 入侵防御设备</t>
  </si>
  <si>
    <t>A02010311 网上行为管理设备</t>
  </si>
  <si>
    <t>A02010700 信息化设备零部件</t>
  </si>
  <si>
    <t>A02020200 投影仪</t>
  </si>
  <si>
    <t>A02020400 多功能一体机</t>
  </si>
  <si>
    <t>A02020900 刻录机</t>
  </si>
  <si>
    <t>A02021004 A4彩色打印机</t>
  </si>
  <si>
    <t>A02021006 票据打印机</t>
  </si>
  <si>
    <t>A02021007 条码打印机</t>
  </si>
  <si>
    <t>A02021099 其他打印机</t>
  </si>
  <si>
    <t>A02021116 非接触式智能卡读写机</t>
  </si>
  <si>
    <t>A02021118 扫描仪</t>
  </si>
  <si>
    <t>A02030999 其他轮椅车</t>
  </si>
  <si>
    <t>A02052399 其他制冷空调设备</t>
  </si>
  <si>
    <t>A02080102 移动通信（网）设备</t>
  </si>
  <si>
    <t>A02081001 文件(图文)传真机</t>
  </si>
  <si>
    <t>A02310700 药品专用包装机械</t>
  </si>
  <si>
    <t>A02320100 手术器械</t>
  </si>
  <si>
    <t>A02320200 普通诊察器械</t>
  </si>
  <si>
    <t>A02320300 医用电子生理参数检测仪器设备</t>
  </si>
  <si>
    <t>A02320400 医用光学仪器</t>
  </si>
  <si>
    <t>A02320500 医用超声波仪器及设备</t>
  </si>
  <si>
    <t>A02320700 医用内窥镜</t>
  </si>
  <si>
    <t>A02320800 物理治疗、康复及体育治疗仪器设备</t>
  </si>
  <si>
    <t>A02321200 医用X线诊断设备</t>
  </si>
  <si>
    <t>医用X线诊断设备</t>
  </si>
  <si>
    <t>A02321900 临床检验设备</t>
  </si>
  <si>
    <t>A02322000 药房设备及器具</t>
  </si>
  <si>
    <t>A02322100 体外循环设备</t>
  </si>
  <si>
    <t>A02322400 手术室设备及附件</t>
  </si>
  <si>
    <t>A02322500 急救和生命支持设备</t>
  </si>
  <si>
    <t>A02322700 病房护理及医院设备</t>
  </si>
  <si>
    <t>A02323000 防疫、防护卫生装备及器具</t>
  </si>
  <si>
    <t>A05010199 其他床类</t>
  </si>
  <si>
    <t>A05010299 其他台、桌类</t>
  </si>
  <si>
    <t>A05010399 其他椅凳类</t>
  </si>
  <si>
    <t>A05010504 保密柜</t>
  </si>
  <si>
    <t>A05010602 金属质架类</t>
  </si>
  <si>
    <t>A02021103 LED显示屏</t>
  </si>
  <si>
    <t>盏</t>
  </si>
  <si>
    <t>A02061810 洗衣机</t>
  </si>
  <si>
    <t>A05010201 办公桌</t>
  </si>
  <si>
    <t>A05010301 办公椅</t>
  </si>
  <si>
    <t>A02021119 条码扫描器</t>
  </si>
  <si>
    <t>A02021301 碎纸机</t>
  </si>
  <si>
    <t>A02052599 其他分离及干燥设备</t>
  </si>
  <si>
    <t>A02061818 饮水器</t>
  </si>
  <si>
    <t>A02091001 普通电视设备（电视机）</t>
  </si>
  <si>
    <t>A05010303 会议椅</t>
  </si>
  <si>
    <t>A05010501 书柜</t>
  </si>
  <si>
    <t>A05019900 其他家具</t>
  </si>
  <si>
    <t>A02320600 医用激光仪器及设备</t>
  </si>
  <si>
    <t>医用激光仪器及设备</t>
  </si>
  <si>
    <t>物资</t>
  </si>
  <si>
    <t>A07100300 纸制品</t>
  </si>
  <si>
    <t>预算11表</t>
  </si>
  <si>
    <t>上级补助</t>
  </si>
  <si>
    <t>预算12表</t>
  </si>
  <si>
    <t>项目级次</t>
  </si>
  <si>
    <t>216 其他公用支出</t>
  </si>
  <si>
    <t>本级</t>
  </si>
  <si>
    <t>311 专项业务类</t>
  </si>
  <si>
    <t>313 事业发展类</t>
  </si>
  <si>
    <t>112 社会保障缴费</t>
  </si>
  <si>
    <t>114 对个人和家庭的补助</t>
  </si>
  <si>
    <t>312 民生类</t>
  </si>
  <si>
    <t>229 其他运转类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</si>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</sst>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246">
    <xf numFmtId="0" fontId="0" fillId="0" borderId="0" xfId="0" applyFont="1" applyBorder="1"/>
    <xf numFmtId="0" fontId="0" fillId="0" borderId="0" xfId="0" applyFont="1" applyFill="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49" fontId="1" fillId="0" borderId="0" xfId="0" applyNumberFormat="1" applyFont="1" applyBorder="1"/>
    <xf numFmtId="0" fontId="2" fillId="0" borderId="0" xfId="0" applyFont="1" applyFill="1" applyBorder="1" applyAlignment="1" applyProtection="1">
      <alignment horizontal="right" vertical="center"/>
      <protection locked="0"/>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 fontId="2" fillId="0" borderId="7" xfId="0" applyNumberFormat="1" applyFont="1" applyFill="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7" xfId="0" applyFont="1" applyBorder="1" applyAlignment="1" applyProtection="1">
      <alignment horizontal="center" vertical="center"/>
      <protection locked="0"/>
    </xf>
    <xf numFmtId="4" fontId="2" fillId="0" borderId="7"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8"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horizontal="center" vertical="center"/>
    </xf>
    <xf numFmtId="0" fontId="1" fillId="0" borderId="0" xfId="0" applyFont="1" applyFill="1" applyBorder="1" applyProtection="1">
      <protection locked="0"/>
    </xf>
    <xf numFmtId="0" fontId="8"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0" xfId="0" applyFont="1" applyFill="1" applyBorder="1"/>
    <xf numFmtId="0" fontId="4" fillId="0" borderId="1" xfId="0" applyFont="1" applyFill="1" applyBorder="1" applyAlignment="1">
      <alignment horizontal="center" vertical="center" wrapText="1"/>
    </xf>
    <xf numFmtId="0" fontId="4" fillId="0" borderId="9"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180" fontId="5" fillId="0" borderId="7" xfId="56" applyNumberFormat="1" applyFont="1" applyFill="1" applyBorder="1" applyAlignment="1">
      <alignment horizontal="center" vertical="center"/>
    </xf>
    <xf numFmtId="180" fontId="5" fillId="0" borderId="7" xfId="0" applyNumberFormat="1"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3" fontId="2" fillId="0" borderId="11" xfId="0" applyNumberFormat="1" applyFont="1" applyFill="1" applyBorder="1" applyAlignment="1">
      <alignment horizontal="right" vertical="center"/>
    </xf>
    <xf numFmtId="176" fontId="5" fillId="0" borderId="7" xfId="0" applyNumberFormat="1" applyFont="1" applyFill="1" applyBorder="1" applyAlignment="1">
      <alignment horizontal="right" vertical="center"/>
    </xf>
    <xf numFmtId="0" fontId="2" fillId="0" borderId="11" xfId="0" applyFont="1" applyFill="1" applyBorder="1" applyAlignment="1" applyProtection="1">
      <alignment horizontal="left" vertical="center" wrapText="1"/>
      <protection locked="0"/>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2" fillId="0" borderId="12" xfId="0" applyFont="1" applyFill="1" applyBorder="1" applyAlignment="1">
      <alignment horizontal="center" vertical="center"/>
    </xf>
    <xf numFmtId="0" fontId="2" fillId="0" borderId="13" xfId="0" applyFont="1" applyFill="1" applyBorder="1" applyAlignment="1" applyProtection="1">
      <alignment horizontal="left" vertical="center"/>
      <protection locked="0"/>
    </xf>
    <xf numFmtId="0" fontId="2" fillId="0" borderId="13" xfId="0" applyFont="1" applyFill="1" applyBorder="1" applyAlignment="1">
      <alignment horizontal="left" vertical="center"/>
    </xf>
    <xf numFmtId="0" fontId="2" fillId="0" borderId="11" xfId="0" applyFont="1" applyFill="1" applyBorder="1" applyAlignment="1">
      <alignment horizontal="right" vertical="center"/>
    </xf>
    <xf numFmtId="0" fontId="2" fillId="0" borderId="0" xfId="0" applyFont="1" applyFill="1" applyBorder="1" applyAlignment="1" applyProtection="1">
      <alignment horizontal="left" vertical="center"/>
      <protection locked="0"/>
    </xf>
    <xf numFmtId="176" fontId="5" fillId="0" borderId="0" xfId="0" applyNumberFormat="1" applyFont="1" applyFill="1" applyBorder="1" applyAlignment="1">
      <alignment horizontal="left" vertical="center"/>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2"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2" fillId="0" borderId="0" xfId="0" applyFont="1" applyBorder="1" applyAlignment="1">
      <alignment horizontal="left"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2025&#24180;&#39044;&#31639;&#20844;&#24320;\3&#20010;&#19979;&#23646;&#21333;&#20301;&#21457;&#26469;\2025&#24180;&#39044;&#31639;&#20844;&#24320;\2025&#24180;&#25919;&#24220;&#37319;&#36141;&#39044;&#31639;&#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G1" t="str">
            <v>项目名称</v>
          </cell>
          <cell r="H1" t="str">
            <v>是否通过政府购买服务的方式开展</v>
          </cell>
          <cell r="I1" t="str">
            <v>政府采购品目代码</v>
          </cell>
          <cell r="J1" t="str">
            <v>政府采购品目名称</v>
          </cell>
          <cell r="K1" t="str">
            <v>采购预算总额（元）</v>
          </cell>
        </row>
        <row r="2">
          <cell r="K2" t="str">
            <v>44,366,500.00</v>
          </cell>
        </row>
        <row r="3">
          <cell r="G3" t="str">
            <v>医院运维项目资金</v>
          </cell>
          <cell r="H3" t="str">
            <v>否</v>
          </cell>
        </row>
        <row r="3">
          <cell r="K3">
            <v>0</v>
          </cell>
        </row>
        <row r="4">
          <cell r="G4" t="str">
            <v>印刷制品服务</v>
          </cell>
          <cell r="H4" t="str">
            <v>否</v>
          </cell>
          <cell r="I4" t="str">
            <v>C23090100</v>
          </cell>
          <cell r="J4" t="str">
            <v>印刷服务</v>
          </cell>
          <cell r="K4">
            <v>60000</v>
          </cell>
        </row>
        <row r="5">
          <cell r="G5" t="str">
            <v>复印纸服务</v>
          </cell>
          <cell r="H5" t="str">
            <v>否</v>
          </cell>
          <cell r="I5" t="str">
            <v>A05040101</v>
          </cell>
          <cell r="J5" t="str">
            <v>复印纸</v>
          </cell>
          <cell r="K5">
            <v>80000</v>
          </cell>
        </row>
        <row r="6">
          <cell r="G6" t="str">
            <v>车辆维修服务</v>
          </cell>
          <cell r="H6" t="str">
            <v>否</v>
          </cell>
          <cell r="I6" t="str">
            <v>C23120301</v>
          </cell>
          <cell r="J6" t="str">
            <v>车辆维修和保养服务</v>
          </cell>
          <cell r="K6">
            <v>50000</v>
          </cell>
        </row>
        <row r="7">
          <cell r="G7" t="str">
            <v>保安服务</v>
          </cell>
          <cell r="H7" t="str">
            <v>否</v>
          </cell>
          <cell r="I7" t="str">
            <v>C21040000</v>
          </cell>
          <cell r="J7" t="str">
            <v>物业管理服务</v>
          </cell>
          <cell r="K7">
            <v>900000</v>
          </cell>
        </row>
        <row r="8">
          <cell r="G8" t="str">
            <v>车辆保险服务</v>
          </cell>
          <cell r="H8" t="str">
            <v>否</v>
          </cell>
          <cell r="I8" t="str">
            <v>C1804010201</v>
          </cell>
          <cell r="J8" t="str">
            <v>机动车保险服务</v>
          </cell>
          <cell r="K8">
            <v>30000</v>
          </cell>
        </row>
        <row r="9">
          <cell r="G9" t="str">
            <v>车辆加油服务</v>
          </cell>
          <cell r="H9" t="str">
            <v>否</v>
          </cell>
          <cell r="I9" t="str">
            <v>C23120302</v>
          </cell>
          <cell r="J9" t="str">
            <v>车辆加油、添加燃料服务</v>
          </cell>
          <cell r="K9">
            <v>80000</v>
          </cell>
        </row>
        <row r="10">
          <cell r="G10" t="str">
            <v>保洁服务</v>
          </cell>
          <cell r="H10" t="str">
            <v>否</v>
          </cell>
          <cell r="I10" t="str">
            <v>C21040000</v>
          </cell>
          <cell r="J10" t="str">
            <v>物业管理服务</v>
          </cell>
          <cell r="K10">
            <v>1200000</v>
          </cell>
        </row>
        <row r="11">
          <cell r="G11" t="str">
            <v>新院区绿化管养</v>
          </cell>
          <cell r="H11" t="str">
            <v>否</v>
          </cell>
          <cell r="I11" t="str">
            <v>C21040000</v>
          </cell>
          <cell r="J11" t="str">
            <v>物业管理服务</v>
          </cell>
          <cell r="K11">
            <v>200000</v>
          </cell>
        </row>
        <row r="12">
          <cell r="G12" t="str">
            <v>办公用品</v>
          </cell>
          <cell r="H12" t="str">
            <v>否</v>
          </cell>
          <cell r="I12" t="str">
            <v>A05040499</v>
          </cell>
          <cell r="J12" t="str">
            <v>其他文教用品</v>
          </cell>
          <cell r="K12">
            <v>40000</v>
          </cell>
        </row>
        <row r="13">
          <cell r="G13" t="str">
            <v>打印耗材</v>
          </cell>
          <cell r="H13" t="str">
            <v>否</v>
          </cell>
          <cell r="I13" t="str">
            <v>A05040299</v>
          </cell>
          <cell r="J13" t="str">
            <v>其他硒鼓、粉盒</v>
          </cell>
          <cell r="K13">
            <v>50000</v>
          </cell>
        </row>
        <row r="14">
          <cell r="G14" t="str">
            <v>新院区建设设备采购项目资金</v>
          </cell>
          <cell r="H14" t="str">
            <v>否</v>
          </cell>
        </row>
        <row r="14">
          <cell r="K14">
            <v>0</v>
          </cell>
        </row>
        <row r="15">
          <cell r="G15" t="str">
            <v>18导心电图机</v>
          </cell>
          <cell r="H15" t="str">
            <v>否</v>
          </cell>
          <cell r="I15" t="str">
            <v>A02320300</v>
          </cell>
          <cell r="J15" t="str">
            <v>医用电子生理参数检测仪器设备</v>
          </cell>
          <cell r="K15">
            <v>180000</v>
          </cell>
        </row>
        <row r="16">
          <cell r="G16" t="str">
            <v>90D裂隙灯前置镜</v>
          </cell>
          <cell r="H16" t="str">
            <v>否</v>
          </cell>
          <cell r="I16" t="str">
            <v>A02320400</v>
          </cell>
          <cell r="J16" t="str">
            <v>医用光学仪器</v>
          </cell>
          <cell r="K16">
            <v>4000</v>
          </cell>
        </row>
        <row r="17">
          <cell r="G17" t="str">
            <v>NICU吊塔</v>
          </cell>
          <cell r="H17" t="str">
            <v>否</v>
          </cell>
          <cell r="I17" t="str">
            <v>A02322700</v>
          </cell>
          <cell r="J17" t="str">
            <v>病房护理及医院设备</v>
          </cell>
          <cell r="K17">
            <v>15000</v>
          </cell>
        </row>
        <row r="18">
          <cell r="G18" t="str">
            <v>T-组合复苏器</v>
          </cell>
          <cell r="H18" t="str">
            <v>否</v>
          </cell>
          <cell r="I18" t="str">
            <v>A02322500</v>
          </cell>
          <cell r="J18" t="str">
            <v>急救和生命支持设备</v>
          </cell>
          <cell r="K18">
            <v>40000</v>
          </cell>
        </row>
        <row r="19">
          <cell r="G19" t="str">
            <v>保险柜</v>
          </cell>
          <cell r="H19" t="str">
            <v>否</v>
          </cell>
          <cell r="I19" t="str">
            <v>A05010504</v>
          </cell>
          <cell r="J19" t="str">
            <v>保密柜</v>
          </cell>
          <cell r="K19">
            <v>12000</v>
          </cell>
        </row>
        <row r="20">
          <cell r="G20" t="str">
            <v>笔记本电脑</v>
          </cell>
          <cell r="H20" t="str">
            <v>否</v>
          </cell>
          <cell r="I20" t="str">
            <v>A02010108</v>
          </cell>
          <cell r="J20" t="str">
            <v>便携式计算机</v>
          </cell>
          <cell r="K20">
            <v>60000</v>
          </cell>
        </row>
        <row r="21">
          <cell r="G21" t="str">
            <v>便携式彩色多普勒超声诊断仪</v>
          </cell>
          <cell r="H21" t="str">
            <v>否</v>
          </cell>
          <cell r="I21" t="str">
            <v>A02320500</v>
          </cell>
          <cell r="J21" t="str">
            <v>医用超声波仪器及设备</v>
          </cell>
          <cell r="K21">
            <v>1800000</v>
          </cell>
        </row>
        <row r="22">
          <cell r="G22" t="str">
            <v>便携式计算机</v>
          </cell>
          <cell r="H22" t="str">
            <v>否</v>
          </cell>
          <cell r="I22" t="str">
            <v>A02010108</v>
          </cell>
          <cell r="J22" t="str">
            <v>便携式计算机</v>
          </cell>
          <cell r="K22">
            <v>8000</v>
          </cell>
        </row>
        <row r="23">
          <cell r="G23" t="str">
            <v>标签打印机</v>
          </cell>
          <cell r="H23" t="str">
            <v>否</v>
          </cell>
          <cell r="I23" t="str">
            <v>A02021007</v>
          </cell>
          <cell r="J23" t="str">
            <v>条码打印机</v>
          </cell>
          <cell r="K23">
            <v>130000</v>
          </cell>
        </row>
        <row r="24">
          <cell r="G24" t="str">
            <v>彩色打印机</v>
          </cell>
          <cell r="H24" t="str">
            <v>否</v>
          </cell>
          <cell r="I24" t="str">
            <v>A02021004</v>
          </cell>
          <cell r="J24" t="str">
            <v>A4彩色打印机</v>
          </cell>
          <cell r="K24">
            <v>14000</v>
          </cell>
        </row>
        <row r="25">
          <cell r="G25" t="str">
            <v>超声波身高体重仪</v>
          </cell>
          <cell r="H25" t="str">
            <v>否</v>
          </cell>
          <cell r="I25" t="str">
            <v>A02320500</v>
          </cell>
          <cell r="J25" t="str">
            <v>医用超声波仪器及设备</v>
          </cell>
          <cell r="K25">
            <v>66000</v>
          </cell>
        </row>
        <row r="26">
          <cell r="G26" t="str">
            <v>存储硬盘</v>
          </cell>
          <cell r="H26" t="str">
            <v>否</v>
          </cell>
          <cell r="I26" t="str">
            <v>A02010700</v>
          </cell>
          <cell r="J26" t="str">
            <v>信息化设备零部件</v>
          </cell>
          <cell r="K26">
            <v>22500</v>
          </cell>
        </row>
        <row r="27">
          <cell r="G27" t="str">
            <v>打印复印一体机</v>
          </cell>
          <cell r="H27" t="str">
            <v>否</v>
          </cell>
          <cell r="I27" t="str">
            <v>A02020400</v>
          </cell>
          <cell r="J27" t="str">
            <v>多功能一体机</v>
          </cell>
          <cell r="K27">
            <v>12500</v>
          </cell>
        </row>
        <row r="28">
          <cell r="G28" t="str">
            <v>大容量低速离心机</v>
          </cell>
          <cell r="H28" t="str">
            <v>否</v>
          </cell>
          <cell r="I28" t="str">
            <v>A02321900</v>
          </cell>
          <cell r="J28" t="str">
            <v>临床检验设备</v>
          </cell>
          <cell r="K28">
            <v>18000</v>
          </cell>
        </row>
        <row r="29">
          <cell r="G29" t="str">
            <v>单通道注射泵</v>
          </cell>
          <cell r="H29" t="str">
            <v>否</v>
          </cell>
          <cell r="I29" t="str">
            <v>A02322700</v>
          </cell>
          <cell r="J29" t="str">
            <v>病房护理及医院设备</v>
          </cell>
          <cell r="K29">
            <v>72000</v>
          </cell>
        </row>
        <row r="30">
          <cell r="G30" t="str">
            <v>等离子体空气净化消毒机</v>
          </cell>
          <cell r="H30" t="str">
            <v>否</v>
          </cell>
          <cell r="I30" t="str">
            <v>A02322800</v>
          </cell>
          <cell r="J30" t="str">
            <v>消毒灭菌设备及器具</v>
          </cell>
          <cell r="K30">
            <v>200000</v>
          </cell>
        </row>
        <row r="31">
          <cell r="G31" t="str">
            <v>电动产床</v>
          </cell>
          <cell r="H31" t="str">
            <v>否</v>
          </cell>
          <cell r="I31" t="str">
            <v>A02322400</v>
          </cell>
          <cell r="J31" t="str">
            <v>手术室设备及附件</v>
          </cell>
          <cell r="K31">
            <v>200000</v>
          </cell>
        </row>
        <row r="32">
          <cell r="G32" t="str">
            <v>电动液压外科手术台</v>
          </cell>
          <cell r="H32" t="str">
            <v>否</v>
          </cell>
          <cell r="I32" t="str">
            <v>A02322400</v>
          </cell>
          <cell r="J32" t="str">
            <v>手术室设备及附件</v>
          </cell>
          <cell r="K32">
            <v>31600</v>
          </cell>
        </row>
        <row r="33">
          <cell r="G33" t="str">
            <v>电子鼻咽喉内窥镜</v>
          </cell>
          <cell r="H33" t="str">
            <v>否</v>
          </cell>
          <cell r="I33" t="str">
            <v>A02320700</v>
          </cell>
          <cell r="J33" t="str">
            <v>医用内窥镜</v>
          </cell>
          <cell r="K33">
            <v>450000</v>
          </cell>
        </row>
        <row r="34">
          <cell r="G34" t="str">
            <v>电子支气管内窥镜</v>
          </cell>
          <cell r="H34" t="str">
            <v>否</v>
          </cell>
          <cell r="I34" t="str">
            <v>A02320700</v>
          </cell>
          <cell r="J34" t="str">
            <v>医用内窥镜</v>
          </cell>
          <cell r="K34">
            <v>2000000</v>
          </cell>
        </row>
        <row r="35">
          <cell r="G35" t="str">
            <v>动态心电图</v>
          </cell>
          <cell r="H35" t="str">
            <v>否</v>
          </cell>
          <cell r="I35" t="str">
            <v>A02320300</v>
          </cell>
          <cell r="J35" t="str">
            <v>医用电子生理参数检测仪器设备</v>
          </cell>
          <cell r="K35">
            <v>300000</v>
          </cell>
        </row>
        <row r="36">
          <cell r="G36" t="str">
            <v>动态血压动态心电图2合一监测仪</v>
          </cell>
          <cell r="H36" t="str">
            <v>否</v>
          </cell>
          <cell r="I36" t="str">
            <v>A02320300</v>
          </cell>
          <cell r="J36" t="str">
            <v>医用电子生理参数检测仪器设备</v>
          </cell>
          <cell r="K36">
            <v>200000</v>
          </cell>
        </row>
        <row r="37">
          <cell r="G37" t="str">
            <v>动态血压监测仪</v>
          </cell>
          <cell r="H37" t="str">
            <v>否</v>
          </cell>
          <cell r="I37" t="str">
            <v>A02320300</v>
          </cell>
          <cell r="J37" t="str">
            <v>医用电子生理参数检测仪器设备</v>
          </cell>
          <cell r="K37">
            <v>300000</v>
          </cell>
        </row>
        <row r="38">
          <cell r="G38" t="str">
            <v>多功能振荡器</v>
          </cell>
          <cell r="H38" t="str">
            <v>否</v>
          </cell>
          <cell r="I38" t="str">
            <v>A02322000</v>
          </cell>
          <cell r="J38" t="str">
            <v>药房设备及器具</v>
          </cell>
          <cell r="K38">
            <v>10000</v>
          </cell>
        </row>
        <row r="39">
          <cell r="G39" t="str">
            <v>多功能转运床（车）</v>
          </cell>
          <cell r="H39" t="str">
            <v>否</v>
          </cell>
          <cell r="I39" t="str">
            <v>A02322700</v>
          </cell>
          <cell r="J39" t="str">
            <v>病房护理及医院设备</v>
          </cell>
          <cell r="K39">
            <v>30000</v>
          </cell>
        </row>
        <row r="40">
          <cell r="G40" t="str">
            <v>多普勒胎心仪</v>
          </cell>
          <cell r="H40" t="str">
            <v>否</v>
          </cell>
          <cell r="I40" t="str">
            <v>A02320300</v>
          </cell>
          <cell r="J40" t="str">
            <v>医用电子生理参数检测仪器设备</v>
          </cell>
          <cell r="K40">
            <v>15000</v>
          </cell>
        </row>
        <row r="41">
          <cell r="G41" t="str">
            <v>额温枪</v>
          </cell>
          <cell r="H41" t="str">
            <v>否</v>
          </cell>
          <cell r="I41" t="str">
            <v>A02320200</v>
          </cell>
          <cell r="J41" t="str">
            <v>普通诊察器械</v>
          </cell>
          <cell r="K41">
            <v>600</v>
          </cell>
        </row>
        <row r="42">
          <cell r="G42" t="str">
            <v>儿童输液床（带输液架）</v>
          </cell>
          <cell r="H42" t="str">
            <v>否</v>
          </cell>
          <cell r="I42" t="str">
            <v>A02322700</v>
          </cell>
          <cell r="J42" t="str">
            <v>病房护理及医院设备</v>
          </cell>
          <cell r="K42">
            <v>40000</v>
          </cell>
        </row>
        <row r="43">
          <cell r="G43" t="str">
            <v>儿童雾化桌</v>
          </cell>
          <cell r="H43" t="str">
            <v>否</v>
          </cell>
          <cell r="I43" t="str">
            <v>A02322700</v>
          </cell>
          <cell r="J43" t="str">
            <v>病房护理及医院设备</v>
          </cell>
          <cell r="K43">
            <v>13500</v>
          </cell>
        </row>
        <row r="44">
          <cell r="G44" t="str">
            <v>儿童专用监护仪（普儿）</v>
          </cell>
          <cell r="H44" t="str">
            <v>否</v>
          </cell>
          <cell r="I44" t="str">
            <v>A02320300</v>
          </cell>
          <cell r="J44" t="str">
            <v>医用电子生理参数检测仪器设备</v>
          </cell>
          <cell r="K44">
            <v>168000</v>
          </cell>
        </row>
        <row r="45">
          <cell r="G45" t="str">
            <v>防火墙</v>
          </cell>
          <cell r="H45" t="str">
            <v>否</v>
          </cell>
          <cell r="I45" t="str">
            <v>A02010301</v>
          </cell>
          <cell r="J45" t="str">
            <v>防火墙</v>
          </cell>
          <cell r="K45">
            <v>10000</v>
          </cell>
        </row>
        <row r="46">
          <cell r="G46" t="str">
            <v>访客一体机</v>
          </cell>
          <cell r="H46" t="str">
            <v>否</v>
          </cell>
          <cell r="I46" t="str">
            <v>A02019900</v>
          </cell>
          <cell r="J46" t="str">
            <v>其他信息化设备</v>
          </cell>
          <cell r="K46">
            <v>16000</v>
          </cell>
        </row>
        <row r="47">
          <cell r="G47" t="str">
            <v>非接触裂隙灯前置镜（广角90D）</v>
          </cell>
          <cell r="H47" t="str">
            <v>否</v>
          </cell>
          <cell r="I47" t="str">
            <v>A02320400</v>
          </cell>
          <cell r="J47" t="str">
            <v>医用光学仪器</v>
          </cell>
          <cell r="K47">
            <v>2000</v>
          </cell>
        </row>
        <row r="48">
          <cell r="G48" t="str">
            <v>非接触式全自动眼压机</v>
          </cell>
          <cell r="H48" t="str">
            <v>否</v>
          </cell>
          <cell r="I48" t="str">
            <v>A02320300</v>
          </cell>
          <cell r="J48" t="str">
            <v>医用电子生理参数检测仪器设备</v>
          </cell>
          <cell r="K48">
            <v>120000</v>
          </cell>
        </row>
        <row r="49">
          <cell r="G49" t="str">
            <v>服务器</v>
          </cell>
          <cell r="H49" t="str">
            <v>否</v>
          </cell>
          <cell r="I49" t="str">
            <v>A02010104</v>
          </cell>
          <cell r="J49" t="str">
            <v>服务器</v>
          </cell>
          <cell r="K49">
            <v>180000</v>
          </cell>
        </row>
        <row r="50">
          <cell r="G50" t="str">
            <v>服务器硬盘</v>
          </cell>
          <cell r="H50" t="str">
            <v>否</v>
          </cell>
          <cell r="I50" t="str">
            <v>A02010700</v>
          </cell>
          <cell r="J50" t="str">
            <v>信息化设备零部件</v>
          </cell>
          <cell r="K50">
            <v>10000</v>
          </cell>
        </row>
        <row r="51">
          <cell r="G51" t="str">
            <v>妇科手术床</v>
          </cell>
          <cell r="H51" t="str">
            <v>否</v>
          </cell>
          <cell r="I51" t="str">
            <v>A02322400</v>
          </cell>
          <cell r="J51" t="str">
            <v>手术室设备及附件</v>
          </cell>
          <cell r="K51">
            <v>420000</v>
          </cell>
        </row>
        <row r="52">
          <cell r="G52" t="str">
            <v>复印机（含复印、打印、扫描等功能）</v>
          </cell>
          <cell r="H52" t="str">
            <v>否</v>
          </cell>
          <cell r="I52" t="str">
            <v>A02020100</v>
          </cell>
          <cell r="J52" t="str">
            <v>复印机</v>
          </cell>
          <cell r="K52">
            <v>100000</v>
          </cell>
        </row>
        <row r="53">
          <cell r="G53" t="str">
            <v>富血小板血浆制备器</v>
          </cell>
          <cell r="H53" t="str">
            <v>否</v>
          </cell>
          <cell r="I53" t="str">
            <v>A02322100</v>
          </cell>
          <cell r="J53" t="str">
            <v>体外循环设备</v>
          </cell>
          <cell r="K53">
            <v>35000</v>
          </cell>
        </row>
        <row r="54">
          <cell r="G54" t="str">
            <v>高频电刀</v>
          </cell>
          <cell r="H54" t="str">
            <v>否</v>
          </cell>
          <cell r="I54" t="str">
            <v>A02322400</v>
          </cell>
          <cell r="J54" t="str">
            <v>手术室设备及附件</v>
          </cell>
          <cell r="K54">
            <v>35000</v>
          </cell>
        </row>
        <row r="55">
          <cell r="G55" t="str">
            <v>高速扫描仪</v>
          </cell>
          <cell r="H55" t="str">
            <v>否</v>
          </cell>
          <cell r="I55" t="str">
            <v>A02021118</v>
          </cell>
          <cell r="J55" t="str">
            <v>扫描仪</v>
          </cell>
          <cell r="K55">
            <v>9000</v>
          </cell>
        </row>
        <row r="56">
          <cell r="G56" t="str">
            <v>光学显微镜</v>
          </cell>
          <cell r="H56" t="str">
            <v>否</v>
          </cell>
          <cell r="I56" t="str">
            <v>A02321900</v>
          </cell>
          <cell r="J56" t="str">
            <v>临床检验设备</v>
          </cell>
          <cell r="K56">
            <v>40000</v>
          </cell>
        </row>
        <row r="57">
          <cell r="G57" t="str">
            <v>国产服务器</v>
          </cell>
          <cell r="H57" t="str">
            <v>否</v>
          </cell>
          <cell r="I57" t="str">
            <v>A02010104</v>
          </cell>
          <cell r="J57" t="str">
            <v>服务器</v>
          </cell>
          <cell r="K57">
            <v>250000</v>
          </cell>
        </row>
        <row r="58">
          <cell r="G58" t="str">
            <v>恒温冰箱（母乳保存）</v>
          </cell>
          <cell r="H58" t="str">
            <v>否</v>
          </cell>
          <cell r="I58" t="str">
            <v>A02322900</v>
          </cell>
          <cell r="J58" t="str">
            <v>医用低温、冷疗设备</v>
          </cell>
          <cell r="K58">
            <v>11000</v>
          </cell>
        </row>
        <row r="59">
          <cell r="G59" t="str">
            <v>肌电图/诱发电位仪（6导）</v>
          </cell>
          <cell r="H59" t="str">
            <v>否</v>
          </cell>
          <cell r="I59" t="str">
            <v>A02320300</v>
          </cell>
          <cell r="J59" t="str">
            <v>医用电子生理参数检测仪器设备</v>
          </cell>
          <cell r="K59">
            <v>600000</v>
          </cell>
        </row>
        <row r="60">
          <cell r="G60" t="str">
            <v>肌电图与诱发电位仪（4导）</v>
          </cell>
          <cell r="H60" t="str">
            <v>否</v>
          </cell>
          <cell r="I60" t="str">
            <v>A02320300</v>
          </cell>
          <cell r="J60" t="str">
            <v>医用电子生理参数检测仪器设备</v>
          </cell>
          <cell r="K60">
            <v>280000</v>
          </cell>
        </row>
        <row r="61">
          <cell r="G61" t="str">
            <v>肌骨超声</v>
          </cell>
          <cell r="H61" t="str">
            <v>否</v>
          </cell>
          <cell r="I61" t="str">
            <v>A02320500</v>
          </cell>
          <cell r="J61" t="str">
            <v>医用超声波仪器及设备</v>
          </cell>
          <cell r="K61">
            <v>400000</v>
          </cell>
        </row>
        <row r="62">
          <cell r="G62" t="str">
            <v>激光打印机</v>
          </cell>
          <cell r="H62" t="str">
            <v>否</v>
          </cell>
          <cell r="I62" t="str">
            <v>A02021003</v>
          </cell>
          <cell r="J62" t="str">
            <v>A4黑白打印机</v>
          </cell>
          <cell r="K62">
            <v>84000</v>
          </cell>
        </row>
        <row r="63">
          <cell r="G63" t="str">
            <v>急救箱</v>
          </cell>
          <cell r="H63" t="str">
            <v>否</v>
          </cell>
          <cell r="I63" t="str">
            <v>A02323000</v>
          </cell>
          <cell r="J63" t="str">
            <v>防疫、防护卫生装备及器具</v>
          </cell>
          <cell r="K63">
            <v>500</v>
          </cell>
        </row>
        <row r="64">
          <cell r="G64" t="str">
            <v>脊柱微创手术系统</v>
          </cell>
          <cell r="H64" t="str">
            <v>否</v>
          </cell>
          <cell r="I64" t="str">
            <v>A02320700</v>
          </cell>
          <cell r="J64" t="str">
            <v>医用内窥镜</v>
          </cell>
          <cell r="K64">
            <v>2200000</v>
          </cell>
        </row>
        <row r="65">
          <cell r="G65" t="str">
            <v>煎药及分包机</v>
          </cell>
          <cell r="H65" t="str">
            <v>否</v>
          </cell>
          <cell r="I65" t="str">
            <v>A02322000</v>
          </cell>
          <cell r="J65" t="str">
            <v>药房设备及器具</v>
          </cell>
          <cell r="K65">
            <v>100000</v>
          </cell>
        </row>
        <row r="66">
          <cell r="G66" t="str">
            <v>交换机</v>
          </cell>
          <cell r="H66" t="str">
            <v>否</v>
          </cell>
          <cell r="I66" t="str">
            <v>A02010202</v>
          </cell>
          <cell r="J66" t="str">
            <v>交换设备</v>
          </cell>
          <cell r="K66">
            <v>20000</v>
          </cell>
        </row>
        <row r="67">
          <cell r="G67" t="str">
            <v>角膜地形图仪</v>
          </cell>
          <cell r="H67" t="str">
            <v>否</v>
          </cell>
          <cell r="I67" t="str">
            <v>A02320300</v>
          </cell>
          <cell r="J67" t="str">
            <v>医用电子生理参数检测仪器设备</v>
          </cell>
          <cell r="K67">
            <v>250000</v>
          </cell>
        </row>
        <row r="68">
          <cell r="G68" t="str">
            <v>结石红外光谱自动分析系统</v>
          </cell>
          <cell r="H68" t="str">
            <v>否</v>
          </cell>
          <cell r="I68" t="str">
            <v>A02329900</v>
          </cell>
          <cell r="J68" t="str">
            <v>其他医疗设备</v>
          </cell>
          <cell r="K68">
            <v>500000</v>
          </cell>
        </row>
        <row r="69">
          <cell r="G69" t="str">
            <v>经鼻高流量吸氧治疗仪</v>
          </cell>
          <cell r="H69" t="str">
            <v>否</v>
          </cell>
          <cell r="I69" t="str">
            <v>A02322500</v>
          </cell>
          <cell r="J69" t="str">
            <v>急救和生命支持设备</v>
          </cell>
          <cell r="K69">
            <v>150000</v>
          </cell>
        </row>
        <row r="70">
          <cell r="G70" t="str">
            <v>经皮黄疸测定仪</v>
          </cell>
          <cell r="H70" t="str">
            <v>否</v>
          </cell>
          <cell r="I70" t="str">
            <v>A02320300</v>
          </cell>
          <cell r="J70" t="str">
            <v>医用电子生理参数检测仪器设备</v>
          </cell>
          <cell r="K70">
            <v>75000</v>
          </cell>
        </row>
        <row r="71">
          <cell r="G71" t="str">
            <v>颈腰椎多功能电脑牵引床</v>
          </cell>
          <cell r="H71" t="str">
            <v>否</v>
          </cell>
          <cell r="I71" t="str">
            <v>A02322700</v>
          </cell>
          <cell r="J71" t="str">
            <v>病房护理及医院设备</v>
          </cell>
          <cell r="K71">
            <v>200000</v>
          </cell>
        </row>
        <row r="72">
          <cell r="G72" t="str">
            <v>全自动血液分析仪五分类+CRP一体机</v>
          </cell>
          <cell r="H72" t="str">
            <v>否</v>
          </cell>
          <cell r="I72" t="str">
            <v>A02321900</v>
          </cell>
          <cell r="J72" t="str">
            <v>临床检验设备</v>
          </cell>
          <cell r="K72">
            <v>500000</v>
          </cell>
        </row>
        <row r="73">
          <cell r="G73" t="str">
            <v>全自动血液透析机</v>
          </cell>
          <cell r="H73" t="str">
            <v>否</v>
          </cell>
          <cell r="I73" t="str">
            <v>A02322100</v>
          </cell>
          <cell r="J73" t="str">
            <v>体外循环设备</v>
          </cell>
          <cell r="K73">
            <v>300000</v>
          </cell>
        </row>
        <row r="74">
          <cell r="G74" t="str">
            <v>数字胃肠机</v>
          </cell>
          <cell r="H74" t="str">
            <v>否</v>
          </cell>
          <cell r="I74" t="str">
            <v>A02321200</v>
          </cell>
          <cell r="J74" t="str">
            <v>医用 X 线诊断设备</v>
          </cell>
          <cell r="K74">
            <v>1800000</v>
          </cell>
        </row>
        <row r="75">
          <cell r="G75" t="str">
            <v>刻录机</v>
          </cell>
          <cell r="H75" t="str">
            <v>否</v>
          </cell>
          <cell r="I75" t="str">
            <v>A02020900</v>
          </cell>
          <cell r="J75" t="str">
            <v>刻录机</v>
          </cell>
          <cell r="K75">
            <v>5000</v>
          </cell>
        </row>
        <row r="76">
          <cell r="G76" t="str">
            <v>空调</v>
          </cell>
          <cell r="H76" t="str">
            <v>否</v>
          </cell>
          <cell r="I76" t="str">
            <v>A02052399</v>
          </cell>
          <cell r="J76" t="str">
            <v>其他制冷空调设备</v>
          </cell>
          <cell r="K76">
            <v>30000</v>
          </cell>
        </row>
        <row r="77">
          <cell r="G77" t="str">
            <v>空气波压力循环治疗仪</v>
          </cell>
          <cell r="H77" t="str">
            <v>否</v>
          </cell>
          <cell r="I77" t="str">
            <v>A02320800</v>
          </cell>
          <cell r="J77" t="str">
            <v>物理治疗、康复及体育治疗仪器设备</v>
          </cell>
          <cell r="K77">
            <v>200000</v>
          </cell>
        </row>
        <row r="78">
          <cell r="G78" t="str">
            <v>双能X线骨密度仪</v>
          </cell>
          <cell r="H78" t="str">
            <v>否</v>
          </cell>
          <cell r="I78" t="str">
            <v>A02321200</v>
          </cell>
          <cell r="J78" t="str">
            <v>医用 X 线诊断设备</v>
          </cell>
          <cell r="K78">
            <v>900000</v>
          </cell>
        </row>
        <row r="79">
          <cell r="G79" t="str">
            <v>全自动血凝仪</v>
          </cell>
          <cell r="H79" t="str">
            <v>否</v>
          </cell>
          <cell r="I79" t="str">
            <v>A02321900</v>
          </cell>
          <cell r="J79" t="str">
            <v>临床检验设备</v>
          </cell>
          <cell r="K79">
            <v>400000</v>
          </cell>
        </row>
        <row r="80">
          <cell r="G80" t="str">
            <v>轮椅</v>
          </cell>
          <cell r="H80" t="str">
            <v>否</v>
          </cell>
          <cell r="I80" t="str">
            <v>A02030999</v>
          </cell>
          <cell r="J80" t="str">
            <v>其他轮椅车</v>
          </cell>
          <cell r="K80">
            <v>22000</v>
          </cell>
        </row>
        <row r="81">
          <cell r="G81" t="str">
            <v>全自动血气分析仪</v>
          </cell>
          <cell r="H81" t="str">
            <v>否</v>
          </cell>
          <cell r="I81" t="str">
            <v>A02321900</v>
          </cell>
          <cell r="J81" t="str">
            <v>临床检验设备</v>
          </cell>
          <cell r="K81">
            <v>250000</v>
          </cell>
        </row>
        <row r="82">
          <cell r="G82" t="str">
            <v>全自动药品盘点机</v>
          </cell>
          <cell r="H82" t="str">
            <v>否</v>
          </cell>
          <cell r="I82" t="str">
            <v>A02322000</v>
          </cell>
          <cell r="J82" t="str">
            <v>药房设备及器具</v>
          </cell>
          <cell r="K82">
            <v>40000</v>
          </cell>
        </row>
        <row r="83">
          <cell r="G83" t="str">
            <v>热敏打印机</v>
          </cell>
          <cell r="H83" t="str">
            <v>否</v>
          </cell>
          <cell r="I83" t="str">
            <v>A02021007</v>
          </cell>
          <cell r="J83" t="str">
            <v>条码打印机</v>
          </cell>
          <cell r="K83">
            <v>1000</v>
          </cell>
        </row>
        <row r="84">
          <cell r="G84" t="str">
            <v>人工心肺复苏仪</v>
          </cell>
          <cell r="H84" t="str">
            <v>否</v>
          </cell>
          <cell r="I84" t="str">
            <v>A02322100</v>
          </cell>
          <cell r="J84" t="str">
            <v>体外循环设备</v>
          </cell>
          <cell r="K84">
            <v>50000</v>
          </cell>
        </row>
        <row r="85">
          <cell r="G85" t="str">
            <v>入侵防御系统设备</v>
          </cell>
          <cell r="H85" t="str">
            <v>否</v>
          </cell>
          <cell r="I85" t="str">
            <v>A02010303</v>
          </cell>
          <cell r="J85" t="str">
            <v>入侵防御设备</v>
          </cell>
          <cell r="K85">
            <v>90000</v>
          </cell>
        </row>
        <row r="86">
          <cell r="G86" t="str">
            <v>上网行为管理</v>
          </cell>
          <cell r="H86" t="str">
            <v>否</v>
          </cell>
          <cell r="I86" t="str">
            <v>A02010311</v>
          </cell>
          <cell r="J86" t="str">
            <v>网上行为管理设备</v>
          </cell>
          <cell r="K86">
            <v>20000</v>
          </cell>
        </row>
        <row r="87">
          <cell r="G87" t="str">
            <v>射频控温热凝器</v>
          </cell>
          <cell r="H87" t="str">
            <v>否</v>
          </cell>
          <cell r="I87" t="str">
            <v>A02320100</v>
          </cell>
          <cell r="J87" t="str">
            <v>手术器械</v>
          </cell>
          <cell r="K87">
            <v>400000</v>
          </cell>
        </row>
        <row r="88">
          <cell r="G88" t="str">
            <v>身份证读卡器</v>
          </cell>
          <cell r="H88" t="str">
            <v>否</v>
          </cell>
          <cell r="I88" t="str">
            <v>A02021116</v>
          </cell>
          <cell r="J88" t="str">
            <v>非接触式智能卡读写机</v>
          </cell>
          <cell r="K88">
            <v>15000</v>
          </cell>
        </row>
        <row r="89">
          <cell r="G89" t="str">
            <v>全不锈钢器械台车</v>
          </cell>
          <cell r="H89" t="str">
            <v>否</v>
          </cell>
          <cell r="I89" t="str">
            <v>A02322400</v>
          </cell>
          <cell r="J89" t="str">
            <v>手术室设备及附件</v>
          </cell>
          <cell r="K89">
            <v>3000</v>
          </cell>
        </row>
        <row r="90">
          <cell r="G90" t="str">
            <v>抢救车</v>
          </cell>
          <cell r="H90" t="str">
            <v>否</v>
          </cell>
          <cell r="I90" t="str">
            <v>A02322500</v>
          </cell>
          <cell r="J90" t="str">
            <v>急救和生命支持设备</v>
          </cell>
          <cell r="K90">
            <v>50000</v>
          </cell>
        </row>
        <row r="91">
          <cell r="G91" t="str">
            <v>腔内气压弹道碎石机</v>
          </cell>
          <cell r="H91" t="str">
            <v>否</v>
          </cell>
          <cell r="I91" t="str">
            <v>A02322400</v>
          </cell>
          <cell r="J91" t="str">
            <v>手术室设备及附件</v>
          </cell>
          <cell r="K91">
            <v>220000</v>
          </cell>
        </row>
        <row r="92">
          <cell r="G92" t="str">
            <v>千兆交换机</v>
          </cell>
          <cell r="H92" t="str">
            <v>否</v>
          </cell>
          <cell r="I92" t="str">
            <v>A02010202</v>
          </cell>
          <cell r="J92" t="str">
            <v>交换设备</v>
          </cell>
          <cell r="K92">
            <v>10000</v>
          </cell>
        </row>
        <row r="93">
          <cell r="G93" t="str">
            <v>器械柜</v>
          </cell>
          <cell r="H93" t="str">
            <v>否</v>
          </cell>
          <cell r="I93" t="str">
            <v>A02322700</v>
          </cell>
          <cell r="J93" t="str">
            <v>病房护理及医院设备</v>
          </cell>
          <cell r="K93">
            <v>6000</v>
          </cell>
        </row>
        <row r="94">
          <cell r="G94" t="str">
            <v>气垫床</v>
          </cell>
          <cell r="H94" t="str">
            <v>否</v>
          </cell>
          <cell r="I94" t="str">
            <v>A02322400</v>
          </cell>
          <cell r="J94" t="str">
            <v>手术室设备及附件</v>
          </cell>
          <cell r="K94">
            <v>6000</v>
          </cell>
        </row>
        <row r="95">
          <cell r="G95" t="str">
            <v>盆底仪</v>
          </cell>
          <cell r="H95" t="str">
            <v>否</v>
          </cell>
          <cell r="I95" t="str">
            <v>A02320800</v>
          </cell>
          <cell r="J95" t="str">
            <v>物理治疗、康复及体育治疗仪器设备</v>
          </cell>
          <cell r="K95">
            <v>250000</v>
          </cell>
        </row>
        <row r="96">
          <cell r="G96" t="str">
            <v>盆底生物刺激反馈仪</v>
          </cell>
          <cell r="H96" t="str">
            <v>否</v>
          </cell>
          <cell r="I96" t="str">
            <v>A02320800</v>
          </cell>
          <cell r="J96" t="str">
            <v>物理治疗、康复及体育治疗仪器设备</v>
          </cell>
          <cell r="K96">
            <v>180000</v>
          </cell>
        </row>
        <row r="97">
          <cell r="G97" t="str">
            <v>尿液离心机</v>
          </cell>
          <cell r="H97" t="str">
            <v>否</v>
          </cell>
          <cell r="I97" t="str">
            <v>A02321900</v>
          </cell>
          <cell r="J97" t="str">
            <v>临床检验设备</v>
          </cell>
          <cell r="K97">
            <v>9000</v>
          </cell>
        </row>
        <row r="98">
          <cell r="G98" t="str">
            <v>尿干化学分析仪</v>
          </cell>
          <cell r="H98" t="str">
            <v>否</v>
          </cell>
          <cell r="I98" t="str">
            <v>A02321900</v>
          </cell>
          <cell r="J98" t="str">
            <v>临床检验设备</v>
          </cell>
          <cell r="K98">
            <v>100000</v>
          </cell>
        </row>
        <row r="99">
          <cell r="G99" t="str">
            <v>脑电图仪</v>
          </cell>
          <cell r="H99" t="str">
            <v>否</v>
          </cell>
          <cell r="I99" t="str">
            <v>A02320300</v>
          </cell>
          <cell r="J99" t="str">
            <v>医用电子生理参数检测仪器设备</v>
          </cell>
          <cell r="K99">
            <v>500000</v>
          </cell>
        </row>
        <row r="100">
          <cell r="G100" t="str">
            <v>泌尿腔内碎石灌注吸引智能控压清石系统</v>
          </cell>
          <cell r="H100" t="str">
            <v>否</v>
          </cell>
          <cell r="I100" t="str">
            <v>A02320700</v>
          </cell>
          <cell r="J100" t="str">
            <v>医用内窥镜</v>
          </cell>
          <cell r="K100">
            <v>450000</v>
          </cell>
        </row>
        <row r="101">
          <cell r="G101" t="str">
            <v>脉搏血氧仪</v>
          </cell>
          <cell r="H101" t="str">
            <v>否</v>
          </cell>
          <cell r="I101" t="str">
            <v>A02320300</v>
          </cell>
          <cell r="J101" t="str">
            <v>医用电子生理参数检测仪器设备</v>
          </cell>
          <cell r="K101">
            <v>1000</v>
          </cell>
        </row>
        <row r="102">
          <cell r="G102" t="str">
            <v>麻醉心电监护仪</v>
          </cell>
          <cell r="H102" t="str">
            <v>否</v>
          </cell>
          <cell r="I102" t="str">
            <v>A02320300</v>
          </cell>
          <cell r="J102" t="str">
            <v>医用电子生理参数检测仪器设备</v>
          </cell>
          <cell r="K102">
            <v>200000</v>
          </cell>
        </row>
        <row r="103">
          <cell r="G103" t="str">
            <v>生物安全柜</v>
          </cell>
          <cell r="H103" t="str">
            <v>否</v>
          </cell>
          <cell r="I103" t="str">
            <v>A02321900</v>
          </cell>
          <cell r="J103" t="str">
            <v>临床检验设备</v>
          </cell>
          <cell r="K103">
            <v>100000</v>
          </cell>
        </row>
        <row r="104">
          <cell r="G104" t="str">
            <v>生物安全柜</v>
          </cell>
          <cell r="H104" t="str">
            <v>否</v>
          </cell>
          <cell r="I104" t="str">
            <v>A02322000</v>
          </cell>
          <cell r="J104" t="str">
            <v>药房设备及器具</v>
          </cell>
          <cell r="K104">
            <v>450000</v>
          </cell>
        </row>
        <row r="105">
          <cell r="G105" t="str">
            <v>输液泵</v>
          </cell>
          <cell r="H105" t="str">
            <v>否</v>
          </cell>
          <cell r="I105" t="str">
            <v>A02322700</v>
          </cell>
          <cell r="J105" t="str">
            <v>病房护理及医院设备</v>
          </cell>
          <cell r="K105">
            <v>96000</v>
          </cell>
        </row>
        <row r="106">
          <cell r="G106" t="str">
            <v>输液输血加温器</v>
          </cell>
          <cell r="H106" t="str">
            <v>否</v>
          </cell>
          <cell r="I106" t="str">
            <v>A02322500</v>
          </cell>
          <cell r="J106" t="str">
            <v>急救和生命支持设备</v>
          </cell>
          <cell r="K106">
            <v>100000</v>
          </cell>
        </row>
        <row r="107">
          <cell r="G107" t="str">
            <v>一体机/传真机</v>
          </cell>
          <cell r="H107" t="str">
            <v>否</v>
          </cell>
          <cell r="I107" t="str">
            <v>A02081001</v>
          </cell>
          <cell r="J107" t="str">
            <v>文件(图文)传真机</v>
          </cell>
          <cell r="K107">
            <v>12500</v>
          </cell>
        </row>
        <row r="108">
          <cell r="G108" t="str">
            <v>药品移动推车</v>
          </cell>
          <cell r="H108" t="str">
            <v>否</v>
          </cell>
          <cell r="I108" t="str">
            <v>A02322700</v>
          </cell>
          <cell r="J108" t="str">
            <v>病房护理及医院设备</v>
          </cell>
          <cell r="K108">
            <v>60000</v>
          </cell>
        </row>
        <row r="109">
          <cell r="G109" t="str">
            <v>液体恒温箱</v>
          </cell>
          <cell r="H109" t="str">
            <v>否</v>
          </cell>
          <cell r="I109" t="str">
            <v>A02322400</v>
          </cell>
          <cell r="J109" t="str">
            <v>手术室设备及附件</v>
          </cell>
          <cell r="K109">
            <v>20000</v>
          </cell>
        </row>
        <row r="110">
          <cell r="G110" t="str">
            <v>眼科光学相干断层扫描仪OCTA</v>
          </cell>
          <cell r="H110" t="str">
            <v>否</v>
          </cell>
          <cell r="I110" t="str">
            <v>A02320300</v>
          </cell>
          <cell r="J110" t="str">
            <v>医用电子生理参数检测仪器设备</v>
          </cell>
          <cell r="K110">
            <v>600000</v>
          </cell>
        </row>
        <row r="111">
          <cell r="G111" t="str">
            <v>血透用水处理系统</v>
          </cell>
          <cell r="H111" t="str">
            <v>否</v>
          </cell>
          <cell r="I111" t="str">
            <v>A02322100</v>
          </cell>
          <cell r="J111" t="str">
            <v>体外循环设备</v>
          </cell>
          <cell r="K111">
            <v>400000</v>
          </cell>
        </row>
        <row r="112">
          <cell r="G112" t="str">
            <v>新生儿专用监护仪</v>
          </cell>
          <cell r="H112" t="str">
            <v>否</v>
          </cell>
          <cell r="I112" t="str">
            <v>A02320300</v>
          </cell>
          <cell r="J112" t="str">
            <v>医用电子生理参数检测仪器设备</v>
          </cell>
          <cell r="K112">
            <v>210000</v>
          </cell>
        </row>
        <row r="113">
          <cell r="G113" t="str">
            <v>新生儿有创呼吸机</v>
          </cell>
          <cell r="H113" t="str">
            <v>否</v>
          </cell>
          <cell r="I113" t="str">
            <v>A02322500</v>
          </cell>
          <cell r="J113" t="str">
            <v>急救和生命支持设备</v>
          </cell>
          <cell r="K113">
            <v>300000</v>
          </cell>
        </row>
        <row r="114">
          <cell r="G114" t="str">
            <v>新生儿无创呼吸机</v>
          </cell>
          <cell r="H114" t="str">
            <v>否</v>
          </cell>
          <cell r="I114" t="str">
            <v>A02322500</v>
          </cell>
          <cell r="J114" t="str">
            <v>急救和生命支持设备</v>
          </cell>
          <cell r="K114">
            <v>400000</v>
          </cell>
        </row>
        <row r="115">
          <cell r="G115" t="str">
            <v>新生儿听力筛查仪</v>
          </cell>
          <cell r="H115" t="str">
            <v>否</v>
          </cell>
          <cell r="I115" t="str">
            <v>A02320300</v>
          </cell>
          <cell r="J115" t="str">
            <v>医用电子生理参数检测仪器设备</v>
          </cell>
          <cell r="K115">
            <v>90000</v>
          </cell>
        </row>
        <row r="116">
          <cell r="G116" t="str">
            <v>新生儿蓝光治疗仪</v>
          </cell>
          <cell r="H116" t="str">
            <v>否</v>
          </cell>
          <cell r="I116" t="str">
            <v>A02320800</v>
          </cell>
          <cell r="J116" t="str">
            <v>物理治疗、康复及体育治疗仪器设备</v>
          </cell>
          <cell r="K116">
            <v>14000</v>
          </cell>
        </row>
        <row r="117">
          <cell r="G117" t="str">
            <v>新生儿喉镜</v>
          </cell>
          <cell r="H117" t="str">
            <v>否</v>
          </cell>
          <cell r="I117" t="str">
            <v>A02320700</v>
          </cell>
          <cell r="J117" t="str">
            <v>医用内窥镜</v>
          </cell>
          <cell r="K117">
            <v>55000</v>
          </cell>
        </row>
        <row r="118">
          <cell r="G118" t="str">
            <v>心电图机（自动分析）</v>
          </cell>
          <cell r="H118" t="str">
            <v>否</v>
          </cell>
          <cell r="I118" t="str">
            <v>A02320300</v>
          </cell>
          <cell r="J118" t="str">
            <v>医用电子生理参数检测仪器设备</v>
          </cell>
          <cell r="K118">
            <v>50000</v>
          </cell>
        </row>
        <row r="119">
          <cell r="G119" t="str">
            <v>新生儿辐射保暖台</v>
          </cell>
          <cell r="H119" t="str">
            <v>否</v>
          </cell>
          <cell r="I119" t="str">
            <v>A02322700</v>
          </cell>
          <cell r="J119" t="str">
            <v>病房护理及医院设备</v>
          </cell>
          <cell r="K119">
            <v>150000</v>
          </cell>
        </row>
        <row r="120">
          <cell r="G120" t="str">
            <v>心电监护仪</v>
          </cell>
          <cell r="H120" t="str">
            <v>否</v>
          </cell>
          <cell r="I120" t="str">
            <v>A02320300</v>
          </cell>
          <cell r="J120" t="str">
            <v>医用电子生理参数检测仪器设备</v>
          </cell>
          <cell r="K120">
            <v>210000</v>
          </cell>
        </row>
        <row r="121">
          <cell r="G121" t="str">
            <v>小票打印机</v>
          </cell>
          <cell r="H121" t="str">
            <v>否</v>
          </cell>
          <cell r="I121" t="str">
            <v>A02021006</v>
          </cell>
          <cell r="J121" t="str">
            <v>票据打印机</v>
          </cell>
          <cell r="K121">
            <v>40000</v>
          </cell>
        </row>
        <row r="122">
          <cell r="G122" t="str">
            <v>西药架</v>
          </cell>
          <cell r="H122" t="str">
            <v>否</v>
          </cell>
          <cell r="I122" t="str">
            <v>A05010602</v>
          </cell>
          <cell r="J122" t="str">
            <v>金属质架类</v>
          </cell>
          <cell r="K122">
            <v>300000</v>
          </cell>
        </row>
        <row r="123">
          <cell r="G123" t="str">
            <v>无线掌上彩色多普勒超声显像仪（前列腺穿刺）</v>
          </cell>
          <cell r="H123" t="str">
            <v>否</v>
          </cell>
          <cell r="I123" t="str">
            <v>A02320500</v>
          </cell>
          <cell r="J123" t="str">
            <v>医用超声波仪器及设备</v>
          </cell>
          <cell r="K123">
            <v>150000</v>
          </cell>
        </row>
        <row r="124">
          <cell r="G124" t="str">
            <v>无线掌上彩色多普勒超声显像仪（经皮肾穿刺）</v>
          </cell>
          <cell r="H124" t="str">
            <v>否</v>
          </cell>
          <cell r="I124" t="str">
            <v>A02320500</v>
          </cell>
          <cell r="J124" t="str">
            <v>医用超声波仪器及设备</v>
          </cell>
          <cell r="K124">
            <v>30000</v>
          </cell>
        </row>
        <row r="125">
          <cell r="G125" t="str">
            <v>无创呼吸机</v>
          </cell>
          <cell r="H125" t="str">
            <v>否</v>
          </cell>
          <cell r="I125" t="str">
            <v>A02322500</v>
          </cell>
          <cell r="J125" t="str">
            <v>急救和生命支持设备</v>
          </cell>
          <cell r="K125">
            <v>840000</v>
          </cell>
        </row>
        <row r="126">
          <cell r="G126" t="str">
            <v>文件柜</v>
          </cell>
          <cell r="H126" t="str">
            <v>否</v>
          </cell>
          <cell r="I126" t="str">
            <v>A05010502</v>
          </cell>
          <cell r="J126" t="str">
            <v>文件柜</v>
          </cell>
          <cell r="K126">
            <v>1000</v>
          </cell>
        </row>
        <row r="127">
          <cell r="G127" t="str">
            <v>微量血糖检测仪</v>
          </cell>
          <cell r="H127" t="str">
            <v>否</v>
          </cell>
          <cell r="I127" t="str">
            <v>A02320300</v>
          </cell>
          <cell r="J127" t="str">
            <v>医用电子生理参数检测仪器设备</v>
          </cell>
          <cell r="K127">
            <v>500</v>
          </cell>
        </row>
        <row r="128">
          <cell r="G128" t="str">
            <v>微波治疗仪</v>
          </cell>
          <cell r="H128" t="str">
            <v>否</v>
          </cell>
          <cell r="I128" t="str">
            <v>A02320800</v>
          </cell>
          <cell r="J128" t="str">
            <v>物理治疗、康复及体育治疗仪器设备</v>
          </cell>
          <cell r="K128">
            <v>100000</v>
          </cell>
        </row>
        <row r="129">
          <cell r="G129" t="str">
            <v>投影仪</v>
          </cell>
          <cell r="H129" t="str">
            <v>否</v>
          </cell>
          <cell r="I129" t="str">
            <v>A02020200</v>
          </cell>
          <cell r="J129" t="str">
            <v>投影仪</v>
          </cell>
          <cell r="K129">
            <v>40000</v>
          </cell>
        </row>
        <row r="130">
          <cell r="G130" t="str">
            <v>体重秤</v>
          </cell>
          <cell r="H130" t="str">
            <v>否</v>
          </cell>
          <cell r="I130" t="str">
            <v>A02322700</v>
          </cell>
          <cell r="J130" t="str">
            <v>病房护理及医院设备</v>
          </cell>
          <cell r="K130">
            <v>500</v>
          </cell>
        </row>
        <row r="131">
          <cell r="G131" t="str">
            <v>体外冲击波碎石机</v>
          </cell>
          <cell r="H131" t="str">
            <v>否</v>
          </cell>
          <cell r="I131" t="str">
            <v>A02320500</v>
          </cell>
          <cell r="J131" t="str">
            <v>医用超声波仪器及设备</v>
          </cell>
          <cell r="K131">
            <v>1200000</v>
          </cell>
        </row>
        <row r="132">
          <cell r="G132" t="str">
            <v>台式计算机</v>
          </cell>
          <cell r="H132" t="str">
            <v>否</v>
          </cell>
          <cell r="I132" t="str">
            <v>A02010105</v>
          </cell>
          <cell r="J132" t="str">
            <v>台式计算机</v>
          </cell>
          <cell r="K132">
            <v>1000000</v>
          </cell>
        </row>
        <row r="133">
          <cell r="G133" t="str">
            <v>水平层流洁净台</v>
          </cell>
          <cell r="H133" t="str">
            <v>否</v>
          </cell>
          <cell r="I133" t="str">
            <v>A02322000</v>
          </cell>
          <cell r="J133" t="str">
            <v>药房设备及器具</v>
          </cell>
          <cell r="K133">
            <v>400000</v>
          </cell>
        </row>
        <row r="134">
          <cell r="G134" t="str">
            <v>双通道注射泵</v>
          </cell>
          <cell r="H134" t="str">
            <v>否</v>
          </cell>
          <cell r="I134" t="str">
            <v>A02322700</v>
          </cell>
          <cell r="J134" t="str">
            <v>病房护理及医院设备</v>
          </cell>
          <cell r="K134">
            <v>72000</v>
          </cell>
        </row>
        <row r="135">
          <cell r="G135" t="str">
            <v>双能X射线骨密度检测仪</v>
          </cell>
          <cell r="H135" t="str">
            <v>否</v>
          </cell>
          <cell r="I135" t="str">
            <v>A02321200</v>
          </cell>
          <cell r="J135" t="str">
            <v>医用 X 线诊断设备</v>
          </cell>
          <cell r="K135">
            <v>300000</v>
          </cell>
        </row>
        <row r="136">
          <cell r="G136" t="str">
            <v>全自动血沉分析仪</v>
          </cell>
          <cell r="H136" t="str">
            <v>否</v>
          </cell>
          <cell r="I136" t="str">
            <v>A02321900</v>
          </cell>
          <cell r="J136" t="str">
            <v>临床检验设备</v>
          </cell>
          <cell r="K136">
            <v>80000</v>
          </cell>
        </row>
        <row r="137">
          <cell r="G137" t="str">
            <v>全自动生化分析仪（含电解质分析）</v>
          </cell>
          <cell r="H137" t="str">
            <v>否</v>
          </cell>
          <cell r="I137" t="str">
            <v>A02321900</v>
          </cell>
          <cell r="J137" t="str">
            <v>临床检验设备</v>
          </cell>
          <cell r="K137">
            <v>1000000</v>
          </cell>
        </row>
        <row r="138">
          <cell r="G138" t="str">
            <v>全自动酶标仪</v>
          </cell>
          <cell r="H138" t="str">
            <v>否</v>
          </cell>
          <cell r="I138" t="str">
            <v>A02321900</v>
          </cell>
          <cell r="J138" t="str">
            <v>临床检验设备</v>
          </cell>
          <cell r="K138">
            <v>65000</v>
          </cell>
        </row>
        <row r="139">
          <cell r="G139" t="str">
            <v>全自动尿沉渣分析仪+尿液分析仪</v>
          </cell>
          <cell r="H139" t="str">
            <v>否</v>
          </cell>
          <cell r="I139" t="str">
            <v>A02321900</v>
          </cell>
          <cell r="J139" t="str">
            <v>临床检验设备</v>
          </cell>
          <cell r="K139">
            <v>300000</v>
          </cell>
        </row>
        <row r="140">
          <cell r="G140" t="str">
            <v>全自动化学发光分析仪</v>
          </cell>
          <cell r="H140" t="str">
            <v>否</v>
          </cell>
          <cell r="I140" t="str">
            <v>A02321900</v>
          </cell>
          <cell r="J140" t="str">
            <v>临床检验设备</v>
          </cell>
          <cell r="K140">
            <v>440000</v>
          </cell>
        </row>
        <row r="141">
          <cell r="G141" t="str">
            <v>全自动剥盖机</v>
          </cell>
          <cell r="H141" t="str">
            <v>否</v>
          </cell>
          <cell r="I141" t="str">
            <v>A02322000</v>
          </cell>
          <cell r="J141" t="str">
            <v>药房设备及器具</v>
          </cell>
          <cell r="K141">
            <v>200000</v>
          </cell>
        </row>
        <row r="142">
          <cell r="G142" t="str">
            <v>全身数字化多普勒超声诊断仪</v>
          </cell>
          <cell r="H142" t="str">
            <v>否</v>
          </cell>
          <cell r="I142" t="str">
            <v>A02320500</v>
          </cell>
          <cell r="J142" t="str">
            <v>医用超声波仪器及设备</v>
          </cell>
          <cell r="K142">
            <v>2500000</v>
          </cell>
        </row>
        <row r="143">
          <cell r="G143" t="str">
            <v>医用冰箱</v>
          </cell>
          <cell r="H143" t="str">
            <v>否</v>
          </cell>
          <cell r="I143" t="str">
            <v>A02322900</v>
          </cell>
          <cell r="J143" t="str">
            <v>医用低温、冷疗设备</v>
          </cell>
          <cell r="K143">
            <v>210000</v>
          </cell>
        </row>
        <row r="144">
          <cell r="G144" t="str">
            <v>医用空氧混合仪</v>
          </cell>
          <cell r="H144" t="str">
            <v>否</v>
          </cell>
          <cell r="I144" t="str">
            <v>A02322700</v>
          </cell>
          <cell r="J144" t="str">
            <v>病房护理及医院设备</v>
          </cell>
          <cell r="K144">
            <v>64000</v>
          </cell>
        </row>
        <row r="145">
          <cell r="G145" t="str">
            <v>医用内窥镜摄像系统</v>
          </cell>
          <cell r="H145" t="str">
            <v>否</v>
          </cell>
          <cell r="I145" t="str">
            <v>A02320700</v>
          </cell>
          <cell r="J145" t="str">
            <v>医用内窥镜</v>
          </cell>
          <cell r="K145">
            <v>500000</v>
          </cell>
        </row>
        <row r="146">
          <cell r="G146" t="str">
            <v>医用内窥镜图像处理器（配合软镜使用）</v>
          </cell>
          <cell r="H146" t="str">
            <v>否</v>
          </cell>
          <cell r="I146" t="str">
            <v>A02320700</v>
          </cell>
          <cell r="J146" t="str">
            <v>医用内窥镜</v>
          </cell>
          <cell r="K146">
            <v>30000</v>
          </cell>
        </row>
        <row r="147">
          <cell r="G147" t="str">
            <v>医用全自动电子血压仪</v>
          </cell>
          <cell r="H147" t="str">
            <v>否</v>
          </cell>
          <cell r="I147" t="str">
            <v>A02320300</v>
          </cell>
          <cell r="J147" t="str">
            <v>医用电子生理参数检测仪器设备</v>
          </cell>
          <cell r="K147">
            <v>70000</v>
          </cell>
        </row>
        <row r="148">
          <cell r="G148" t="str">
            <v>医用升温仪</v>
          </cell>
          <cell r="H148" t="str">
            <v>否</v>
          </cell>
          <cell r="I148" t="str">
            <v>A02322400</v>
          </cell>
          <cell r="J148" t="str">
            <v>手术室设备及附件</v>
          </cell>
          <cell r="K148">
            <v>60000</v>
          </cell>
        </row>
        <row r="149">
          <cell r="G149" t="str">
            <v>医用腕带打印机</v>
          </cell>
          <cell r="H149" t="str">
            <v>否</v>
          </cell>
          <cell r="I149" t="str">
            <v>A02021007</v>
          </cell>
          <cell r="J149" t="str">
            <v>条码打印机</v>
          </cell>
          <cell r="K149">
            <v>32000</v>
          </cell>
        </row>
        <row r="150">
          <cell r="G150" t="str">
            <v>医用治疗柜（带操作台面）</v>
          </cell>
          <cell r="H150" t="str">
            <v>否</v>
          </cell>
          <cell r="I150" t="str">
            <v>A02322700</v>
          </cell>
          <cell r="J150" t="str">
            <v>病房护理及医院设备</v>
          </cell>
          <cell r="K150">
            <v>2000</v>
          </cell>
        </row>
        <row r="151">
          <cell r="G151" t="str">
            <v>胰岛素泵</v>
          </cell>
          <cell r="H151" t="str">
            <v>否</v>
          </cell>
          <cell r="I151" t="str">
            <v>A02322700</v>
          </cell>
          <cell r="J151" t="str">
            <v>病房护理及医院设备</v>
          </cell>
          <cell r="K151">
            <v>105000</v>
          </cell>
        </row>
        <row r="152">
          <cell r="G152" t="str">
            <v>移动护理PDA</v>
          </cell>
          <cell r="H152" t="str">
            <v>否</v>
          </cell>
          <cell r="I152" t="str">
            <v>A02080102</v>
          </cell>
          <cell r="J152" t="str">
            <v>移动通信（网）设备</v>
          </cell>
          <cell r="K152">
            <v>56000</v>
          </cell>
        </row>
        <row r="153">
          <cell r="G153" t="str">
            <v>婴儿辐射保暖台</v>
          </cell>
          <cell r="H153" t="str">
            <v>否</v>
          </cell>
          <cell r="I153" t="str">
            <v>A02322700</v>
          </cell>
          <cell r="J153" t="str">
            <v>病房护理及医院设备</v>
          </cell>
          <cell r="K153">
            <v>120000</v>
          </cell>
        </row>
        <row r="154">
          <cell r="G154" t="str">
            <v>婴儿护理车（三层）</v>
          </cell>
          <cell r="H154" t="str">
            <v>否</v>
          </cell>
          <cell r="I154" t="str">
            <v>A02322700</v>
          </cell>
          <cell r="J154" t="str">
            <v>病房护理及医院设备</v>
          </cell>
          <cell r="K154">
            <v>6000</v>
          </cell>
        </row>
        <row r="155">
          <cell r="G155" t="str">
            <v>婴儿培养箱</v>
          </cell>
          <cell r="H155" t="str">
            <v>否</v>
          </cell>
          <cell r="I155" t="str">
            <v>A02322700</v>
          </cell>
          <cell r="J155" t="str">
            <v>病房护理及医院设备</v>
          </cell>
          <cell r="K155">
            <v>210000</v>
          </cell>
        </row>
        <row r="156">
          <cell r="G156" t="str">
            <v>针式（票据）打印机</v>
          </cell>
          <cell r="H156" t="str">
            <v>否</v>
          </cell>
          <cell r="I156" t="str">
            <v>A02021006</v>
          </cell>
          <cell r="J156" t="str">
            <v>票据打印机</v>
          </cell>
          <cell r="K156">
            <v>2400</v>
          </cell>
        </row>
        <row r="157">
          <cell r="G157" t="str">
            <v>针式打印机</v>
          </cell>
          <cell r="H157" t="str">
            <v>否</v>
          </cell>
          <cell r="I157" t="str">
            <v>A02021099</v>
          </cell>
          <cell r="J157" t="str">
            <v>其他打印机</v>
          </cell>
          <cell r="K157">
            <v>78000</v>
          </cell>
        </row>
        <row r="158">
          <cell r="G158" t="str">
            <v>诊室检查床</v>
          </cell>
          <cell r="H158" t="str">
            <v>否</v>
          </cell>
          <cell r="I158" t="str">
            <v>A05010199</v>
          </cell>
          <cell r="J158" t="str">
            <v>其他床类</v>
          </cell>
          <cell r="K158">
            <v>1000</v>
          </cell>
        </row>
        <row r="159">
          <cell r="G159" t="str">
            <v>诊室接诊椅</v>
          </cell>
          <cell r="H159" t="str">
            <v>否</v>
          </cell>
          <cell r="I159" t="str">
            <v>A05010399</v>
          </cell>
          <cell r="J159" t="str">
            <v>其他椅凳类</v>
          </cell>
          <cell r="K159">
            <v>1000</v>
          </cell>
        </row>
        <row r="160">
          <cell r="G160" t="str">
            <v>诊室接诊桌</v>
          </cell>
          <cell r="H160" t="str">
            <v>否</v>
          </cell>
          <cell r="I160" t="str">
            <v>A05010299</v>
          </cell>
          <cell r="J160" t="str">
            <v>其他台、桌类</v>
          </cell>
          <cell r="K160">
            <v>2400</v>
          </cell>
        </row>
        <row r="161">
          <cell r="G161" t="str">
            <v>直接检眼镜</v>
          </cell>
          <cell r="H161" t="str">
            <v>否</v>
          </cell>
          <cell r="I161" t="str">
            <v>A02320400</v>
          </cell>
          <cell r="J161" t="str">
            <v>医用光学仪器</v>
          </cell>
          <cell r="K161">
            <v>2000</v>
          </cell>
        </row>
        <row r="162">
          <cell r="G162" t="str">
            <v>治疗车</v>
          </cell>
          <cell r="H162" t="str">
            <v>否</v>
          </cell>
          <cell r="I162" t="str">
            <v>A02322700</v>
          </cell>
          <cell r="J162" t="str">
            <v>病房护理及医院设备</v>
          </cell>
          <cell r="K162">
            <v>15000</v>
          </cell>
        </row>
        <row r="163">
          <cell r="G163" t="str">
            <v>智能精麻管理柜</v>
          </cell>
          <cell r="H163" t="str">
            <v>否</v>
          </cell>
          <cell r="I163" t="str">
            <v>A02322000</v>
          </cell>
          <cell r="J163" t="str">
            <v>药房设备及器具</v>
          </cell>
          <cell r="K163">
            <v>120000</v>
          </cell>
        </row>
        <row r="164">
          <cell r="G164" t="str">
            <v>智能尿流量监测仪</v>
          </cell>
          <cell r="H164" t="str">
            <v>否</v>
          </cell>
          <cell r="I164" t="str">
            <v>A02320300</v>
          </cell>
          <cell r="J164" t="str">
            <v>医用电子生理参数检测仪器设备</v>
          </cell>
          <cell r="K164">
            <v>450000</v>
          </cell>
        </row>
        <row r="165">
          <cell r="G165" t="str">
            <v>智能输液分拣机</v>
          </cell>
          <cell r="H165" t="str">
            <v>否</v>
          </cell>
          <cell r="I165" t="str">
            <v>A02322000</v>
          </cell>
          <cell r="J165" t="str">
            <v>药房设备及器具</v>
          </cell>
          <cell r="K165">
            <v>3000000</v>
          </cell>
        </row>
        <row r="166">
          <cell r="G166" t="str">
            <v>智能贴签机</v>
          </cell>
          <cell r="H166" t="str">
            <v>否</v>
          </cell>
          <cell r="I166" t="str">
            <v>A02322000</v>
          </cell>
          <cell r="J166" t="str">
            <v>药房设备及器具</v>
          </cell>
          <cell r="K166">
            <v>100000</v>
          </cell>
        </row>
        <row r="167">
          <cell r="G167" t="str">
            <v>智能统排机</v>
          </cell>
          <cell r="H167" t="str">
            <v>否</v>
          </cell>
          <cell r="I167" t="str">
            <v>A02322000</v>
          </cell>
          <cell r="J167" t="str">
            <v>药房设备及器具</v>
          </cell>
          <cell r="K167">
            <v>80000</v>
          </cell>
        </row>
        <row r="168">
          <cell r="G168" t="str">
            <v>中药架</v>
          </cell>
          <cell r="H168" t="str">
            <v>否</v>
          </cell>
          <cell r="I168" t="str">
            <v>A05010602</v>
          </cell>
          <cell r="J168" t="str">
            <v>金属质架类</v>
          </cell>
          <cell r="K168">
            <v>25000</v>
          </cell>
        </row>
        <row r="169">
          <cell r="G169" t="str">
            <v>椎间孔镜手术系统</v>
          </cell>
          <cell r="H169" t="str">
            <v>否</v>
          </cell>
          <cell r="I169" t="str">
            <v>A02320100</v>
          </cell>
          <cell r="J169" t="str">
            <v>手术器械</v>
          </cell>
          <cell r="K169">
            <v>1000000</v>
          </cell>
        </row>
        <row r="170">
          <cell r="G170" t="str">
            <v>自动剥药机</v>
          </cell>
          <cell r="H170" t="str">
            <v>否</v>
          </cell>
          <cell r="I170" t="str">
            <v>A02310700</v>
          </cell>
          <cell r="J170" t="str">
            <v>药品专用包装机械</v>
          </cell>
          <cell r="K170">
            <v>40000</v>
          </cell>
        </row>
        <row r="171">
          <cell r="G171" t="str">
            <v>自动发药机</v>
          </cell>
          <cell r="H171" t="str">
            <v>否</v>
          </cell>
          <cell r="I171" t="str">
            <v>A02322000</v>
          </cell>
          <cell r="J171" t="str">
            <v>药房设备及器具</v>
          </cell>
          <cell r="K171">
            <v>3200000</v>
          </cell>
        </row>
        <row r="172">
          <cell r="G172" t="str">
            <v>自体回输机</v>
          </cell>
          <cell r="H172" t="str">
            <v>否</v>
          </cell>
          <cell r="I172" t="str">
            <v>A02322500</v>
          </cell>
          <cell r="J172" t="str">
            <v>急救和生命支持设备</v>
          </cell>
          <cell r="K172">
            <v>200000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7" sqref="B7"/>
    </sheetView>
  </sheetViews>
  <sheetFormatPr defaultColWidth="8.57407407407407" defaultRowHeight="12.75" customHeight="1" outlineLevelCol="3"/>
  <cols>
    <col min="1" max="4" width="41" customWidth="1"/>
  </cols>
  <sheetData>
    <row r="1" customHeight="1" spans="1:4">
      <c r="A1" s="2"/>
      <c r="B1" s="2"/>
      <c r="C1" s="2"/>
      <c r="D1" s="2"/>
    </row>
    <row r="2" ht="15" customHeight="1" spans="1:4">
      <c r="A2" s="56"/>
      <c r="B2" s="56"/>
      <c r="C2" s="56"/>
      <c r="D2" s="70" t="s">
        <v>0</v>
      </c>
    </row>
    <row r="3" ht="41.25" customHeight="1" spans="1:1">
      <c r="A3" s="51" t="str">
        <f>"2025"&amp;"年部门财务收支预算总表"</f>
        <v>2025年部门财务收支预算总表</v>
      </c>
    </row>
    <row r="4" ht="17.25" customHeight="1" spans="1:4">
      <c r="A4" s="54" t="str">
        <f>"单位名称："&amp;"昆明市五华区卫生健康局"</f>
        <v>单位名称：昆明市五华区卫生健康局</v>
      </c>
      <c r="B4" s="209"/>
      <c r="D4" s="188" t="s">
        <v>1</v>
      </c>
    </row>
    <row r="5" ht="23.25" customHeight="1" spans="1:4">
      <c r="A5" s="210" t="s">
        <v>2</v>
      </c>
      <c r="B5" s="211"/>
      <c r="C5" s="210" t="s">
        <v>3</v>
      </c>
      <c r="D5" s="211"/>
    </row>
    <row r="6" ht="24" customHeight="1" spans="1:4">
      <c r="A6" s="210" t="s">
        <v>4</v>
      </c>
      <c r="B6" s="210" t="s">
        <v>5</v>
      </c>
      <c r="C6" s="210" t="s">
        <v>6</v>
      </c>
      <c r="D6" s="210" t="s">
        <v>5</v>
      </c>
    </row>
    <row r="7" ht="17.25" customHeight="1" spans="1:4">
      <c r="A7" s="212" t="s">
        <v>7</v>
      </c>
      <c r="B7" s="89">
        <v>118828780.25</v>
      </c>
      <c r="C7" s="212" t="s">
        <v>8</v>
      </c>
      <c r="D7" s="89">
        <v>92000</v>
      </c>
    </row>
    <row r="8" ht="17.25" customHeight="1" spans="1:4">
      <c r="A8" s="212" t="s">
        <v>9</v>
      </c>
      <c r="B8" s="89"/>
      <c r="C8" s="212" t="s">
        <v>10</v>
      </c>
      <c r="D8" s="89"/>
    </row>
    <row r="9" ht="17.25" customHeight="1" spans="1:4">
      <c r="A9" s="212" t="s">
        <v>11</v>
      </c>
      <c r="B9" s="89"/>
      <c r="C9" s="245" t="s">
        <v>12</v>
      </c>
      <c r="D9" s="89"/>
    </row>
    <row r="10" ht="17.25" customHeight="1" spans="1:4">
      <c r="A10" s="212" t="s">
        <v>13</v>
      </c>
      <c r="B10" s="89"/>
      <c r="C10" s="245" t="s">
        <v>14</v>
      </c>
      <c r="D10" s="89"/>
    </row>
    <row r="11" ht="17.25" customHeight="1" spans="1:4">
      <c r="A11" s="212" t="s">
        <v>15</v>
      </c>
      <c r="B11" s="89">
        <v>213810353.48</v>
      </c>
      <c r="C11" s="245" t="s">
        <v>16</v>
      </c>
      <c r="D11" s="89"/>
    </row>
    <row r="12" ht="17.25" customHeight="1" spans="1:4">
      <c r="A12" s="212" t="s">
        <v>17</v>
      </c>
      <c r="B12" s="89">
        <v>172025353.48</v>
      </c>
      <c r="C12" s="245" t="s">
        <v>18</v>
      </c>
      <c r="D12" s="89"/>
    </row>
    <row r="13" ht="17.25" customHeight="1" spans="1:4">
      <c r="A13" s="212" t="s">
        <v>19</v>
      </c>
      <c r="B13" s="89"/>
      <c r="C13" s="38" t="s">
        <v>20</v>
      </c>
      <c r="D13" s="89"/>
    </row>
    <row r="14" ht="17.25" customHeight="1" spans="1:4">
      <c r="A14" s="212" t="s">
        <v>21</v>
      </c>
      <c r="B14" s="89"/>
      <c r="C14" s="38" t="s">
        <v>22</v>
      </c>
      <c r="D14" s="89">
        <v>18476655.01</v>
      </c>
    </row>
    <row r="15" ht="17.25" customHeight="1" spans="1:4">
      <c r="A15" s="212" t="s">
        <v>23</v>
      </c>
      <c r="B15" s="89"/>
      <c r="C15" s="38" t="s">
        <v>24</v>
      </c>
      <c r="D15" s="89">
        <v>309055006.72</v>
      </c>
    </row>
    <row r="16" ht="17.25" customHeight="1" spans="1:4">
      <c r="A16" s="212" t="s">
        <v>25</v>
      </c>
      <c r="B16" s="89">
        <v>41785000</v>
      </c>
      <c r="C16" s="38" t="s">
        <v>26</v>
      </c>
      <c r="D16" s="89"/>
    </row>
    <row r="17" ht="17.25" customHeight="1" spans="1:4">
      <c r="A17" s="193"/>
      <c r="B17" s="89"/>
      <c r="C17" s="38" t="s">
        <v>27</v>
      </c>
      <c r="D17" s="89"/>
    </row>
    <row r="18" ht="17.25" customHeight="1" spans="1:4">
      <c r="A18" s="213"/>
      <c r="B18" s="89"/>
      <c r="C18" s="38" t="s">
        <v>28</v>
      </c>
      <c r="D18" s="89"/>
    </row>
    <row r="19" ht="17.25" customHeight="1" spans="1:4">
      <c r="A19" s="213"/>
      <c r="B19" s="89"/>
      <c r="C19" s="38" t="s">
        <v>29</v>
      </c>
      <c r="D19" s="89"/>
    </row>
    <row r="20" ht="17.25" customHeight="1" spans="1:4">
      <c r="A20" s="213"/>
      <c r="B20" s="89"/>
      <c r="C20" s="38" t="s">
        <v>30</v>
      </c>
      <c r="D20" s="89"/>
    </row>
    <row r="21" ht="17.25" customHeight="1" spans="1:4">
      <c r="A21" s="213"/>
      <c r="B21" s="89"/>
      <c r="C21" s="38" t="s">
        <v>31</v>
      </c>
      <c r="D21" s="89"/>
    </row>
    <row r="22" ht="17.25" customHeight="1" spans="1:4">
      <c r="A22" s="213"/>
      <c r="B22" s="89"/>
      <c r="C22" s="38" t="s">
        <v>32</v>
      </c>
      <c r="D22" s="89"/>
    </row>
    <row r="23" ht="17.25" customHeight="1" spans="1:4">
      <c r="A23" s="213"/>
      <c r="B23" s="89"/>
      <c r="C23" s="38" t="s">
        <v>33</v>
      </c>
      <c r="D23" s="89"/>
    </row>
    <row r="24" ht="17.25" customHeight="1" spans="1:4">
      <c r="A24" s="213"/>
      <c r="B24" s="89"/>
      <c r="C24" s="38" t="s">
        <v>34</v>
      </c>
      <c r="D24" s="89"/>
    </row>
    <row r="25" ht="17.25" customHeight="1" spans="1:4">
      <c r="A25" s="213"/>
      <c r="B25" s="89"/>
      <c r="C25" s="38" t="s">
        <v>35</v>
      </c>
      <c r="D25" s="89">
        <v>5015472</v>
      </c>
    </row>
    <row r="26" ht="17.25" customHeight="1" spans="1:4">
      <c r="A26" s="213"/>
      <c r="B26" s="89"/>
      <c r="C26" s="38" t="s">
        <v>36</v>
      </c>
      <c r="D26" s="89"/>
    </row>
    <row r="27" ht="17.25" customHeight="1" spans="1:4">
      <c r="A27" s="213"/>
      <c r="B27" s="89"/>
      <c r="C27" s="193" t="s">
        <v>37</v>
      </c>
      <c r="D27" s="89"/>
    </row>
    <row r="28" ht="17.25" customHeight="1" spans="1:4">
      <c r="A28" s="213"/>
      <c r="B28" s="89"/>
      <c r="C28" s="38" t="s">
        <v>38</v>
      </c>
      <c r="D28" s="89"/>
    </row>
    <row r="29" ht="16.5" customHeight="1" spans="1:4">
      <c r="A29" s="213"/>
      <c r="B29" s="89"/>
      <c r="C29" s="38" t="s">
        <v>39</v>
      </c>
      <c r="D29" s="89"/>
    </row>
    <row r="30" ht="16.5" customHeight="1" spans="1:4">
      <c r="A30" s="213"/>
      <c r="B30" s="89"/>
      <c r="C30" s="193" t="s">
        <v>40</v>
      </c>
      <c r="D30" s="89"/>
    </row>
    <row r="31" ht="17.25" customHeight="1" spans="1:4">
      <c r="A31" s="213"/>
      <c r="B31" s="89"/>
      <c r="C31" s="193" t="s">
        <v>41</v>
      </c>
      <c r="D31" s="89"/>
    </row>
    <row r="32" ht="17.25" customHeight="1" spans="1:4">
      <c r="A32" s="213"/>
      <c r="B32" s="89"/>
      <c r="C32" s="38" t="s">
        <v>42</v>
      </c>
      <c r="D32" s="89"/>
    </row>
    <row r="33" ht="16.5" customHeight="1" spans="1:4">
      <c r="A33" s="213" t="s">
        <v>43</v>
      </c>
      <c r="B33" s="89">
        <v>332639133.73</v>
      </c>
      <c r="C33" s="213" t="s">
        <v>44</v>
      </c>
      <c r="D33" s="89">
        <v>332639133.73</v>
      </c>
    </row>
    <row r="34" ht="16.5" customHeight="1" spans="1:4">
      <c r="A34" s="193" t="s">
        <v>45</v>
      </c>
      <c r="B34" s="89"/>
      <c r="C34" s="193" t="s">
        <v>46</v>
      </c>
      <c r="D34" s="89"/>
    </row>
    <row r="35" ht="16.5" customHeight="1" spans="1:4">
      <c r="A35" s="38" t="s">
        <v>47</v>
      </c>
      <c r="B35" s="89"/>
      <c r="C35" s="38" t="s">
        <v>47</v>
      </c>
      <c r="D35" s="89"/>
    </row>
    <row r="36" ht="16.5" customHeight="1" spans="1:4">
      <c r="A36" s="38" t="s">
        <v>48</v>
      </c>
      <c r="B36" s="89"/>
      <c r="C36" s="38" t="s">
        <v>49</v>
      </c>
      <c r="D36" s="89"/>
    </row>
    <row r="37" ht="16.5" customHeight="1" spans="1:4">
      <c r="A37" s="214" t="s">
        <v>50</v>
      </c>
      <c r="B37" s="89">
        <v>332639133.73</v>
      </c>
      <c r="C37" s="214" t="s">
        <v>51</v>
      </c>
      <c r="D37" s="89">
        <v>332639133.73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15" sqref="C15"/>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customHeight="1" spans="1:6">
      <c r="A1" s="2"/>
      <c r="B1" s="2"/>
      <c r="C1" s="2"/>
      <c r="D1" s="2"/>
      <c r="E1" s="2"/>
      <c r="F1" s="2"/>
    </row>
    <row r="2" ht="12" customHeight="1" spans="1:6">
      <c r="A2" s="165">
        <v>1</v>
      </c>
      <c r="B2" s="166">
        <v>0</v>
      </c>
      <c r="C2" s="165">
        <v>1</v>
      </c>
      <c r="D2" s="167"/>
      <c r="E2" s="167"/>
      <c r="F2" s="168" t="s">
        <v>1594</v>
      </c>
    </row>
    <row r="3" ht="42" customHeight="1" spans="1:6">
      <c r="A3" s="169" t="str">
        <f>"2025"&amp;"年部门政府性基金预算支出预算表"</f>
        <v>2025年部门政府性基金预算支出预算表</v>
      </c>
      <c r="B3" s="169" t="s">
        <v>1595</v>
      </c>
      <c r="C3" s="170"/>
      <c r="D3" s="171"/>
      <c r="E3" s="171"/>
      <c r="F3" s="171"/>
    </row>
    <row r="4" ht="13.5" customHeight="1" spans="1:6">
      <c r="A4" s="8" t="str">
        <f>"单位名称："&amp;"昆明市五华区卫生健康局"</f>
        <v>单位名称：昆明市五华区卫生健康局</v>
      </c>
      <c r="B4" s="8" t="s">
        <v>1596</v>
      </c>
      <c r="C4" s="165"/>
      <c r="D4" s="167"/>
      <c r="E4" s="167"/>
      <c r="F4" s="168" t="s">
        <v>1</v>
      </c>
    </row>
    <row r="5" ht="19.5" customHeight="1" spans="1:6">
      <c r="A5" s="172" t="s">
        <v>254</v>
      </c>
      <c r="B5" s="173" t="s">
        <v>99</v>
      </c>
      <c r="C5" s="172" t="s">
        <v>100</v>
      </c>
      <c r="D5" s="15" t="s">
        <v>1597</v>
      </c>
      <c r="E5" s="44"/>
      <c r="F5" s="45"/>
    </row>
    <row r="6" ht="18.75" customHeight="1" spans="1:6">
      <c r="A6" s="174"/>
      <c r="B6" s="175"/>
      <c r="C6" s="174"/>
      <c r="D6" s="20" t="s">
        <v>55</v>
      </c>
      <c r="E6" s="15" t="s">
        <v>102</v>
      </c>
      <c r="F6" s="20" t="s">
        <v>103</v>
      </c>
    </row>
    <row r="7" ht="18.75" customHeight="1" spans="1:6">
      <c r="A7" s="78">
        <v>1</v>
      </c>
      <c r="B7" s="176" t="s">
        <v>110</v>
      </c>
      <c r="C7" s="78">
        <v>3</v>
      </c>
      <c r="D7" s="177">
        <v>4</v>
      </c>
      <c r="E7" s="177">
        <v>5</v>
      </c>
      <c r="F7" s="177">
        <v>6</v>
      </c>
    </row>
    <row r="8" ht="21" customHeight="1" spans="1:6">
      <c r="A8" s="28"/>
      <c r="B8" s="28"/>
      <c r="C8" s="28"/>
      <c r="D8" s="89"/>
      <c r="E8" s="89"/>
      <c r="F8" s="89"/>
    </row>
    <row r="9" ht="21" customHeight="1" spans="1:6">
      <c r="A9" s="28"/>
      <c r="B9" s="28"/>
      <c r="C9" s="28"/>
      <c r="D9" s="89"/>
      <c r="E9" s="89"/>
      <c r="F9" s="89"/>
    </row>
    <row r="10" ht="18.75" customHeight="1" spans="1:6">
      <c r="A10" s="178" t="s">
        <v>244</v>
      </c>
      <c r="B10" s="178" t="s">
        <v>244</v>
      </c>
      <c r="C10" s="179" t="s">
        <v>244</v>
      </c>
      <c r="D10" s="89"/>
      <c r="E10" s="89"/>
      <c r="F10" s="89"/>
    </row>
    <row r="12" customHeight="1" spans="1:1">
      <c r="A12" t="s">
        <v>1598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91"/>
  <sheetViews>
    <sheetView showZeros="0" topLeftCell="C1" workbookViewId="0">
      <pane ySplit="8" topLeftCell="A383" activePane="bottomLeft" state="frozen"/>
      <selection/>
      <selection pane="bottomLeft" activeCell="J383" sqref="J383"/>
    </sheetView>
  </sheetViews>
  <sheetFormatPr defaultColWidth="9.13888888888889" defaultRowHeight="14.25" customHeight="1"/>
  <cols>
    <col min="1" max="2" width="32.5740740740741" style="120" customWidth="1"/>
    <col min="3" max="3" width="41.1388888888889" style="120" customWidth="1"/>
    <col min="4" max="4" width="21.712962962963" style="120" customWidth="1"/>
    <col min="5" max="5" width="35.2777777777778" style="120" customWidth="1"/>
    <col min="6" max="6" width="7.71296296296296" style="120" customWidth="1"/>
    <col min="7" max="7" width="11.1388888888889" style="120" customWidth="1"/>
    <col min="8" max="8" width="13.2777777777778" style="120" customWidth="1"/>
    <col min="9" max="18" width="20" style="120" customWidth="1"/>
    <col min="19" max="19" width="19.8518518518519" style="120" customWidth="1"/>
    <col min="20" max="16384" width="9.13888888888889" style="120"/>
  </cols>
  <sheetData>
    <row r="1" customHeight="1" spans="1:19">
      <c r="A1" s="122"/>
      <c r="B1" s="122"/>
      <c r="C1" s="122"/>
      <c r="D1" s="122"/>
      <c r="E1" s="122"/>
      <c r="F1" s="122"/>
      <c r="G1" s="122"/>
      <c r="H1" s="122"/>
      <c r="I1" s="122"/>
      <c r="J1" s="122"/>
      <c r="K1" s="122"/>
      <c r="L1" s="122"/>
      <c r="M1" s="122"/>
      <c r="N1" s="122"/>
      <c r="O1" s="122"/>
      <c r="P1" s="122"/>
      <c r="Q1" s="122"/>
      <c r="R1" s="122"/>
      <c r="S1" s="122"/>
    </row>
    <row r="2" ht="15.75" customHeight="1" spans="2:19">
      <c r="B2" s="123"/>
      <c r="C2" s="123"/>
      <c r="R2" s="154"/>
      <c r="S2" s="154" t="s">
        <v>1599</v>
      </c>
    </row>
    <row r="3" ht="41.25" customHeight="1" spans="1:19">
      <c r="A3" s="124" t="str">
        <f>"2025"&amp;"年部门政府采购预算表"</f>
        <v>2025年部门政府采购预算表</v>
      </c>
      <c r="B3" s="125"/>
      <c r="C3" s="125"/>
      <c r="D3" s="126"/>
      <c r="E3" s="126"/>
      <c r="F3" s="126"/>
      <c r="G3" s="126"/>
      <c r="H3" s="126"/>
      <c r="I3" s="126"/>
      <c r="J3" s="126"/>
      <c r="K3" s="126"/>
      <c r="L3" s="126"/>
      <c r="M3" s="125"/>
      <c r="N3" s="126"/>
      <c r="O3" s="126"/>
      <c r="P3" s="125"/>
      <c r="Q3" s="126"/>
      <c r="R3" s="125"/>
      <c r="S3" s="125"/>
    </row>
    <row r="4" ht="18.75" customHeight="1" spans="1:19">
      <c r="A4" s="127" t="str">
        <f>"单位名称："&amp;"昆明市五华区卫生健康局"</f>
        <v>单位名称：昆明市五华区卫生健康局</v>
      </c>
      <c r="B4" s="128"/>
      <c r="C4" s="128"/>
      <c r="D4" s="129"/>
      <c r="E4" s="129"/>
      <c r="F4" s="129"/>
      <c r="G4" s="129"/>
      <c r="H4" s="129"/>
      <c r="I4" s="129"/>
      <c r="J4" s="129"/>
      <c r="K4" s="129"/>
      <c r="L4" s="129"/>
      <c r="R4" s="155"/>
      <c r="S4" s="156" t="s">
        <v>1</v>
      </c>
    </row>
    <row r="5" ht="15.75" customHeight="1" spans="1:19">
      <c r="A5" s="130" t="s">
        <v>253</v>
      </c>
      <c r="B5" s="131" t="s">
        <v>254</v>
      </c>
      <c r="C5" s="131" t="s">
        <v>1600</v>
      </c>
      <c r="D5" s="132" t="s">
        <v>1601</v>
      </c>
      <c r="E5" s="132" t="s">
        <v>1602</v>
      </c>
      <c r="F5" s="132" t="s">
        <v>1603</v>
      </c>
      <c r="G5" s="132" t="s">
        <v>1604</v>
      </c>
      <c r="H5" s="132" t="s">
        <v>1605</v>
      </c>
      <c r="I5" s="147" t="s">
        <v>261</v>
      </c>
      <c r="J5" s="147"/>
      <c r="K5" s="147"/>
      <c r="L5" s="147"/>
      <c r="M5" s="148"/>
      <c r="N5" s="147"/>
      <c r="O5" s="147"/>
      <c r="P5" s="149"/>
      <c r="Q5" s="147"/>
      <c r="R5" s="148"/>
      <c r="S5" s="157"/>
    </row>
    <row r="6" ht="17.25" customHeight="1" spans="1:19">
      <c r="A6" s="133"/>
      <c r="B6" s="134"/>
      <c r="C6" s="134"/>
      <c r="D6" s="135"/>
      <c r="E6" s="135"/>
      <c r="F6" s="135"/>
      <c r="G6" s="135"/>
      <c r="H6" s="135"/>
      <c r="I6" s="135" t="s">
        <v>55</v>
      </c>
      <c r="J6" s="135" t="s">
        <v>58</v>
      </c>
      <c r="K6" s="135" t="s">
        <v>1606</v>
      </c>
      <c r="L6" s="135" t="s">
        <v>1607</v>
      </c>
      <c r="M6" s="150" t="s">
        <v>1608</v>
      </c>
      <c r="N6" s="151" t="s">
        <v>1609</v>
      </c>
      <c r="O6" s="151"/>
      <c r="P6" s="152"/>
      <c r="Q6" s="151"/>
      <c r="R6" s="158"/>
      <c r="S6" s="137"/>
    </row>
    <row r="7" ht="54" customHeight="1" spans="1:19">
      <c r="A7" s="136"/>
      <c r="B7" s="137"/>
      <c r="C7" s="137"/>
      <c r="D7" s="138"/>
      <c r="E7" s="138"/>
      <c r="F7" s="138"/>
      <c r="G7" s="138"/>
      <c r="H7" s="138"/>
      <c r="I7" s="138"/>
      <c r="J7" s="138" t="s">
        <v>57</v>
      </c>
      <c r="K7" s="138"/>
      <c r="L7" s="138"/>
      <c r="M7" s="153"/>
      <c r="N7" s="138" t="s">
        <v>57</v>
      </c>
      <c r="O7" s="138" t="s">
        <v>64</v>
      </c>
      <c r="P7" s="137" t="s">
        <v>65</v>
      </c>
      <c r="Q7" s="138" t="s">
        <v>66</v>
      </c>
      <c r="R7" s="153" t="s">
        <v>67</v>
      </c>
      <c r="S7" s="137" t="s">
        <v>68</v>
      </c>
    </row>
    <row r="8" ht="18" customHeight="1" spans="1:19">
      <c r="A8" s="139">
        <v>1</v>
      </c>
      <c r="B8" s="139" t="s">
        <v>110</v>
      </c>
      <c r="C8" s="140">
        <v>3</v>
      </c>
      <c r="D8" s="140">
        <v>4</v>
      </c>
      <c r="E8" s="139">
        <v>5</v>
      </c>
      <c r="F8" s="139">
        <v>6</v>
      </c>
      <c r="G8" s="139"/>
      <c r="H8" s="139">
        <v>8</v>
      </c>
      <c r="I8" s="139">
        <v>9</v>
      </c>
      <c r="J8" s="139">
        <v>10</v>
      </c>
      <c r="K8" s="139">
        <v>11</v>
      </c>
      <c r="L8" s="139">
        <v>12</v>
      </c>
      <c r="M8" s="139">
        <v>13</v>
      </c>
      <c r="N8" s="139">
        <v>14</v>
      </c>
      <c r="O8" s="139">
        <v>15</v>
      </c>
      <c r="P8" s="139">
        <v>16</v>
      </c>
      <c r="Q8" s="139">
        <v>17</v>
      </c>
      <c r="R8" s="139">
        <v>18</v>
      </c>
      <c r="S8" s="139">
        <v>19</v>
      </c>
    </row>
    <row r="9" ht="21" customHeight="1" spans="1:19">
      <c r="A9" s="141" t="s">
        <v>70</v>
      </c>
      <c r="B9" s="142" t="s">
        <v>70</v>
      </c>
      <c r="C9" s="142" t="s">
        <v>305</v>
      </c>
      <c r="D9" s="143" t="s">
        <v>1610</v>
      </c>
      <c r="E9" s="143" t="s">
        <v>1610</v>
      </c>
      <c r="F9" s="143" t="s">
        <v>1611</v>
      </c>
      <c r="G9" s="144">
        <v>60</v>
      </c>
      <c r="H9" s="145">
        <v>12000</v>
      </c>
      <c r="I9" s="145">
        <v>12000</v>
      </c>
      <c r="J9" s="145">
        <v>12000</v>
      </c>
      <c r="K9" s="145"/>
      <c r="L9" s="145"/>
      <c r="M9" s="145"/>
      <c r="N9" s="145"/>
      <c r="O9" s="145"/>
      <c r="P9" s="145"/>
      <c r="Q9" s="145"/>
      <c r="R9" s="145"/>
      <c r="S9" s="145"/>
    </row>
    <row r="10" ht="21" customHeight="1" spans="1:19">
      <c r="A10" s="141" t="s">
        <v>70</v>
      </c>
      <c r="B10" s="142" t="s">
        <v>70</v>
      </c>
      <c r="C10" s="142" t="s">
        <v>305</v>
      </c>
      <c r="D10" s="143" t="s">
        <v>1612</v>
      </c>
      <c r="E10" s="143" t="s">
        <v>1612</v>
      </c>
      <c r="F10" s="143" t="s">
        <v>1613</v>
      </c>
      <c r="G10" s="144">
        <v>4</v>
      </c>
      <c r="H10" s="145">
        <v>4000</v>
      </c>
      <c r="I10" s="145">
        <v>4000</v>
      </c>
      <c r="J10" s="145">
        <v>4000</v>
      </c>
      <c r="K10" s="145"/>
      <c r="L10" s="145"/>
      <c r="M10" s="145"/>
      <c r="N10" s="145"/>
      <c r="O10" s="145"/>
      <c r="P10" s="145"/>
      <c r="Q10" s="145"/>
      <c r="R10" s="145"/>
      <c r="S10" s="145"/>
    </row>
    <row r="11" s="120" customFormat="1" ht="27" customHeight="1" spans="1:19">
      <c r="A11" s="141" t="s">
        <v>70</v>
      </c>
      <c r="B11" s="146" t="s">
        <v>73</v>
      </c>
      <c r="C11" s="142" t="s">
        <v>497</v>
      </c>
      <c r="D11" s="143" t="s">
        <v>1614</v>
      </c>
      <c r="E11" s="143" t="s">
        <v>1615</v>
      </c>
      <c r="F11" s="143" t="s">
        <v>1120</v>
      </c>
      <c r="G11" s="144">
        <v>1</v>
      </c>
      <c r="H11" s="145"/>
      <c r="I11" s="145">
        <v>15000</v>
      </c>
      <c r="J11" s="145"/>
      <c r="K11" s="145"/>
      <c r="L11" s="145"/>
      <c r="M11" s="145"/>
      <c r="N11" s="145">
        <v>15000</v>
      </c>
      <c r="O11" s="145">
        <v>15000</v>
      </c>
      <c r="P11" s="145"/>
      <c r="Q11" s="145"/>
      <c r="R11" s="145"/>
      <c r="S11" s="145"/>
    </row>
    <row r="12" ht="27" customHeight="1" spans="1:19">
      <c r="A12" s="141" t="s">
        <v>70</v>
      </c>
      <c r="B12" s="146" t="s">
        <v>73</v>
      </c>
      <c r="C12" s="142" t="s">
        <v>497</v>
      </c>
      <c r="D12" s="143" t="s">
        <v>1616</v>
      </c>
      <c r="E12" s="143" t="s">
        <v>1617</v>
      </c>
      <c r="F12" s="143" t="s">
        <v>1120</v>
      </c>
      <c r="G12" s="144">
        <v>1</v>
      </c>
      <c r="H12" s="145">
        <v>100000</v>
      </c>
      <c r="I12" s="145">
        <v>100000</v>
      </c>
      <c r="J12" s="145"/>
      <c r="K12" s="145"/>
      <c r="L12" s="145"/>
      <c r="M12" s="145"/>
      <c r="N12" s="145">
        <v>100000</v>
      </c>
      <c r="O12" s="145">
        <v>100000</v>
      </c>
      <c r="P12" s="145"/>
      <c r="Q12" s="145"/>
      <c r="R12" s="145"/>
      <c r="S12" s="145"/>
    </row>
    <row r="13" ht="27" customHeight="1" spans="1:19">
      <c r="A13" s="141" t="s">
        <v>70</v>
      </c>
      <c r="B13" s="146" t="s">
        <v>73</v>
      </c>
      <c r="C13" s="142" t="s">
        <v>497</v>
      </c>
      <c r="D13" s="143" t="s">
        <v>1610</v>
      </c>
      <c r="E13" s="143" t="s">
        <v>1610</v>
      </c>
      <c r="F13" s="143" t="s">
        <v>720</v>
      </c>
      <c r="G13" s="144">
        <v>1</v>
      </c>
      <c r="H13" s="145">
        <v>30000</v>
      </c>
      <c r="I13" s="145">
        <v>30000</v>
      </c>
      <c r="J13" s="145"/>
      <c r="K13" s="145"/>
      <c r="L13" s="145"/>
      <c r="M13" s="145"/>
      <c r="N13" s="145">
        <v>30000</v>
      </c>
      <c r="O13" s="145">
        <v>30000</v>
      </c>
      <c r="P13" s="145"/>
      <c r="Q13" s="145"/>
      <c r="R13" s="145"/>
      <c r="S13" s="145"/>
    </row>
    <row r="14" s="120" customFormat="1" ht="27" customHeight="1" spans="1:19">
      <c r="A14" s="141" t="s">
        <v>70</v>
      </c>
      <c r="B14" s="146" t="s">
        <v>73</v>
      </c>
      <c r="C14" s="142" t="s">
        <v>497</v>
      </c>
      <c r="D14" s="143" t="s">
        <v>1618</v>
      </c>
      <c r="E14" s="143" t="s">
        <v>1619</v>
      </c>
      <c r="F14" s="143" t="s">
        <v>1120</v>
      </c>
      <c r="G14" s="144">
        <v>1</v>
      </c>
      <c r="H14" s="145"/>
      <c r="I14" s="145">
        <v>10000</v>
      </c>
      <c r="J14" s="145"/>
      <c r="K14" s="145"/>
      <c r="L14" s="145"/>
      <c r="M14" s="145"/>
      <c r="N14" s="145">
        <v>10000</v>
      </c>
      <c r="O14" s="145">
        <v>10000</v>
      </c>
      <c r="P14" s="145"/>
      <c r="Q14" s="145"/>
      <c r="R14" s="145"/>
      <c r="S14" s="145"/>
    </row>
    <row r="15" ht="27" customHeight="1" spans="1:19">
      <c r="A15" s="141" t="s">
        <v>70</v>
      </c>
      <c r="B15" s="146" t="s">
        <v>73</v>
      </c>
      <c r="C15" s="142" t="s">
        <v>497</v>
      </c>
      <c r="D15" s="143" t="s">
        <v>1620</v>
      </c>
      <c r="E15" s="143" t="s">
        <v>1621</v>
      </c>
      <c r="F15" s="143" t="s">
        <v>720</v>
      </c>
      <c r="G15" s="144">
        <v>1</v>
      </c>
      <c r="H15" s="145">
        <v>2200000</v>
      </c>
      <c r="I15" s="145">
        <v>2200000</v>
      </c>
      <c r="J15" s="145"/>
      <c r="K15" s="145"/>
      <c r="L15" s="145"/>
      <c r="M15" s="145"/>
      <c r="N15" s="145">
        <v>2200000</v>
      </c>
      <c r="O15" s="145">
        <v>2200000</v>
      </c>
      <c r="P15" s="145"/>
      <c r="Q15" s="145"/>
      <c r="R15" s="145"/>
      <c r="S15" s="145"/>
    </row>
    <row r="16" ht="27" customHeight="1" spans="1:19">
      <c r="A16" s="141" t="s">
        <v>70</v>
      </c>
      <c r="B16" s="146" t="s">
        <v>73</v>
      </c>
      <c r="C16" s="142" t="s">
        <v>497</v>
      </c>
      <c r="D16" s="143" t="s">
        <v>1622</v>
      </c>
      <c r="E16" s="143" t="s">
        <v>1623</v>
      </c>
      <c r="F16" s="143" t="s">
        <v>1120</v>
      </c>
      <c r="G16" s="144">
        <v>1</v>
      </c>
      <c r="H16" s="145">
        <v>1960000</v>
      </c>
      <c r="I16" s="145">
        <v>1960000</v>
      </c>
      <c r="J16" s="145"/>
      <c r="K16" s="145"/>
      <c r="L16" s="145"/>
      <c r="M16" s="145"/>
      <c r="N16" s="145">
        <v>1960000</v>
      </c>
      <c r="O16" s="145">
        <v>1960000</v>
      </c>
      <c r="P16" s="145"/>
      <c r="Q16" s="145"/>
      <c r="R16" s="145"/>
      <c r="S16" s="145"/>
    </row>
    <row r="17" ht="27" customHeight="1" spans="1:19">
      <c r="A17" s="141" t="s">
        <v>70</v>
      </c>
      <c r="B17" s="146" t="s">
        <v>73</v>
      </c>
      <c r="C17" s="142" t="s">
        <v>497</v>
      </c>
      <c r="D17" s="143" t="s">
        <v>1624</v>
      </c>
      <c r="E17" s="143" t="s">
        <v>1625</v>
      </c>
      <c r="F17" s="143" t="s">
        <v>1120</v>
      </c>
      <c r="G17" s="144">
        <v>1</v>
      </c>
      <c r="H17" s="145">
        <v>200000</v>
      </c>
      <c r="I17" s="145">
        <v>200000</v>
      </c>
      <c r="J17" s="145"/>
      <c r="K17" s="145"/>
      <c r="L17" s="145"/>
      <c r="M17" s="145"/>
      <c r="N17" s="145">
        <v>200000</v>
      </c>
      <c r="O17" s="145">
        <v>200000</v>
      </c>
      <c r="P17" s="145"/>
      <c r="Q17" s="145"/>
      <c r="R17" s="145"/>
      <c r="S17" s="145"/>
    </row>
    <row r="18" ht="27" customHeight="1" spans="1:19">
      <c r="A18" s="141" t="s">
        <v>70</v>
      </c>
      <c r="B18" s="146" t="s">
        <v>73</v>
      </c>
      <c r="C18" s="142" t="s">
        <v>497</v>
      </c>
      <c r="D18" s="143" t="s">
        <v>1626</v>
      </c>
      <c r="E18" s="143" t="s">
        <v>1627</v>
      </c>
      <c r="F18" s="143" t="s">
        <v>1120</v>
      </c>
      <c r="G18" s="144">
        <v>1</v>
      </c>
      <c r="H18" s="145">
        <v>1000000</v>
      </c>
      <c r="I18" s="145">
        <v>1000000</v>
      </c>
      <c r="J18" s="145"/>
      <c r="K18" s="145"/>
      <c r="L18" s="145"/>
      <c r="M18" s="145"/>
      <c r="N18" s="145">
        <v>1000000</v>
      </c>
      <c r="O18" s="145">
        <v>1000000</v>
      </c>
      <c r="P18" s="145"/>
      <c r="Q18" s="145"/>
      <c r="R18" s="145"/>
      <c r="S18" s="145"/>
    </row>
    <row r="19" ht="27" customHeight="1" spans="1:19">
      <c r="A19" s="141" t="s">
        <v>70</v>
      </c>
      <c r="B19" s="146" t="s">
        <v>73</v>
      </c>
      <c r="C19" s="142" t="s">
        <v>497</v>
      </c>
      <c r="D19" s="143" t="s">
        <v>1628</v>
      </c>
      <c r="E19" s="143" t="s">
        <v>1629</v>
      </c>
      <c r="F19" s="143" t="s">
        <v>1120</v>
      </c>
      <c r="G19" s="144">
        <v>1</v>
      </c>
      <c r="H19" s="145">
        <v>300000</v>
      </c>
      <c r="I19" s="145">
        <v>300000</v>
      </c>
      <c r="J19" s="145"/>
      <c r="K19" s="145"/>
      <c r="L19" s="145"/>
      <c r="M19" s="145"/>
      <c r="N19" s="145">
        <v>300000</v>
      </c>
      <c r="O19" s="145">
        <v>300000</v>
      </c>
      <c r="P19" s="145"/>
      <c r="Q19" s="145"/>
      <c r="R19" s="145"/>
      <c r="S19" s="145"/>
    </row>
    <row r="20" ht="27" customHeight="1" spans="1:19">
      <c r="A20" s="141" t="s">
        <v>70</v>
      </c>
      <c r="B20" s="146" t="s">
        <v>73</v>
      </c>
      <c r="C20" s="142" t="s">
        <v>497</v>
      </c>
      <c r="D20" s="143" t="s">
        <v>1630</v>
      </c>
      <c r="E20" s="143" t="s">
        <v>1629</v>
      </c>
      <c r="F20" s="143" t="s">
        <v>1120</v>
      </c>
      <c r="G20" s="144">
        <v>1</v>
      </c>
      <c r="H20" s="145">
        <v>200000</v>
      </c>
      <c r="I20" s="145">
        <v>200000</v>
      </c>
      <c r="J20" s="145"/>
      <c r="K20" s="145"/>
      <c r="L20" s="145"/>
      <c r="M20" s="145"/>
      <c r="N20" s="145">
        <v>200000</v>
      </c>
      <c r="O20" s="145">
        <v>200000</v>
      </c>
      <c r="P20" s="145"/>
      <c r="Q20" s="145"/>
      <c r="R20" s="145"/>
      <c r="S20" s="145"/>
    </row>
    <row r="21" ht="27" customHeight="1" spans="1:19">
      <c r="A21" s="141" t="s">
        <v>70</v>
      </c>
      <c r="B21" s="146" t="s">
        <v>73</v>
      </c>
      <c r="C21" s="142" t="s">
        <v>497</v>
      </c>
      <c r="D21" s="143" t="s">
        <v>1631</v>
      </c>
      <c r="E21" s="143" t="s">
        <v>1629</v>
      </c>
      <c r="F21" s="143" t="s">
        <v>1120</v>
      </c>
      <c r="G21" s="144">
        <v>1</v>
      </c>
      <c r="H21" s="145">
        <v>15000</v>
      </c>
      <c r="I21" s="145">
        <v>15000</v>
      </c>
      <c r="J21" s="145"/>
      <c r="K21" s="145"/>
      <c r="L21" s="145"/>
      <c r="M21" s="145"/>
      <c r="N21" s="145">
        <v>15000</v>
      </c>
      <c r="O21" s="145">
        <v>15000</v>
      </c>
      <c r="P21" s="145"/>
      <c r="Q21" s="145"/>
      <c r="R21" s="145"/>
      <c r="S21" s="145"/>
    </row>
    <row r="22" ht="27" customHeight="1" spans="1:19">
      <c r="A22" s="141" t="s">
        <v>70</v>
      </c>
      <c r="B22" s="146" t="s">
        <v>73</v>
      </c>
      <c r="C22" s="142" t="s">
        <v>507</v>
      </c>
      <c r="D22" s="143" t="s">
        <v>1632</v>
      </c>
      <c r="E22" s="143" t="s">
        <v>1633</v>
      </c>
      <c r="F22" s="143" t="s">
        <v>1634</v>
      </c>
      <c r="G22" s="144">
        <v>1</v>
      </c>
      <c r="H22" s="145">
        <v>10000</v>
      </c>
      <c r="I22" s="145">
        <v>10000</v>
      </c>
      <c r="J22" s="145"/>
      <c r="K22" s="145"/>
      <c r="L22" s="145"/>
      <c r="M22" s="145"/>
      <c r="N22" s="145">
        <v>10000</v>
      </c>
      <c r="O22" s="145">
        <v>10000</v>
      </c>
      <c r="P22" s="145"/>
      <c r="Q22" s="145"/>
      <c r="R22" s="145"/>
      <c r="S22" s="145"/>
    </row>
    <row r="23" ht="27" customHeight="1" spans="1:19">
      <c r="A23" s="141" t="s">
        <v>70</v>
      </c>
      <c r="B23" s="146" t="s">
        <v>73</v>
      </c>
      <c r="C23" s="142" t="s">
        <v>507</v>
      </c>
      <c r="D23" s="143" t="s">
        <v>1635</v>
      </c>
      <c r="E23" s="143" t="s">
        <v>1633</v>
      </c>
      <c r="F23" s="143" t="s">
        <v>1634</v>
      </c>
      <c r="G23" s="144">
        <v>1</v>
      </c>
      <c r="H23" s="145">
        <v>30000</v>
      </c>
      <c r="I23" s="145">
        <v>30000</v>
      </c>
      <c r="J23" s="145"/>
      <c r="K23" s="145"/>
      <c r="L23" s="145"/>
      <c r="M23" s="145"/>
      <c r="N23" s="145">
        <v>30000</v>
      </c>
      <c r="O23" s="145">
        <v>30000</v>
      </c>
      <c r="P23" s="145"/>
      <c r="Q23" s="145"/>
      <c r="R23" s="145"/>
      <c r="S23" s="145"/>
    </row>
    <row r="24" ht="27" customHeight="1" spans="1:19">
      <c r="A24" s="141" t="s">
        <v>70</v>
      </c>
      <c r="B24" s="146" t="s">
        <v>73</v>
      </c>
      <c r="C24" s="142" t="s">
        <v>507</v>
      </c>
      <c r="D24" s="143" t="s">
        <v>1636</v>
      </c>
      <c r="E24" s="143" t="s">
        <v>1633</v>
      </c>
      <c r="F24" s="143" t="s">
        <v>1634</v>
      </c>
      <c r="G24" s="144">
        <v>1</v>
      </c>
      <c r="H24" s="145">
        <v>80000</v>
      </c>
      <c r="I24" s="145">
        <v>80000</v>
      </c>
      <c r="J24" s="145"/>
      <c r="K24" s="145"/>
      <c r="L24" s="145"/>
      <c r="M24" s="145"/>
      <c r="N24" s="145">
        <v>80000</v>
      </c>
      <c r="O24" s="145">
        <v>80000</v>
      </c>
      <c r="P24" s="145"/>
      <c r="Q24" s="145"/>
      <c r="R24" s="145"/>
      <c r="S24" s="145"/>
    </row>
    <row r="25" ht="27" customHeight="1" spans="1:19">
      <c r="A25" s="141" t="s">
        <v>70</v>
      </c>
      <c r="B25" s="146" t="s">
        <v>73</v>
      </c>
      <c r="C25" s="142" t="s">
        <v>507</v>
      </c>
      <c r="D25" s="143" t="s">
        <v>1637</v>
      </c>
      <c r="E25" s="143" t="s">
        <v>1633</v>
      </c>
      <c r="F25" s="143" t="s">
        <v>1634</v>
      </c>
      <c r="G25" s="144">
        <v>1</v>
      </c>
      <c r="H25" s="145"/>
      <c r="I25" s="145">
        <v>450000</v>
      </c>
      <c r="J25" s="145"/>
      <c r="K25" s="145"/>
      <c r="L25" s="145"/>
      <c r="M25" s="145"/>
      <c r="N25" s="145">
        <v>450000</v>
      </c>
      <c r="O25" s="145">
        <v>450000</v>
      </c>
      <c r="P25" s="145"/>
      <c r="Q25" s="145"/>
      <c r="R25" s="145"/>
      <c r="S25" s="145"/>
    </row>
    <row r="26" ht="27" customHeight="1" spans="1:19">
      <c r="A26" s="141" t="s">
        <v>70</v>
      </c>
      <c r="B26" s="146" t="s">
        <v>73</v>
      </c>
      <c r="C26" s="142" t="s">
        <v>507</v>
      </c>
      <c r="D26" s="143" t="s">
        <v>1638</v>
      </c>
      <c r="E26" s="143" t="s">
        <v>1633</v>
      </c>
      <c r="F26" s="143" t="s">
        <v>1634</v>
      </c>
      <c r="G26" s="144">
        <v>1</v>
      </c>
      <c r="H26" s="145">
        <v>80000</v>
      </c>
      <c r="I26" s="145">
        <v>80000</v>
      </c>
      <c r="J26" s="145"/>
      <c r="K26" s="145"/>
      <c r="L26" s="145"/>
      <c r="M26" s="145"/>
      <c r="N26" s="145">
        <v>80000</v>
      </c>
      <c r="O26" s="145">
        <v>80000</v>
      </c>
      <c r="P26" s="145"/>
      <c r="Q26" s="145"/>
      <c r="R26" s="145"/>
      <c r="S26" s="145"/>
    </row>
    <row r="27" ht="27" customHeight="1" spans="1:19">
      <c r="A27" s="141" t="s">
        <v>70</v>
      </c>
      <c r="B27" s="146" t="s">
        <v>73</v>
      </c>
      <c r="C27" s="142" t="s">
        <v>507</v>
      </c>
      <c r="D27" s="143" t="s">
        <v>1639</v>
      </c>
      <c r="E27" s="143" t="s">
        <v>1633</v>
      </c>
      <c r="F27" s="143" t="s">
        <v>1634</v>
      </c>
      <c r="G27" s="144">
        <v>1</v>
      </c>
      <c r="H27" s="145">
        <v>15000</v>
      </c>
      <c r="I27" s="145">
        <v>15000</v>
      </c>
      <c r="J27" s="145"/>
      <c r="K27" s="145"/>
      <c r="L27" s="145"/>
      <c r="M27" s="145"/>
      <c r="N27" s="145">
        <v>15000</v>
      </c>
      <c r="O27" s="145">
        <v>15000</v>
      </c>
      <c r="P27" s="145"/>
      <c r="Q27" s="145"/>
      <c r="R27" s="145"/>
      <c r="S27" s="145"/>
    </row>
    <row r="28" ht="27" customHeight="1" spans="1:19">
      <c r="A28" s="141" t="s">
        <v>70</v>
      </c>
      <c r="B28" s="146" t="s">
        <v>73</v>
      </c>
      <c r="C28" s="142" t="s">
        <v>507</v>
      </c>
      <c r="D28" s="143" t="s">
        <v>1640</v>
      </c>
      <c r="E28" s="143" t="s">
        <v>1633</v>
      </c>
      <c r="F28" s="143" t="s">
        <v>1634</v>
      </c>
      <c r="G28" s="144">
        <v>1</v>
      </c>
      <c r="H28" s="145">
        <v>50000</v>
      </c>
      <c r="I28" s="145">
        <v>50000</v>
      </c>
      <c r="J28" s="145"/>
      <c r="K28" s="145"/>
      <c r="L28" s="145"/>
      <c r="M28" s="145"/>
      <c r="N28" s="145">
        <v>50000</v>
      </c>
      <c r="O28" s="145">
        <v>50000</v>
      </c>
      <c r="P28" s="145"/>
      <c r="Q28" s="145"/>
      <c r="R28" s="145"/>
      <c r="S28" s="145"/>
    </row>
    <row r="29" ht="27" customHeight="1" spans="1:19">
      <c r="A29" s="141" t="s">
        <v>70</v>
      </c>
      <c r="B29" s="146" t="s">
        <v>73</v>
      </c>
      <c r="C29" s="142" t="s">
        <v>507</v>
      </c>
      <c r="D29" s="143" t="s">
        <v>1641</v>
      </c>
      <c r="E29" s="143" t="s">
        <v>1642</v>
      </c>
      <c r="F29" s="143" t="s">
        <v>1120</v>
      </c>
      <c r="G29" s="144">
        <v>1</v>
      </c>
      <c r="H29" s="145">
        <v>1430000</v>
      </c>
      <c r="I29" s="145">
        <v>1430000</v>
      </c>
      <c r="J29" s="145"/>
      <c r="K29" s="145"/>
      <c r="L29" s="145"/>
      <c r="M29" s="145"/>
      <c r="N29" s="145">
        <v>1430000</v>
      </c>
      <c r="O29" s="145">
        <v>1430000</v>
      </c>
      <c r="P29" s="145"/>
      <c r="Q29" s="145"/>
      <c r="R29" s="145"/>
      <c r="S29" s="145"/>
    </row>
    <row r="30" s="120" customFormat="1" ht="27" customHeight="1" spans="1:19">
      <c r="A30" s="141" t="s">
        <v>70</v>
      </c>
      <c r="B30" s="146" t="s">
        <v>73</v>
      </c>
      <c r="C30" s="142" t="s">
        <v>499</v>
      </c>
      <c r="D30" s="143" t="s">
        <v>1643</v>
      </c>
      <c r="E30" s="143" t="s">
        <v>1644</v>
      </c>
      <c r="F30" s="143" t="s">
        <v>1634</v>
      </c>
      <c r="G30" s="144">
        <v>2</v>
      </c>
      <c r="H30" s="145">
        <v>2400</v>
      </c>
      <c r="I30" s="145">
        <v>2400</v>
      </c>
      <c r="J30" s="145"/>
      <c r="K30" s="145"/>
      <c r="L30" s="145"/>
      <c r="M30" s="145"/>
      <c r="N30" s="145">
        <v>2400</v>
      </c>
      <c r="O30" s="145">
        <v>2400</v>
      </c>
      <c r="P30" s="145"/>
      <c r="Q30" s="145"/>
      <c r="R30" s="145"/>
      <c r="S30" s="145"/>
    </row>
    <row r="31" ht="27" customHeight="1" spans="1:19">
      <c r="A31" s="141" t="s">
        <v>70</v>
      </c>
      <c r="B31" s="146" t="s">
        <v>73</v>
      </c>
      <c r="C31" s="142" t="s">
        <v>499</v>
      </c>
      <c r="D31" s="143" t="s">
        <v>1645</v>
      </c>
      <c r="E31" s="143" t="s">
        <v>1645</v>
      </c>
      <c r="F31" s="143" t="s">
        <v>1634</v>
      </c>
      <c r="G31" s="144">
        <v>1</v>
      </c>
      <c r="H31" s="145">
        <v>200000</v>
      </c>
      <c r="I31" s="145">
        <v>200000</v>
      </c>
      <c r="J31" s="145"/>
      <c r="K31" s="145"/>
      <c r="L31" s="145"/>
      <c r="M31" s="145"/>
      <c r="N31" s="145">
        <v>200000</v>
      </c>
      <c r="O31" s="145">
        <v>200000</v>
      </c>
      <c r="P31" s="145"/>
      <c r="Q31" s="145"/>
      <c r="R31" s="145"/>
      <c r="S31" s="145"/>
    </row>
    <row r="32" ht="27" customHeight="1" spans="1:19">
      <c r="A32" s="141" t="s">
        <v>70</v>
      </c>
      <c r="B32" s="146" t="s">
        <v>73</v>
      </c>
      <c r="C32" s="142" t="s">
        <v>499</v>
      </c>
      <c r="D32" s="143" t="s">
        <v>1646</v>
      </c>
      <c r="E32" s="143" t="s">
        <v>1647</v>
      </c>
      <c r="F32" s="143" t="s">
        <v>1634</v>
      </c>
      <c r="G32" s="144">
        <v>1</v>
      </c>
      <c r="H32" s="145">
        <v>7000</v>
      </c>
      <c r="I32" s="145">
        <v>7000</v>
      </c>
      <c r="J32" s="145"/>
      <c r="K32" s="145"/>
      <c r="L32" s="145"/>
      <c r="M32" s="145"/>
      <c r="N32" s="145">
        <v>7000</v>
      </c>
      <c r="O32" s="145">
        <v>7000</v>
      </c>
      <c r="P32" s="145"/>
      <c r="Q32" s="145"/>
      <c r="R32" s="145"/>
      <c r="S32" s="145"/>
    </row>
    <row r="33" ht="27" customHeight="1" spans="1:19">
      <c r="A33" s="141" t="s">
        <v>70</v>
      </c>
      <c r="B33" s="146" t="s">
        <v>73</v>
      </c>
      <c r="C33" s="142" t="s">
        <v>499</v>
      </c>
      <c r="D33" s="143" t="s">
        <v>1648</v>
      </c>
      <c r="E33" s="143" t="s">
        <v>1647</v>
      </c>
      <c r="F33" s="143" t="s">
        <v>1634</v>
      </c>
      <c r="G33" s="144">
        <v>1</v>
      </c>
      <c r="H33" s="145">
        <v>450000</v>
      </c>
      <c r="I33" s="145">
        <v>450000</v>
      </c>
      <c r="J33" s="145"/>
      <c r="K33" s="145"/>
      <c r="L33" s="145"/>
      <c r="M33" s="145"/>
      <c r="N33" s="145">
        <v>450000</v>
      </c>
      <c r="O33" s="145">
        <v>450000</v>
      </c>
      <c r="P33" s="145"/>
      <c r="Q33" s="145"/>
      <c r="R33" s="145"/>
      <c r="S33" s="145"/>
    </row>
    <row r="34" ht="27" customHeight="1" spans="1:19">
      <c r="A34" s="141" t="s">
        <v>70</v>
      </c>
      <c r="B34" s="146" t="s">
        <v>73</v>
      </c>
      <c r="C34" s="142" t="s">
        <v>499</v>
      </c>
      <c r="D34" s="143" t="s">
        <v>1649</v>
      </c>
      <c r="E34" s="143" t="s">
        <v>1650</v>
      </c>
      <c r="F34" s="143" t="s">
        <v>1634</v>
      </c>
      <c r="G34" s="144">
        <v>1</v>
      </c>
      <c r="H34" s="145">
        <v>2000</v>
      </c>
      <c r="I34" s="145">
        <v>2000</v>
      </c>
      <c r="J34" s="145"/>
      <c r="K34" s="145"/>
      <c r="L34" s="145"/>
      <c r="M34" s="145"/>
      <c r="N34" s="145">
        <v>2000</v>
      </c>
      <c r="O34" s="145">
        <v>2000</v>
      </c>
      <c r="P34" s="145"/>
      <c r="Q34" s="145"/>
      <c r="R34" s="145"/>
      <c r="S34" s="145"/>
    </row>
    <row r="35" ht="27" customHeight="1" spans="1:19">
      <c r="A35" s="141" t="s">
        <v>70</v>
      </c>
      <c r="B35" s="146" t="s">
        <v>73</v>
      </c>
      <c r="C35" s="142" t="s">
        <v>499</v>
      </c>
      <c r="D35" s="143" t="s">
        <v>1651</v>
      </c>
      <c r="E35" s="143" t="s">
        <v>1650</v>
      </c>
      <c r="F35" s="143" t="s">
        <v>1634</v>
      </c>
      <c r="G35" s="144">
        <v>1</v>
      </c>
      <c r="H35" s="145">
        <v>2000</v>
      </c>
      <c r="I35" s="145">
        <v>2000</v>
      </c>
      <c r="J35" s="145"/>
      <c r="K35" s="145"/>
      <c r="L35" s="145"/>
      <c r="M35" s="145"/>
      <c r="N35" s="145">
        <v>2000</v>
      </c>
      <c r="O35" s="145">
        <v>2000</v>
      </c>
      <c r="P35" s="145"/>
      <c r="Q35" s="145"/>
      <c r="R35" s="145"/>
      <c r="S35" s="145"/>
    </row>
    <row r="36" ht="27" customHeight="1" spans="1:19">
      <c r="A36" s="141" t="s">
        <v>70</v>
      </c>
      <c r="B36" s="146" t="s">
        <v>73</v>
      </c>
      <c r="C36" s="142" t="s">
        <v>499</v>
      </c>
      <c r="D36" s="143" t="s">
        <v>1652</v>
      </c>
      <c r="E36" s="143" t="s">
        <v>1653</v>
      </c>
      <c r="F36" s="143" t="s">
        <v>1634</v>
      </c>
      <c r="G36" s="144">
        <v>1</v>
      </c>
      <c r="H36" s="145">
        <v>5000</v>
      </c>
      <c r="I36" s="145">
        <v>5000</v>
      </c>
      <c r="J36" s="145"/>
      <c r="K36" s="145"/>
      <c r="L36" s="145"/>
      <c r="M36" s="145"/>
      <c r="N36" s="145">
        <v>5000</v>
      </c>
      <c r="O36" s="145">
        <v>5000</v>
      </c>
      <c r="P36" s="145"/>
      <c r="Q36" s="145"/>
      <c r="R36" s="145"/>
      <c r="S36" s="145"/>
    </row>
    <row r="37" ht="27" customHeight="1" spans="1:19">
      <c r="A37" s="141" t="s">
        <v>70</v>
      </c>
      <c r="B37" s="146" t="s">
        <v>73</v>
      </c>
      <c r="C37" s="142" t="s">
        <v>499</v>
      </c>
      <c r="D37" s="143" t="s">
        <v>1654</v>
      </c>
      <c r="E37" s="143" t="s">
        <v>1655</v>
      </c>
      <c r="F37" s="143" t="s">
        <v>847</v>
      </c>
      <c r="G37" s="144">
        <v>3</v>
      </c>
      <c r="H37" s="145">
        <v>3000</v>
      </c>
      <c r="I37" s="145">
        <v>3000</v>
      </c>
      <c r="J37" s="145"/>
      <c r="K37" s="145"/>
      <c r="L37" s="145"/>
      <c r="M37" s="145"/>
      <c r="N37" s="145">
        <v>3000</v>
      </c>
      <c r="O37" s="145">
        <v>3000</v>
      </c>
      <c r="P37" s="145"/>
      <c r="Q37" s="145"/>
      <c r="R37" s="145"/>
      <c r="S37" s="145"/>
    </row>
    <row r="38" ht="27" customHeight="1" spans="1:19">
      <c r="A38" s="141" t="s">
        <v>70</v>
      </c>
      <c r="B38" s="146" t="s">
        <v>73</v>
      </c>
      <c r="C38" s="142" t="s">
        <v>499</v>
      </c>
      <c r="D38" s="143" t="s">
        <v>1656</v>
      </c>
      <c r="E38" s="143" t="s">
        <v>1657</v>
      </c>
      <c r="F38" s="143" t="s">
        <v>1177</v>
      </c>
      <c r="G38" s="144">
        <v>1</v>
      </c>
      <c r="H38" s="145"/>
      <c r="I38" s="145">
        <v>2000000</v>
      </c>
      <c r="J38" s="145"/>
      <c r="K38" s="145"/>
      <c r="L38" s="145"/>
      <c r="M38" s="145"/>
      <c r="N38" s="145">
        <v>2000000</v>
      </c>
      <c r="O38" s="145">
        <v>2000000</v>
      </c>
      <c r="P38" s="145"/>
      <c r="Q38" s="145"/>
      <c r="R38" s="145"/>
      <c r="S38" s="145"/>
    </row>
    <row r="39" ht="27" customHeight="1" spans="1:19">
      <c r="A39" s="141" t="s">
        <v>70</v>
      </c>
      <c r="B39" s="146" t="s">
        <v>73</v>
      </c>
      <c r="C39" s="142" t="s">
        <v>499</v>
      </c>
      <c r="D39" s="143" t="s">
        <v>1658</v>
      </c>
      <c r="E39" s="143" t="s">
        <v>1657</v>
      </c>
      <c r="F39" s="143" t="s">
        <v>1177</v>
      </c>
      <c r="G39" s="144">
        <v>1</v>
      </c>
      <c r="H39" s="145">
        <v>6000</v>
      </c>
      <c r="I39" s="145">
        <v>6000</v>
      </c>
      <c r="J39" s="145"/>
      <c r="K39" s="145"/>
      <c r="L39" s="145"/>
      <c r="M39" s="145"/>
      <c r="N39" s="145">
        <v>6000</v>
      </c>
      <c r="O39" s="145">
        <v>6000</v>
      </c>
      <c r="P39" s="145"/>
      <c r="Q39" s="145"/>
      <c r="R39" s="145"/>
      <c r="S39" s="145"/>
    </row>
    <row r="40" ht="27" customHeight="1" spans="1:19">
      <c r="A40" s="141" t="s">
        <v>70</v>
      </c>
      <c r="B40" s="146" t="s">
        <v>73</v>
      </c>
      <c r="C40" s="142" t="s">
        <v>499</v>
      </c>
      <c r="D40" s="143" t="s">
        <v>1659</v>
      </c>
      <c r="E40" s="143" t="s">
        <v>1660</v>
      </c>
      <c r="F40" s="143" t="s">
        <v>1634</v>
      </c>
      <c r="G40" s="144">
        <v>2</v>
      </c>
      <c r="H40" s="145">
        <v>2400</v>
      </c>
      <c r="I40" s="145">
        <v>2400</v>
      </c>
      <c r="J40" s="145"/>
      <c r="K40" s="145"/>
      <c r="L40" s="145"/>
      <c r="M40" s="145"/>
      <c r="N40" s="145">
        <v>2400</v>
      </c>
      <c r="O40" s="145">
        <v>2400</v>
      </c>
      <c r="P40" s="145"/>
      <c r="Q40" s="145"/>
      <c r="R40" s="145"/>
      <c r="S40" s="145"/>
    </row>
    <row r="41" ht="27" customHeight="1" spans="1:19">
      <c r="A41" s="141" t="s">
        <v>70</v>
      </c>
      <c r="B41" s="146" t="s">
        <v>73</v>
      </c>
      <c r="C41" s="142" t="s">
        <v>499</v>
      </c>
      <c r="D41" s="143" t="s">
        <v>1661</v>
      </c>
      <c r="E41" s="143" t="s">
        <v>1633</v>
      </c>
      <c r="F41" s="143" t="s">
        <v>1634</v>
      </c>
      <c r="G41" s="144">
        <v>1</v>
      </c>
      <c r="H41" s="145">
        <v>180000</v>
      </c>
      <c r="I41" s="145">
        <v>180000</v>
      </c>
      <c r="J41" s="145"/>
      <c r="K41" s="145"/>
      <c r="L41" s="145"/>
      <c r="M41" s="145"/>
      <c r="N41" s="145">
        <v>180000</v>
      </c>
      <c r="O41" s="145">
        <v>180000</v>
      </c>
      <c r="P41" s="145"/>
      <c r="Q41" s="145"/>
      <c r="R41" s="145"/>
      <c r="S41" s="145"/>
    </row>
    <row r="42" ht="27" customHeight="1" spans="1:19">
      <c r="A42" s="141" t="s">
        <v>70</v>
      </c>
      <c r="B42" s="146" t="s">
        <v>73</v>
      </c>
      <c r="C42" s="142" t="s">
        <v>499</v>
      </c>
      <c r="D42" s="143" t="s">
        <v>1662</v>
      </c>
      <c r="E42" s="143" t="s">
        <v>1633</v>
      </c>
      <c r="F42" s="143" t="s">
        <v>1634</v>
      </c>
      <c r="G42" s="144">
        <v>2</v>
      </c>
      <c r="H42" s="145">
        <v>20000</v>
      </c>
      <c r="I42" s="145">
        <v>20000</v>
      </c>
      <c r="J42" s="145"/>
      <c r="K42" s="145"/>
      <c r="L42" s="145"/>
      <c r="M42" s="145"/>
      <c r="N42" s="145">
        <v>20000</v>
      </c>
      <c r="O42" s="145">
        <v>20000</v>
      </c>
      <c r="P42" s="145"/>
      <c r="Q42" s="145"/>
      <c r="R42" s="145"/>
      <c r="S42" s="145"/>
    </row>
    <row r="43" ht="27" customHeight="1" spans="1:19">
      <c r="A43" s="141" t="s">
        <v>70</v>
      </c>
      <c r="B43" s="146" t="s">
        <v>73</v>
      </c>
      <c r="C43" s="142" t="s">
        <v>499</v>
      </c>
      <c r="D43" s="143" t="s">
        <v>1663</v>
      </c>
      <c r="E43" s="143" t="s">
        <v>1633</v>
      </c>
      <c r="F43" s="143" t="s">
        <v>1634</v>
      </c>
      <c r="G43" s="144">
        <v>1</v>
      </c>
      <c r="H43" s="145">
        <v>160000</v>
      </c>
      <c r="I43" s="145">
        <v>160000</v>
      </c>
      <c r="J43" s="145"/>
      <c r="K43" s="145"/>
      <c r="L43" s="145"/>
      <c r="M43" s="145"/>
      <c r="N43" s="145">
        <v>160000</v>
      </c>
      <c r="O43" s="145">
        <v>160000</v>
      </c>
      <c r="P43" s="145"/>
      <c r="Q43" s="145"/>
      <c r="R43" s="145"/>
      <c r="S43" s="145"/>
    </row>
    <row r="44" ht="27" customHeight="1" spans="1:19">
      <c r="A44" s="141" t="s">
        <v>70</v>
      </c>
      <c r="B44" s="146" t="s">
        <v>73</v>
      </c>
      <c r="C44" s="142" t="s">
        <v>499</v>
      </c>
      <c r="D44" s="143" t="s">
        <v>1664</v>
      </c>
      <c r="E44" s="143" t="s">
        <v>1633</v>
      </c>
      <c r="F44" s="143" t="s">
        <v>1634</v>
      </c>
      <c r="G44" s="144">
        <v>1</v>
      </c>
      <c r="H44" s="145">
        <v>250000</v>
      </c>
      <c r="I44" s="145">
        <v>250000</v>
      </c>
      <c r="J44" s="145"/>
      <c r="K44" s="145"/>
      <c r="L44" s="145"/>
      <c r="M44" s="145"/>
      <c r="N44" s="145">
        <v>250000</v>
      </c>
      <c r="O44" s="145">
        <v>250000</v>
      </c>
      <c r="P44" s="145"/>
      <c r="Q44" s="145"/>
      <c r="R44" s="145"/>
      <c r="S44" s="145"/>
    </row>
    <row r="45" ht="27" customHeight="1" spans="1:19">
      <c r="A45" s="141" t="s">
        <v>70</v>
      </c>
      <c r="B45" s="146" t="s">
        <v>73</v>
      </c>
      <c r="C45" s="142" t="s">
        <v>499</v>
      </c>
      <c r="D45" s="143" t="s">
        <v>1665</v>
      </c>
      <c r="E45" s="143" t="s">
        <v>1633</v>
      </c>
      <c r="F45" s="143" t="s">
        <v>1634</v>
      </c>
      <c r="G45" s="144">
        <v>1</v>
      </c>
      <c r="H45" s="145">
        <v>500000</v>
      </c>
      <c r="I45" s="145">
        <v>500000</v>
      </c>
      <c r="J45" s="145"/>
      <c r="K45" s="145"/>
      <c r="L45" s="145"/>
      <c r="M45" s="145"/>
      <c r="N45" s="145">
        <v>500000</v>
      </c>
      <c r="O45" s="145">
        <v>500000</v>
      </c>
      <c r="P45" s="145"/>
      <c r="Q45" s="145"/>
      <c r="R45" s="145"/>
      <c r="S45" s="145"/>
    </row>
    <row r="46" ht="27" customHeight="1" spans="1:19">
      <c r="A46" s="141" t="s">
        <v>70</v>
      </c>
      <c r="B46" s="146" t="s">
        <v>73</v>
      </c>
      <c r="C46" s="142" t="s">
        <v>499</v>
      </c>
      <c r="D46" s="143" t="s">
        <v>1666</v>
      </c>
      <c r="E46" s="143" t="s">
        <v>1633</v>
      </c>
      <c r="F46" s="143" t="s">
        <v>1634</v>
      </c>
      <c r="G46" s="144">
        <v>1</v>
      </c>
      <c r="H46" s="145">
        <v>10000</v>
      </c>
      <c r="I46" s="145">
        <v>10000</v>
      </c>
      <c r="J46" s="145"/>
      <c r="K46" s="145"/>
      <c r="L46" s="145"/>
      <c r="M46" s="145"/>
      <c r="N46" s="145">
        <v>10000</v>
      </c>
      <c r="O46" s="145">
        <v>10000</v>
      </c>
      <c r="P46" s="145"/>
      <c r="Q46" s="145"/>
      <c r="R46" s="145"/>
      <c r="S46" s="145"/>
    </row>
    <row r="47" ht="27" customHeight="1" spans="1:19">
      <c r="A47" s="141" t="s">
        <v>70</v>
      </c>
      <c r="B47" s="146" t="s">
        <v>73</v>
      </c>
      <c r="C47" s="142" t="s">
        <v>499</v>
      </c>
      <c r="D47" s="143" t="s">
        <v>1667</v>
      </c>
      <c r="E47" s="143" t="s">
        <v>1633</v>
      </c>
      <c r="F47" s="143" t="s">
        <v>1634</v>
      </c>
      <c r="G47" s="144">
        <v>1</v>
      </c>
      <c r="H47" s="145">
        <v>350000</v>
      </c>
      <c r="I47" s="145">
        <v>350000</v>
      </c>
      <c r="J47" s="145"/>
      <c r="K47" s="145"/>
      <c r="L47" s="145"/>
      <c r="M47" s="145"/>
      <c r="N47" s="145">
        <v>350000</v>
      </c>
      <c r="O47" s="145">
        <v>350000</v>
      </c>
      <c r="P47" s="145"/>
      <c r="Q47" s="145"/>
      <c r="R47" s="145"/>
      <c r="S47" s="145"/>
    </row>
    <row r="48" ht="27" customHeight="1" spans="1:19">
      <c r="A48" s="141" t="s">
        <v>70</v>
      </c>
      <c r="B48" s="146" t="s">
        <v>73</v>
      </c>
      <c r="C48" s="142" t="s">
        <v>499</v>
      </c>
      <c r="D48" s="143" t="s">
        <v>1668</v>
      </c>
      <c r="E48" s="143" t="s">
        <v>1669</v>
      </c>
      <c r="F48" s="143" t="s">
        <v>1177</v>
      </c>
      <c r="G48" s="144">
        <v>1</v>
      </c>
      <c r="H48" s="145">
        <v>20000</v>
      </c>
      <c r="I48" s="145">
        <v>20000</v>
      </c>
      <c r="J48" s="145"/>
      <c r="K48" s="145"/>
      <c r="L48" s="145"/>
      <c r="M48" s="145"/>
      <c r="N48" s="145">
        <v>20000</v>
      </c>
      <c r="O48" s="145">
        <v>20000</v>
      </c>
      <c r="P48" s="145"/>
      <c r="Q48" s="145"/>
      <c r="R48" s="145"/>
      <c r="S48" s="145"/>
    </row>
    <row r="49" ht="27" customHeight="1" spans="1:19">
      <c r="A49" s="141" t="s">
        <v>70</v>
      </c>
      <c r="B49" s="146" t="s">
        <v>73</v>
      </c>
      <c r="C49" s="142" t="s">
        <v>499</v>
      </c>
      <c r="D49" s="143" t="s">
        <v>1670</v>
      </c>
      <c r="E49" s="143" t="s">
        <v>1669</v>
      </c>
      <c r="F49" s="143" t="s">
        <v>1177</v>
      </c>
      <c r="G49" s="144">
        <v>1</v>
      </c>
      <c r="H49" s="145">
        <v>50000</v>
      </c>
      <c r="I49" s="145">
        <v>50000</v>
      </c>
      <c r="J49" s="145"/>
      <c r="K49" s="145"/>
      <c r="L49" s="145"/>
      <c r="M49" s="145"/>
      <c r="N49" s="145">
        <v>50000</v>
      </c>
      <c r="O49" s="145">
        <v>50000</v>
      </c>
      <c r="P49" s="145"/>
      <c r="Q49" s="145"/>
      <c r="R49" s="145"/>
      <c r="S49" s="145"/>
    </row>
    <row r="50" s="120" customFormat="1" ht="27" customHeight="1" spans="1:19">
      <c r="A50" s="141" t="s">
        <v>70</v>
      </c>
      <c r="B50" s="146" t="s">
        <v>73</v>
      </c>
      <c r="C50" s="142" t="s">
        <v>499</v>
      </c>
      <c r="D50" s="143" t="s">
        <v>1671</v>
      </c>
      <c r="E50" s="143" t="s">
        <v>1671</v>
      </c>
      <c r="F50" s="143" t="s">
        <v>1634</v>
      </c>
      <c r="G50" s="144">
        <v>4</v>
      </c>
      <c r="H50" s="145">
        <v>20000</v>
      </c>
      <c r="I50" s="145">
        <v>20000</v>
      </c>
      <c r="J50" s="145"/>
      <c r="K50" s="145"/>
      <c r="L50" s="145"/>
      <c r="M50" s="145"/>
      <c r="N50" s="145">
        <v>20000</v>
      </c>
      <c r="O50" s="145">
        <v>20000</v>
      </c>
      <c r="P50" s="145"/>
      <c r="Q50" s="145"/>
      <c r="R50" s="145"/>
      <c r="S50" s="145"/>
    </row>
    <row r="51" ht="27" customHeight="1" spans="1:19">
      <c r="A51" s="141" t="s">
        <v>70</v>
      </c>
      <c r="B51" s="146" t="s">
        <v>73</v>
      </c>
      <c r="C51" s="142" t="s">
        <v>499</v>
      </c>
      <c r="D51" s="143" t="s">
        <v>1612</v>
      </c>
      <c r="E51" s="143" t="s">
        <v>1612</v>
      </c>
      <c r="F51" s="143" t="s">
        <v>847</v>
      </c>
      <c r="G51" s="144">
        <v>1</v>
      </c>
      <c r="H51" s="145">
        <v>1000</v>
      </c>
      <c r="I51" s="145">
        <v>1000</v>
      </c>
      <c r="J51" s="145"/>
      <c r="K51" s="145"/>
      <c r="L51" s="145"/>
      <c r="M51" s="145"/>
      <c r="N51" s="145">
        <v>1000</v>
      </c>
      <c r="O51" s="145">
        <v>1000</v>
      </c>
      <c r="P51" s="145"/>
      <c r="Q51" s="145"/>
      <c r="R51" s="145"/>
      <c r="S51" s="145"/>
    </row>
    <row r="52" ht="27" customHeight="1" spans="1:19">
      <c r="A52" s="141" t="s">
        <v>70</v>
      </c>
      <c r="B52" s="146" t="s">
        <v>73</v>
      </c>
      <c r="C52" s="142" t="s">
        <v>499</v>
      </c>
      <c r="D52" s="143" t="s">
        <v>1672</v>
      </c>
      <c r="E52" s="143" t="s">
        <v>1673</v>
      </c>
      <c r="F52" s="143" t="s">
        <v>1634</v>
      </c>
      <c r="G52" s="144">
        <v>1</v>
      </c>
      <c r="H52" s="145">
        <v>80000</v>
      </c>
      <c r="I52" s="145">
        <v>80000</v>
      </c>
      <c r="J52" s="145"/>
      <c r="K52" s="145"/>
      <c r="L52" s="145"/>
      <c r="M52" s="145"/>
      <c r="N52" s="145">
        <v>80000</v>
      </c>
      <c r="O52" s="145">
        <v>80000</v>
      </c>
      <c r="P52" s="145"/>
      <c r="Q52" s="145"/>
      <c r="R52" s="145"/>
      <c r="S52" s="145"/>
    </row>
    <row r="53" ht="27" customHeight="1" spans="1:19">
      <c r="A53" s="141" t="s">
        <v>70</v>
      </c>
      <c r="B53" s="146" t="s">
        <v>73</v>
      </c>
      <c r="C53" s="142" t="s">
        <v>499</v>
      </c>
      <c r="D53" s="143" t="s">
        <v>1674</v>
      </c>
      <c r="E53" s="143" t="s">
        <v>1675</v>
      </c>
      <c r="F53" s="143" t="s">
        <v>1634</v>
      </c>
      <c r="G53" s="144">
        <v>1</v>
      </c>
      <c r="H53" s="145">
        <v>16000</v>
      </c>
      <c r="I53" s="145">
        <v>16000</v>
      </c>
      <c r="J53" s="145"/>
      <c r="K53" s="145"/>
      <c r="L53" s="145"/>
      <c r="M53" s="145"/>
      <c r="N53" s="145">
        <v>16000</v>
      </c>
      <c r="O53" s="145">
        <v>16000</v>
      </c>
      <c r="P53" s="145"/>
      <c r="Q53" s="145"/>
      <c r="R53" s="145"/>
      <c r="S53" s="145"/>
    </row>
    <row r="54" ht="27" customHeight="1" spans="1:19">
      <c r="A54" s="141" t="s">
        <v>70</v>
      </c>
      <c r="B54" s="146" t="s">
        <v>73</v>
      </c>
      <c r="C54" s="142" t="s">
        <v>499</v>
      </c>
      <c r="D54" s="143" t="s">
        <v>1676</v>
      </c>
      <c r="E54" s="143" t="s">
        <v>1675</v>
      </c>
      <c r="F54" s="143" t="s">
        <v>1177</v>
      </c>
      <c r="G54" s="144">
        <v>1</v>
      </c>
      <c r="H54" s="145">
        <v>3000</v>
      </c>
      <c r="I54" s="145">
        <v>3000</v>
      </c>
      <c r="J54" s="145"/>
      <c r="K54" s="145"/>
      <c r="L54" s="145"/>
      <c r="M54" s="145"/>
      <c r="N54" s="145">
        <v>3000</v>
      </c>
      <c r="O54" s="145">
        <v>3000</v>
      </c>
      <c r="P54" s="145"/>
      <c r="Q54" s="145"/>
      <c r="R54" s="145"/>
      <c r="S54" s="145"/>
    </row>
    <row r="55" ht="21" customHeight="1" spans="1:19">
      <c r="A55" s="141" t="s">
        <v>70</v>
      </c>
      <c r="B55" s="142" t="s">
        <v>75</v>
      </c>
      <c r="C55" s="142" t="s">
        <v>510</v>
      </c>
      <c r="D55" s="143" t="s">
        <v>1610</v>
      </c>
      <c r="E55" s="143" t="s">
        <v>1610</v>
      </c>
      <c r="F55" s="143" t="s">
        <v>1611</v>
      </c>
      <c r="G55" s="144">
        <v>20</v>
      </c>
      <c r="H55" s="145">
        <v>2000</v>
      </c>
      <c r="I55" s="145">
        <v>2000</v>
      </c>
      <c r="J55" s="145"/>
      <c r="K55" s="145"/>
      <c r="L55" s="145"/>
      <c r="M55" s="145"/>
      <c r="N55" s="145">
        <v>2000</v>
      </c>
      <c r="O55" s="145">
        <v>2000</v>
      </c>
      <c r="P55" s="145"/>
      <c r="Q55" s="145"/>
      <c r="R55" s="145"/>
      <c r="S55" s="145"/>
    </row>
    <row r="56" ht="21" customHeight="1" spans="1:19">
      <c r="A56" s="141" t="s">
        <v>70</v>
      </c>
      <c r="B56" s="142" t="s">
        <v>75</v>
      </c>
      <c r="C56" s="142" t="s">
        <v>515</v>
      </c>
      <c r="D56" s="143" t="s">
        <v>1677</v>
      </c>
      <c r="E56" s="143" t="s">
        <v>1644</v>
      </c>
      <c r="F56" s="143" t="s">
        <v>1634</v>
      </c>
      <c r="G56" s="144">
        <v>2</v>
      </c>
      <c r="H56" s="145">
        <v>2400</v>
      </c>
      <c r="I56" s="145">
        <v>2400</v>
      </c>
      <c r="J56" s="145"/>
      <c r="K56" s="145"/>
      <c r="L56" s="145"/>
      <c r="M56" s="145"/>
      <c r="N56" s="145">
        <v>2400</v>
      </c>
      <c r="O56" s="145">
        <v>2400</v>
      </c>
      <c r="P56" s="145"/>
      <c r="Q56" s="145"/>
      <c r="R56" s="145"/>
      <c r="S56" s="145"/>
    </row>
    <row r="57" ht="21" customHeight="1" spans="1:19">
      <c r="A57" s="141" t="s">
        <v>70</v>
      </c>
      <c r="B57" s="142" t="s">
        <v>75</v>
      </c>
      <c r="C57" s="142" t="s">
        <v>515</v>
      </c>
      <c r="D57" s="143" t="s">
        <v>1678</v>
      </c>
      <c r="E57" s="143" t="s">
        <v>1671</v>
      </c>
      <c r="F57" s="143" t="s">
        <v>1634</v>
      </c>
      <c r="G57" s="144">
        <v>2</v>
      </c>
      <c r="H57" s="145">
        <v>10000</v>
      </c>
      <c r="I57" s="145">
        <v>10000</v>
      </c>
      <c r="J57" s="145"/>
      <c r="K57" s="145"/>
      <c r="L57" s="145"/>
      <c r="M57" s="145"/>
      <c r="N57" s="145">
        <v>10000</v>
      </c>
      <c r="O57" s="145">
        <v>10000</v>
      </c>
      <c r="P57" s="145"/>
      <c r="Q57" s="145"/>
      <c r="R57" s="145"/>
      <c r="S57" s="145"/>
    </row>
    <row r="58" ht="21" customHeight="1" spans="1:19">
      <c r="A58" s="141" t="s">
        <v>70</v>
      </c>
      <c r="B58" s="142" t="s">
        <v>75</v>
      </c>
      <c r="C58" s="142" t="s">
        <v>515</v>
      </c>
      <c r="D58" s="143" t="s">
        <v>1679</v>
      </c>
      <c r="E58" s="143" t="s">
        <v>1680</v>
      </c>
      <c r="F58" s="143" t="s">
        <v>1634</v>
      </c>
      <c r="G58" s="144">
        <v>1</v>
      </c>
      <c r="H58" s="145">
        <v>20000</v>
      </c>
      <c r="I58" s="145">
        <v>20000</v>
      </c>
      <c r="J58" s="145"/>
      <c r="K58" s="145"/>
      <c r="L58" s="145"/>
      <c r="M58" s="145"/>
      <c r="N58" s="145">
        <v>20000</v>
      </c>
      <c r="O58" s="145">
        <v>20000</v>
      </c>
      <c r="P58" s="145"/>
      <c r="Q58" s="145"/>
      <c r="R58" s="145"/>
      <c r="S58" s="145"/>
    </row>
    <row r="59" ht="21" customHeight="1" spans="1:19">
      <c r="A59" s="141" t="s">
        <v>70</v>
      </c>
      <c r="B59" s="142" t="s">
        <v>77</v>
      </c>
      <c r="C59" s="142" t="s">
        <v>350</v>
      </c>
      <c r="D59" s="143" t="s">
        <v>1681</v>
      </c>
      <c r="E59" s="143" t="s">
        <v>1617</v>
      </c>
      <c r="F59" s="143" t="s">
        <v>1120</v>
      </c>
      <c r="G59" s="144">
        <v>1</v>
      </c>
      <c r="H59" s="145">
        <v>8600</v>
      </c>
      <c r="I59" s="145">
        <v>8600</v>
      </c>
      <c r="J59" s="145">
        <v>8600</v>
      </c>
      <c r="K59" s="145"/>
      <c r="L59" s="145"/>
      <c r="M59" s="145"/>
      <c r="N59" s="145"/>
      <c r="O59" s="145"/>
      <c r="P59" s="145"/>
      <c r="Q59" s="145"/>
      <c r="R59" s="145"/>
      <c r="S59" s="145"/>
    </row>
    <row r="60" s="120" customFormat="1" ht="21" customHeight="1" spans="1:19">
      <c r="A60" s="141" t="s">
        <v>70</v>
      </c>
      <c r="B60" s="142" t="s">
        <v>77</v>
      </c>
      <c r="C60" s="142" t="s">
        <v>350</v>
      </c>
      <c r="D60" s="143" t="s">
        <v>1682</v>
      </c>
      <c r="E60" s="143" t="s">
        <v>1619</v>
      </c>
      <c r="F60" s="143" t="s">
        <v>1120</v>
      </c>
      <c r="G60" s="144">
        <v>1</v>
      </c>
      <c r="H60" s="145"/>
      <c r="I60" s="145">
        <v>4000</v>
      </c>
      <c r="J60" s="145">
        <v>4000</v>
      </c>
      <c r="K60" s="145"/>
      <c r="L60" s="145"/>
      <c r="M60" s="145"/>
      <c r="N60" s="145"/>
      <c r="O60" s="145"/>
      <c r="P60" s="145"/>
      <c r="Q60" s="145"/>
      <c r="R60" s="145"/>
      <c r="S60" s="145"/>
    </row>
    <row r="61" ht="21" customHeight="1" spans="1:19">
      <c r="A61" s="141" t="s">
        <v>70</v>
      </c>
      <c r="B61" s="142" t="s">
        <v>77</v>
      </c>
      <c r="C61" s="142" t="s">
        <v>527</v>
      </c>
      <c r="D61" s="143" t="s">
        <v>1610</v>
      </c>
      <c r="E61" s="143" t="s">
        <v>1610</v>
      </c>
      <c r="F61" s="143" t="s">
        <v>689</v>
      </c>
      <c r="G61" s="144">
        <v>1</v>
      </c>
      <c r="H61" s="145">
        <v>10000</v>
      </c>
      <c r="I61" s="145">
        <v>10000</v>
      </c>
      <c r="J61" s="145">
        <v>10000</v>
      </c>
      <c r="K61" s="145"/>
      <c r="L61" s="145"/>
      <c r="M61" s="145"/>
      <c r="N61" s="145"/>
      <c r="O61" s="145"/>
      <c r="P61" s="145"/>
      <c r="Q61" s="145"/>
      <c r="R61" s="145"/>
      <c r="S61" s="145"/>
    </row>
    <row r="62" ht="21" customHeight="1" spans="1:19">
      <c r="A62" s="141" t="s">
        <v>70</v>
      </c>
      <c r="B62" s="142" t="s">
        <v>79</v>
      </c>
      <c r="C62" s="142" t="s">
        <v>510</v>
      </c>
      <c r="D62" s="143" t="s">
        <v>1683</v>
      </c>
      <c r="E62" s="143" t="s">
        <v>1615</v>
      </c>
      <c r="F62" s="143" t="s">
        <v>1120</v>
      </c>
      <c r="G62" s="144">
        <v>1</v>
      </c>
      <c r="H62" s="145">
        <v>12000</v>
      </c>
      <c r="I62" s="145">
        <v>12000</v>
      </c>
      <c r="J62" s="145"/>
      <c r="K62" s="145"/>
      <c r="L62" s="145"/>
      <c r="M62" s="145"/>
      <c r="N62" s="145">
        <v>12000</v>
      </c>
      <c r="O62" s="145">
        <v>12000</v>
      </c>
      <c r="P62" s="145"/>
      <c r="Q62" s="145"/>
      <c r="R62" s="145"/>
      <c r="S62" s="145"/>
    </row>
    <row r="63" ht="21" customHeight="1" spans="1:19">
      <c r="A63" s="141" t="s">
        <v>70</v>
      </c>
      <c r="B63" s="142" t="s">
        <v>79</v>
      </c>
      <c r="C63" s="142" t="s">
        <v>510</v>
      </c>
      <c r="D63" s="143" t="s">
        <v>1684</v>
      </c>
      <c r="E63" s="143" t="s">
        <v>1610</v>
      </c>
      <c r="F63" s="143" t="s">
        <v>1611</v>
      </c>
      <c r="G63" s="144">
        <v>18</v>
      </c>
      <c r="H63" s="145">
        <v>3240</v>
      </c>
      <c r="I63" s="145">
        <v>3240</v>
      </c>
      <c r="J63" s="145"/>
      <c r="K63" s="145"/>
      <c r="L63" s="145"/>
      <c r="M63" s="145"/>
      <c r="N63" s="145">
        <v>3240</v>
      </c>
      <c r="O63" s="145">
        <v>3240</v>
      </c>
      <c r="P63" s="145"/>
      <c r="Q63" s="145"/>
      <c r="R63" s="145"/>
      <c r="S63" s="145"/>
    </row>
    <row r="64" ht="21" customHeight="1" spans="1:19">
      <c r="A64" s="141" t="s">
        <v>70</v>
      </c>
      <c r="B64" s="142" t="s">
        <v>79</v>
      </c>
      <c r="C64" s="142" t="s">
        <v>515</v>
      </c>
      <c r="D64" s="143" t="s">
        <v>1685</v>
      </c>
      <c r="E64" s="143" t="s">
        <v>1685</v>
      </c>
      <c r="F64" s="143" t="s">
        <v>1634</v>
      </c>
      <c r="G64" s="144">
        <v>1</v>
      </c>
      <c r="H64" s="145">
        <v>6000</v>
      </c>
      <c r="I64" s="145">
        <v>6000</v>
      </c>
      <c r="J64" s="145"/>
      <c r="K64" s="145"/>
      <c r="L64" s="145"/>
      <c r="M64" s="145"/>
      <c r="N64" s="145">
        <v>6000</v>
      </c>
      <c r="O64" s="145">
        <v>6000</v>
      </c>
      <c r="P64" s="145"/>
      <c r="Q64" s="145"/>
      <c r="R64" s="145"/>
      <c r="S64" s="145"/>
    </row>
    <row r="65" ht="21" customHeight="1" spans="1:19">
      <c r="A65" s="141" t="s">
        <v>70</v>
      </c>
      <c r="B65" s="142" t="s">
        <v>79</v>
      </c>
      <c r="C65" s="142" t="s">
        <v>515</v>
      </c>
      <c r="D65" s="143" t="s">
        <v>1686</v>
      </c>
      <c r="E65" s="143" t="s">
        <v>1686</v>
      </c>
      <c r="F65" s="143" t="s">
        <v>1634</v>
      </c>
      <c r="G65" s="144">
        <v>1</v>
      </c>
      <c r="H65" s="145">
        <v>20000</v>
      </c>
      <c r="I65" s="145">
        <v>20000</v>
      </c>
      <c r="J65" s="145"/>
      <c r="K65" s="145"/>
      <c r="L65" s="145"/>
      <c r="M65" s="145"/>
      <c r="N65" s="145">
        <v>20000</v>
      </c>
      <c r="O65" s="145">
        <v>20000</v>
      </c>
      <c r="P65" s="145"/>
      <c r="Q65" s="145"/>
      <c r="R65" s="145"/>
      <c r="S65" s="145"/>
    </row>
    <row r="66" ht="21" customHeight="1" spans="1:19">
      <c r="A66" s="141" t="s">
        <v>70</v>
      </c>
      <c r="B66" s="142" t="s">
        <v>79</v>
      </c>
      <c r="C66" s="142" t="s">
        <v>515</v>
      </c>
      <c r="D66" s="143" t="s">
        <v>1687</v>
      </c>
      <c r="E66" s="143" t="s">
        <v>1688</v>
      </c>
      <c r="F66" s="143" t="s">
        <v>1634</v>
      </c>
      <c r="G66" s="144">
        <v>1</v>
      </c>
      <c r="H66" s="145">
        <v>4000</v>
      </c>
      <c r="I66" s="145">
        <v>4000</v>
      </c>
      <c r="J66" s="145"/>
      <c r="K66" s="145"/>
      <c r="L66" s="145"/>
      <c r="M66" s="145"/>
      <c r="N66" s="145">
        <v>4000</v>
      </c>
      <c r="O66" s="145">
        <v>4000</v>
      </c>
      <c r="P66" s="145"/>
      <c r="Q66" s="145"/>
      <c r="R66" s="145"/>
      <c r="S66" s="145"/>
    </row>
    <row r="67" ht="21" customHeight="1" spans="1:19">
      <c r="A67" s="141" t="s">
        <v>70</v>
      </c>
      <c r="B67" s="142" t="s">
        <v>79</v>
      </c>
      <c r="C67" s="142" t="s">
        <v>515</v>
      </c>
      <c r="D67" s="143" t="s">
        <v>1689</v>
      </c>
      <c r="E67" s="143" t="s">
        <v>1673</v>
      </c>
      <c r="F67" s="143" t="s">
        <v>1634</v>
      </c>
      <c r="G67" s="144">
        <v>1</v>
      </c>
      <c r="H67" s="145">
        <v>26800</v>
      </c>
      <c r="I67" s="145">
        <v>26800</v>
      </c>
      <c r="J67" s="145"/>
      <c r="K67" s="145"/>
      <c r="L67" s="145"/>
      <c r="M67" s="145"/>
      <c r="N67" s="145">
        <v>26800</v>
      </c>
      <c r="O67" s="145">
        <v>26800</v>
      </c>
      <c r="P67" s="145"/>
      <c r="Q67" s="145"/>
      <c r="R67" s="145"/>
      <c r="S67" s="145"/>
    </row>
    <row r="68" ht="21" customHeight="1" spans="1:19">
      <c r="A68" s="141" t="s">
        <v>70</v>
      </c>
      <c r="B68" s="142" t="s">
        <v>81</v>
      </c>
      <c r="C68" s="142" t="s">
        <v>538</v>
      </c>
      <c r="D68" s="143" t="s">
        <v>1630</v>
      </c>
      <c r="E68" s="143" t="s">
        <v>1690</v>
      </c>
      <c r="F68" s="143" t="s">
        <v>1120</v>
      </c>
      <c r="G68" s="144">
        <v>1</v>
      </c>
      <c r="H68" s="145">
        <v>38400</v>
      </c>
      <c r="I68" s="145">
        <v>38400</v>
      </c>
      <c r="J68" s="145"/>
      <c r="K68" s="145"/>
      <c r="L68" s="145"/>
      <c r="M68" s="145"/>
      <c r="N68" s="145">
        <v>38400</v>
      </c>
      <c r="O68" s="145">
        <v>38400</v>
      </c>
      <c r="P68" s="145"/>
      <c r="Q68" s="145"/>
      <c r="R68" s="145"/>
      <c r="S68" s="145"/>
    </row>
    <row r="69" ht="21" customHeight="1" spans="1:19">
      <c r="A69" s="141" t="s">
        <v>70</v>
      </c>
      <c r="B69" s="142" t="s">
        <v>81</v>
      </c>
      <c r="C69" s="142" t="s">
        <v>538</v>
      </c>
      <c r="D69" s="143" t="s">
        <v>1691</v>
      </c>
      <c r="E69" s="143" t="s">
        <v>1690</v>
      </c>
      <c r="F69" s="143" t="s">
        <v>1120</v>
      </c>
      <c r="G69" s="144">
        <v>1</v>
      </c>
      <c r="H69" s="145">
        <v>50000</v>
      </c>
      <c r="I69" s="145">
        <v>50000</v>
      </c>
      <c r="J69" s="145"/>
      <c r="K69" s="145"/>
      <c r="L69" s="145"/>
      <c r="M69" s="145"/>
      <c r="N69" s="145">
        <v>50000</v>
      </c>
      <c r="O69" s="145">
        <v>50000</v>
      </c>
      <c r="P69" s="145"/>
      <c r="Q69" s="145"/>
      <c r="R69" s="145"/>
      <c r="S69" s="145"/>
    </row>
    <row r="70" ht="21" customHeight="1" spans="1:19">
      <c r="A70" s="141" t="s">
        <v>70</v>
      </c>
      <c r="B70" s="142" t="s">
        <v>81</v>
      </c>
      <c r="C70" s="142" t="s">
        <v>538</v>
      </c>
      <c r="D70" s="143" t="s">
        <v>1624</v>
      </c>
      <c r="E70" s="143" t="s">
        <v>1690</v>
      </c>
      <c r="F70" s="143" t="s">
        <v>1120</v>
      </c>
      <c r="G70" s="144">
        <v>1</v>
      </c>
      <c r="H70" s="145">
        <v>20000</v>
      </c>
      <c r="I70" s="145">
        <v>20000</v>
      </c>
      <c r="J70" s="145"/>
      <c r="K70" s="145"/>
      <c r="L70" s="145"/>
      <c r="M70" s="145"/>
      <c r="N70" s="145">
        <v>20000</v>
      </c>
      <c r="O70" s="145">
        <v>20000</v>
      </c>
      <c r="P70" s="145"/>
      <c r="Q70" s="145"/>
      <c r="R70" s="145"/>
      <c r="S70" s="145"/>
    </row>
    <row r="71" ht="21" customHeight="1" spans="1:19">
      <c r="A71" s="141" t="s">
        <v>70</v>
      </c>
      <c r="B71" s="142" t="s">
        <v>81</v>
      </c>
      <c r="C71" s="142" t="s">
        <v>538</v>
      </c>
      <c r="D71" s="143" t="s">
        <v>1692</v>
      </c>
      <c r="E71" s="143" t="s">
        <v>1693</v>
      </c>
      <c r="F71" s="143" t="s">
        <v>1120</v>
      </c>
      <c r="G71" s="144">
        <v>1</v>
      </c>
      <c r="H71" s="145">
        <v>86400</v>
      </c>
      <c r="I71" s="145">
        <v>86400</v>
      </c>
      <c r="J71" s="145"/>
      <c r="K71" s="145"/>
      <c r="L71" s="145"/>
      <c r="M71" s="145"/>
      <c r="N71" s="145">
        <v>86400</v>
      </c>
      <c r="O71" s="145">
        <v>86400</v>
      </c>
      <c r="P71" s="145"/>
      <c r="Q71" s="145"/>
      <c r="R71" s="145"/>
      <c r="S71" s="145"/>
    </row>
    <row r="72" ht="21" customHeight="1" spans="1:19">
      <c r="A72" s="141" t="s">
        <v>70</v>
      </c>
      <c r="B72" s="142" t="s">
        <v>81</v>
      </c>
      <c r="C72" s="142" t="s">
        <v>540</v>
      </c>
      <c r="D72" s="143" t="s">
        <v>1677</v>
      </c>
      <c r="E72" s="143" t="s">
        <v>1644</v>
      </c>
      <c r="F72" s="143" t="s">
        <v>1634</v>
      </c>
      <c r="G72" s="144">
        <v>6</v>
      </c>
      <c r="H72" s="145">
        <v>7200</v>
      </c>
      <c r="I72" s="145">
        <v>7200</v>
      </c>
      <c r="J72" s="145"/>
      <c r="K72" s="145"/>
      <c r="L72" s="145"/>
      <c r="M72" s="145"/>
      <c r="N72" s="145">
        <v>7200</v>
      </c>
      <c r="O72" s="145">
        <v>7200</v>
      </c>
      <c r="P72" s="145"/>
      <c r="Q72" s="145"/>
      <c r="R72" s="145"/>
      <c r="S72" s="145"/>
    </row>
    <row r="73" ht="21" customHeight="1" spans="1:19">
      <c r="A73" s="141" t="s">
        <v>70</v>
      </c>
      <c r="B73" s="142" t="s">
        <v>81</v>
      </c>
      <c r="C73" s="142" t="s">
        <v>540</v>
      </c>
      <c r="D73" s="143" t="s">
        <v>1694</v>
      </c>
      <c r="E73" s="143" t="s">
        <v>1647</v>
      </c>
      <c r="F73" s="143" t="s">
        <v>1695</v>
      </c>
      <c r="G73" s="144">
        <v>1</v>
      </c>
      <c r="H73" s="145">
        <v>50000</v>
      </c>
      <c r="I73" s="145">
        <v>50000</v>
      </c>
      <c r="J73" s="145"/>
      <c r="K73" s="145"/>
      <c r="L73" s="145"/>
      <c r="M73" s="145"/>
      <c r="N73" s="145">
        <v>50000</v>
      </c>
      <c r="O73" s="145">
        <v>50000</v>
      </c>
      <c r="P73" s="145"/>
      <c r="Q73" s="145"/>
      <c r="R73" s="145"/>
      <c r="S73" s="145"/>
    </row>
    <row r="74" ht="21" customHeight="1" spans="1:19">
      <c r="A74" s="141" t="s">
        <v>70</v>
      </c>
      <c r="B74" s="142" t="s">
        <v>81</v>
      </c>
      <c r="C74" s="142" t="s">
        <v>540</v>
      </c>
      <c r="D74" s="143" t="s">
        <v>1696</v>
      </c>
      <c r="E74" s="143" t="s">
        <v>1647</v>
      </c>
      <c r="F74" s="143" t="s">
        <v>847</v>
      </c>
      <c r="G74" s="144">
        <v>1</v>
      </c>
      <c r="H74" s="145">
        <v>2400</v>
      </c>
      <c r="I74" s="145">
        <v>2400</v>
      </c>
      <c r="J74" s="145"/>
      <c r="K74" s="145"/>
      <c r="L74" s="145"/>
      <c r="M74" s="145"/>
      <c r="N74" s="145">
        <v>2400</v>
      </c>
      <c r="O74" s="145">
        <v>2400</v>
      </c>
      <c r="P74" s="145"/>
      <c r="Q74" s="145"/>
      <c r="R74" s="145"/>
      <c r="S74" s="145"/>
    </row>
    <row r="75" ht="21" customHeight="1" spans="1:19">
      <c r="A75" s="141" t="s">
        <v>70</v>
      </c>
      <c r="B75" s="142" t="s">
        <v>81</v>
      </c>
      <c r="C75" s="142" t="s">
        <v>540</v>
      </c>
      <c r="D75" s="143" t="s">
        <v>1697</v>
      </c>
      <c r="E75" s="143" t="s">
        <v>1647</v>
      </c>
      <c r="F75" s="143" t="s">
        <v>1634</v>
      </c>
      <c r="G75" s="144">
        <v>1</v>
      </c>
      <c r="H75" s="145">
        <v>2240</v>
      </c>
      <c r="I75" s="145">
        <v>2240</v>
      </c>
      <c r="J75" s="145"/>
      <c r="K75" s="145"/>
      <c r="L75" s="145"/>
      <c r="M75" s="145"/>
      <c r="N75" s="145">
        <v>2240</v>
      </c>
      <c r="O75" s="145">
        <v>2240</v>
      </c>
      <c r="P75" s="145"/>
      <c r="Q75" s="145"/>
      <c r="R75" s="145"/>
      <c r="S75" s="145"/>
    </row>
    <row r="76" ht="21" customHeight="1" spans="1:19">
      <c r="A76" s="141" t="s">
        <v>70</v>
      </c>
      <c r="B76" s="142" t="s">
        <v>81</v>
      </c>
      <c r="C76" s="142" t="s">
        <v>540</v>
      </c>
      <c r="D76" s="143" t="s">
        <v>1698</v>
      </c>
      <c r="E76" s="143" t="s">
        <v>1647</v>
      </c>
      <c r="F76" s="143" t="s">
        <v>1634</v>
      </c>
      <c r="G76" s="144">
        <v>1</v>
      </c>
      <c r="H76" s="145">
        <v>9250</v>
      </c>
      <c r="I76" s="145">
        <v>9250</v>
      </c>
      <c r="J76" s="145"/>
      <c r="K76" s="145"/>
      <c r="L76" s="145"/>
      <c r="M76" s="145"/>
      <c r="N76" s="145">
        <v>9250</v>
      </c>
      <c r="O76" s="145">
        <v>9250</v>
      </c>
      <c r="P76" s="145"/>
      <c r="Q76" s="145"/>
      <c r="R76" s="145"/>
      <c r="S76" s="145"/>
    </row>
    <row r="77" ht="21" customHeight="1" spans="1:19">
      <c r="A77" s="141" t="s">
        <v>70</v>
      </c>
      <c r="B77" s="142" t="s">
        <v>81</v>
      </c>
      <c r="C77" s="142" t="s">
        <v>540</v>
      </c>
      <c r="D77" s="143" t="s">
        <v>1699</v>
      </c>
      <c r="E77" s="143" t="s">
        <v>1647</v>
      </c>
      <c r="F77" s="143" t="s">
        <v>1634</v>
      </c>
      <c r="G77" s="144">
        <v>1</v>
      </c>
      <c r="H77" s="145">
        <v>2300</v>
      </c>
      <c r="I77" s="145">
        <v>2300</v>
      </c>
      <c r="J77" s="145"/>
      <c r="K77" s="145"/>
      <c r="L77" s="145"/>
      <c r="M77" s="145"/>
      <c r="N77" s="145">
        <v>2300</v>
      </c>
      <c r="O77" s="145">
        <v>2300</v>
      </c>
      <c r="P77" s="145"/>
      <c r="Q77" s="145"/>
      <c r="R77" s="145"/>
      <c r="S77" s="145"/>
    </row>
    <row r="78" ht="21" customHeight="1" spans="1:19">
      <c r="A78" s="141" t="s">
        <v>70</v>
      </c>
      <c r="B78" s="142" t="s">
        <v>81</v>
      </c>
      <c r="C78" s="142" t="s">
        <v>540</v>
      </c>
      <c r="D78" s="143" t="s">
        <v>1700</v>
      </c>
      <c r="E78" s="143" t="s">
        <v>1647</v>
      </c>
      <c r="F78" s="143" t="s">
        <v>1634</v>
      </c>
      <c r="G78" s="144">
        <v>1</v>
      </c>
      <c r="H78" s="145">
        <v>6000</v>
      </c>
      <c r="I78" s="145">
        <v>6000</v>
      </c>
      <c r="J78" s="145"/>
      <c r="K78" s="145"/>
      <c r="L78" s="145"/>
      <c r="M78" s="145"/>
      <c r="N78" s="145">
        <v>6000</v>
      </c>
      <c r="O78" s="145">
        <v>6000</v>
      </c>
      <c r="P78" s="145"/>
      <c r="Q78" s="145"/>
      <c r="R78" s="145"/>
      <c r="S78" s="145"/>
    </row>
    <row r="79" ht="21" customHeight="1" spans="1:19">
      <c r="A79" s="141" t="s">
        <v>70</v>
      </c>
      <c r="B79" s="142" t="s">
        <v>81</v>
      </c>
      <c r="C79" s="142" t="s">
        <v>540</v>
      </c>
      <c r="D79" s="143" t="s">
        <v>1701</v>
      </c>
      <c r="E79" s="143" t="s">
        <v>1647</v>
      </c>
      <c r="F79" s="143" t="s">
        <v>1634</v>
      </c>
      <c r="G79" s="144">
        <v>1</v>
      </c>
      <c r="H79" s="145">
        <v>1800</v>
      </c>
      <c r="I79" s="145">
        <v>1800</v>
      </c>
      <c r="J79" s="145"/>
      <c r="K79" s="145"/>
      <c r="L79" s="145"/>
      <c r="M79" s="145"/>
      <c r="N79" s="145">
        <v>1800</v>
      </c>
      <c r="O79" s="145">
        <v>1800</v>
      </c>
      <c r="P79" s="145"/>
      <c r="Q79" s="145"/>
      <c r="R79" s="145"/>
      <c r="S79" s="145"/>
    </row>
    <row r="80" ht="21" customHeight="1" spans="1:19">
      <c r="A80" s="141" t="s">
        <v>70</v>
      </c>
      <c r="B80" s="142" t="s">
        <v>81</v>
      </c>
      <c r="C80" s="142" t="s">
        <v>540</v>
      </c>
      <c r="D80" s="143" t="s">
        <v>1646</v>
      </c>
      <c r="E80" s="143" t="s">
        <v>1647</v>
      </c>
      <c r="F80" s="143" t="s">
        <v>1634</v>
      </c>
      <c r="G80" s="144">
        <v>1</v>
      </c>
      <c r="H80" s="145">
        <v>4500</v>
      </c>
      <c r="I80" s="145">
        <v>4500</v>
      </c>
      <c r="J80" s="145"/>
      <c r="K80" s="145"/>
      <c r="L80" s="145"/>
      <c r="M80" s="145"/>
      <c r="N80" s="145">
        <v>4500</v>
      </c>
      <c r="O80" s="145">
        <v>4500</v>
      </c>
      <c r="P80" s="145"/>
      <c r="Q80" s="145"/>
      <c r="R80" s="145"/>
      <c r="S80" s="145"/>
    </row>
    <row r="81" ht="21" customHeight="1" spans="1:19">
      <c r="A81" s="141" t="s">
        <v>70</v>
      </c>
      <c r="B81" s="142" t="s">
        <v>81</v>
      </c>
      <c r="C81" s="142" t="s">
        <v>540</v>
      </c>
      <c r="D81" s="143" t="s">
        <v>1702</v>
      </c>
      <c r="E81" s="143" t="s">
        <v>1647</v>
      </c>
      <c r="F81" s="143" t="s">
        <v>1634</v>
      </c>
      <c r="G81" s="144">
        <v>1</v>
      </c>
      <c r="H81" s="145">
        <v>7000</v>
      </c>
      <c r="I81" s="145">
        <v>7000</v>
      </c>
      <c r="J81" s="145"/>
      <c r="K81" s="145"/>
      <c r="L81" s="145"/>
      <c r="M81" s="145"/>
      <c r="N81" s="145">
        <v>7000</v>
      </c>
      <c r="O81" s="145">
        <v>7000</v>
      </c>
      <c r="P81" s="145"/>
      <c r="Q81" s="145"/>
      <c r="R81" s="145"/>
      <c r="S81" s="145"/>
    </row>
    <row r="82" ht="21" customHeight="1" spans="1:19">
      <c r="A82" s="141" t="s">
        <v>70</v>
      </c>
      <c r="B82" s="142" t="s">
        <v>81</v>
      </c>
      <c r="C82" s="142" t="s">
        <v>540</v>
      </c>
      <c r="D82" s="143" t="s">
        <v>1703</v>
      </c>
      <c r="E82" s="143" t="s">
        <v>1647</v>
      </c>
      <c r="F82" s="143" t="s">
        <v>1634</v>
      </c>
      <c r="G82" s="144">
        <v>1</v>
      </c>
      <c r="H82" s="145">
        <v>500000</v>
      </c>
      <c r="I82" s="145">
        <v>500000</v>
      </c>
      <c r="J82" s="145"/>
      <c r="K82" s="145"/>
      <c r="L82" s="145"/>
      <c r="M82" s="145"/>
      <c r="N82" s="145">
        <v>500000</v>
      </c>
      <c r="O82" s="145">
        <v>500000</v>
      </c>
      <c r="P82" s="145"/>
      <c r="Q82" s="145"/>
      <c r="R82" s="145"/>
      <c r="S82" s="145"/>
    </row>
    <row r="83" ht="21" customHeight="1" spans="1:19">
      <c r="A83" s="141" t="s">
        <v>70</v>
      </c>
      <c r="B83" s="142" t="s">
        <v>81</v>
      </c>
      <c r="C83" s="142" t="s">
        <v>540</v>
      </c>
      <c r="D83" s="143" t="s">
        <v>1704</v>
      </c>
      <c r="E83" s="143" t="s">
        <v>1647</v>
      </c>
      <c r="F83" s="143" t="s">
        <v>1634</v>
      </c>
      <c r="G83" s="144">
        <v>1</v>
      </c>
      <c r="H83" s="145">
        <v>200000</v>
      </c>
      <c r="I83" s="145">
        <v>200000</v>
      </c>
      <c r="J83" s="145"/>
      <c r="K83" s="145"/>
      <c r="L83" s="145"/>
      <c r="M83" s="145"/>
      <c r="N83" s="145">
        <v>200000</v>
      </c>
      <c r="O83" s="145">
        <v>200000</v>
      </c>
      <c r="P83" s="145"/>
      <c r="Q83" s="145"/>
      <c r="R83" s="145"/>
      <c r="S83" s="145"/>
    </row>
    <row r="84" ht="21" customHeight="1" spans="1:19">
      <c r="A84" s="141" t="s">
        <v>70</v>
      </c>
      <c r="B84" s="142" t="s">
        <v>81</v>
      </c>
      <c r="C84" s="142" t="s">
        <v>540</v>
      </c>
      <c r="D84" s="143" t="s">
        <v>1705</v>
      </c>
      <c r="E84" s="143" t="s">
        <v>1647</v>
      </c>
      <c r="F84" s="143" t="s">
        <v>1634</v>
      </c>
      <c r="G84" s="144">
        <v>1</v>
      </c>
      <c r="H84" s="145">
        <v>68000</v>
      </c>
      <c r="I84" s="145">
        <v>68000</v>
      </c>
      <c r="J84" s="145"/>
      <c r="K84" s="145"/>
      <c r="L84" s="145"/>
      <c r="M84" s="145"/>
      <c r="N84" s="145">
        <v>68000</v>
      </c>
      <c r="O84" s="145">
        <v>68000</v>
      </c>
      <c r="P84" s="145"/>
      <c r="Q84" s="145"/>
      <c r="R84" s="145"/>
      <c r="S84" s="145"/>
    </row>
    <row r="85" ht="21" customHeight="1" spans="1:19">
      <c r="A85" s="141" t="s">
        <v>70</v>
      </c>
      <c r="B85" s="142" t="s">
        <v>81</v>
      </c>
      <c r="C85" s="142" t="s">
        <v>540</v>
      </c>
      <c r="D85" s="143" t="s">
        <v>1706</v>
      </c>
      <c r="E85" s="143" t="s">
        <v>1647</v>
      </c>
      <c r="F85" s="143" t="s">
        <v>1634</v>
      </c>
      <c r="G85" s="144">
        <v>1</v>
      </c>
      <c r="H85" s="145">
        <v>8900</v>
      </c>
      <c r="I85" s="145">
        <v>8900</v>
      </c>
      <c r="J85" s="145"/>
      <c r="K85" s="145"/>
      <c r="L85" s="145"/>
      <c r="M85" s="145"/>
      <c r="N85" s="145">
        <v>8900</v>
      </c>
      <c r="O85" s="145">
        <v>8900</v>
      </c>
      <c r="P85" s="145"/>
      <c r="Q85" s="145"/>
      <c r="R85" s="145"/>
      <c r="S85" s="145"/>
    </row>
    <row r="86" ht="21" customHeight="1" spans="1:19">
      <c r="A86" s="141" t="s">
        <v>70</v>
      </c>
      <c r="B86" s="142" t="s">
        <v>81</v>
      </c>
      <c r="C86" s="142" t="s">
        <v>540</v>
      </c>
      <c r="D86" s="143" t="s">
        <v>1707</v>
      </c>
      <c r="E86" s="143" t="s">
        <v>1647</v>
      </c>
      <c r="F86" s="143" t="s">
        <v>847</v>
      </c>
      <c r="G86" s="144">
        <v>1</v>
      </c>
      <c r="H86" s="145">
        <v>12000</v>
      </c>
      <c r="I86" s="145">
        <v>12000</v>
      </c>
      <c r="J86" s="145"/>
      <c r="K86" s="145"/>
      <c r="L86" s="145"/>
      <c r="M86" s="145"/>
      <c r="N86" s="145">
        <v>12000</v>
      </c>
      <c r="O86" s="145">
        <v>12000</v>
      </c>
      <c r="P86" s="145"/>
      <c r="Q86" s="145"/>
      <c r="R86" s="145"/>
      <c r="S86" s="145"/>
    </row>
    <row r="87" ht="21" customHeight="1" spans="1:19">
      <c r="A87" s="141" t="s">
        <v>70</v>
      </c>
      <c r="B87" s="142" t="s">
        <v>81</v>
      </c>
      <c r="C87" s="142" t="s">
        <v>540</v>
      </c>
      <c r="D87" s="143" t="s">
        <v>1708</v>
      </c>
      <c r="E87" s="143" t="s">
        <v>1647</v>
      </c>
      <c r="F87" s="143" t="s">
        <v>1634</v>
      </c>
      <c r="G87" s="144">
        <v>1</v>
      </c>
      <c r="H87" s="145">
        <v>4480</v>
      </c>
      <c r="I87" s="145">
        <v>4480</v>
      </c>
      <c r="J87" s="145"/>
      <c r="K87" s="145"/>
      <c r="L87" s="145"/>
      <c r="M87" s="145"/>
      <c r="N87" s="145">
        <v>4480</v>
      </c>
      <c r="O87" s="145">
        <v>4480</v>
      </c>
      <c r="P87" s="145"/>
      <c r="Q87" s="145"/>
      <c r="R87" s="145"/>
      <c r="S87" s="145"/>
    </row>
    <row r="88" ht="21" customHeight="1" spans="1:19">
      <c r="A88" s="141" t="s">
        <v>70</v>
      </c>
      <c r="B88" s="142" t="s">
        <v>81</v>
      </c>
      <c r="C88" s="142" t="s">
        <v>540</v>
      </c>
      <c r="D88" s="143" t="s">
        <v>1709</v>
      </c>
      <c r="E88" s="143" t="s">
        <v>1647</v>
      </c>
      <c r="F88" s="143" t="s">
        <v>1634</v>
      </c>
      <c r="G88" s="144">
        <v>1</v>
      </c>
      <c r="H88" s="145">
        <v>3900</v>
      </c>
      <c r="I88" s="145">
        <v>3900</v>
      </c>
      <c r="J88" s="145"/>
      <c r="K88" s="145"/>
      <c r="L88" s="145"/>
      <c r="M88" s="145"/>
      <c r="N88" s="145">
        <v>3900</v>
      </c>
      <c r="O88" s="145">
        <v>3900</v>
      </c>
      <c r="P88" s="145"/>
      <c r="Q88" s="145"/>
      <c r="R88" s="145"/>
      <c r="S88" s="145"/>
    </row>
    <row r="89" ht="21" customHeight="1" spans="1:19">
      <c r="A89" s="141" t="s">
        <v>70</v>
      </c>
      <c r="B89" s="142" t="s">
        <v>81</v>
      </c>
      <c r="C89" s="142" t="s">
        <v>540</v>
      </c>
      <c r="D89" s="143" t="s">
        <v>1678</v>
      </c>
      <c r="E89" s="143" t="s">
        <v>1671</v>
      </c>
      <c r="F89" s="143" t="s">
        <v>1634</v>
      </c>
      <c r="G89" s="144">
        <v>6</v>
      </c>
      <c r="H89" s="145">
        <v>30000</v>
      </c>
      <c r="I89" s="145">
        <v>30000</v>
      </c>
      <c r="J89" s="145"/>
      <c r="K89" s="145"/>
      <c r="L89" s="145"/>
      <c r="M89" s="145"/>
      <c r="N89" s="145">
        <v>30000</v>
      </c>
      <c r="O89" s="145">
        <v>30000</v>
      </c>
      <c r="P89" s="145"/>
      <c r="Q89" s="145"/>
      <c r="R89" s="145"/>
      <c r="S89" s="145"/>
    </row>
    <row r="90" ht="21" customHeight="1" spans="1:19">
      <c r="A90" s="141" t="s">
        <v>70</v>
      </c>
      <c r="B90" s="142" t="s">
        <v>83</v>
      </c>
      <c r="C90" s="142" t="s">
        <v>350</v>
      </c>
      <c r="D90" s="143" t="s">
        <v>1710</v>
      </c>
      <c r="E90" s="143" t="s">
        <v>1615</v>
      </c>
      <c r="F90" s="143" t="s">
        <v>1120</v>
      </c>
      <c r="G90" s="144">
        <v>1</v>
      </c>
      <c r="H90" s="145">
        <v>45000</v>
      </c>
      <c r="I90" s="145">
        <v>45000</v>
      </c>
      <c r="J90" s="145">
        <v>45000</v>
      </c>
      <c r="K90" s="145"/>
      <c r="L90" s="145"/>
      <c r="M90" s="145"/>
      <c r="N90" s="145"/>
      <c r="O90" s="145"/>
      <c r="P90" s="145"/>
      <c r="Q90" s="145"/>
      <c r="R90" s="145"/>
      <c r="S90" s="145"/>
    </row>
    <row r="91" ht="21" customHeight="1" spans="1:19">
      <c r="A91" s="141" t="s">
        <v>70</v>
      </c>
      <c r="B91" s="142" t="s">
        <v>83</v>
      </c>
      <c r="C91" s="142" t="s">
        <v>350</v>
      </c>
      <c r="D91" s="143" t="s">
        <v>1711</v>
      </c>
      <c r="E91" s="143" t="s">
        <v>1617</v>
      </c>
      <c r="F91" s="143" t="s">
        <v>1120</v>
      </c>
      <c r="G91" s="144">
        <v>1</v>
      </c>
      <c r="H91" s="145">
        <v>40000</v>
      </c>
      <c r="I91" s="145">
        <v>40000</v>
      </c>
      <c r="J91" s="145">
        <v>40000</v>
      </c>
      <c r="K91" s="145"/>
      <c r="L91" s="145"/>
      <c r="M91" s="145"/>
      <c r="N91" s="145"/>
      <c r="O91" s="145"/>
      <c r="P91" s="145"/>
      <c r="Q91" s="145"/>
      <c r="R91" s="145"/>
      <c r="S91" s="145"/>
    </row>
    <row r="92" ht="21" customHeight="1" spans="1:19">
      <c r="A92" s="141" t="s">
        <v>70</v>
      </c>
      <c r="B92" s="142" t="s">
        <v>83</v>
      </c>
      <c r="C92" s="142" t="s">
        <v>350</v>
      </c>
      <c r="D92" s="143" t="s">
        <v>1682</v>
      </c>
      <c r="E92" s="143" t="s">
        <v>1619</v>
      </c>
      <c r="F92" s="143" t="s">
        <v>1120</v>
      </c>
      <c r="G92" s="144">
        <v>1</v>
      </c>
      <c r="H92" s="145">
        <v>40000</v>
      </c>
      <c r="I92" s="145">
        <v>40000</v>
      </c>
      <c r="J92" s="145">
        <v>40000</v>
      </c>
      <c r="K92" s="145"/>
      <c r="L92" s="145"/>
      <c r="M92" s="145"/>
      <c r="N92" s="145"/>
      <c r="O92" s="145"/>
      <c r="P92" s="145"/>
      <c r="Q92" s="145"/>
      <c r="R92" s="145"/>
      <c r="S92" s="145"/>
    </row>
    <row r="93" ht="21" customHeight="1" spans="1:19">
      <c r="A93" s="141" t="s">
        <v>70</v>
      </c>
      <c r="B93" s="142" t="s">
        <v>83</v>
      </c>
      <c r="C93" s="142" t="s">
        <v>305</v>
      </c>
      <c r="D93" s="143" t="s">
        <v>1610</v>
      </c>
      <c r="E93" s="143" t="s">
        <v>1610</v>
      </c>
      <c r="F93" s="143" t="s">
        <v>1065</v>
      </c>
      <c r="G93" s="144">
        <v>118</v>
      </c>
      <c r="H93" s="145">
        <v>20060</v>
      </c>
      <c r="I93" s="145">
        <v>20060</v>
      </c>
      <c r="J93" s="145">
        <v>20060</v>
      </c>
      <c r="K93" s="145"/>
      <c r="L93" s="145"/>
      <c r="M93" s="145"/>
      <c r="N93" s="145"/>
      <c r="O93" s="145"/>
      <c r="P93" s="145"/>
      <c r="Q93" s="145"/>
      <c r="R93" s="145"/>
      <c r="S93" s="145"/>
    </row>
    <row r="94" ht="21" customHeight="1" spans="1:19">
      <c r="A94" s="141" t="s">
        <v>70</v>
      </c>
      <c r="B94" s="142" t="s">
        <v>83</v>
      </c>
      <c r="C94" s="142" t="s">
        <v>551</v>
      </c>
      <c r="D94" s="143" t="s">
        <v>1712</v>
      </c>
      <c r="E94" s="143" t="s">
        <v>1629</v>
      </c>
      <c r="F94" s="143" t="s">
        <v>1120</v>
      </c>
      <c r="G94" s="144">
        <v>1</v>
      </c>
      <c r="H94" s="145">
        <v>126000</v>
      </c>
      <c r="I94" s="145">
        <v>126000</v>
      </c>
      <c r="J94" s="145">
        <v>126000</v>
      </c>
      <c r="K94" s="145"/>
      <c r="L94" s="145"/>
      <c r="M94" s="145"/>
      <c r="N94" s="145"/>
      <c r="O94" s="145"/>
      <c r="P94" s="145"/>
      <c r="Q94" s="145"/>
      <c r="R94" s="145"/>
      <c r="S94" s="145"/>
    </row>
    <row r="95" s="121" customFormat="1" ht="21" customHeight="1" spans="1:19">
      <c r="A95" s="141" t="s">
        <v>70</v>
      </c>
      <c r="B95" s="142" t="s">
        <v>85</v>
      </c>
      <c r="C95" s="142" t="s">
        <v>565</v>
      </c>
      <c r="D95" s="143" t="s">
        <v>1713</v>
      </c>
      <c r="E95" s="143" t="s">
        <v>1615</v>
      </c>
      <c r="F95" s="143" t="s">
        <v>774</v>
      </c>
      <c r="G95" s="144">
        <v>1</v>
      </c>
      <c r="H95" s="145">
        <v>0</v>
      </c>
      <c r="I95" s="145">
        <v>80000</v>
      </c>
      <c r="J95" s="145"/>
      <c r="K95" s="145"/>
      <c r="L95" s="145"/>
      <c r="M95" s="145"/>
      <c r="N95" s="145">
        <f t="shared" ref="N95:N158" si="0">SUM(O95:S95)</f>
        <v>80000</v>
      </c>
      <c r="O95" s="145">
        <v>80000</v>
      </c>
      <c r="P95" s="145"/>
      <c r="Q95" s="145"/>
      <c r="R95" s="145"/>
      <c r="S95" s="145"/>
    </row>
    <row r="96" s="121" customFormat="1" ht="21" customHeight="1" spans="1:19">
      <c r="A96" s="141" t="s">
        <v>70</v>
      </c>
      <c r="B96" s="142" t="s">
        <v>85</v>
      </c>
      <c r="C96" s="142" t="s">
        <v>565</v>
      </c>
      <c r="D96" s="143" t="s">
        <v>1714</v>
      </c>
      <c r="E96" s="143" t="s">
        <v>1617</v>
      </c>
      <c r="F96" s="143" t="s">
        <v>774</v>
      </c>
      <c r="G96" s="144">
        <v>1</v>
      </c>
      <c r="H96" s="145">
        <v>0</v>
      </c>
      <c r="I96" s="145">
        <v>50000</v>
      </c>
      <c r="J96" s="145"/>
      <c r="K96" s="145"/>
      <c r="L96" s="145"/>
      <c r="M96" s="145"/>
      <c r="N96" s="145">
        <f t="shared" si="0"/>
        <v>50000</v>
      </c>
      <c r="O96" s="145">
        <v>50000</v>
      </c>
      <c r="P96" s="145"/>
      <c r="Q96" s="145"/>
      <c r="R96" s="145"/>
      <c r="S96" s="145"/>
    </row>
    <row r="97" s="121" customFormat="1" ht="21" customHeight="1" spans="1:19">
      <c r="A97" s="141" t="s">
        <v>70</v>
      </c>
      <c r="B97" s="142" t="s">
        <v>85</v>
      </c>
      <c r="C97" s="142" t="s">
        <v>565</v>
      </c>
      <c r="D97" s="143" t="s">
        <v>1715</v>
      </c>
      <c r="E97" s="143" t="s">
        <v>1610</v>
      </c>
      <c r="F97" s="143" t="s">
        <v>774</v>
      </c>
      <c r="G97" s="144">
        <v>1</v>
      </c>
      <c r="H97" s="145"/>
      <c r="I97" s="145">
        <v>80000</v>
      </c>
      <c r="J97" s="145"/>
      <c r="K97" s="145"/>
      <c r="L97" s="145"/>
      <c r="M97" s="145"/>
      <c r="N97" s="145">
        <f t="shared" si="0"/>
        <v>80000</v>
      </c>
      <c r="O97" s="145">
        <v>80000</v>
      </c>
      <c r="P97" s="145"/>
      <c r="Q97" s="145"/>
      <c r="R97" s="145"/>
      <c r="S97" s="145"/>
    </row>
    <row r="98" s="121" customFormat="1" ht="21" customHeight="1" spans="1:19">
      <c r="A98" s="141" t="s">
        <v>70</v>
      </c>
      <c r="B98" s="142" t="s">
        <v>85</v>
      </c>
      <c r="C98" s="142" t="s">
        <v>565</v>
      </c>
      <c r="D98" s="143" t="s">
        <v>1716</v>
      </c>
      <c r="E98" s="143" t="s">
        <v>1619</v>
      </c>
      <c r="F98" s="143" t="s">
        <v>774</v>
      </c>
      <c r="G98" s="144">
        <v>1</v>
      </c>
      <c r="H98" s="145"/>
      <c r="I98" s="145">
        <v>30000</v>
      </c>
      <c r="J98" s="145"/>
      <c r="K98" s="145"/>
      <c r="L98" s="145"/>
      <c r="M98" s="145"/>
      <c r="N98" s="145">
        <f t="shared" si="0"/>
        <v>30000</v>
      </c>
      <c r="O98" s="145">
        <v>30000</v>
      </c>
      <c r="P98" s="145"/>
      <c r="Q98" s="145"/>
      <c r="R98" s="145"/>
      <c r="S98" s="145"/>
    </row>
    <row r="99" s="121" customFormat="1" ht="21" customHeight="1" spans="1:19">
      <c r="A99" s="141" t="s">
        <v>70</v>
      </c>
      <c r="B99" s="142" t="s">
        <v>85</v>
      </c>
      <c r="C99" s="142" t="s">
        <v>565</v>
      </c>
      <c r="D99" s="143" t="s">
        <v>1717</v>
      </c>
      <c r="E99" s="143" t="s">
        <v>1718</v>
      </c>
      <c r="F99" s="143" t="s">
        <v>774</v>
      </c>
      <c r="G99" s="144">
        <v>1</v>
      </c>
      <c r="H99" s="145"/>
      <c r="I99" s="145">
        <v>40000</v>
      </c>
      <c r="J99" s="145"/>
      <c r="K99" s="145"/>
      <c r="L99" s="145"/>
      <c r="M99" s="145"/>
      <c r="N99" s="145">
        <f t="shared" si="0"/>
        <v>40000</v>
      </c>
      <c r="O99" s="145">
        <v>40000</v>
      </c>
      <c r="P99" s="145"/>
      <c r="Q99" s="145"/>
      <c r="R99" s="145"/>
      <c r="S99" s="145"/>
    </row>
    <row r="100" s="121" customFormat="1" ht="21" customHeight="1" spans="1:19">
      <c r="A100" s="141" t="s">
        <v>70</v>
      </c>
      <c r="B100" s="142" t="s">
        <v>85</v>
      </c>
      <c r="C100" s="142" t="s">
        <v>565</v>
      </c>
      <c r="D100" s="143" t="s">
        <v>1719</v>
      </c>
      <c r="E100" s="143" t="s">
        <v>1720</v>
      </c>
      <c r="F100" s="143" t="s">
        <v>1721</v>
      </c>
      <c r="G100" s="144">
        <v>1</v>
      </c>
      <c r="H100" s="145"/>
      <c r="I100" s="145">
        <v>50000</v>
      </c>
      <c r="J100" s="145"/>
      <c r="K100" s="145"/>
      <c r="L100" s="145"/>
      <c r="M100" s="145"/>
      <c r="N100" s="145">
        <f t="shared" si="0"/>
        <v>50000</v>
      </c>
      <c r="O100" s="145">
        <v>50000</v>
      </c>
      <c r="P100" s="145"/>
      <c r="Q100" s="145"/>
      <c r="R100" s="145"/>
      <c r="S100" s="145"/>
    </row>
    <row r="101" s="121" customFormat="1" ht="21" customHeight="1" spans="1:19">
      <c r="A101" s="141" t="s">
        <v>70</v>
      </c>
      <c r="B101" s="142" t="s">
        <v>85</v>
      </c>
      <c r="C101" s="142" t="s">
        <v>565</v>
      </c>
      <c r="D101" s="143" t="s">
        <v>1722</v>
      </c>
      <c r="E101" s="143" t="s">
        <v>1629</v>
      </c>
      <c r="F101" s="143" t="s">
        <v>774</v>
      </c>
      <c r="G101" s="144">
        <v>1</v>
      </c>
      <c r="H101" s="145"/>
      <c r="I101" s="145">
        <v>900000</v>
      </c>
      <c r="J101" s="145"/>
      <c r="K101" s="145"/>
      <c r="L101" s="145"/>
      <c r="M101" s="145"/>
      <c r="N101" s="145">
        <f t="shared" si="0"/>
        <v>900000</v>
      </c>
      <c r="O101" s="145">
        <v>900000</v>
      </c>
      <c r="P101" s="145"/>
      <c r="Q101" s="145"/>
      <c r="R101" s="145"/>
      <c r="S101" s="145"/>
    </row>
    <row r="102" s="121" customFormat="1" ht="21" customHeight="1" spans="1:19">
      <c r="A102" s="141" t="s">
        <v>70</v>
      </c>
      <c r="B102" s="142" t="s">
        <v>85</v>
      </c>
      <c r="C102" s="142" t="s">
        <v>565</v>
      </c>
      <c r="D102" s="143" t="s">
        <v>1723</v>
      </c>
      <c r="E102" s="143" t="s">
        <v>1629</v>
      </c>
      <c r="F102" s="143" t="s">
        <v>1724</v>
      </c>
      <c r="G102" s="144">
        <v>1</v>
      </c>
      <c r="H102" s="145"/>
      <c r="I102" s="145">
        <v>1200000</v>
      </c>
      <c r="J102" s="145"/>
      <c r="K102" s="145"/>
      <c r="L102" s="145"/>
      <c r="M102" s="145"/>
      <c r="N102" s="145">
        <f t="shared" si="0"/>
        <v>1200000</v>
      </c>
      <c r="O102" s="145">
        <v>1200000</v>
      </c>
      <c r="P102" s="145"/>
      <c r="Q102" s="145"/>
      <c r="R102" s="145"/>
      <c r="S102" s="145"/>
    </row>
    <row r="103" s="121" customFormat="1" ht="21" customHeight="1" spans="1:19">
      <c r="A103" s="141" t="s">
        <v>70</v>
      </c>
      <c r="B103" s="142" t="s">
        <v>85</v>
      </c>
      <c r="C103" s="142" t="s">
        <v>565</v>
      </c>
      <c r="D103" s="143" t="s">
        <v>1725</v>
      </c>
      <c r="E103" s="143" t="s">
        <v>1629</v>
      </c>
      <c r="F103" s="143" t="s">
        <v>774</v>
      </c>
      <c r="G103" s="144">
        <v>1</v>
      </c>
      <c r="H103" s="145"/>
      <c r="I103" s="145">
        <f>VLOOKUP(D103,[1]Sheet1!$G:$K,5,FALSE)</f>
        <v>200000</v>
      </c>
      <c r="J103" s="145"/>
      <c r="K103" s="145"/>
      <c r="L103" s="145"/>
      <c r="M103" s="145"/>
      <c r="N103" s="145">
        <f t="shared" si="0"/>
        <v>200000</v>
      </c>
      <c r="O103" s="145">
        <v>200000</v>
      </c>
      <c r="P103" s="145"/>
      <c r="Q103" s="145"/>
      <c r="R103" s="145"/>
      <c r="S103" s="145"/>
    </row>
    <row r="104" s="121" customFormat="1" ht="21" customHeight="1" spans="1:19">
      <c r="A104" s="141" t="s">
        <v>70</v>
      </c>
      <c r="B104" s="142" t="s">
        <v>85</v>
      </c>
      <c r="C104" s="142" t="s">
        <v>565</v>
      </c>
      <c r="D104" s="143" t="s">
        <v>1726</v>
      </c>
      <c r="E104" s="143" t="s">
        <v>1727</v>
      </c>
      <c r="F104" s="143" t="s">
        <v>774</v>
      </c>
      <c r="G104" s="144">
        <v>1</v>
      </c>
      <c r="H104" s="145"/>
      <c r="I104" s="145">
        <f>VLOOKUP(D104,[1]Sheet1!$G:$K,5,FALSE)</f>
        <v>60000</v>
      </c>
      <c r="J104" s="145"/>
      <c r="K104" s="145"/>
      <c r="L104" s="145"/>
      <c r="M104" s="145"/>
      <c r="N104" s="145">
        <f t="shared" si="0"/>
        <v>60000</v>
      </c>
      <c r="O104" s="145">
        <v>60000</v>
      </c>
      <c r="P104" s="145"/>
      <c r="Q104" s="145"/>
      <c r="R104" s="145"/>
      <c r="S104" s="145"/>
    </row>
    <row r="105" s="121" customFormat="1" ht="21" customHeight="1" spans="1:19">
      <c r="A105" s="141" t="s">
        <v>70</v>
      </c>
      <c r="B105" s="142" t="s">
        <v>85</v>
      </c>
      <c r="C105" s="142" t="s">
        <v>556</v>
      </c>
      <c r="D105" s="143" t="s">
        <v>1728</v>
      </c>
      <c r="E105" s="143" t="s">
        <v>1729</v>
      </c>
      <c r="F105" s="143" t="s">
        <v>1634</v>
      </c>
      <c r="G105" s="144">
        <v>7</v>
      </c>
      <c r="H105" s="145"/>
      <c r="I105" s="145">
        <f>VLOOKUP(D105,[1]Sheet1!$G:$K,5,FALSE)</f>
        <v>14000</v>
      </c>
      <c r="J105" s="145"/>
      <c r="K105" s="145"/>
      <c r="L105" s="145"/>
      <c r="M105" s="145"/>
      <c r="N105" s="145">
        <f t="shared" si="0"/>
        <v>14000</v>
      </c>
      <c r="O105" s="145"/>
      <c r="P105" s="145"/>
      <c r="Q105" s="145"/>
      <c r="R105" s="145"/>
      <c r="S105" s="145">
        <v>14000</v>
      </c>
    </row>
    <row r="106" s="121" customFormat="1" ht="21" customHeight="1" spans="1:19">
      <c r="A106" s="141" t="s">
        <v>70</v>
      </c>
      <c r="B106" s="142" t="s">
        <v>85</v>
      </c>
      <c r="C106" s="142" t="s">
        <v>556</v>
      </c>
      <c r="D106" s="143" t="s">
        <v>1730</v>
      </c>
      <c r="E106" s="143" t="s">
        <v>1644</v>
      </c>
      <c r="F106" s="143" t="s">
        <v>1634</v>
      </c>
      <c r="G106" s="144">
        <v>70</v>
      </c>
      <c r="H106" s="145"/>
      <c r="I106" s="145">
        <f>VLOOKUP(D106,[1]Sheet1!$G:$K,5,FALSE)</f>
        <v>84000</v>
      </c>
      <c r="J106" s="145"/>
      <c r="K106" s="145"/>
      <c r="L106" s="145"/>
      <c r="M106" s="145"/>
      <c r="N106" s="145">
        <f t="shared" si="0"/>
        <v>84000</v>
      </c>
      <c r="O106" s="145"/>
      <c r="P106" s="145"/>
      <c r="Q106" s="145"/>
      <c r="R106" s="145"/>
      <c r="S106" s="145">
        <v>84000</v>
      </c>
    </row>
    <row r="107" s="121" customFormat="1" ht="21" customHeight="1" spans="1:19">
      <c r="A107" s="141" t="s">
        <v>70</v>
      </c>
      <c r="B107" s="142" t="s">
        <v>85</v>
      </c>
      <c r="C107" s="142" t="s">
        <v>556</v>
      </c>
      <c r="D107" s="143" t="s">
        <v>1731</v>
      </c>
      <c r="E107" s="143" t="s">
        <v>1732</v>
      </c>
      <c r="F107" s="143" t="s">
        <v>1634</v>
      </c>
      <c r="G107" s="144">
        <v>6</v>
      </c>
      <c r="H107" s="145"/>
      <c r="I107" s="145">
        <f>VLOOKUP(D107,[1]Sheet1!$G:$K,5,FALSE)</f>
        <v>12000</v>
      </c>
      <c r="J107" s="145"/>
      <c r="K107" s="145"/>
      <c r="L107" s="145"/>
      <c r="M107" s="145"/>
      <c r="N107" s="145">
        <f t="shared" si="0"/>
        <v>12000</v>
      </c>
      <c r="O107" s="145"/>
      <c r="P107" s="145"/>
      <c r="Q107" s="145"/>
      <c r="R107" s="145"/>
      <c r="S107" s="145">
        <v>12000</v>
      </c>
    </row>
    <row r="108" s="121" customFormat="1" ht="21" customHeight="1" spans="1:19">
      <c r="A108" s="141" t="s">
        <v>70</v>
      </c>
      <c r="B108" s="142" t="s">
        <v>85</v>
      </c>
      <c r="C108" s="142" t="s">
        <v>556</v>
      </c>
      <c r="D108" s="143" t="s">
        <v>1733</v>
      </c>
      <c r="E108" s="143" t="s">
        <v>1685</v>
      </c>
      <c r="F108" s="143" t="s">
        <v>1634</v>
      </c>
      <c r="G108" s="144">
        <v>10</v>
      </c>
      <c r="H108" s="145"/>
      <c r="I108" s="145">
        <f>VLOOKUP(D108,[1]Sheet1!$G:$K,5,FALSE)</f>
        <v>60000</v>
      </c>
      <c r="J108" s="145"/>
      <c r="K108" s="145"/>
      <c r="L108" s="145"/>
      <c r="M108" s="145"/>
      <c r="N108" s="145">
        <f t="shared" si="0"/>
        <v>60000</v>
      </c>
      <c r="O108" s="145"/>
      <c r="P108" s="145"/>
      <c r="Q108" s="145"/>
      <c r="R108" s="145"/>
      <c r="S108" s="145">
        <v>60000</v>
      </c>
    </row>
    <row r="109" s="121" customFormat="1" ht="21" customHeight="1" spans="1:19">
      <c r="A109" s="141" t="s">
        <v>70</v>
      </c>
      <c r="B109" s="142" t="s">
        <v>85</v>
      </c>
      <c r="C109" s="142" t="s">
        <v>556</v>
      </c>
      <c r="D109" s="143" t="s">
        <v>1685</v>
      </c>
      <c r="E109" s="143" t="s">
        <v>1685</v>
      </c>
      <c r="F109" s="143" t="s">
        <v>1634</v>
      </c>
      <c r="G109" s="144">
        <v>2</v>
      </c>
      <c r="H109" s="145"/>
      <c r="I109" s="145">
        <f>VLOOKUP(D109,[1]Sheet1!$G:$K,5,FALSE)</f>
        <v>8000</v>
      </c>
      <c r="J109" s="145"/>
      <c r="K109" s="145"/>
      <c r="L109" s="145"/>
      <c r="M109" s="145"/>
      <c r="N109" s="145">
        <f t="shared" si="0"/>
        <v>8000</v>
      </c>
      <c r="O109" s="145"/>
      <c r="P109" s="145"/>
      <c r="Q109" s="145"/>
      <c r="R109" s="145"/>
      <c r="S109" s="145">
        <v>8000</v>
      </c>
    </row>
    <row r="110" s="121" customFormat="1" ht="21" customHeight="1" spans="1:19">
      <c r="A110" s="141" t="s">
        <v>70</v>
      </c>
      <c r="B110" s="142" t="s">
        <v>85</v>
      </c>
      <c r="C110" s="142" t="s">
        <v>556</v>
      </c>
      <c r="D110" s="143" t="s">
        <v>1734</v>
      </c>
      <c r="E110" s="143" t="s">
        <v>1735</v>
      </c>
      <c r="F110" s="143" t="s">
        <v>1634</v>
      </c>
      <c r="G110" s="144">
        <v>3</v>
      </c>
      <c r="H110" s="145"/>
      <c r="I110" s="145">
        <f>VLOOKUP(D110,[1]Sheet1!$G:$K,5,FALSE)</f>
        <v>15000</v>
      </c>
      <c r="J110" s="145"/>
      <c r="K110" s="145"/>
      <c r="L110" s="145"/>
      <c r="M110" s="145"/>
      <c r="N110" s="145">
        <f t="shared" si="0"/>
        <v>15000</v>
      </c>
      <c r="O110" s="145"/>
      <c r="P110" s="145"/>
      <c r="Q110" s="145"/>
      <c r="R110" s="145"/>
      <c r="S110" s="145">
        <v>15000</v>
      </c>
    </row>
    <row r="111" s="121" customFormat="1" ht="21" customHeight="1" spans="1:19">
      <c r="A111" s="141" t="s">
        <v>70</v>
      </c>
      <c r="B111" s="142" t="s">
        <v>85</v>
      </c>
      <c r="C111" s="142" t="s">
        <v>556</v>
      </c>
      <c r="D111" s="143" t="s">
        <v>1736</v>
      </c>
      <c r="E111" s="143" t="s">
        <v>1735</v>
      </c>
      <c r="F111" s="143" t="s">
        <v>1634</v>
      </c>
      <c r="G111" s="144">
        <v>9</v>
      </c>
      <c r="H111" s="145"/>
      <c r="I111" s="145">
        <f>VLOOKUP(D111,[1]Sheet1!$G:$K,5,FALSE)</f>
        <v>72000</v>
      </c>
      <c r="J111" s="145"/>
      <c r="K111" s="145"/>
      <c r="L111" s="145"/>
      <c r="M111" s="145"/>
      <c r="N111" s="145">
        <f t="shared" si="0"/>
        <v>72000</v>
      </c>
      <c r="O111" s="145"/>
      <c r="P111" s="145"/>
      <c r="Q111" s="145"/>
      <c r="R111" s="145"/>
      <c r="S111" s="145">
        <v>72000</v>
      </c>
    </row>
    <row r="112" s="121" customFormat="1" ht="21" customHeight="1" spans="1:19">
      <c r="A112" s="141" t="s">
        <v>70</v>
      </c>
      <c r="B112" s="142" t="s">
        <v>85</v>
      </c>
      <c r="C112" s="142" t="s">
        <v>556</v>
      </c>
      <c r="D112" s="143" t="s">
        <v>1737</v>
      </c>
      <c r="E112" s="143" t="s">
        <v>1735</v>
      </c>
      <c r="F112" s="143" t="s">
        <v>1738</v>
      </c>
      <c r="G112" s="144">
        <v>2</v>
      </c>
      <c r="H112" s="145"/>
      <c r="I112" s="145">
        <f>VLOOKUP(D112,[1]Sheet1!$G:$K,5,FALSE)</f>
        <v>30000</v>
      </c>
      <c r="J112" s="145"/>
      <c r="K112" s="145"/>
      <c r="L112" s="145"/>
      <c r="M112" s="145"/>
      <c r="N112" s="145">
        <f t="shared" si="0"/>
        <v>30000</v>
      </c>
      <c r="O112" s="145"/>
      <c r="P112" s="145"/>
      <c r="Q112" s="145"/>
      <c r="R112" s="145"/>
      <c r="S112" s="145">
        <v>30000</v>
      </c>
    </row>
    <row r="113" s="121" customFormat="1" ht="21" customHeight="1" spans="1:19">
      <c r="A113" s="141" t="s">
        <v>70</v>
      </c>
      <c r="B113" s="142" t="s">
        <v>85</v>
      </c>
      <c r="C113" s="142" t="s">
        <v>556</v>
      </c>
      <c r="D113" s="143" t="s">
        <v>1739</v>
      </c>
      <c r="E113" s="143" t="s">
        <v>1735</v>
      </c>
      <c r="F113" s="143" t="s">
        <v>1738</v>
      </c>
      <c r="G113" s="144">
        <v>10</v>
      </c>
      <c r="H113" s="145"/>
      <c r="I113" s="145">
        <f>VLOOKUP(D113,[1]Sheet1!$G:$K,5,FALSE)</f>
        <v>40000</v>
      </c>
      <c r="J113" s="145"/>
      <c r="K113" s="145"/>
      <c r="L113" s="145"/>
      <c r="M113" s="145"/>
      <c r="N113" s="145">
        <f t="shared" si="0"/>
        <v>40000</v>
      </c>
      <c r="O113" s="145"/>
      <c r="P113" s="145"/>
      <c r="Q113" s="145"/>
      <c r="R113" s="145"/>
      <c r="S113" s="145">
        <v>40000</v>
      </c>
    </row>
    <row r="114" s="121" customFormat="1" ht="21" customHeight="1" spans="1:19">
      <c r="A114" s="141" t="s">
        <v>70</v>
      </c>
      <c r="B114" s="142" t="s">
        <v>85</v>
      </c>
      <c r="C114" s="142" t="s">
        <v>556</v>
      </c>
      <c r="D114" s="143" t="s">
        <v>1740</v>
      </c>
      <c r="E114" s="143" t="s">
        <v>1735</v>
      </c>
      <c r="F114" s="143" t="s">
        <v>1738</v>
      </c>
      <c r="G114" s="144">
        <v>3</v>
      </c>
      <c r="H114" s="145"/>
      <c r="I114" s="145">
        <f>VLOOKUP(D114,[1]Sheet1!$G:$K,5,FALSE)</f>
        <v>13500</v>
      </c>
      <c r="J114" s="145"/>
      <c r="K114" s="145"/>
      <c r="L114" s="145"/>
      <c r="M114" s="145"/>
      <c r="N114" s="145">
        <f t="shared" si="0"/>
        <v>13500</v>
      </c>
      <c r="O114" s="145"/>
      <c r="P114" s="145"/>
      <c r="Q114" s="145"/>
      <c r="R114" s="145"/>
      <c r="S114" s="145">
        <v>13500</v>
      </c>
    </row>
    <row r="115" s="121" customFormat="1" ht="21" customHeight="1" spans="1:19">
      <c r="A115" s="141" t="s">
        <v>70</v>
      </c>
      <c r="B115" s="142" t="s">
        <v>85</v>
      </c>
      <c r="C115" s="142" t="s">
        <v>556</v>
      </c>
      <c r="D115" s="143" t="s">
        <v>1741</v>
      </c>
      <c r="E115" s="143" t="s">
        <v>1735</v>
      </c>
      <c r="F115" s="143" t="s">
        <v>1634</v>
      </c>
      <c r="G115" s="144">
        <v>1</v>
      </c>
      <c r="H115" s="145"/>
      <c r="I115" s="145">
        <f>VLOOKUP(D115,[1]Sheet1!$G:$K,5,FALSE)</f>
        <v>200000</v>
      </c>
      <c r="J115" s="145"/>
      <c r="K115" s="145"/>
      <c r="L115" s="145"/>
      <c r="M115" s="145"/>
      <c r="N115" s="145">
        <f t="shared" si="0"/>
        <v>200000</v>
      </c>
      <c r="O115" s="145"/>
      <c r="P115" s="145"/>
      <c r="Q115" s="145"/>
      <c r="R115" s="145"/>
      <c r="S115" s="145">
        <v>200000</v>
      </c>
    </row>
    <row r="116" s="121" customFormat="1" ht="21" customHeight="1" spans="1:19">
      <c r="A116" s="141" t="s">
        <v>70</v>
      </c>
      <c r="B116" s="142" t="s">
        <v>85</v>
      </c>
      <c r="C116" s="142" t="s">
        <v>556</v>
      </c>
      <c r="D116" s="143" t="s">
        <v>1742</v>
      </c>
      <c r="E116" s="143" t="s">
        <v>1735</v>
      </c>
      <c r="F116" s="143" t="s">
        <v>1613</v>
      </c>
      <c r="G116" s="144">
        <v>2</v>
      </c>
      <c r="H116" s="145"/>
      <c r="I116" s="145">
        <f>VLOOKUP(D116,[1]Sheet1!$G:$K,5,FALSE)</f>
        <v>6000</v>
      </c>
      <c r="J116" s="145"/>
      <c r="K116" s="145"/>
      <c r="L116" s="145"/>
      <c r="M116" s="145"/>
      <c r="N116" s="145">
        <f t="shared" si="0"/>
        <v>6000</v>
      </c>
      <c r="O116" s="145"/>
      <c r="P116" s="145"/>
      <c r="Q116" s="145"/>
      <c r="R116" s="145"/>
      <c r="S116" s="145">
        <v>6000</v>
      </c>
    </row>
    <row r="117" s="121" customFormat="1" ht="21" customHeight="1" spans="1:19">
      <c r="A117" s="141" t="s">
        <v>70</v>
      </c>
      <c r="B117" s="142" t="s">
        <v>85</v>
      </c>
      <c r="C117" s="142" t="s">
        <v>556</v>
      </c>
      <c r="D117" s="143" t="s">
        <v>1743</v>
      </c>
      <c r="E117" s="143" t="s">
        <v>1735</v>
      </c>
      <c r="F117" s="143" t="s">
        <v>1634</v>
      </c>
      <c r="G117" s="144">
        <v>12</v>
      </c>
      <c r="H117" s="145"/>
      <c r="I117" s="145">
        <f>VLOOKUP(D117,[1]Sheet1!$G:$K,5,FALSE)</f>
        <v>96000</v>
      </c>
      <c r="J117" s="145"/>
      <c r="K117" s="145"/>
      <c r="L117" s="145"/>
      <c r="M117" s="145"/>
      <c r="N117" s="145">
        <f t="shared" si="0"/>
        <v>96000</v>
      </c>
      <c r="O117" s="145"/>
      <c r="P117" s="145"/>
      <c r="Q117" s="145"/>
      <c r="R117" s="145"/>
      <c r="S117" s="145">
        <v>96000</v>
      </c>
    </row>
    <row r="118" s="121" customFormat="1" ht="21" customHeight="1" spans="1:19">
      <c r="A118" s="141" t="s">
        <v>70</v>
      </c>
      <c r="B118" s="142" t="s">
        <v>85</v>
      </c>
      <c r="C118" s="142" t="s">
        <v>556</v>
      </c>
      <c r="D118" s="143" t="s">
        <v>1744</v>
      </c>
      <c r="E118" s="143" t="s">
        <v>1735</v>
      </c>
      <c r="F118" s="143" t="s">
        <v>1634</v>
      </c>
      <c r="G118" s="144">
        <v>9</v>
      </c>
      <c r="H118" s="145"/>
      <c r="I118" s="145">
        <f>VLOOKUP(D118,[1]Sheet1!$G:$K,5,FALSE)</f>
        <v>72000</v>
      </c>
      <c r="J118" s="145"/>
      <c r="K118" s="145"/>
      <c r="L118" s="145"/>
      <c r="M118" s="145"/>
      <c r="N118" s="145">
        <f t="shared" si="0"/>
        <v>72000</v>
      </c>
      <c r="O118" s="145"/>
      <c r="P118" s="145"/>
      <c r="Q118" s="145"/>
      <c r="R118" s="145"/>
      <c r="S118" s="145">
        <v>72000</v>
      </c>
    </row>
    <row r="119" s="121" customFormat="1" ht="21" customHeight="1" spans="1:19">
      <c r="A119" s="141" t="s">
        <v>70</v>
      </c>
      <c r="B119" s="142" t="s">
        <v>85</v>
      </c>
      <c r="C119" s="142" t="s">
        <v>556</v>
      </c>
      <c r="D119" s="143" t="s">
        <v>1745</v>
      </c>
      <c r="E119" s="143" t="s">
        <v>1735</v>
      </c>
      <c r="F119" s="143" t="s">
        <v>1634</v>
      </c>
      <c r="G119" s="144">
        <v>1</v>
      </c>
      <c r="H119" s="145"/>
      <c r="I119" s="145">
        <f>VLOOKUP(D119,[1]Sheet1!$G:$K,5,FALSE)</f>
        <v>500</v>
      </c>
      <c r="J119" s="145"/>
      <c r="K119" s="145"/>
      <c r="L119" s="145"/>
      <c r="M119" s="145"/>
      <c r="N119" s="145">
        <f t="shared" si="0"/>
        <v>500</v>
      </c>
      <c r="O119" s="145"/>
      <c r="P119" s="145"/>
      <c r="Q119" s="145"/>
      <c r="R119" s="145"/>
      <c r="S119" s="145">
        <v>500</v>
      </c>
    </row>
    <row r="120" s="121" customFormat="1" ht="21" customHeight="1" spans="1:19">
      <c r="A120" s="141" t="s">
        <v>70</v>
      </c>
      <c r="B120" s="142" t="s">
        <v>85</v>
      </c>
      <c r="C120" s="142" t="s">
        <v>556</v>
      </c>
      <c r="D120" s="143" t="s">
        <v>1746</v>
      </c>
      <c r="E120" s="143" t="s">
        <v>1735</v>
      </c>
      <c r="F120" s="143" t="s">
        <v>1634</v>
      </c>
      <c r="G120" s="144">
        <v>3</v>
      </c>
      <c r="H120" s="145"/>
      <c r="I120" s="145">
        <f>VLOOKUP(D120,[1]Sheet1!$G:$K,5,FALSE)</f>
        <v>150000</v>
      </c>
      <c r="J120" s="145"/>
      <c r="K120" s="145"/>
      <c r="L120" s="145"/>
      <c r="M120" s="145"/>
      <c r="N120" s="145">
        <f t="shared" si="0"/>
        <v>150000</v>
      </c>
      <c r="O120" s="145"/>
      <c r="P120" s="145"/>
      <c r="Q120" s="145"/>
      <c r="R120" s="145"/>
      <c r="S120" s="145">
        <v>150000</v>
      </c>
    </row>
    <row r="121" s="121" customFormat="1" ht="21" customHeight="1" spans="1:19">
      <c r="A121" s="141" t="s">
        <v>70</v>
      </c>
      <c r="B121" s="142" t="s">
        <v>85</v>
      </c>
      <c r="C121" s="142" t="s">
        <v>556</v>
      </c>
      <c r="D121" s="143" t="s">
        <v>1747</v>
      </c>
      <c r="E121" s="143" t="s">
        <v>1735</v>
      </c>
      <c r="F121" s="143" t="s">
        <v>1634</v>
      </c>
      <c r="G121" s="144">
        <v>30</v>
      </c>
      <c r="H121" s="145"/>
      <c r="I121" s="145">
        <f>VLOOKUP(D121,[1]Sheet1!$G:$K,5,FALSE)</f>
        <v>60000</v>
      </c>
      <c r="J121" s="145"/>
      <c r="K121" s="145"/>
      <c r="L121" s="145"/>
      <c r="M121" s="145"/>
      <c r="N121" s="145">
        <f t="shared" si="0"/>
        <v>60000</v>
      </c>
      <c r="O121" s="145"/>
      <c r="P121" s="145"/>
      <c r="Q121" s="145"/>
      <c r="R121" s="145"/>
      <c r="S121" s="145">
        <v>60000</v>
      </c>
    </row>
    <row r="122" s="121" customFormat="1" ht="21" customHeight="1" spans="1:19">
      <c r="A122" s="141" t="s">
        <v>70</v>
      </c>
      <c r="B122" s="142" t="s">
        <v>85</v>
      </c>
      <c r="C122" s="142" t="s">
        <v>556</v>
      </c>
      <c r="D122" s="143" t="s">
        <v>1748</v>
      </c>
      <c r="E122" s="143" t="s">
        <v>1735</v>
      </c>
      <c r="F122" s="143" t="s">
        <v>1634</v>
      </c>
      <c r="G122" s="144">
        <v>2</v>
      </c>
      <c r="H122" s="145"/>
      <c r="I122" s="145">
        <f>VLOOKUP(D122,[1]Sheet1!$G:$K,5,FALSE)</f>
        <v>64000</v>
      </c>
      <c r="J122" s="145"/>
      <c r="K122" s="145"/>
      <c r="L122" s="145"/>
      <c r="M122" s="145"/>
      <c r="N122" s="145">
        <f t="shared" si="0"/>
        <v>64000</v>
      </c>
      <c r="O122" s="145"/>
      <c r="P122" s="145"/>
      <c r="Q122" s="145"/>
      <c r="R122" s="145"/>
      <c r="S122" s="145">
        <v>64000</v>
      </c>
    </row>
    <row r="123" s="121" customFormat="1" ht="21" customHeight="1" spans="1:19">
      <c r="A123" s="141" t="s">
        <v>70</v>
      </c>
      <c r="B123" s="142" t="s">
        <v>85</v>
      </c>
      <c r="C123" s="142" t="s">
        <v>556</v>
      </c>
      <c r="D123" s="143" t="s">
        <v>1749</v>
      </c>
      <c r="E123" s="143" t="s">
        <v>1735</v>
      </c>
      <c r="F123" s="143" t="s">
        <v>1634</v>
      </c>
      <c r="G123" s="144">
        <v>2</v>
      </c>
      <c r="H123" s="145"/>
      <c r="I123" s="145">
        <f>VLOOKUP(D123,[1]Sheet1!$G:$K,5,FALSE)</f>
        <v>2000</v>
      </c>
      <c r="J123" s="145"/>
      <c r="K123" s="145"/>
      <c r="L123" s="145"/>
      <c r="M123" s="145"/>
      <c r="N123" s="145">
        <f t="shared" si="0"/>
        <v>2000</v>
      </c>
      <c r="O123" s="145"/>
      <c r="P123" s="145"/>
      <c r="Q123" s="145"/>
      <c r="R123" s="145"/>
      <c r="S123" s="145">
        <v>2000</v>
      </c>
    </row>
    <row r="124" s="121" customFormat="1" ht="21" customHeight="1" spans="1:19">
      <c r="A124" s="141" t="s">
        <v>70</v>
      </c>
      <c r="B124" s="142" t="s">
        <v>85</v>
      </c>
      <c r="C124" s="142" t="s">
        <v>556</v>
      </c>
      <c r="D124" s="143" t="s">
        <v>1750</v>
      </c>
      <c r="E124" s="143" t="s">
        <v>1735</v>
      </c>
      <c r="F124" s="143" t="s">
        <v>1634</v>
      </c>
      <c r="G124" s="144">
        <v>3</v>
      </c>
      <c r="H124" s="145"/>
      <c r="I124" s="145">
        <f>VLOOKUP(D124,[1]Sheet1!$G:$K,5,FALSE)</f>
        <v>105000</v>
      </c>
      <c r="J124" s="145"/>
      <c r="K124" s="145"/>
      <c r="L124" s="145"/>
      <c r="M124" s="145"/>
      <c r="N124" s="145">
        <f t="shared" si="0"/>
        <v>105000</v>
      </c>
      <c r="O124" s="145"/>
      <c r="P124" s="145"/>
      <c r="Q124" s="145"/>
      <c r="R124" s="145"/>
      <c r="S124" s="145">
        <v>105000</v>
      </c>
    </row>
    <row r="125" s="121" customFormat="1" ht="21" customHeight="1" spans="1:19">
      <c r="A125" s="141" t="s">
        <v>70</v>
      </c>
      <c r="B125" s="142" t="s">
        <v>85</v>
      </c>
      <c r="C125" s="142" t="s">
        <v>556</v>
      </c>
      <c r="D125" s="143" t="s">
        <v>1751</v>
      </c>
      <c r="E125" s="143" t="s">
        <v>1735</v>
      </c>
      <c r="F125" s="143" t="s">
        <v>1634</v>
      </c>
      <c r="G125" s="144">
        <v>3</v>
      </c>
      <c r="H125" s="145"/>
      <c r="I125" s="145">
        <f>VLOOKUP(D125,[1]Sheet1!$G:$K,5,FALSE)</f>
        <v>120000</v>
      </c>
      <c r="J125" s="145"/>
      <c r="K125" s="145"/>
      <c r="L125" s="145"/>
      <c r="M125" s="145"/>
      <c r="N125" s="145">
        <f t="shared" si="0"/>
        <v>120000</v>
      </c>
      <c r="O125" s="145"/>
      <c r="P125" s="145"/>
      <c r="Q125" s="145"/>
      <c r="R125" s="145"/>
      <c r="S125" s="145">
        <v>120000</v>
      </c>
    </row>
    <row r="126" s="121" customFormat="1" ht="21" customHeight="1" spans="1:19">
      <c r="A126" s="141" t="s">
        <v>70</v>
      </c>
      <c r="B126" s="142" t="s">
        <v>85</v>
      </c>
      <c r="C126" s="142" t="s">
        <v>556</v>
      </c>
      <c r="D126" s="143" t="s">
        <v>1752</v>
      </c>
      <c r="E126" s="143" t="s">
        <v>1735</v>
      </c>
      <c r="F126" s="143" t="s">
        <v>1634</v>
      </c>
      <c r="G126" s="144">
        <v>2</v>
      </c>
      <c r="H126" s="145"/>
      <c r="I126" s="145">
        <f>VLOOKUP(D126,[1]Sheet1!$G:$K,5,FALSE)</f>
        <v>6000</v>
      </c>
      <c r="J126" s="145"/>
      <c r="K126" s="145"/>
      <c r="L126" s="145"/>
      <c r="M126" s="145"/>
      <c r="N126" s="145">
        <f t="shared" si="0"/>
        <v>6000</v>
      </c>
      <c r="O126" s="145"/>
      <c r="P126" s="145"/>
      <c r="Q126" s="145"/>
      <c r="R126" s="145"/>
      <c r="S126" s="145">
        <v>6000</v>
      </c>
    </row>
    <row r="127" s="121" customFormat="1" ht="21" customHeight="1" spans="1:19">
      <c r="A127" s="141" t="s">
        <v>70</v>
      </c>
      <c r="B127" s="142" t="s">
        <v>85</v>
      </c>
      <c r="C127" s="142" t="s">
        <v>556</v>
      </c>
      <c r="D127" s="143" t="s">
        <v>1753</v>
      </c>
      <c r="E127" s="143" t="s">
        <v>1735</v>
      </c>
      <c r="F127" s="143" t="s">
        <v>1634</v>
      </c>
      <c r="G127" s="144">
        <v>6</v>
      </c>
      <c r="H127" s="145"/>
      <c r="I127" s="145">
        <f>VLOOKUP(D127,[1]Sheet1!$G:$K,5,FALSE)</f>
        <v>210000</v>
      </c>
      <c r="J127" s="145"/>
      <c r="K127" s="145"/>
      <c r="L127" s="145"/>
      <c r="M127" s="145"/>
      <c r="N127" s="145">
        <f t="shared" si="0"/>
        <v>210000</v>
      </c>
      <c r="O127" s="145"/>
      <c r="P127" s="145"/>
      <c r="Q127" s="145"/>
      <c r="R127" s="145"/>
      <c r="S127" s="145">
        <v>210000</v>
      </c>
    </row>
    <row r="128" s="121" customFormat="1" ht="21" customHeight="1" spans="1:19">
      <c r="A128" s="141" t="s">
        <v>70</v>
      </c>
      <c r="B128" s="142" t="s">
        <v>85</v>
      </c>
      <c r="C128" s="142" t="s">
        <v>556</v>
      </c>
      <c r="D128" s="143" t="s">
        <v>1754</v>
      </c>
      <c r="E128" s="143" t="s">
        <v>1735</v>
      </c>
      <c r="F128" s="143" t="s">
        <v>1738</v>
      </c>
      <c r="G128" s="144">
        <v>5</v>
      </c>
      <c r="H128" s="145"/>
      <c r="I128" s="145">
        <f>VLOOKUP(D128,[1]Sheet1!$G:$K,5,FALSE)</f>
        <v>15000</v>
      </c>
      <c r="J128" s="145"/>
      <c r="K128" s="145"/>
      <c r="L128" s="145"/>
      <c r="M128" s="145"/>
      <c r="N128" s="145">
        <f t="shared" si="0"/>
        <v>15000</v>
      </c>
      <c r="O128" s="145"/>
      <c r="P128" s="145"/>
      <c r="Q128" s="145"/>
      <c r="R128" s="145"/>
      <c r="S128" s="145">
        <v>15000</v>
      </c>
    </row>
    <row r="129" s="121" customFormat="1" ht="21" customHeight="1" spans="1:19">
      <c r="A129" s="141" t="s">
        <v>70</v>
      </c>
      <c r="B129" s="142" t="s">
        <v>85</v>
      </c>
      <c r="C129" s="142" t="s">
        <v>556</v>
      </c>
      <c r="D129" s="143" t="s">
        <v>1755</v>
      </c>
      <c r="E129" s="143" t="s">
        <v>1756</v>
      </c>
      <c r="F129" s="143" t="s">
        <v>1634</v>
      </c>
      <c r="G129" s="144">
        <v>5</v>
      </c>
      <c r="H129" s="145"/>
      <c r="I129" s="145">
        <f>VLOOKUP(D129,[1]Sheet1!$G:$K,5,FALSE)</f>
        <v>12500</v>
      </c>
      <c r="J129" s="145"/>
      <c r="K129" s="145"/>
      <c r="L129" s="145"/>
      <c r="M129" s="145"/>
      <c r="N129" s="145">
        <f t="shared" si="0"/>
        <v>12500</v>
      </c>
      <c r="O129" s="145"/>
      <c r="P129" s="145"/>
      <c r="Q129" s="145"/>
      <c r="R129" s="145"/>
      <c r="S129" s="145">
        <v>12500</v>
      </c>
    </row>
    <row r="130" s="121" customFormat="1" ht="21" customHeight="1" spans="1:19">
      <c r="A130" s="141" t="s">
        <v>70</v>
      </c>
      <c r="B130" s="142" t="s">
        <v>85</v>
      </c>
      <c r="C130" s="142" t="s">
        <v>556</v>
      </c>
      <c r="D130" s="143" t="s">
        <v>1757</v>
      </c>
      <c r="E130" s="143" t="s">
        <v>1757</v>
      </c>
      <c r="F130" s="143" t="s">
        <v>1634</v>
      </c>
      <c r="G130" s="144">
        <v>2</v>
      </c>
      <c r="H130" s="145"/>
      <c r="I130" s="145">
        <f>VLOOKUP(D130,[1]Sheet1!$G:$K,5,FALSE)</f>
        <v>10000</v>
      </c>
      <c r="J130" s="145"/>
      <c r="K130" s="145"/>
      <c r="L130" s="145"/>
      <c r="M130" s="145"/>
      <c r="N130" s="145">
        <f t="shared" si="0"/>
        <v>10000</v>
      </c>
      <c r="O130" s="145"/>
      <c r="P130" s="145"/>
      <c r="Q130" s="145"/>
      <c r="R130" s="145"/>
      <c r="S130" s="145">
        <v>10000</v>
      </c>
    </row>
    <row r="131" s="121" customFormat="1" ht="21" customHeight="1" spans="1:19">
      <c r="A131" s="141" t="s">
        <v>70</v>
      </c>
      <c r="B131" s="142" t="s">
        <v>85</v>
      </c>
      <c r="C131" s="142" t="s">
        <v>556</v>
      </c>
      <c r="D131" s="143" t="s">
        <v>1758</v>
      </c>
      <c r="E131" s="143" t="s">
        <v>1759</v>
      </c>
      <c r="F131" s="143" t="s">
        <v>847</v>
      </c>
      <c r="G131" s="144">
        <v>1</v>
      </c>
      <c r="H131" s="145"/>
      <c r="I131" s="145">
        <f>VLOOKUP(D131,[1]Sheet1!$G:$K,5,FALSE)</f>
        <v>500</v>
      </c>
      <c r="J131" s="145"/>
      <c r="K131" s="145"/>
      <c r="L131" s="145"/>
      <c r="M131" s="145"/>
      <c r="N131" s="145">
        <f t="shared" si="0"/>
        <v>500</v>
      </c>
      <c r="O131" s="145"/>
      <c r="P131" s="145"/>
      <c r="Q131" s="145"/>
      <c r="R131" s="145"/>
      <c r="S131" s="145">
        <v>500</v>
      </c>
    </row>
    <row r="132" s="121" customFormat="1" ht="21" customHeight="1" spans="1:19">
      <c r="A132" s="141" t="s">
        <v>70</v>
      </c>
      <c r="B132" s="142" t="s">
        <v>85</v>
      </c>
      <c r="C132" s="142" t="s">
        <v>556</v>
      </c>
      <c r="D132" s="143" t="s">
        <v>1659</v>
      </c>
      <c r="E132" s="143" t="s">
        <v>1760</v>
      </c>
      <c r="F132" s="143" t="s">
        <v>847</v>
      </c>
      <c r="G132" s="144">
        <v>10</v>
      </c>
      <c r="H132" s="145"/>
      <c r="I132" s="145">
        <f>VLOOKUP(D132,[1]Sheet1!$G:$K,5,FALSE)</f>
        <v>15000</v>
      </c>
      <c r="J132" s="145"/>
      <c r="K132" s="145"/>
      <c r="L132" s="145"/>
      <c r="M132" s="145"/>
      <c r="N132" s="145">
        <f t="shared" si="0"/>
        <v>15000</v>
      </c>
      <c r="O132" s="145"/>
      <c r="P132" s="145"/>
      <c r="Q132" s="145"/>
      <c r="R132" s="145"/>
      <c r="S132" s="145">
        <v>15000</v>
      </c>
    </row>
    <row r="133" s="121" customFormat="1" ht="21" customHeight="1" spans="1:19">
      <c r="A133" s="141" t="s">
        <v>70</v>
      </c>
      <c r="B133" s="142" t="s">
        <v>85</v>
      </c>
      <c r="C133" s="142" t="s">
        <v>556</v>
      </c>
      <c r="D133" s="143" t="s">
        <v>1645</v>
      </c>
      <c r="E133" s="143" t="s">
        <v>1645</v>
      </c>
      <c r="F133" s="143" t="s">
        <v>1634</v>
      </c>
      <c r="G133" s="144">
        <v>2</v>
      </c>
      <c r="H133" s="145"/>
      <c r="I133" s="145">
        <f>VLOOKUP(D133,[1]Sheet1!$G:$K,5,FALSE)</f>
        <v>180000</v>
      </c>
      <c r="J133" s="145"/>
      <c r="K133" s="145"/>
      <c r="L133" s="145"/>
      <c r="M133" s="145"/>
      <c r="N133" s="145">
        <f t="shared" si="0"/>
        <v>180000</v>
      </c>
      <c r="O133" s="145"/>
      <c r="P133" s="145"/>
      <c r="Q133" s="145"/>
      <c r="R133" s="145"/>
      <c r="S133" s="145">
        <v>180000</v>
      </c>
    </row>
    <row r="134" s="121" customFormat="1" ht="21" customHeight="1" spans="1:19">
      <c r="A134" s="141" t="s">
        <v>70</v>
      </c>
      <c r="B134" s="142" t="s">
        <v>85</v>
      </c>
      <c r="C134" s="142" t="s">
        <v>556</v>
      </c>
      <c r="D134" s="143" t="s">
        <v>1761</v>
      </c>
      <c r="E134" s="143" t="s">
        <v>1645</v>
      </c>
      <c r="F134" s="143" t="s">
        <v>1634</v>
      </c>
      <c r="G134" s="144">
        <v>5</v>
      </c>
      <c r="H134" s="145"/>
      <c r="I134" s="145">
        <f>VLOOKUP(D134,[1]Sheet1!$G:$K,5,FALSE)</f>
        <v>250000</v>
      </c>
      <c r="J134" s="145"/>
      <c r="K134" s="145"/>
      <c r="L134" s="145"/>
      <c r="M134" s="145"/>
      <c r="N134" s="145">
        <f t="shared" si="0"/>
        <v>250000</v>
      </c>
      <c r="O134" s="145"/>
      <c r="P134" s="145"/>
      <c r="Q134" s="145"/>
      <c r="R134" s="145"/>
      <c r="S134" s="145">
        <v>250000</v>
      </c>
    </row>
    <row r="135" s="121" customFormat="1" ht="21" customHeight="1" spans="1:19">
      <c r="A135" s="141" t="s">
        <v>70</v>
      </c>
      <c r="B135" s="142" t="s">
        <v>85</v>
      </c>
      <c r="C135" s="142" t="s">
        <v>556</v>
      </c>
      <c r="D135" s="143" t="s">
        <v>1762</v>
      </c>
      <c r="E135" s="143" t="s">
        <v>1686</v>
      </c>
      <c r="F135" s="143" t="s">
        <v>1634</v>
      </c>
      <c r="G135" s="144">
        <v>5</v>
      </c>
      <c r="H135" s="145"/>
      <c r="I135" s="145">
        <f>VLOOKUP(D135,[1]Sheet1!$G:$K,5,FALSE)</f>
        <v>100000</v>
      </c>
      <c r="J135" s="145"/>
      <c r="K135" s="145"/>
      <c r="L135" s="145"/>
      <c r="M135" s="145"/>
      <c r="N135" s="145">
        <f t="shared" si="0"/>
        <v>100000</v>
      </c>
      <c r="O135" s="145"/>
      <c r="P135" s="145"/>
      <c r="Q135" s="145"/>
      <c r="R135" s="145"/>
      <c r="S135" s="145">
        <v>100000</v>
      </c>
    </row>
    <row r="136" s="121" customFormat="1" ht="21" customHeight="1" spans="1:19">
      <c r="A136" s="141" t="s">
        <v>70</v>
      </c>
      <c r="B136" s="142" t="s">
        <v>85</v>
      </c>
      <c r="C136" s="142" t="s">
        <v>556</v>
      </c>
      <c r="D136" s="143" t="s">
        <v>1763</v>
      </c>
      <c r="E136" s="143" t="s">
        <v>1764</v>
      </c>
      <c r="F136" s="143" t="s">
        <v>1634</v>
      </c>
      <c r="G136" s="144">
        <v>1</v>
      </c>
      <c r="H136" s="145"/>
      <c r="I136" s="145">
        <f>VLOOKUP(D136,[1]Sheet1!$G:$K,5,FALSE)</f>
        <v>40000</v>
      </c>
      <c r="J136" s="145"/>
      <c r="K136" s="145"/>
      <c r="L136" s="145"/>
      <c r="M136" s="145"/>
      <c r="N136" s="145">
        <f t="shared" si="0"/>
        <v>40000</v>
      </c>
      <c r="O136" s="145"/>
      <c r="P136" s="145"/>
      <c r="Q136" s="145"/>
      <c r="R136" s="145"/>
      <c r="S136" s="145">
        <v>40000</v>
      </c>
    </row>
    <row r="137" s="121" customFormat="1" ht="21" customHeight="1" spans="1:19">
      <c r="A137" s="141" t="s">
        <v>70</v>
      </c>
      <c r="B137" s="142" t="s">
        <v>85</v>
      </c>
      <c r="C137" s="142" t="s">
        <v>556</v>
      </c>
      <c r="D137" s="143" t="s">
        <v>1765</v>
      </c>
      <c r="E137" s="143" t="s">
        <v>1764</v>
      </c>
      <c r="F137" s="143" t="s">
        <v>1634</v>
      </c>
      <c r="G137" s="144">
        <v>2</v>
      </c>
      <c r="H137" s="145"/>
      <c r="I137" s="145">
        <f>VLOOKUP(D137,[1]Sheet1!$G:$K,5,FALSE)</f>
        <v>150000</v>
      </c>
      <c r="J137" s="145"/>
      <c r="K137" s="145"/>
      <c r="L137" s="145"/>
      <c r="M137" s="145"/>
      <c r="N137" s="145">
        <f t="shared" si="0"/>
        <v>150000</v>
      </c>
      <c r="O137" s="145"/>
      <c r="P137" s="145"/>
      <c r="Q137" s="145"/>
      <c r="R137" s="145"/>
      <c r="S137" s="145">
        <v>150000</v>
      </c>
    </row>
    <row r="138" s="121" customFormat="1" ht="21" customHeight="1" spans="1:19">
      <c r="A138" s="141" t="s">
        <v>70</v>
      </c>
      <c r="B138" s="142" t="s">
        <v>85</v>
      </c>
      <c r="C138" s="142" t="s">
        <v>556</v>
      </c>
      <c r="D138" s="143" t="s">
        <v>1766</v>
      </c>
      <c r="E138" s="143" t="s">
        <v>1764</v>
      </c>
      <c r="F138" s="143" t="s">
        <v>1738</v>
      </c>
      <c r="G138" s="144">
        <v>5</v>
      </c>
      <c r="H138" s="145"/>
      <c r="I138" s="145">
        <f>VLOOKUP(D138,[1]Sheet1!$G:$K,5,FALSE)</f>
        <v>50000</v>
      </c>
      <c r="J138" s="145"/>
      <c r="K138" s="145"/>
      <c r="L138" s="145"/>
      <c r="M138" s="145"/>
      <c r="N138" s="145">
        <f t="shared" si="0"/>
        <v>50000</v>
      </c>
      <c r="O138" s="145"/>
      <c r="P138" s="145"/>
      <c r="Q138" s="145"/>
      <c r="R138" s="145"/>
      <c r="S138" s="145">
        <v>50000</v>
      </c>
    </row>
    <row r="139" s="121" customFormat="1" ht="21" customHeight="1" spans="1:19">
      <c r="A139" s="141" t="s">
        <v>70</v>
      </c>
      <c r="B139" s="142" t="s">
        <v>85</v>
      </c>
      <c r="C139" s="142" t="s">
        <v>556</v>
      </c>
      <c r="D139" s="143" t="s">
        <v>1767</v>
      </c>
      <c r="E139" s="143" t="s">
        <v>1764</v>
      </c>
      <c r="F139" s="143" t="s">
        <v>1634</v>
      </c>
      <c r="G139" s="144">
        <v>2</v>
      </c>
      <c r="H139" s="145"/>
      <c r="I139" s="145">
        <f>VLOOKUP(D139,[1]Sheet1!$G:$K,5,FALSE)</f>
        <v>100000</v>
      </c>
      <c r="J139" s="145"/>
      <c r="K139" s="145"/>
      <c r="L139" s="145"/>
      <c r="M139" s="145"/>
      <c r="N139" s="145">
        <f t="shared" si="0"/>
        <v>100000</v>
      </c>
      <c r="O139" s="145"/>
      <c r="P139" s="145"/>
      <c r="Q139" s="145"/>
      <c r="R139" s="145"/>
      <c r="S139" s="145">
        <v>100000</v>
      </c>
    </row>
    <row r="140" s="121" customFormat="1" ht="21" customHeight="1" spans="1:19">
      <c r="A140" s="141" t="s">
        <v>70</v>
      </c>
      <c r="B140" s="142" t="s">
        <v>85</v>
      </c>
      <c r="C140" s="142" t="s">
        <v>556</v>
      </c>
      <c r="D140" s="143" t="s">
        <v>1768</v>
      </c>
      <c r="E140" s="143" t="s">
        <v>1764</v>
      </c>
      <c r="F140" s="143" t="s">
        <v>1634</v>
      </c>
      <c r="G140" s="144">
        <v>3</v>
      </c>
      <c r="H140" s="145"/>
      <c r="I140" s="145">
        <f>VLOOKUP(D140,[1]Sheet1!$G:$K,5,FALSE)</f>
        <v>840000</v>
      </c>
      <c r="J140" s="145"/>
      <c r="K140" s="145"/>
      <c r="L140" s="145"/>
      <c r="M140" s="145"/>
      <c r="N140" s="145">
        <f t="shared" si="0"/>
        <v>840000</v>
      </c>
      <c r="O140" s="145"/>
      <c r="P140" s="145"/>
      <c r="Q140" s="145"/>
      <c r="R140" s="145"/>
      <c r="S140" s="145">
        <v>840000</v>
      </c>
    </row>
    <row r="141" s="121" customFormat="1" ht="21" customHeight="1" spans="1:19">
      <c r="A141" s="141" t="s">
        <v>70</v>
      </c>
      <c r="B141" s="142" t="s">
        <v>85</v>
      </c>
      <c r="C141" s="142" t="s">
        <v>556</v>
      </c>
      <c r="D141" s="143" t="s">
        <v>1769</v>
      </c>
      <c r="E141" s="143" t="s">
        <v>1764</v>
      </c>
      <c r="F141" s="143" t="s">
        <v>1634</v>
      </c>
      <c r="G141" s="144">
        <v>2</v>
      </c>
      <c r="H141" s="145"/>
      <c r="I141" s="145">
        <f>VLOOKUP(D141,[1]Sheet1!$G:$K,5,FALSE)</f>
        <v>400000</v>
      </c>
      <c r="J141" s="145"/>
      <c r="K141" s="145"/>
      <c r="L141" s="145"/>
      <c r="M141" s="145"/>
      <c r="N141" s="145">
        <f t="shared" si="0"/>
        <v>400000</v>
      </c>
      <c r="O141" s="145"/>
      <c r="P141" s="145"/>
      <c r="Q141" s="145"/>
      <c r="R141" s="145"/>
      <c r="S141" s="145">
        <v>400000</v>
      </c>
    </row>
    <row r="142" s="121" customFormat="1" ht="21" customHeight="1" spans="1:19">
      <c r="A142" s="141" t="s">
        <v>70</v>
      </c>
      <c r="B142" s="142" t="s">
        <v>85</v>
      </c>
      <c r="C142" s="142" t="s">
        <v>556</v>
      </c>
      <c r="D142" s="143" t="s">
        <v>1770</v>
      </c>
      <c r="E142" s="143" t="s">
        <v>1764</v>
      </c>
      <c r="F142" s="143" t="s">
        <v>1634</v>
      </c>
      <c r="G142" s="144">
        <v>1</v>
      </c>
      <c r="H142" s="145"/>
      <c r="I142" s="145">
        <f>VLOOKUP(D142,[1]Sheet1!$G:$K,5,FALSE)</f>
        <v>300000</v>
      </c>
      <c r="J142" s="145"/>
      <c r="K142" s="145"/>
      <c r="L142" s="145"/>
      <c r="M142" s="145"/>
      <c r="N142" s="145">
        <f t="shared" si="0"/>
        <v>300000</v>
      </c>
      <c r="O142" s="145"/>
      <c r="P142" s="145"/>
      <c r="Q142" s="145"/>
      <c r="R142" s="145"/>
      <c r="S142" s="145">
        <v>300000</v>
      </c>
    </row>
    <row r="143" s="121" customFormat="1" ht="21" customHeight="1" spans="1:19">
      <c r="A143" s="141" t="s">
        <v>70</v>
      </c>
      <c r="B143" s="142" t="s">
        <v>85</v>
      </c>
      <c r="C143" s="142" t="s">
        <v>556</v>
      </c>
      <c r="D143" s="143" t="s">
        <v>1771</v>
      </c>
      <c r="E143" s="143" t="s">
        <v>1764</v>
      </c>
      <c r="F143" s="143" t="s">
        <v>1634</v>
      </c>
      <c r="G143" s="144">
        <v>1</v>
      </c>
      <c r="H143" s="145"/>
      <c r="I143" s="145">
        <f>VLOOKUP(D143,[1]Sheet1!$G:$K,5,FALSE)</f>
        <v>200000</v>
      </c>
      <c r="J143" s="145"/>
      <c r="K143" s="145"/>
      <c r="L143" s="145"/>
      <c r="M143" s="145"/>
      <c r="N143" s="145">
        <f t="shared" si="0"/>
        <v>200000</v>
      </c>
      <c r="O143" s="145"/>
      <c r="P143" s="145"/>
      <c r="Q143" s="145"/>
      <c r="R143" s="145"/>
      <c r="S143" s="145">
        <v>200000</v>
      </c>
    </row>
    <row r="144" s="121" customFormat="1" ht="21" customHeight="1" spans="1:19">
      <c r="A144" s="141" t="s">
        <v>70</v>
      </c>
      <c r="B144" s="142" t="s">
        <v>85</v>
      </c>
      <c r="C144" s="142" t="s">
        <v>556</v>
      </c>
      <c r="D144" s="143" t="s">
        <v>1772</v>
      </c>
      <c r="E144" s="143" t="s">
        <v>1773</v>
      </c>
      <c r="F144" s="143" t="s">
        <v>1634</v>
      </c>
      <c r="G144" s="144">
        <v>10</v>
      </c>
      <c r="H144" s="145"/>
      <c r="I144" s="145">
        <f>VLOOKUP(D144,[1]Sheet1!$G:$K,5,FALSE)</f>
        <v>20000</v>
      </c>
      <c r="J144" s="145"/>
      <c r="K144" s="145"/>
      <c r="L144" s="145"/>
      <c r="M144" s="145"/>
      <c r="N144" s="145">
        <f t="shared" si="0"/>
        <v>20000</v>
      </c>
      <c r="O144" s="145"/>
      <c r="P144" s="145"/>
      <c r="Q144" s="145"/>
      <c r="R144" s="145"/>
      <c r="S144" s="145">
        <v>20000</v>
      </c>
    </row>
    <row r="145" s="121" customFormat="1" ht="21" customHeight="1" spans="1:19">
      <c r="A145" s="141" t="s">
        <v>70</v>
      </c>
      <c r="B145" s="142" t="s">
        <v>85</v>
      </c>
      <c r="C145" s="142" t="s">
        <v>556</v>
      </c>
      <c r="D145" s="143" t="s">
        <v>1774</v>
      </c>
      <c r="E145" s="143" t="s">
        <v>1773</v>
      </c>
      <c r="F145" s="143" t="s">
        <v>1634</v>
      </c>
      <c r="G145" s="144">
        <v>2</v>
      </c>
      <c r="H145" s="145"/>
      <c r="I145" s="145">
        <f>VLOOKUP(D145,[1]Sheet1!$G:$K,5,FALSE)</f>
        <v>10000</v>
      </c>
      <c r="J145" s="145"/>
      <c r="K145" s="145"/>
      <c r="L145" s="145"/>
      <c r="M145" s="145"/>
      <c r="N145" s="145">
        <f t="shared" si="0"/>
        <v>10000</v>
      </c>
      <c r="O145" s="145"/>
      <c r="P145" s="145"/>
      <c r="Q145" s="145"/>
      <c r="R145" s="145"/>
      <c r="S145" s="145">
        <v>10000</v>
      </c>
    </row>
    <row r="146" s="121" customFormat="1" ht="21" customHeight="1" spans="1:19">
      <c r="A146" s="141" t="s">
        <v>70</v>
      </c>
      <c r="B146" s="142" t="s">
        <v>85</v>
      </c>
      <c r="C146" s="142" t="s">
        <v>556</v>
      </c>
      <c r="D146" s="143" t="s">
        <v>1775</v>
      </c>
      <c r="E146" s="143" t="s">
        <v>1776</v>
      </c>
      <c r="F146" s="143" t="s">
        <v>1634</v>
      </c>
      <c r="G146" s="144">
        <v>100</v>
      </c>
      <c r="H146" s="145"/>
      <c r="I146" s="145">
        <f>VLOOKUP(D146,[1]Sheet1!$G:$K,5,FALSE)</f>
        <v>300000</v>
      </c>
      <c r="J146" s="145"/>
      <c r="K146" s="145"/>
      <c r="L146" s="145"/>
      <c r="M146" s="145"/>
      <c r="N146" s="145">
        <f t="shared" si="0"/>
        <v>300000</v>
      </c>
      <c r="O146" s="145"/>
      <c r="P146" s="145"/>
      <c r="Q146" s="145"/>
      <c r="R146" s="145"/>
      <c r="S146" s="145">
        <v>300000</v>
      </c>
    </row>
    <row r="147" s="121" customFormat="1" ht="21" customHeight="1" spans="1:19">
      <c r="A147" s="141" t="s">
        <v>70</v>
      </c>
      <c r="B147" s="142" t="s">
        <v>85</v>
      </c>
      <c r="C147" s="142" t="s">
        <v>556</v>
      </c>
      <c r="D147" s="143" t="s">
        <v>1777</v>
      </c>
      <c r="E147" s="143" t="s">
        <v>1776</v>
      </c>
      <c r="F147" s="143" t="s">
        <v>847</v>
      </c>
      <c r="G147" s="144">
        <v>5</v>
      </c>
      <c r="H147" s="145"/>
      <c r="I147" s="145">
        <f>VLOOKUP(D147,[1]Sheet1!$G:$K,5,FALSE)</f>
        <v>25000</v>
      </c>
      <c r="J147" s="145"/>
      <c r="K147" s="145"/>
      <c r="L147" s="145"/>
      <c r="M147" s="145"/>
      <c r="N147" s="145">
        <f t="shared" si="0"/>
        <v>25000</v>
      </c>
      <c r="O147" s="145"/>
      <c r="P147" s="145"/>
      <c r="Q147" s="145"/>
      <c r="R147" s="145"/>
      <c r="S147" s="145">
        <v>25000</v>
      </c>
    </row>
    <row r="148" s="121" customFormat="1" ht="21" customHeight="1" spans="1:19">
      <c r="A148" s="141" t="s">
        <v>70</v>
      </c>
      <c r="B148" s="142" t="s">
        <v>85</v>
      </c>
      <c r="C148" s="142" t="s">
        <v>556</v>
      </c>
      <c r="D148" s="143" t="s">
        <v>1778</v>
      </c>
      <c r="E148" s="143" t="s">
        <v>1778</v>
      </c>
      <c r="F148" s="143" t="s">
        <v>1634</v>
      </c>
      <c r="G148" s="144">
        <v>5</v>
      </c>
      <c r="H148" s="145"/>
      <c r="I148" s="145">
        <f>VLOOKUP(D148,[1]Sheet1!$G:$K,5,FALSE)</f>
        <v>5000</v>
      </c>
      <c r="J148" s="145"/>
      <c r="K148" s="145"/>
      <c r="L148" s="145"/>
      <c r="M148" s="145"/>
      <c r="N148" s="145">
        <f t="shared" si="0"/>
        <v>5000</v>
      </c>
      <c r="O148" s="145"/>
      <c r="P148" s="145"/>
      <c r="Q148" s="145"/>
      <c r="R148" s="145"/>
      <c r="S148" s="145">
        <v>5000</v>
      </c>
    </row>
    <row r="149" s="121" customFormat="1" ht="21" customHeight="1" spans="1:19">
      <c r="A149" s="141" t="s">
        <v>70</v>
      </c>
      <c r="B149" s="142" t="s">
        <v>85</v>
      </c>
      <c r="C149" s="142" t="s">
        <v>556</v>
      </c>
      <c r="D149" s="143" t="s">
        <v>1779</v>
      </c>
      <c r="E149" s="143" t="s">
        <v>1780</v>
      </c>
      <c r="F149" s="143" t="s">
        <v>1634</v>
      </c>
      <c r="G149" s="144">
        <v>1</v>
      </c>
      <c r="H149" s="145"/>
      <c r="I149" s="145">
        <f>VLOOKUP(D149,[1]Sheet1!$G:$K,5,FALSE)</f>
        <v>18000</v>
      </c>
      <c r="J149" s="145"/>
      <c r="K149" s="145"/>
      <c r="L149" s="145"/>
      <c r="M149" s="145"/>
      <c r="N149" s="145">
        <f t="shared" si="0"/>
        <v>18000</v>
      </c>
      <c r="O149" s="145"/>
      <c r="P149" s="145"/>
      <c r="Q149" s="145"/>
      <c r="R149" s="145"/>
      <c r="S149" s="145">
        <v>18000</v>
      </c>
    </row>
    <row r="150" s="121" customFormat="1" ht="21" customHeight="1" spans="1:19">
      <c r="A150" s="141" t="s">
        <v>70</v>
      </c>
      <c r="B150" s="142" t="s">
        <v>85</v>
      </c>
      <c r="C150" s="142" t="s">
        <v>556</v>
      </c>
      <c r="D150" s="143" t="s">
        <v>1781</v>
      </c>
      <c r="E150" s="143" t="s">
        <v>1780</v>
      </c>
      <c r="F150" s="143" t="s">
        <v>1634</v>
      </c>
      <c r="G150" s="144">
        <v>2</v>
      </c>
      <c r="H150" s="145"/>
      <c r="I150" s="145">
        <f>VLOOKUP(D150,[1]Sheet1!$G:$K,5,FALSE)</f>
        <v>40000</v>
      </c>
      <c r="J150" s="145"/>
      <c r="K150" s="145"/>
      <c r="L150" s="145"/>
      <c r="M150" s="145"/>
      <c r="N150" s="145">
        <f t="shared" si="0"/>
        <v>40000</v>
      </c>
      <c r="O150" s="145"/>
      <c r="P150" s="145"/>
      <c r="Q150" s="145"/>
      <c r="R150" s="145"/>
      <c r="S150" s="145">
        <v>40000</v>
      </c>
    </row>
    <row r="151" s="121" customFormat="1" ht="21" customHeight="1" spans="1:19">
      <c r="A151" s="141" t="s">
        <v>70</v>
      </c>
      <c r="B151" s="142" t="s">
        <v>85</v>
      </c>
      <c r="C151" s="142" t="s">
        <v>556</v>
      </c>
      <c r="D151" s="143" t="s">
        <v>1782</v>
      </c>
      <c r="E151" s="143" t="s">
        <v>1780</v>
      </c>
      <c r="F151" s="143" t="s">
        <v>1634</v>
      </c>
      <c r="G151" s="144">
        <v>1</v>
      </c>
      <c r="H151" s="145"/>
      <c r="I151" s="145">
        <f>VLOOKUP(D151,[1]Sheet1!$G:$K,5,FALSE)</f>
        <v>100000</v>
      </c>
      <c r="J151" s="145"/>
      <c r="K151" s="145"/>
      <c r="L151" s="145"/>
      <c r="M151" s="145"/>
      <c r="N151" s="145">
        <f t="shared" si="0"/>
        <v>100000</v>
      </c>
      <c r="O151" s="145"/>
      <c r="P151" s="145"/>
      <c r="Q151" s="145"/>
      <c r="R151" s="145"/>
      <c r="S151" s="145">
        <v>100000</v>
      </c>
    </row>
    <row r="152" s="121" customFormat="1" ht="21" customHeight="1" spans="1:19">
      <c r="A152" s="141" t="s">
        <v>70</v>
      </c>
      <c r="B152" s="142" t="s">
        <v>85</v>
      </c>
      <c r="C152" s="142" t="s">
        <v>556</v>
      </c>
      <c r="D152" s="143" t="s">
        <v>1783</v>
      </c>
      <c r="E152" s="143" t="s">
        <v>1780</v>
      </c>
      <c r="F152" s="143" t="s">
        <v>1634</v>
      </c>
      <c r="G152" s="144">
        <v>1</v>
      </c>
      <c r="H152" s="145"/>
      <c r="I152" s="145">
        <f>VLOOKUP(D152,[1]Sheet1!$G:$K,5,FALSE)</f>
        <v>9000</v>
      </c>
      <c r="J152" s="145"/>
      <c r="K152" s="145"/>
      <c r="L152" s="145"/>
      <c r="M152" s="145"/>
      <c r="N152" s="145">
        <f t="shared" si="0"/>
        <v>9000</v>
      </c>
      <c r="O152" s="145"/>
      <c r="P152" s="145"/>
      <c r="Q152" s="145"/>
      <c r="R152" s="145"/>
      <c r="S152" s="145">
        <v>9000</v>
      </c>
    </row>
    <row r="153" s="121" customFormat="1" ht="21" customHeight="1" spans="1:19">
      <c r="A153" s="141" t="s">
        <v>70</v>
      </c>
      <c r="B153" s="142" t="s">
        <v>85</v>
      </c>
      <c r="C153" s="142" t="s">
        <v>556</v>
      </c>
      <c r="D153" s="143" t="s">
        <v>1784</v>
      </c>
      <c r="E153" s="143" t="s">
        <v>1780</v>
      </c>
      <c r="F153" s="143" t="s">
        <v>1634</v>
      </c>
      <c r="G153" s="144">
        <v>1</v>
      </c>
      <c r="H153" s="145"/>
      <c r="I153" s="145">
        <f>VLOOKUP(D153,[1]Sheet1!$G:$K,5,FALSE)</f>
        <v>440000</v>
      </c>
      <c r="J153" s="145"/>
      <c r="K153" s="145"/>
      <c r="L153" s="145"/>
      <c r="M153" s="145"/>
      <c r="N153" s="145">
        <f t="shared" si="0"/>
        <v>440000</v>
      </c>
      <c r="O153" s="145"/>
      <c r="P153" s="145"/>
      <c r="Q153" s="145"/>
      <c r="R153" s="145"/>
      <c r="S153" s="145">
        <v>440000</v>
      </c>
    </row>
    <row r="154" s="121" customFormat="1" ht="21" customHeight="1" spans="1:19">
      <c r="A154" s="141" t="s">
        <v>70</v>
      </c>
      <c r="B154" s="142" t="s">
        <v>85</v>
      </c>
      <c r="C154" s="142" t="s">
        <v>556</v>
      </c>
      <c r="D154" s="143" t="s">
        <v>1785</v>
      </c>
      <c r="E154" s="143" t="s">
        <v>1780</v>
      </c>
      <c r="F154" s="143" t="s">
        <v>1634</v>
      </c>
      <c r="G154" s="144">
        <v>1</v>
      </c>
      <c r="H154" s="145"/>
      <c r="I154" s="145">
        <f>VLOOKUP(D154,[1]Sheet1!$G:$K,5,FALSE)</f>
        <v>65000</v>
      </c>
      <c r="J154" s="145"/>
      <c r="K154" s="145"/>
      <c r="L154" s="145"/>
      <c r="M154" s="145"/>
      <c r="N154" s="145">
        <f t="shared" si="0"/>
        <v>65000</v>
      </c>
      <c r="O154" s="145"/>
      <c r="P154" s="145"/>
      <c r="Q154" s="145"/>
      <c r="R154" s="145"/>
      <c r="S154" s="145">
        <v>65000</v>
      </c>
    </row>
    <row r="155" s="121" customFormat="1" ht="21" customHeight="1" spans="1:19">
      <c r="A155" s="141" t="s">
        <v>70</v>
      </c>
      <c r="B155" s="142" t="s">
        <v>85</v>
      </c>
      <c r="C155" s="142" t="s">
        <v>556</v>
      </c>
      <c r="D155" s="143" t="s">
        <v>1786</v>
      </c>
      <c r="E155" s="143" t="s">
        <v>1780</v>
      </c>
      <c r="F155" s="143" t="s">
        <v>1634</v>
      </c>
      <c r="G155" s="144">
        <v>1</v>
      </c>
      <c r="H155" s="145"/>
      <c r="I155" s="145">
        <f>VLOOKUP(D155,[1]Sheet1!$G:$K,5,FALSE)</f>
        <v>300000</v>
      </c>
      <c r="J155" s="145"/>
      <c r="K155" s="145"/>
      <c r="L155" s="145"/>
      <c r="M155" s="145"/>
      <c r="N155" s="145">
        <f t="shared" si="0"/>
        <v>300000</v>
      </c>
      <c r="O155" s="145"/>
      <c r="P155" s="145"/>
      <c r="Q155" s="145"/>
      <c r="R155" s="145"/>
      <c r="S155" s="145">
        <v>300000</v>
      </c>
    </row>
    <row r="156" s="121" customFormat="1" ht="21" customHeight="1" spans="1:19">
      <c r="A156" s="141" t="s">
        <v>70</v>
      </c>
      <c r="B156" s="142" t="s">
        <v>85</v>
      </c>
      <c r="C156" s="142" t="s">
        <v>556</v>
      </c>
      <c r="D156" s="143" t="s">
        <v>1787</v>
      </c>
      <c r="E156" s="143" t="s">
        <v>1780</v>
      </c>
      <c r="F156" s="143" t="s">
        <v>1634</v>
      </c>
      <c r="G156" s="144">
        <v>1</v>
      </c>
      <c r="H156" s="145"/>
      <c r="I156" s="145">
        <f>VLOOKUP(D156,[1]Sheet1!$G:$K,5,FALSE)</f>
        <v>1000000</v>
      </c>
      <c r="J156" s="145"/>
      <c r="K156" s="145"/>
      <c r="L156" s="145"/>
      <c r="M156" s="145"/>
      <c r="N156" s="145">
        <f t="shared" si="0"/>
        <v>1000000</v>
      </c>
      <c r="O156" s="145"/>
      <c r="P156" s="145"/>
      <c r="Q156" s="145"/>
      <c r="R156" s="145"/>
      <c r="S156" s="145">
        <v>1000000</v>
      </c>
    </row>
    <row r="157" s="121" customFormat="1" ht="21" customHeight="1" spans="1:19">
      <c r="A157" s="141" t="s">
        <v>70</v>
      </c>
      <c r="B157" s="142" t="s">
        <v>85</v>
      </c>
      <c r="C157" s="142" t="s">
        <v>556</v>
      </c>
      <c r="D157" s="143" t="s">
        <v>1788</v>
      </c>
      <c r="E157" s="143" t="s">
        <v>1780</v>
      </c>
      <c r="F157" s="143" t="s">
        <v>1634</v>
      </c>
      <c r="G157" s="144">
        <v>1</v>
      </c>
      <c r="H157" s="145"/>
      <c r="I157" s="145">
        <f>VLOOKUP(D157,[1]Sheet1!$G:$K,5,FALSE)</f>
        <v>80000</v>
      </c>
      <c r="J157" s="145"/>
      <c r="K157" s="145"/>
      <c r="L157" s="145"/>
      <c r="M157" s="145"/>
      <c r="N157" s="145">
        <f t="shared" si="0"/>
        <v>80000</v>
      </c>
      <c r="O157" s="145"/>
      <c r="P157" s="145"/>
      <c r="Q157" s="145"/>
      <c r="R157" s="145"/>
      <c r="S157" s="145">
        <v>80000</v>
      </c>
    </row>
    <row r="158" s="121" customFormat="1" ht="21" customHeight="1" spans="1:19">
      <c r="A158" s="141" t="s">
        <v>70</v>
      </c>
      <c r="B158" s="142" t="s">
        <v>85</v>
      </c>
      <c r="C158" s="142" t="s">
        <v>556</v>
      </c>
      <c r="D158" s="143" t="s">
        <v>1789</v>
      </c>
      <c r="E158" s="143" t="s">
        <v>1780</v>
      </c>
      <c r="F158" s="143" t="s">
        <v>1634</v>
      </c>
      <c r="G158" s="144">
        <v>1</v>
      </c>
      <c r="H158" s="145"/>
      <c r="I158" s="145">
        <f>VLOOKUP(D158,[1]Sheet1!$G:$K,5,FALSE)</f>
        <v>400000</v>
      </c>
      <c r="J158" s="145"/>
      <c r="K158" s="145"/>
      <c r="L158" s="145"/>
      <c r="M158" s="145"/>
      <c r="N158" s="145">
        <f t="shared" si="0"/>
        <v>400000</v>
      </c>
      <c r="O158" s="145"/>
      <c r="P158" s="145"/>
      <c r="Q158" s="145"/>
      <c r="R158" s="145"/>
      <c r="S158" s="145">
        <v>400000</v>
      </c>
    </row>
    <row r="159" s="121" customFormat="1" ht="21" customHeight="1" spans="1:19">
      <c r="A159" s="141" t="s">
        <v>70</v>
      </c>
      <c r="B159" s="142" t="s">
        <v>85</v>
      </c>
      <c r="C159" s="142" t="s">
        <v>556</v>
      </c>
      <c r="D159" s="143" t="s">
        <v>1790</v>
      </c>
      <c r="E159" s="143" t="s">
        <v>1780</v>
      </c>
      <c r="F159" s="143" t="s">
        <v>1634</v>
      </c>
      <c r="G159" s="144">
        <v>1</v>
      </c>
      <c r="H159" s="145"/>
      <c r="I159" s="145">
        <f>VLOOKUP(D159,[1]Sheet1!$G:$K,5,FALSE)</f>
        <v>250000</v>
      </c>
      <c r="J159" s="145"/>
      <c r="K159" s="145"/>
      <c r="L159" s="145"/>
      <c r="M159" s="145"/>
      <c r="N159" s="145">
        <f t="shared" ref="N159:N222" si="1">SUM(O159:S159)</f>
        <v>250000</v>
      </c>
      <c r="O159" s="145"/>
      <c r="P159" s="145"/>
      <c r="Q159" s="145"/>
      <c r="R159" s="145"/>
      <c r="S159" s="145">
        <v>250000</v>
      </c>
    </row>
    <row r="160" s="121" customFormat="1" ht="21" customHeight="1" spans="1:19">
      <c r="A160" s="141" t="s">
        <v>70</v>
      </c>
      <c r="B160" s="142" t="s">
        <v>85</v>
      </c>
      <c r="C160" s="142" t="s">
        <v>556</v>
      </c>
      <c r="D160" s="143" t="s">
        <v>1791</v>
      </c>
      <c r="E160" s="143" t="s">
        <v>1780</v>
      </c>
      <c r="F160" s="143" t="s">
        <v>1634</v>
      </c>
      <c r="G160" s="144">
        <v>1</v>
      </c>
      <c r="H160" s="145"/>
      <c r="I160" s="145">
        <f>VLOOKUP(D160,[1]Sheet1!$G:$K,5,FALSE)</f>
        <v>500000</v>
      </c>
      <c r="J160" s="145"/>
      <c r="K160" s="145"/>
      <c r="L160" s="145"/>
      <c r="M160" s="145"/>
      <c r="N160" s="145">
        <f t="shared" si="1"/>
        <v>500000</v>
      </c>
      <c r="O160" s="145"/>
      <c r="P160" s="145"/>
      <c r="Q160" s="145"/>
      <c r="R160" s="145"/>
      <c r="S160" s="145">
        <v>500000</v>
      </c>
    </row>
    <row r="161" s="121" customFormat="1" ht="21" customHeight="1" spans="1:19">
      <c r="A161" s="141" t="s">
        <v>70</v>
      </c>
      <c r="B161" s="142" t="s">
        <v>85</v>
      </c>
      <c r="C161" s="142" t="s">
        <v>556</v>
      </c>
      <c r="D161" s="143" t="s">
        <v>1792</v>
      </c>
      <c r="E161" s="143" t="s">
        <v>1780</v>
      </c>
      <c r="F161" s="143" t="s">
        <v>1634</v>
      </c>
      <c r="G161" s="144">
        <v>1</v>
      </c>
      <c r="H161" s="145"/>
      <c r="I161" s="145">
        <f>VLOOKUP(D161,[1]Sheet1!$G:$K,5,FALSE)</f>
        <v>100000</v>
      </c>
      <c r="J161" s="145"/>
      <c r="K161" s="145"/>
      <c r="L161" s="145"/>
      <c r="M161" s="145"/>
      <c r="N161" s="145">
        <f t="shared" si="1"/>
        <v>100000</v>
      </c>
      <c r="O161" s="145"/>
      <c r="P161" s="145"/>
      <c r="Q161" s="145"/>
      <c r="R161" s="145"/>
      <c r="S161" s="145">
        <v>100000</v>
      </c>
    </row>
    <row r="162" s="121" customFormat="1" ht="21" customHeight="1" spans="1:19">
      <c r="A162" s="141" t="s">
        <v>70</v>
      </c>
      <c r="B162" s="142" t="s">
        <v>85</v>
      </c>
      <c r="C162" s="142" t="s">
        <v>556</v>
      </c>
      <c r="D162" s="143" t="s">
        <v>1793</v>
      </c>
      <c r="E162" s="143" t="s">
        <v>1794</v>
      </c>
      <c r="F162" s="143" t="s">
        <v>1634</v>
      </c>
      <c r="G162" s="144">
        <v>50</v>
      </c>
      <c r="H162" s="145"/>
      <c r="I162" s="145">
        <f>VLOOKUP(D162,[1]Sheet1!$G:$K,5,FALSE)</f>
        <v>40000</v>
      </c>
      <c r="J162" s="145"/>
      <c r="K162" s="145"/>
      <c r="L162" s="145"/>
      <c r="M162" s="145"/>
      <c r="N162" s="145">
        <f t="shared" si="1"/>
        <v>40000</v>
      </c>
      <c r="O162" s="145"/>
      <c r="P162" s="145"/>
      <c r="Q162" s="145"/>
      <c r="R162" s="145"/>
      <c r="S162" s="145">
        <v>40000</v>
      </c>
    </row>
    <row r="163" s="121" customFormat="1" ht="21" customHeight="1" spans="1:19">
      <c r="A163" s="141" t="s">
        <v>70</v>
      </c>
      <c r="B163" s="142" t="s">
        <v>85</v>
      </c>
      <c r="C163" s="142" t="s">
        <v>556</v>
      </c>
      <c r="D163" s="143" t="s">
        <v>1795</v>
      </c>
      <c r="E163" s="143" t="s">
        <v>1794</v>
      </c>
      <c r="F163" s="143" t="s">
        <v>1634</v>
      </c>
      <c r="G163" s="144">
        <v>3</v>
      </c>
      <c r="H163" s="145"/>
      <c r="I163" s="145">
        <f>VLOOKUP(D163,[1]Sheet1!$G:$K,5,FALSE)</f>
        <v>2400</v>
      </c>
      <c r="J163" s="145"/>
      <c r="K163" s="145"/>
      <c r="L163" s="145"/>
      <c r="M163" s="145"/>
      <c r="N163" s="145">
        <f t="shared" si="1"/>
        <v>2400</v>
      </c>
      <c r="O163" s="145"/>
      <c r="P163" s="145"/>
      <c r="Q163" s="145"/>
      <c r="R163" s="145"/>
      <c r="S163" s="145">
        <v>2400</v>
      </c>
    </row>
    <row r="164" s="121" customFormat="1" ht="21" customHeight="1" spans="1:19">
      <c r="A164" s="141" t="s">
        <v>70</v>
      </c>
      <c r="B164" s="142" t="s">
        <v>85</v>
      </c>
      <c r="C164" s="142" t="s">
        <v>556</v>
      </c>
      <c r="D164" s="143" t="s">
        <v>1796</v>
      </c>
      <c r="E164" s="143" t="s">
        <v>1797</v>
      </c>
      <c r="F164" s="143" t="s">
        <v>1798</v>
      </c>
      <c r="G164" s="144">
        <v>2</v>
      </c>
      <c r="H164" s="145"/>
      <c r="I164" s="145">
        <f>VLOOKUP(D164,[1]Sheet1!$G:$K,5,FALSE)</f>
        <v>600</v>
      </c>
      <c r="J164" s="145"/>
      <c r="K164" s="145"/>
      <c r="L164" s="145"/>
      <c r="M164" s="145"/>
      <c r="N164" s="145">
        <f t="shared" si="1"/>
        <v>600</v>
      </c>
      <c r="O164" s="145"/>
      <c r="P164" s="145"/>
      <c r="Q164" s="145"/>
      <c r="R164" s="145"/>
      <c r="S164" s="145">
        <v>600</v>
      </c>
    </row>
    <row r="165" s="121" customFormat="1" ht="21" customHeight="1" spans="1:19">
      <c r="A165" s="141" t="s">
        <v>70</v>
      </c>
      <c r="B165" s="142" t="s">
        <v>85</v>
      </c>
      <c r="C165" s="142" t="s">
        <v>556</v>
      </c>
      <c r="D165" s="143" t="s">
        <v>1799</v>
      </c>
      <c r="E165" s="143" t="s">
        <v>1800</v>
      </c>
      <c r="F165" s="143" t="s">
        <v>1738</v>
      </c>
      <c r="G165" s="144">
        <v>2</v>
      </c>
      <c r="H165" s="145"/>
      <c r="I165" s="145">
        <f>VLOOKUP(D165,[1]Sheet1!$G:$K,5,FALSE)</f>
        <v>1000</v>
      </c>
      <c r="J165" s="145"/>
      <c r="K165" s="145"/>
      <c r="L165" s="145"/>
      <c r="M165" s="145"/>
      <c r="N165" s="145">
        <f t="shared" si="1"/>
        <v>1000</v>
      </c>
      <c r="O165" s="145"/>
      <c r="P165" s="145"/>
      <c r="Q165" s="145"/>
      <c r="R165" s="145"/>
      <c r="S165" s="145">
        <v>1000</v>
      </c>
    </row>
    <row r="166" s="121" customFormat="1" ht="21" customHeight="1" spans="1:19">
      <c r="A166" s="141" t="s">
        <v>70</v>
      </c>
      <c r="B166" s="142" t="s">
        <v>85</v>
      </c>
      <c r="C166" s="142" t="s">
        <v>556</v>
      </c>
      <c r="D166" s="143" t="s">
        <v>1801</v>
      </c>
      <c r="E166" s="143" t="s">
        <v>1802</v>
      </c>
      <c r="F166" s="143" t="s">
        <v>1634</v>
      </c>
      <c r="G166" s="144">
        <v>30</v>
      </c>
      <c r="H166" s="145"/>
      <c r="I166" s="145">
        <f>VLOOKUP(D166,[1]Sheet1!$G:$K,5,FALSE)</f>
        <v>78000</v>
      </c>
      <c r="J166" s="145"/>
      <c r="K166" s="145"/>
      <c r="L166" s="145"/>
      <c r="M166" s="145"/>
      <c r="N166" s="145">
        <f t="shared" si="1"/>
        <v>78000</v>
      </c>
      <c r="O166" s="145"/>
      <c r="P166" s="145"/>
      <c r="Q166" s="145"/>
      <c r="R166" s="145"/>
      <c r="S166" s="145">
        <v>78000</v>
      </c>
    </row>
    <row r="167" s="121" customFormat="1" ht="21" customHeight="1" spans="1:19">
      <c r="A167" s="141" t="s">
        <v>70</v>
      </c>
      <c r="B167" s="142" t="s">
        <v>85</v>
      </c>
      <c r="C167" s="142" t="s">
        <v>556</v>
      </c>
      <c r="D167" s="143" t="s">
        <v>1803</v>
      </c>
      <c r="E167" s="143" t="s">
        <v>1804</v>
      </c>
      <c r="F167" s="143" t="s">
        <v>1634</v>
      </c>
      <c r="G167" s="144">
        <v>22</v>
      </c>
      <c r="H167" s="145"/>
      <c r="I167" s="145">
        <f>VLOOKUP(D167,[1]Sheet1!$G:$K,5,FALSE)</f>
        <v>22000</v>
      </c>
      <c r="J167" s="145"/>
      <c r="K167" s="145"/>
      <c r="L167" s="145"/>
      <c r="M167" s="145"/>
      <c r="N167" s="145">
        <f t="shared" si="1"/>
        <v>22000</v>
      </c>
      <c r="O167" s="145"/>
      <c r="P167" s="145"/>
      <c r="Q167" s="145"/>
      <c r="R167" s="145"/>
      <c r="S167" s="145">
        <v>22000</v>
      </c>
    </row>
    <row r="168" s="121" customFormat="1" ht="21" customHeight="1" spans="1:19">
      <c r="A168" s="141" t="s">
        <v>70</v>
      </c>
      <c r="B168" s="142" t="s">
        <v>85</v>
      </c>
      <c r="C168" s="142" t="s">
        <v>556</v>
      </c>
      <c r="D168" s="143" t="s">
        <v>1805</v>
      </c>
      <c r="E168" s="143" t="s">
        <v>1806</v>
      </c>
      <c r="F168" s="143" t="s">
        <v>847</v>
      </c>
      <c r="G168" s="144">
        <v>2</v>
      </c>
      <c r="H168" s="145"/>
      <c r="I168" s="145">
        <f>VLOOKUP(D168,[1]Sheet1!$G:$K,5,FALSE)</f>
        <v>2400</v>
      </c>
      <c r="J168" s="145"/>
      <c r="K168" s="145"/>
      <c r="L168" s="145"/>
      <c r="M168" s="145"/>
      <c r="N168" s="145">
        <f t="shared" si="1"/>
        <v>2400</v>
      </c>
      <c r="O168" s="145"/>
      <c r="P168" s="145"/>
      <c r="Q168" s="145"/>
      <c r="R168" s="145"/>
      <c r="S168" s="145">
        <v>2400</v>
      </c>
    </row>
    <row r="169" s="121" customFormat="1" ht="21" customHeight="1" spans="1:19">
      <c r="A169" s="141" t="s">
        <v>70</v>
      </c>
      <c r="B169" s="142" t="s">
        <v>85</v>
      </c>
      <c r="C169" s="142" t="s">
        <v>556</v>
      </c>
      <c r="D169" s="143" t="s">
        <v>1807</v>
      </c>
      <c r="E169" s="143" t="s">
        <v>1660</v>
      </c>
      <c r="F169" s="143" t="s">
        <v>1634</v>
      </c>
      <c r="G169" s="144">
        <v>2</v>
      </c>
      <c r="H169" s="145"/>
      <c r="I169" s="145">
        <f>VLOOKUP(D169,[1]Sheet1!$G:$K,5,FALSE)</f>
        <v>16000</v>
      </c>
      <c r="J169" s="145"/>
      <c r="K169" s="145"/>
      <c r="L169" s="145"/>
      <c r="M169" s="145"/>
      <c r="N169" s="145">
        <f t="shared" si="1"/>
        <v>16000</v>
      </c>
      <c r="O169" s="145"/>
      <c r="P169" s="145"/>
      <c r="Q169" s="145"/>
      <c r="R169" s="145"/>
      <c r="S169" s="145">
        <v>16000</v>
      </c>
    </row>
    <row r="170" s="121" customFormat="1" ht="21" customHeight="1" spans="1:19">
      <c r="A170" s="141" t="s">
        <v>70</v>
      </c>
      <c r="B170" s="142" t="s">
        <v>85</v>
      </c>
      <c r="C170" s="142" t="s">
        <v>556</v>
      </c>
      <c r="D170" s="143" t="s">
        <v>1808</v>
      </c>
      <c r="E170" s="143" t="s">
        <v>1633</v>
      </c>
      <c r="F170" s="143" t="s">
        <v>1634</v>
      </c>
      <c r="G170" s="144">
        <v>1</v>
      </c>
      <c r="H170" s="145"/>
      <c r="I170" s="145">
        <f>VLOOKUP(D170,[1]Sheet1!$G:$K,5,FALSE)</f>
        <v>500000</v>
      </c>
      <c r="J170" s="145"/>
      <c r="K170" s="145"/>
      <c r="L170" s="145"/>
      <c r="M170" s="145"/>
      <c r="N170" s="145">
        <f t="shared" si="1"/>
        <v>500000</v>
      </c>
      <c r="O170" s="145"/>
      <c r="P170" s="145"/>
      <c r="Q170" s="145"/>
      <c r="R170" s="145"/>
      <c r="S170" s="145">
        <v>500000</v>
      </c>
    </row>
    <row r="171" s="121" customFormat="1" ht="21" customHeight="1" spans="1:19">
      <c r="A171" s="141" t="s">
        <v>70</v>
      </c>
      <c r="B171" s="142" t="s">
        <v>85</v>
      </c>
      <c r="C171" s="142" t="s">
        <v>556</v>
      </c>
      <c r="D171" s="143" t="s">
        <v>1809</v>
      </c>
      <c r="E171" s="143" t="s">
        <v>1810</v>
      </c>
      <c r="F171" s="143" t="s">
        <v>847</v>
      </c>
      <c r="G171" s="144">
        <v>2</v>
      </c>
      <c r="H171" s="145"/>
      <c r="I171" s="145">
        <f>VLOOKUP(D171,[1]Sheet1!$G:$K,5,FALSE)</f>
        <v>1000</v>
      </c>
      <c r="J171" s="145"/>
      <c r="K171" s="145"/>
      <c r="L171" s="145"/>
      <c r="M171" s="145"/>
      <c r="N171" s="145">
        <f t="shared" si="1"/>
        <v>1000</v>
      </c>
      <c r="O171" s="145"/>
      <c r="P171" s="145"/>
      <c r="Q171" s="145"/>
      <c r="R171" s="145"/>
      <c r="S171" s="145">
        <v>1000</v>
      </c>
    </row>
    <row r="172" s="121" customFormat="1" ht="21" customHeight="1" spans="1:19">
      <c r="A172" s="141" t="s">
        <v>70</v>
      </c>
      <c r="B172" s="142" t="s">
        <v>85</v>
      </c>
      <c r="C172" s="142" t="s">
        <v>556</v>
      </c>
      <c r="D172" s="143" t="s">
        <v>1811</v>
      </c>
      <c r="E172" s="143" t="s">
        <v>1812</v>
      </c>
      <c r="F172" s="143" t="s">
        <v>1634</v>
      </c>
      <c r="G172" s="144">
        <v>5</v>
      </c>
      <c r="H172" s="145"/>
      <c r="I172" s="145">
        <f>VLOOKUP(D172,[1]Sheet1!$G:$K,5,FALSE)</f>
        <v>30000</v>
      </c>
      <c r="J172" s="145"/>
      <c r="K172" s="145"/>
      <c r="L172" s="145"/>
      <c r="M172" s="145"/>
      <c r="N172" s="145">
        <f t="shared" si="1"/>
        <v>30000</v>
      </c>
      <c r="O172" s="145"/>
      <c r="P172" s="145"/>
      <c r="Q172" s="145"/>
      <c r="R172" s="145"/>
      <c r="S172" s="145">
        <v>30000</v>
      </c>
    </row>
    <row r="173" s="121" customFormat="1" ht="21" customHeight="1" spans="1:19">
      <c r="A173" s="141" t="s">
        <v>70</v>
      </c>
      <c r="B173" s="142" t="s">
        <v>85</v>
      </c>
      <c r="C173" s="142" t="s">
        <v>556</v>
      </c>
      <c r="D173" s="143" t="s">
        <v>1813</v>
      </c>
      <c r="E173" s="143" t="s">
        <v>1814</v>
      </c>
      <c r="F173" s="143" t="s">
        <v>1634</v>
      </c>
      <c r="G173" s="144">
        <v>1</v>
      </c>
      <c r="H173" s="145"/>
      <c r="I173" s="145">
        <f>VLOOKUP(D173,[1]Sheet1!$G:$K,5,FALSE)</f>
        <v>90000</v>
      </c>
      <c r="J173" s="145"/>
      <c r="K173" s="145"/>
      <c r="L173" s="145"/>
      <c r="M173" s="145"/>
      <c r="N173" s="145">
        <f t="shared" si="1"/>
        <v>90000</v>
      </c>
      <c r="O173" s="145"/>
      <c r="P173" s="145"/>
      <c r="Q173" s="145"/>
      <c r="R173" s="145"/>
      <c r="S173" s="145">
        <v>90000</v>
      </c>
    </row>
    <row r="174" s="121" customFormat="1" ht="21" customHeight="1" spans="1:19">
      <c r="A174" s="141" t="s">
        <v>70</v>
      </c>
      <c r="B174" s="142" t="s">
        <v>85</v>
      </c>
      <c r="C174" s="142" t="s">
        <v>556</v>
      </c>
      <c r="D174" s="143" t="s">
        <v>1815</v>
      </c>
      <c r="E174" s="143" t="s">
        <v>1816</v>
      </c>
      <c r="F174" s="143" t="s">
        <v>1634</v>
      </c>
      <c r="G174" s="144">
        <v>5</v>
      </c>
      <c r="H174" s="145"/>
      <c r="I174" s="145">
        <f>VLOOKUP(D174,[1]Sheet1!$G:$K,5,FALSE)</f>
        <v>9000</v>
      </c>
      <c r="J174" s="145"/>
      <c r="K174" s="145"/>
      <c r="L174" s="145"/>
      <c r="M174" s="145"/>
      <c r="N174" s="145">
        <f t="shared" si="1"/>
        <v>9000</v>
      </c>
      <c r="O174" s="145"/>
      <c r="P174" s="145"/>
      <c r="Q174" s="145"/>
      <c r="R174" s="145"/>
      <c r="S174" s="145">
        <v>9000</v>
      </c>
    </row>
    <row r="175" s="121" customFormat="1" ht="21" customHeight="1" spans="1:19">
      <c r="A175" s="141" t="s">
        <v>70</v>
      </c>
      <c r="B175" s="142" t="s">
        <v>85</v>
      </c>
      <c r="C175" s="142" t="s">
        <v>556</v>
      </c>
      <c r="D175" s="143" t="s">
        <v>1817</v>
      </c>
      <c r="E175" s="143" t="s">
        <v>1818</v>
      </c>
      <c r="F175" s="143" t="s">
        <v>1634</v>
      </c>
      <c r="G175" s="144">
        <v>1</v>
      </c>
      <c r="H175" s="145"/>
      <c r="I175" s="145">
        <f>VLOOKUP(D175,[1]Sheet1!$G:$K,5,FALSE)</f>
        <v>400000</v>
      </c>
      <c r="J175" s="145"/>
      <c r="K175" s="145"/>
      <c r="L175" s="145"/>
      <c r="M175" s="145"/>
      <c r="N175" s="145">
        <f t="shared" si="1"/>
        <v>400000</v>
      </c>
      <c r="O175" s="145"/>
      <c r="P175" s="145"/>
      <c r="Q175" s="145"/>
      <c r="R175" s="145"/>
      <c r="S175" s="145">
        <v>400000</v>
      </c>
    </row>
    <row r="176" s="121" customFormat="1" ht="21" customHeight="1" spans="1:19">
      <c r="A176" s="141" t="s">
        <v>70</v>
      </c>
      <c r="B176" s="142" t="s">
        <v>85</v>
      </c>
      <c r="C176" s="142" t="s">
        <v>556</v>
      </c>
      <c r="D176" s="143" t="s">
        <v>1819</v>
      </c>
      <c r="E176" s="143" t="s">
        <v>1818</v>
      </c>
      <c r="F176" s="143" t="s">
        <v>1634</v>
      </c>
      <c r="G176" s="144">
        <v>1</v>
      </c>
      <c r="H176" s="145"/>
      <c r="I176" s="145">
        <f>VLOOKUP(D176,[1]Sheet1!$G:$K,5,FALSE)</f>
        <v>1000000</v>
      </c>
      <c r="J176" s="145"/>
      <c r="K176" s="145"/>
      <c r="L176" s="145"/>
      <c r="M176" s="145"/>
      <c r="N176" s="145">
        <f t="shared" si="1"/>
        <v>1000000</v>
      </c>
      <c r="O176" s="145"/>
      <c r="P176" s="145"/>
      <c r="Q176" s="145"/>
      <c r="R176" s="145"/>
      <c r="S176" s="145">
        <v>1000000</v>
      </c>
    </row>
    <row r="177" s="121" customFormat="1" ht="21" customHeight="1" spans="1:19">
      <c r="A177" s="141" t="s">
        <v>70</v>
      </c>
      <c r="B177" s="142" t="s">
        <v>85</v>
      </c>
      <c r="C177" s="142" t="s">
        <v>556</v>
      </c>
      <c r="D177" s="143" t="s">
        <v>1820</v>
      </c>
      <c r="E177" s="143" t="s">
        <v>1821</v>
      </c>
      <c r="F177" s="143" t="s">
        <v>1822</v>
      </c>
      <c r="G177" s="144">
        <v>2</v>
      </c>
      <c r="H177" s="145"/>
      <c r="I177" s="145">
        <f>VLOOKUP(D177,[1]Sheet1!$G:$K,5,FALSE)</f>
        <v>200000</v>
      </c>
      <c r="J177" s="145"/>
      <c r="K177" s="145"/>
      <c r="L177" s="145"/>
      <c r="M177" s="145"/>
      <c r="N177" s="145">
        <f t="shared" si="1"/>
        <v>200000</v>
      </c>
      <c r="O177" s="145"/>
      <c r="P177" s="145"/>
      <c r="Q177" s="145"/>
      <c r="R177" s="145"/>
      <c r="S177" s="145">
        <v>200000</v>
      </c>
    </row>
    <row r="178" s="121" customFormat="1" ht="21" customHeight="1" spans="1:19">
      <c r="A178" s="141" t="s">
        <v>70</v>
      </c>
      <c r="B178" s="142" t="s">
        <v>85</v>
      </c>
      <c r="C178" s="142" t="s">
        <v>556</v>
      </c>
      <c r="D178" s="143" t="s">
        <v>1823</v>
      </c>
      <c r="E178" s="143" t="s">
        <v>1821</v>
      </c>
      <c r="F178" s="143" t="s">
        <v>1634</v>
      </c>
      <c r="G178" s="144">
        <v>2</v>
      </c>
      <c r="H178" s="145"/>
      <c r="I178" s="145">
        <f>VLOOKUP(D178,[1]Sheet1!$G:$K,5,FALSE)</f>
        <v>31600</v>
      </c>
      <c r="J178" s="145"/>
      <c r="K178" s="145"/>
      <c r="L178" s="145"/>
      <c r="M178" s="145"/>
      <c r="N178" s="145">
        <f t="shared" si="1"/>
        <v>31600</v>
      </c>
      <c r="O178" s="145"/>
      <c r="P178" s="145"/>
      <c r="Q178" s="145"/>
      <c r="R178" s="145"/>
      <c r="S178" s="145">
        <v>31600</v>
      </c>
    </row>
    <row r="179" s="121" customFormat="1" ht="21" customHeight="1" spans="1:19">
      <c r="A179" s="141" t="s">
        <v>70</v>
      </c>
      <c r="B179" s="142" t="s">
        <v>85</v>
      </c>
      <c r="C179" s="142" t="s">
        <v>556</v>
      </c>
      <c r="D179" s="143" t="s">
        <v>1824</v>
      </c>
      <c r="E179" s="143" t="s">
        <v>1821</v>
      </c>
      <c r="F179" s="143" t="s">
        <v>1634</v>
      </c>
      <c r="G179" s="144">
        <v>3</v>
      </c>
      <c r="H179" s="145"/>
      <c r="I179" s="145">
        <f>VLOOKUP(D179,[1]Sheet1!$G:$K,5,FALSE)</f>
        <v>420000</v>
      </c>
      <c r="J179" s="145"/>
      <c r="K179" s="145"/>
      <c r="L179" s="145"/>
      <c r="M179" s="145"/>
      <c r="N179" s="145">
        <f t="shared" si="1"/>
        <v>420000</v>
      </c>
      <c r="O179" s="145"/>
      <c r="P179" s="145"/>
      <c r="Q179" s="145"/>
      <c r="R179" s="145"/>
      <c r="S179" s="145">
        <v>420000</v>
      </c>
    </row>
    <row r="180" s="121" customFormat="1" ht="21" customHeight="1" spans="1:19">
      <c r="A180" s="141" t="s">
        <v>70</v>
      </c>
      <c r="B180" s="142" t="s">
        <v>85</v>
      </c>
      <c r="C180" s="142" t="s">
        <v>556</v>
      </c>
      <c r="D180" s="143" t="s">
        <v>1825</v>
      </c>
      <c r="E180" s="143" t="s">
        <v>1821</v>
      </c>
      <c r="F180" s="143" t="s">
        <v>1634</v>
      </c>
      <c r="G180" s="144">
        <v>1</v>
      </c>
      <c r="H180" s="145"/>
      <c r="I180" s="145">
        <f>VLOOKUP(D180,[1]Sheet1!$G:$K,5,FALSE)</f>
        <v>35000</v>
      </c>
      <c r="J180" s="145"/>
      <c r="K180" s="145"/>
      <c r="L180" s="145"/>
      <c r="M180" s="145"/>
      <c r="N180" s="145">
        <f t="shared" si="1"/>
        <v>35000</v>
      </c>
      <c r="O180" s="145"/>
      <c r="P180" s="145"/>
      <c r="Q180" s="145"/>
      <c r="R180" s="145"/>
      <c r="S180" s="145">
        <v>35000</v>
      </c>
    </row>
    <row r="181" s="121" customFormat="1" ht="21" customHeight="1" spans="1:19">
      <c r="A181" s="141" t="s">
        <v>70</v>
      </c>
      <c r="B181" s="142" t="s">
        <v>85</v>
      </c>
      <c r="C181" s="142" t="s">
        <v>556</v>
      </c>
      <c r="D181" s="143" t="s">
        <v>1826</v>
      </c>
      <c r="E181" s="143" t="s">
        <v>1821</v>
      </c>
      <c r="F181" s="143" t="s">
        <v>1634</v>
      </c>
      <c r="G181" s="144">
        <v>2</v>
      </c>
      <c r="H181" s="145"/>
      <c r="I181" s="145">
        <f>VLOOKUP(D181,[1]Sheet1!$G:$K,5,FALSE)</f>
        <v>6000</v>
      </c>
      <c r="J181" s="145"/>
      <c r="K181" s="145"/>
      <c r="L181" s="145"/>
      <c r="M181" s="145"/>
      <c r="N181" s="145">
        <f t="shared" si="1"/>
        <v>6000</v>
      </c>
      <c r="O181" s="145"/>
      <c r="P181" s="145"/>
      <c r="Q181" s="145"/>
      <c r="R181" s="145"/>
      <c r="S181" s="145">
        <v>6000</v>
      </c>
    </row>
    <row r="182" s="121" customFormat="1" ht="21" customHeight="1" spans="1:19">
      <c r="A182" s="141" t="s">
        <v>70</v>
      </c>
      <c r="B182" s="142" t="s">
        <v>85</v>
      </c>
      <c r="C182" s="142" t="s">
        <v>556</v>
      </c>
      <c r="D182" s="143" t="s">
        <v>1827</v>
      </c>
      <c r="E182" s="143" t="s">
        <v>1821</v>
      </c>
      <c r="F182" s="143" t="s">
        <v>1177</v>
      </c>
      <c r="G182" s="144">
        <v>1</v>
      </c>
      <c r="H182" s="145"/>
      <c r="I182" s="145">
        <f>VLOOKUP(D182,[1]Sheet1!$G:$K,5,FALSE)</f>
        <v>220000</v>
      </c>
      <c r="J182" s="145"/>
      <c r="K182" s="145"/>
      <c r="L182" s="145"/>
      <c r="M182" s="145"/>
      <c r="N182" s="145">
        <f t="shared" si="1"/>
        <v>220000</v>
      </c>
      <c r="O182" s="145"/>
      <c r="P182" s="145"/>
      <c r="Q182" s="145"/>
      <c r="R182" s="145"/>
      <c r="S182" s="145">
        <v>220000</v>
      </c>
    </row>
    <row r="183" s="121" customFormat="1" ht="21" customHeight="1" spans="1:19">
      <c r="A183" s="141" t="s">
        <v>70</v>
      </c>
      <c r="B183" s="142" t="s">
        <v>85</v>
      </c>
      <c r="C183" s="142" t="s">
        <v>556</v>
      </c>
      <c r="D183" s="143" t="s">
        <v>1828</v>
      </c>
      <c r="E183" s="143" t="s">
        <v>1821</v>
      </c>
      <c r="F183" s="143" t="s">
        <v>1634</v>
      </c>
      <c r="G183" s="144">
        <v>3</v>
      </c>
      <c r="H183" s="145"/>
      <c r="I183" s="145">
        <f>VLOOKUP(D183,[1]Sheet1!$G:$K,5,FALSE)</f>
        <v>3000</v>
      </c>
      <c r="J183" s="145"/>
      <c r="K183" s="145"/>
      <c r="L183" s="145"/>
      <c r="M183" s="145"/>
      <c r="N183" s="145">
        <f t="shared" si="1"/>
        <v>3000</v>
      </c>
      <c r="O183" s="145"/>
      <c r="P183" s="145"/>
      <c r="Q183" s="145"/>
      <c r="R183" s="145"/>
      <c r="S183" s="145">
        <v>3000</v>
      </c>
    </row>
    <row r="184" s="121" customFormat="1" ht="21" customHeight="1" spans="1:19">
      <c r="A184" s="141" t="s">
        <v>70</v>
      </c>
      <c r="B184" s="142" t="s">
        <v>85</v>
      </c>
      <c r="C184" s="142" t="s">
        <v>556</v>
      </c>
      <c r="D184" s="143" t="s">
        <v>1829</v>
      </c>
      <c r="E184" s="143" t="s">
        <v>1821</v>
      </c>
      <c r="F184" s="143" t="s">
        <v>1634</v>
      </c>
      <c r="G184" s="144">
        <v>1</v>
      </c>
      <c r="H184" s="145"/>
      <c r="I184" s="145">
        <f>VLOOKUP(D184,[1]Sheet1!$G:$K,5,FALSE)</f>
        <v>20000</v>
      </c>
      <c r="J184" s="145"/>
      <c r="K184" s="145"/>
      <c r="L184" s="145"/>
      <c r="M184" s="145"/>
      <c r="N184" s="145">
        <f t="shared" si="1"/>
        <v>20000</v>
      </c>
      <c r="O184" s="145"/>
      <c r="P184" s="145"/>
      <c r="Q184" s="145"/>
      <c r="R184" s="145"/>
      <c r="S184" s="145">
        <v>20000</v>
      </c>
    </row>
    <row r="185" s="121" customFormat="1" ht="21" customHeight="1" spans="1:19">
      <c r="A185" s="141" t="s">
        <v>70</v>
      </c>
      <c r="B185" s="142" t="s">
        <v>85</v>
      </c>
      <c r="C185" s="142" t="s">
        <v>556</v>
      </c>
      <c r="D185" s="143" t="s">
        <v>1830</v>
      </c>
      <c r="E185" s="143" t="s">
        <v>1821</v>
      </c>
      <c r="F185" s="143" t="s">
        <v>1634</v>
      </c>
      <c r="G185" s="144">
        <v>2</v>
      </c>
      <c r="H185" s="145"/>
      <c r="I185" s="145">
        <f>VLOOKUP(D185,[1]Sheet1!$G:$K,5,FALSE)</f>
        <v>60000</v>
      </c>
      <c r="J185" s="145"/>
      <c r="K185" s="145"/>
      <c r="L185" s="145"/>
      <c r="M185" s="145"/>
      <c r="N185" s="145">
        <f t="shared" si="1"/>
        <v>60000</v>
      </c>
      <c r="O185" s="145"/>
      <c r="P185" s="145"/>
      <c r="Q185" s="145"/>
      <c r="R185" s="145"/>
      <c r="S185" s="145">
        <v>60000</v>
      </c>
    </row>
    <row r="186" s="121" customFormat="1" ht="21" customHeight="1" spans="1:19">
      <c r="A186" s="141" t="s">
        <v>70</v>
      </c>
      <c r="B186" s="142" t="s">
        <v>85</v>
      </c>
      <c r="C186" s="142" t="s">
        <v>556</v>
      </c>
      <c r="D186" s="143" t="s">
        <v>1671</v>
      </c>
      <c r="E186" s="143" t="s">
        <v>1671</v>
      </c>
      <c r="F186" s="143" t="s">
        <v>1177</v>
      </c>
      <c r="G186" s="144">
        <v>200</v>
      </c>
      <c r="H186" s="145"/>
      <c r="I186" s="145">
        <f>VLOOKUP(D186,[1]Sheet1!$G:$K,5,FALSE)</f>
        <v>1000000</v>
      </c>
      <c r="J186" s="145"/>
      <c r="K186" s="145"/>
      <c r="L186" s="145"/>
      <c r="M186" s="145"/>
      <c r="N186" s="145">
        <f t="shared" si="1"/>
        <v>1000000</v>
      </c>
      <c r="O186" s="145"/>
      <c r="P186" s="145"/>
      <c r="Q186" s="145"/>
      <c r="R186" s="145"/>
      <c r="S186" s="145">
        <v>1000000</v>
      </c>
    </row>
    <row r="187" s="121" customFormat="1" ht="21" customHeight="1" spans="1:19">
      <c r="A187" s="141" t="s">
        <v>70</v>
      </c>
      <c r="B187" s="142" t="s">
        <v>85</v>
      </c>
      <c r="C187" s="142" t="s">
        <v>556</v>
      </c>
      <c r="D187" s="143" t="s">
        <v>1831</v>
      </c>
      <c r="E187" s="143" t="s">
        <v>1832</v>
      </c>
      <c r="F187" s="143" t="s">
        <v>1634</v>
      </c>
      <c r="G187" s="144">
        <v>1</v>
      </c>
      <c r="H187" s="145"/>
      <c r="I187" s="145">
        <f>VLOOKUP(D187,[1]Sheet1!$G:$K,5,FALSE)</f>
        <v>35000</v>
      </c>
      <c r="J187" s="145"/>
      <c r="K187" s="145"/>
      <c r="L187" s="145"/>
      <c r="M187" s="145"/>
      <c r="N187" s="145">
        <f t="shared" si="1"/>
        <v>35000</v>
      </c>
      <c r="O187" s="145"/>
      <c r="P187" s="145"/>
      <c r="Q187" s="145"/>
      <c r="R187" s="145"/>
      <c r="S187" s="145">
        <v>35000</v>
      </c>
    </row>
    <row r="188" s="121" customFormat="1" ht="21" customHeight="1" spans="1:19">
      <c r="A188" s="141" t="s">
        <v>70</v>
      </c>
      <c r="B188" s="142" t="s">
        <v>85</v>
      </c>
      <c r="C188" s="142" t="s">
        <v>556</v>
      </c>
      <c r="D188" s="143" t="s">
        <v>1833</v>
      </c>
      <c r="E188" s="143" t="s">
        <v>1832</v>
      </c>
      <c r="F188" s="143" t="s">
        <v>1634</v>
      </c>
      <c r="G188" s="144">
        <v>2</v>
      </c>
      <c r="H188" s="145"/>
      <c r="I188" s="145">
        <f>VLOOKUP(D188,[1]Sheet1!$G:$K,5,FALSE)</f>
        <v>300000</v>
      </c>
      <c r="J188" s="145"/>
      <c r="K188" s="145"/>
      <c r="L188" s="145"/>
      <c r="M188" s="145"/>
      <c r="N188" s="145">
        <f t="shared" si="1"/>
        <v>300000</v>
      </c>
      <c r="O188" s="145"/>
      <c r="P188" s="145"/>
      <c r="Q188" s="145"/>
      <c r="R188" s="145"/>
      <c r="S188" s="145">
        <v>300000</v>
      </c>
    </row>
    <row r="189" s="121" customFormat="1" ht="21" customHeight="1" spans="1:19">
      <c r="A189" s="141" t="s">
        <v>70</v>
      </c>
      <c r="B189" s="142" t="s">
        <v>85</v>
      </c>
      <c r="C189" s="142" t="s">
        <v>556</v>
      </c>
      <c r="D189" s="143" t="s">
        <v>1834</v>
      </c>
      <c r="E189" s="143" t="s">
        <v>1832</v>
      </c>
      <c r="F189" s="143" t="s">
        <v>1634</v>
      </c>
      <c r="G189" s="144">
        <v>1</v>
      </c>
      <c r="H189" s="145"/>
      <c r="I189" s="145">
        <f>VLOOKUP(D189,[1]Sheet1!$G:$K,5,FALSE)</f>
        <v>50000</v>
      </c>
      <c r="J189" s="145"/>
      <c r="K189" s="145"/>
      <c r="L189" s="145"/>
      <c r="M189" s="145"/>
      <c r="N189" s="145">
        <f t="shared" si="1"/>
        <v>50000</v>
      </c>
      <c r="O189" s="145"/>
      <c r="P189" s="145"/>
      <c r="Q189" s="145"/>
      <c r="R189" s="145"/>
      <c r="S189" s="145">
        <v>50000</v>
      </c>
    </row>
    <row r="190" s="121" customFormat="1" ht="21" customHeight="1" spans="1:19">
      <c r="A190" s="141" t="s">
        <v>70</v>
      </c>
      <c r="B190" s="142" t="s">
        <v>85</v>
      </c>
      <c r="C190" s="142" t="s">
        <v>556</v>
      </c>
      <c r="D190" s="143" t="s">
        <v>1835</v>
      </c>
      <c r="E190" s="143" t="s">
        <v>1832</v>
      </c>
      <c r="F190" s="143" t="s">
        <v>1177</v>
      </c>
      <c r="G190" s="144">
        <v>1</v>
      </c>
      <c r="H190" s="145"/>
      <c r="I190" s="145">
        <f>VLOOKUP(D190,[1]Sheet1!$G:$K,5,FALSE)</f>
        <v>400000</v>
      </c>
      <c r="J190" s="145"/>
      <c r="K190" s="145"/>
      <c r="L190" s="145"/>
      <c r="M190" s="145"/>
      <c r="N190" s="145">
        <f t="shared" si="1"/>
        <v>400000</v>
      </c>
      <c r="O190" s="145"/>
      <c r="P190" s="145"/>
      <c r="Q190" s="145"/>
      <c r="R190" s="145"/>
      <c r="S190" s="145">
        <v>400000</v>
      </c>
    </row>
    <row r="191" s="121" customFormat="1" ht="21" customHeight="1" spans="1:19">
      <c r="A191" s="141" t="s">
        <v>70</v>
      </c>
      <c r="B191" s="142" t="s">
        <v>85</v>
      </c>
      <c r="C191" s="142" t="s">
        <v>556</v>
      </c>
      <c r="D191" s="143" t="s">
        <v>1836</v>
      </c>
      <c r="E191" s="143" t="s">
        <v>1837</v>
      </c>
      <c r="F191" s="143" t="s">
        <v>1634</v>
      </c>
      <c r="G191" s="144">
        <v>50</v>
      </c>
      <c r="H191" s="145"/>
      <c r="I191" s="145">
        <f>VLOOKUP(D191,[1]Sheet1!$G:$K,5,FALSE)</f>
        <v>130000</v>
      </c>
      <c r="J191" s="145"/>
      <c r="K191" s="145"/>
      <c r="L191" s="145"/>
      <c r="M191" s="145"/>
      <c r="N191" s="145">
        <f t="shared" si="1"/>
        <v>130000</v>
      </c>
      <c r="O191" s="145"/>
      <c r="P191" s="145"/>
      <c r="Q191" s="145"/>
      <c r="R191" s="145"/>
      <c r="S191" s="145">
        <v>130000</v>
      </c>
    </row>
    <row r="192" s="121" customFormat="1" ht="21" customHeight="1" spans="1:19">
      <c r="A192" s="141" t="s">
        <v>70</v>
      </c>
      <c r="B192" s="142" t="s">
        <v>85</v>
      </c>
      <c r="C192" s="142" t="s">
        <v>556</v>
      </c>
      <c r="D192" s="143" t="s">
        <v>1838</v>
      </c>
      <c r="E192" s="143" t="s">
        <v>1837</v>
      </c>
      <c r="F192" s="143" t="s">
        <v>1634</v>
      </c>
      <c r="G192" s="144">
        <v>2</v>
      </c>
      <c r="H192" s="145"/>
      <c r="I192" s="145">
        <f>VLOOKUP(D192,[1]Sheet1!$G:$K,5,FALSE)</f>
        <v>1000</v>
      </c>
      <c r="J192" s="145"/>
      <c r="K192" s="145"/>
      <c r="L192" s="145"/>
      <c r="M192" s="145"/>
      <c r="N192" s="145">
        <f t="shared" si="1"/>
        <v>1000</v>
      </c>
      <c r="O192" s="145"/>
      <c r="P192" s="145"/>
      <c r="Q192" s="145"/>
      <c r="R192" s="145"/>
      <c r="S192" s="145">
        <v>1000</v>
      </c>
    </row>
    <row r="193" s="121" customFormat="1" ht="21" customHeight="1" spans="1:19">
      <c r="A193" s="141" t="s">
        <v>70</v>
      </c>
      <c r="B193" s="142" t="s">
        <v>85</v>
      </c>
      <c r="C193" s="142" t="s">
        <v>556</v>
      </c>
      <c r="D193" s="143" t="s">
        <v>1839</v>
      </c>
      <c r="E193" s="143" t="s">
        <v>1837</v>
      </c>
      <c r="F193" s="143" t="s">
        <v>1634</v>
      </c>
      <c r="G193" s="144">
        <v>10</v>
      </c>
      <c r="H193" s="145"/>
      <c r="I193" s="145">
        <f>VLOOKUP(D193,[1]Sheet1!$G:$K,5,FALSE)</f>
        <v>32000</v>
      </c>
      <c r="J193" s="145"/>
      <c r="K193" s="145"/>
      <c r="L193" s="145"/>
      <c r="M193" s="145"/>
      <c r="N193" s="145">
        <f t="shared" si="1"/>
        <v>32000</v>
      </c>
      <c r="O193" s="145"/>
      <c r="P193" s="145"/>
      <c r="Q193" s="145"/>
      <c r="R193" s="145"/>
      <c r="S193" s="145">
        <v>32000</v>
      </c>
    </row>
    <row r="194" s="121" customFormat="1" ht="21" customHeight="1" spans="1:19">
      <c r="A194" s="141" t="s">
        <v>70</v>
      </c>
      <c r="B194" s="142" t="s">
        <v>85</v>
      </c>
      <c r="C194" s="142" t="s">
        <v>556</v>
      </c>
      <c r="D194" s="143" t="s">
        <v>1840</v>
      </c>
      <c r="E194" s="143" t="s">
        <v>1840</v>
      </c>
      <c r="F194" s="143" t="s">
        <v>1634</v>
      </c>
      <c r="G194" s="144">
        <v>5</v>
      </c>
      <c r="H194" s="145"/>
      <c r="I194" s="145">
        <f>VLOOKUP(D194,[1]Sheet1!$G:$K,5,FALSE)</f>
        <v>40000</v>
      </c>
      <c r="J194" s="145"/>
      <c r="K194" s="145"/>
      <c r="L194" s="145"/>
      <c r="M194" s="145"/>
      <c r="N194" s="145">
        <f t="shared" si="1"/>
        <v>40000</v>
      </c>
      <c r="O194" s="145"/>
      <c r="P194" s="145"/>
      <c r="Q194" s="145"/>
      <c r="R194" s="145"/>
      <c r="S194" s="145">
        <v>40000</v>
      </c>
    </row>
    <row r="195" s="121" customFormat="1" ht="21" customHeight="1" spans="1:19">
      <c r="A195" s="141" t="s">
        <v>70</v>
      </c>
      <c r="B195" s="142" t="s">
        <v>85</v>
      </c>
      <c r="C195" s="142" t="s">
        <v>556</v>
      </c>
      <c r="D195" s="143" t="s">
        <v>1841</v>
      </c>
      <c r="E195" s="143" t="s">
        <v>1842</v>
      </c>
      <c r="F195" s="143" t="s">
        <v>1634</v>
      </c>
      <c r="G195" s="144">
        <v>1</v>
      </c>
      <c r="H195" s="145"/>
      <c r="I195" s="145">
        <f>VLOOKUP(D195,[1]Sheet1!$G:$K,5,FALSE)</f>
        <v>20000</v>
      </c>
      <c r="J195" s="145"/>
      <c r="K195" s="145"/>
      <c r="L195" s="145"/>
      <c r="M195" s="145"/>
      <c r="N195" s="145">
        <f t="shared" si="1"/>
        <v>20000</v>
      </c>
      <c r="O195" s="145"/>
      <c r="P195" s="145"/>
      <c r="Q195" s="145"/>
      <c r="R195" s="145"/>
      <c r="S195" s="145">
        <v>20000</v>
      </c>
    </row>
    <row r="196" s="121" customFormat="1" ht="21" customHeight="1" spans="1:19">
      <c r="A196" s="141" t="s">
        <v>70</v>
      </c>
      <c r="B196" s="142" t="s">
        <v>85</v>
      </c>
      <c r="C196" s="142" t="s">
        <v>556</v>
      </c>
      <c r="D196" s="143" t="s">
        <v>1843</v>
      </c>
      <c r="E196" s="143" t="s">
        <v>1844</v>
      </c>
      <c r="F196" s="143" t="s">
        <v>1634</v>
      </c>
      <c r="G196" s="144">
        <v>5</v>
      </c>
      <c r="H196" s="145"/>
      <c r="I196" s="145">
        <f>VLOOKUP(D196,[1]Sheet1!$G:$K,5,FALSE)</f>
        <v>12500</v>
      </c>
      <c r="J196" s="145"/>
      <c r="K196" s="145"/>
      <c r="L196" s="145"/>
      <c r="M196" s="145"/>
      <c r="N196" s="145">
        <f t="shared" si="1"/>
        <v>12500</v>
      </c>
      <c r="O196" s="145"/>
      <c r="P196" s="145"/>
      <c r="Q196" s="145"/>
      <c r="R196" s="145"/>
      <c r="S196" s="145">
        <v>12500</v>
      </c>
    </row>
    <row r="197" s="121" customFormat="1" ht="21" customHeight="1" spans="1:19">
      <c r="A197" s="141" t="s">
        <v>70</v>
      </c>
      <c r="B197" s="142" t="s">
        <v>85</v>
      </c>
      <c r="C197" s="142" t="s">
        <v>556</v>
      </c>
      <c r="D197" s="143" t="s">
        <v>1612</v>
      </c>
      <c r="E197" s="143" t="s">
        <v>1612</v>
      </c>
      <c r="F197" s="143" t="s">
        <v>847</v>
      </c>
      <c r="G197" s="144">
        <v>1</v>
      </c>
      <c r="H197" s="145"/>
      <c r="I197" s="145">
        <f>VLOOKUP(D197,[1]Sheet1!$G:$K,5,FALSE)</f>
        <v>1000</v>
      </c>
      <c r="J197" s="145"/>
      <c r="K197" s="145"/>
      <c r="L197" s="145"/>
      <c r="M197" s="145"/>
      <c r="N197" s="145">
        <f t="shared" si="1"/>
        <v>1000</v>
      </c>
      <c r="O197" s="145"/>
      <c r="P197" s="145"/>
      <c r="Q197" s="145"/>
      <c r="R197" s="145"/>
      <c r="S197" s="145">
        <v>1000</v>
      </c>
    </row>
    <row r="198" s="121" customFormat="1" ht="21" customHeight="1" spans="1:19">
      <c r="A198" s="141" t="s">
        <v>70</v>
      </c>
      <c r="B198" s="142" t="s">
        <v>85</v>
      </c>
      <c r="C198" s="142" t="s">
        <v>556</v>
      </c>
      <c r="D198" s="143" t="s">
        <v>1845</v>
      </c>
      <c r="E198" s="143" t="s">
        <v>1846</v>
      </c>
      <c r="F198" s="143" t="s">
        <v>1634</v>
      </c>
      <c r="G198" s="144">
        <v>4</v>
      </c>
      <c r="H198" s="145"/>
      <c r="I198" s="145">
        <f>VLOOKUP(D198,[1]Sheet1!$G:$K,5,FALSE)</f>
        <v>200000</v>
      </c>
      <c r="J198" s="145"/>
      <c r="K198" s="145"/>
      <c r="L198" s="145"/>
      <c r="M198" s="145"/>
      <c r="N198" s="145">
        <f t="shared" si="1"/>
        <v>200000</v>
      </c>
      <c r="O198" s="145"/>
      <c r="P198" s="145"/>
      <c r="Q198" s="145"/>
      <c r="R198" s="145"/>
      <c r="S198" s="145">
        <v>200000</v>
      </c>
    </row>
    <row r="199" s="121" customFormat="1" ht="21" customHeight="1" spans="1:19">
      <c r="A199" s="141" t="s">
        <v>70</v>
      </c>
      <c r="B199" s="142" t="s">
        <v>85</v>
      </c>
      <c r="C199" s="142" t="s">
        <v>556</v>
      </c>
      <c r="D199" s="143" t="s">
        <v>1847</v>
      </c>
      <c r="E199" s="143" t="s">
        <v>1846</v>
      </c>
      <c r="F199" s="143" t="s">
        <v>1177</v>
      </c>
      <c r="G199" s="144">
        <v>1</v>
      </c>
      <c r="H199" s="145"/>
      <c r="I199" s="145">
        <f>VLOOKUP(D199,[1]Sheet1!$G:$K,5,FALSE)</f>
        <v>180000</v>
      </c>
      <c r="J199" s="145"/>
      <c r="K199" s="145"/>
      <c r="L199" s="145"/>
      <c r="M199" s="145"/>
      <c r="N199" s="145">
        <f t="shared" si="1"/>
        <v>180000</v>
      </c>
      <c r="O199" s="145"/>
      <c r="P199" s="145"/>
      <c r="Q199" s="145"/>
      <c r="R199" s="145"/>
      <c r="S199" s="145">
        <v>180000</v>
      </c>
    </row>
    <row r="200" s="121" customFormat="1" ht="21" customHeight="1" spans="1:19">
      <c r="A200" s="141" t="s">
        <v>70</v>
      </c>
      <c r="B200" s="142" t="s">
        <v>85</v>
      </c>
      <c r="C200" s="142" t="s">
        <v>556</v>
      </c>
      <c r="D200" s="143" t="s">
        <v>1848</v>
      </c>
      <c r="E200" s="143" t="s">
        <v>1846</v>
      </c>
      <c r="F200" s="143" t="s">
        <v>1634</v>
      </c>
      <c r="G200" s="144">
        <v>1</v>
      </c>
      <c r="H200" s="145"/>
      <c r="I200" s="145">
        <f>VLOOKUP(D200,[1]Sheet1!$G:$K,5,FALSE)</f>
        <v>250000</v>
      </c>
      <c r="J200" s="145"/>
      <c r="K200" s="145"/>
      <c r="L200" s="145"/>
      <c r="M200" s="145"/>
      <c r="N200" s="145">
        <f t="shared" si="1"/>
        <v>250000</v>
      </c>
      <c r="O200" s="145"/>
      <c r="P200" s="145"/>
      <c r="Q200" s="145"/>
      <c r="R200" s="145"/>
      <c r="S200" s="145">
        <v>250000</v>
      </c>
    </row>
    <row r="201" s="121" customFormat="1" ht="21" customHeight="1" spans="1:19">
      <c r="A201" s="141" t="s">
        <v>70</v>
      </c>
      <c r="B201" s="142" t="s">
        <v>85</v>
      </c>
      <c r="C201" s="142" t="s">
        <v>556</v>
      </c>
      <c r="D201" s="143" t="s">
        <v>1849</v>
      </c>
      <c r="E201" s="143" t="s">
        <v>1846</v>
      </c>
      <c r="F201" s="143" t="s">
        <v>1634</v>
      </c>
      <c r="G201" s="144">
        <v>2</v>
      </c>
      <c r="H201" s="145"/>
      <c r="I201" s="145">
        <f>VLOOKUP(D201,[1]Sheet1!$G:$K,5,FALSE)</f>
        <v>100000</v>
      </c>
      <c r="J201" s="145"/>
      <c r="K201" s="145"/>
      <c r="L201" s="145"/>
      <c r="M201" s="145"/>
      <c r="N201" s="145">
        <f t="shared" si="1"/>
        <v>100000</v>
      </c>
      <c r="O201" s="145"/>
      <c r="P201" s="145"/>
      <c r="Q201" s="145"/>
      <c r="R201" s="145"/>
      <c r="S201" s="145">
        <v>100000</v>
      </c>
    </row>
    <row r="202" s="121" customFormat="1" ht="21" customHeight="1" spans="1:19">
      <c r="A202" s="141" t="s">
        <v>70</v>
      </c>
      <c r="B202" s="142" t="s">
        <v>85</v>
      </c>
      <c r="C202" s="142" t="s">
        <v>556</v>
      </c>
      <c r="D202" s="143" t="s">
        <v>1850</v>
      </c>
      <c r="E202" s="143" t="s">
        <v>1846</v>
      </c>
      <c r="F202" s="143" t="s">
        <v>1634</v>
      </c>
      <c r="G202" s="144">
        <v>2</v>
      </c>
      <c r="H202" s="145"/>
      <c r="I202" s="145">
        <f>VLOOKUP(D202,[1]Sheet1!$G:$K,5,FALSE)</f>
        <v>14000</v>
      </c>
      <c r="J202" s="145"/>
      <c r="K202" s="145"/>
      <c r="L202" s="145"/>
      <c r="M202" s="145"/>
      <c r="N202" s="145">
        <f t="shared" si="1"/>
        <v>14000</v>
      </c>
      <c r="O202" s="145"/>
      <c r="P202" s="145"/>
      <c r="Q202" s="145"/>
      <c r="R202" s="145"/>
      <c r="S202" s="145">
        <v>14000</v>
      </c>
    </row>
    <row r="203" s="121" customFormat="1" ht="21" customHeight="1" spans="1:19">
      <c r="A203" s="141" t="s">
        <v>70</v>
      </c>
      <c r="B203" s="142" t="s">
        <v>85</v>
      </c>
      <c r="C203" s="142" t="s">
        <v>556</v>
      </c>
      <c r="D203" s="143" t="s">
        <v>1851</v>
      </c>
      <c r="E203" s="143" t="s">
        <v>1673</v>
      </c>
      <c r="F203" s="143" t="s">
        <v>1634</v>
      </c>
      <c r="G203" s="144">
        <v>4</v>
      </c>
      <c r="H203" s="145"/>
      <c r="I203" s="145">
        <f>VLOOKUP(D203,[1]Sheet1!$G:$K,5,FALSE)</f>
        <v>200000</v>
      </c>
      <c r="J203" s="145"/>
      <c r="K203" s="145"/>
      <c r="L203" s="145"/>
      <c r="M203" s="145"/>
      <c r="N203" s="145">
        <f t="shared" si="1"/>
        <v>200000</v>
      </c>
      <c r="O203" s="145"/>
      <c r="P203" s="145"/>
      <c r="Q203" s="145"/>
      <c r="R203" s="145"/>
      <c r="S203" s="145">
        <v>200000</v>
      </c>
    </row>
    <row r="204" s="121" customFormat="1" ht="21" customHeight="1" spans="1:19">
      <c r="A204" s="141" t="s">
        <v>70</v>
      </c>
      <c r="B204" s="142" t="s">
        <v>85</v>
      </c>
      <c r="C204" s="142" t="s">
        <v>556</v>
      </c>
      <c r="D204" s="143" t="s">
        <v>1852</v>
      </c>
      <c r="E204" s="143" t="s">
        <v>1853</v>
      </c>
      <c r="F204" s="143" t="s">
        <v>1854</v>
      </c>
      <c r="G204" s="144">
        <v>5</v>
      </c>
      <c r="H204" s="145"/>
      <c r="I204" s="145">
        <f>VLOOKUP(D204,[1]Sheet1!$G:$K,5,FALSE)</f>
        <v>22500</v>
      </c>
      <c r="J204" s="145"/>
      <c r="K204" s="145"/>
      <c r="L204" s="145"/>
      <c r="M204" s="145"/>
      <c r="N204" s="145">
        <f t="shared" si="1"/>
        <v>22500</v>
      </c>
      <c r="O204" s="145"/>
      <c r="P204" s="145"/>
      <c r="Q204" s="145"/>
      <c r="R204" s="145"/>
      <c r="S204" s="145">
        <v>22500</v>
      </c>
    </row>
    <row r="205" s="121" customFormat="1" ht="21" customHeight="1" spans="1:19">
      <c r="A205" s="141" t="s">
        <v>70</v>
      </c>
      <c r="B205" s="142" t="s">
        <v>85</v>
      </c>
      <c r="C205" s="142" t="s">
        <v>556</v>
      </c>
      <c r="D205" s="143" t="s">
        <v>1855</v>
      </c>
      <c r="E205" s="143" t="s">
        <v>1853</v>
      </c>
      <c r="F205" s="143" t="s">
        <v>1854</v>
      </c>
      <c r="G205" s="144">
        <v>5</v>
      </c>
      <c r="H205" s="145"/>
      <c r="I205" s="145">
        <f>VLOOKUP(D205,[1]Sheet1!$G:$K,5,FALSE)</f>
        <v>10000</v>
      </c>
      <c r="J205" s="145"/>
      <c r="K205" s="145"/>
      <c r="L205" s="145"/>
      <c r="M205" s="145"/>
      <c r="N205" s="145">
        <f t="shared" si="1"/>
        <v>10000</v>
      </c>
      <c r="O205" s="145"/>
      <c r="P205" s="145"/>
      <c r="Q205" s="145"/>
      <c r="R205" s="145"/>
      <c r="S205" s="145">
        <v>10000</v>
      </c>
    </row>
    <row r="206" s="121" customFormat="1" ht="21" customHeight="1" spans="1:19">
      <c r="A206" s="141" t="s">
        <v>70</v>
      </c>
      <c r="B206" s="142" t="s">
        <v>85</v>
      </c>
      <c r="C206" s="142" t="s">
        <v>556</v>
      </c>
      <c r="D206" s="143" t="s">
        <v>1856</v>
      </c>
      <c r="E206" s="143" t="s">
        <v>1857</v>
      </c>
      <c r="F206" s="143" t="s">
        <v>1634</v>
      </c>
      <c r="G206" s="144">
        <v>5</v>
      </c>
      <c r="H206" s="145"/>
      <c r="I206" s="145">
        <f>VLOOKUP(D206,[1]Sheet1!$G:$K,5,FALSE)</f>
        <v>10000</v>
      </c>
      <c r="J206" s="145"/>
      <c r="K206" s="145"/>
      <c r="L206" s="145"/>
      <c r="M206" s="145"/>
      <c r="N206" s="145">
        <f t="shared" si="1"/>
        <v>10000</v>
      </c>
      <c r="O206" s="145"/>
      <c r="P206" s="145"/>
      <c r="Q206" s="145"/>
      <c r="R206" s="145"/>
      <c r="S206" s="145">
        <v>10000</v>
      </c>
    </row>
    <row r="207" s="121" customFormat="1" ht="21" customHeight="1" spans="1:19">
      <c r="A207" s="141" t="s">
        <v>70</v>
      </c>
      <c r="B207" s="142" t="s">
        <v>85</v>
      </c>
      <c r="C207" s="142" t="s">
        <v>556</v>
      </c>
      <c r="D207" s="143" t="s">
        <v>1858</v>
      </c>
      <c r="E207" s="143" t="s">
        <v>1857</v>
      </c>
      <c r="F207" s="143" t="s">
        <v>1634</v>
      </c>
      <c r="G207" s="144">
        <v>2</v>
      </c>
      <c r="H207" s="145"/>
      <c r="I207" s="145">
        <f>VLOOKUP(D207,[1]Sheet1!$G:$K,5,FALSE)</f>
        <v>100000</v>
      </c>
      <c r="J207" s="145"/>
      <c r="K207" s="145"/>
      <c r="L207" s="145"/>
      <c r="M207" s="145"/>
      <c r="N207" s="145">
        <f t="shared" si="1"/>
        <v>100000</v>
      </c>
      <c r="O207" s="145"/>
      <c r="P207" s="145"/>
      <c r="Q207" s="145"/>
      <c r="R207" s="145"/>
      <c r="S207" s="145">
        <v>100000</v>
      </c>
    </row>
    <row r="208" s="121" customFormat="1" ht="21" customHeight="1" spans="1:19">
      <c r="A208" s="141" t="s">
        <v>70</v>
      </c>
      <c r="B208" s="142" t="s">
        <v>85</v>
      </c>
      <c r="C208" s="142" t="s">
        <v>556</v>
      </c>
      <c r="D208" s="143" t="s">
        <v>1859</v>
      </c>
      <c r="E208" s="143" t="s">
        <v>1857</v>
      </c>
      <c r="F208" s="143" t="s">
        <v>1634</v>
      </c>
      <c r="G208" s="144">
        <v>2</v>
      </c>
      <c r="H208" s="145"/>
      <c r="I208" s="145">
        <f>VLOOKUP(D208,[1]Sheet1!$G:$K,5,FALSE)</f>
        <v>200000</v>
      </c>
      <c r="J208" s="145"/>
      <c r="K208" s="145"/>
      <c r="L208" s="145"/>
      <c r="M208" s="145"/>
      <c r="N208" s="145">
        <f t="shared" si="1"/>
        <v>200000</v>
      </c>
      <c r="O208" s="145"/>
      <c r="P208" s="145"/>
      <c r="Q208" s="145"/>
      <c r="R208" s="145"/>
      <c r="S208" s="145">
        <v>200000</v>
      </c>
    </row>
    <row r="209" s="121" customFormat="1" ht="21" customHeight="1" spans="1:19">
      <c r="A209" s="141" t="s">
        <v>70</v>
      </c>
      <c r="B209" s="142" t="s">
        <v>85</v>
      </c>
      <c r="C209" s="142" t="s">
        <v>556</v>
      </c>
      <c r="D209" s="143" t="s">
        <v>1860</v>
      </c>
      <c r="E209" s="143" t="s">
        <v>1857</v>
      </c>
      <c r="F209" s="143" t="s">
        <v>1634</v>
      </c>
      <c r="G209" s="144">
        <v>2</v>
      </c>
      <c r="H209" s="145"/>
      <c r="I209" s="145">
        <f>VLOOKUP(D209,[1]Sheet1!$G:$K,5,FALSE)</f>
        <v>40000</v>
      </c>
      <c r="J209" s="145"/>
      <c r="K209" s="145"/>
      <c r="L209" s="145"/>
      <c r="M209" s="145"/>
      <c r="N209" s="145">
        <f t="shared" si="1"/>
        <v>40000</v>
      </c>
      <c r="O209" s="145"/>
      <c r="P209" s="145"/>
      <c r="Q209" s="145"/>
      <c r="R209" s="145"/>
      <c r="S209" s="145">
        <v>40000</v>
      </c>
    </row>
    <row r="210" s="121" customFormat="1" ht="21" customHeight="1" spans="1:19">
      <c r="A210" s="141" t="s">
        <v>70</v>
      </c>
      <c r="B210" s="142" t="s">
        <v>85</v>
      </c>
      <c r="C210" s="142" t="s">
        <v>556</v>
      </c>
      <c r="D210" s="143" t="s">
        <v>1792</v>
      </c>
      <c r="E210" s="143" t="s">
        <v>1857</v>
      </c>
      <c r="F210" s="143" t="s">
        <v>847</v>
      </c>
      <c r="G210" s="144">
        <v>3</v>
      </c>
      <c r="H210" s="145"/>
      <c r="I210" s="145">
        <v>450000</v>
      </c>
      <c r="J210" s="145"/>
      <c r="K210" s="145"/>
      <c r="L210" s="145"/>
      <c r="M210" s="145"/>
      <c r="N210" s="145">
        <f t="shared" si="1"/>
        <v>450000</v>
      </c>
      <c r="O210" s="145"/>
      <c r="P210" s="145"/>
      <c r="Q210" s="145"/>
      <c r="R210" s="145"/>
      <c r="S210" s="145">
        <v>450000</v>
      </c>
    </row>
    <row r="211" s="121" customFormat="1" ht="21" customHeight="1" spans="1:19">
      <c r="A211" s="141" t="s">
        <v>70</v>
      </c>
      <c r="B211" s="142" t="s">
        <v>85</v>
      </c>
      <c r="C211" s="142" t="s">
        <v>556</v>
      </c>
      <c r="D211" s="143" t="s">
        <v>1861</v>
      </c>
      <c r="E211" s="143" t="s">
        <v>1857</v>
      </c>
      <c r="F211" s="143" t="s">
        <v>1634</v>
      </c>
      <c r="G211" s="144">
        <v>4</v>
      </c>
      <c r="H211" s="145"/>
      <c r="I211" s="145">
        <f>VLOOKUP(D211,[1]Sheet1!$G:$K,5,FALSE)</f>
        <v>400000</v>
      </c>
      <c r="J211" s="145"/>
      <c r="K211" s="145"/>
      <c r="L211" s="145"/>
      <c r="M211" s="145"/>
      <c r="N211" s="145">
        <f t="shared" si="1"/>
        <v>400000</v>
      </c>
      <c r="O211" s="145"/>
      <c r="P211" s="145"/>
      <c r="Q211" s="145"/>
      <c r="R211" s="145"/>
      <c r="S211" s="145">
        <v>400000</v>
      </c>
    </row>
    <row r="212" s="121" customFormat="1" ht="21" customHeight="1" spans="1:19">
      <c r="A212" s="141" t="s">
        <v>70</v>
      </c>
      <c r="B212" s="142" t="s">
        <v>85</v>
      </c>
      <c r="C212" s="142" t="s">
        <v>556</v>
      </c>
      <c r="D212" s="143" t="s">
        <v>1862</v>
      </c>
      <c r="E212" s="143" t="s">
        <v>1857</v>
      </c>
      <c r="F212" s="143" t="s">
        <v>847</v>
      </c>
      <c r="G212" s="144">
        <v>3</v>
      </c>
      <c r="H212" s="145"/>
      <c r="I212" s="145">
        <f>VLOOKUP(D212,[1]Sheet1!$G:$K,5,FALSE)</f>
        <v>120000</v>
      </c>
      <c r="J212" s="145"/>
      <c r="K212" s="145"/>
      <c r="L212" s="145"/>
      <c r="M212" s="145"/>
      <c r="N212" s="145">
        <f t="shared" si="1"/>
        <v>120000</v>
      </c>
      <c r="O212" s="145"/>
      <c r="P212" s="145"/>
      <c r="Q212" s="145"/>
      <c r="R212" s="145"/>
      <c r="S212" s="145">
        <v>120000</v>
      </c>
    </row>
    <row r="213" s="121" customFormat="1" ht="21" customHeight="1" spans="1:19">
      <c r="A213" s="141" t="s">
        <v>70</v>
      </c>
      <c r="B213" s="142" t="s">
        <v>85</v>
      </c>
      <c r="C213" s="142" t="s">
        <v>556</v>
      </c>
      <c r="D213" s="143" t="s">
        <v>1863</v>
      </c>
      <c r="E213" s="143" t="s">
        <v>1857</v>
      </c>
      <c r="F213" s="143" t="s">
        <v>1634</v>
      </c>
      <c r="G213" s="144">
        <v>2</v>
      </c>
      <c r="H213" s="145"/>
      <c r="I213" s="145">
        <f>VLOOKUP(D213,[1]Sheet1!$G:$K,5,FALSE)</f>
        <v>3000000</v>
      </c>
      <c r="J213" s="145"/>
      <c r="K213" s="145"/>
      <c r="L213" s="145"/>
      <c r="M213" s="145"/>
      <c r="N213" s="145">
        <f t="shared" si="1"/>
        <v>3000000</v>
      </c>
      <c r="O213" s="145"/>
      <c r="P213" s="145"/>
      <c r="Q213" s="145"/>
      <c r="R213" s="145"/>
      <c r="S213" s="145">
        <v>3000000</v>
      </c>
    </row>
    <row r="214" s="121" customFormat="1" ht="21" customHeight="1" spans="1:19">
      <c r="A214" s="141" t="s">
        <v>70</v>
      </c>
      <c r="B214" s="142" t="s">
        <v>85</v>
      </c>
      <c r="C214" s="142" t="s">
        <v>556</v>
      </c>
      <c r="D214" s="143" t="s">
        <v>1864</v>
      </c>
      <c r="E214" s="143" t="s">
        <v>1857</v>
      </c>
      <c r="F214" s="143" t="s">
        <v>1634</v>
      </c>
      <c r="G214" s="144">
        <v>2</v>
      </c>
      <c r="H214" s="145"/>
      <c r="I214" s="145">
        <f>VLOOKUP(D214,[1]Sheet1!$G:$K,5,FALSE)</f>
        <v>100000</v>
      </c>
      <c r="J214" s="145"/>
      <c r="K214" s="145"/>
      <c r="L214" s="145"/>
      <c r="M214" s="145"/>
      <c r="N214" s="145">
        <f t="shared" si="1"/>
        <v>100000</v>
      </c>
      <c r="O214" s="145"/>
      <c r="P214" s="145"/>
      <c r="Q214" s="145"/>
      <c r="R214" s="145"/>
      <c r="S214" s="145">
        <v>100000</v>
      </c>
    </row>
    <row r="215" s="121" customFormat="1" ht="21" customHeight="1" spans="1:19">
      <c r="A215" s="141" t="s">
        <v>70</v>
      </c>
      <c r="B215" s="142" t="s">
        <v>85</v>
      </c>
      <c r="C215" s="142" t="s">
        <v>556</v>
      </c>
      <c r="D215" s="143" t="s">
        <v>1865</v>
      </c>
      <c r="E215" s="143" t="s">
        <v>1857</v>
      </c>
      <c r="F215" s="143" t="s">
        <v>1634</v>
      </c>
      <c r="G215" s="144">
        <v>2</v>
      </c>
      <c r="H215" s="145"/>
      <c r="I215" s="145">
        <f>VLOOKUP(D215,[1]Sheet1!$G:$K,5,FALSE)</f>
        <v>80000</v>
      </c>
      <c r="J215" s="145"/>
      <c r="K215" s="145"/>
      <c r="L215" s="145"/>
      <c r="M215" s="145"/>
      <c r="N215" s="145">
        <f t="shared" si="1"/>
        <v>80000</v>
      </c>
      <c r="O215" s="145"/>
      <c r="P215" s="145"/>
      <c r="Q215" s="145"/>
      <c r="R215" s="145"/>
      <c r="S215" s="145">
        <v>80000</v>
      </c>
    </row>
    <row r="216" s="121" customFormat="1" ht="21" customHeight="1" spans="1:19">
      <c r="A216" s="141" t="s">
        <v>70</v>
      </c>
      <c r="B216" s="142" t="s">
        <v>85</v>
      </c>
      <c r="C216" s="142" t="s">
        <v>556</v>
      </c>
      <c r="D216" s="143" t="s">
        <v>1866</v>
      </c>
      <c r="E216" s="143" t="s">
        <v>1857</v>
      </c>
      <c r="F216" s="143" t="s">
        <v>1634</v>
      </c>
      <c r="G216" s="144">
        <v>4</v>
      </c>
      <c r="H216" s="145"/>
      <c r="I216" s="145">
        <f>VLOOKUP(D216,[1]Sheet1!$G:$K,5,FALSE)</f>
        <v>3200000</v>
      </c>
      <c r="J216" s="145"/>
      <c r="K216" s="145"/>
      <c r="L216" s="145"/>
      <c r="M216" s="145"/>
      <c r="N216" s="145">
        <f t="shared" si="1"/>
        <v>3200000</v>
      </c>
      <c r="O216" s="145"/>
      <c r="P216" s="145"/>
      <c r="Q216" s="145"/>
      <c r="R216" s="145"/>
      <c r="S216" s="145">
        <v>3200000</v>
      </c>
    </row>
    <row r="217" s="121" customFormat="1" ht="21" customHeight="1" spans="1:19">
      <c r="A217" s="141" t="s">
        <v>70</v>
      </c>
      <c r="B217" s="142" t="s">
        <v>85</v>
      </c>
      <c r="C217" s="142" t="s">
        <v>556</v>
      </c>
      <c r="D217" s="143" t="s">
        <v>1867</v>
      </c>
      <c r="E217" s="143" t="s">
        <v>1868</v>
      </c>
      <c r="F217" s="143" t="s">
        <v>1634</v>
      </c>
      <c r="G217" s="144">
        <v>2</v>
      </c>
      <c r="H217" s="145"/>
      <c r="I217" s="145">
        <f>VLOOKUP(D217,[1]Sheet1!$G:$K,5,FALSE)</f>
        <v>40000</v>
      </c>
      <c r="J217" s="145"/>
      <c r="K217" s="145"/>
      <c r="L217" s="145"/>
      <c r="M217" s="145"/>
      <c r="N217" s="145">
        <f t="shared" si="1"/>
        <v>40000</v>
      </c>
      <c r="O217" s="145"/>
      <c r="P217" s="145"/>
      <c r="Q217" s="145"/>
      <c r="R217" s="145"/>
      <c r="S217" s="145">
        <v>40000</v>
      </c>
    </row>
    <row r="218" s="121" customFormat="1" ht="21" customHeight="1" spans="1:19">
      <c r="A218" s="141" t="s">
        <v>70</v>
      </c>
      <c r="B218" s="142" t="s">
        <v>85</v>
      </c>
      <c r="C218" s="142" t="s">
        <v>556</v>
      </c>
      <c r="D218" s="143" t="s">
        <v>1869</v>
      </c>
      <c r="E218" s="143" t="s">
        <v>1870</v>
      </c>
      <c r="F218" s="143" t="s">
        <v>1634</v>
      </c>
      <c r="G218" s="144">
        <v>1</v>
      </c>
      <c r="H218" s="145"/>
      <c r="I218" s="145">
        <f>VLOOKUP(D218,[1]Sheet1!$G:$K,5,FALSE)</f>
        <v>1800000</v>
      </c>
      <c r="J218" s="145"/>
      <c r="K218" s="145"/>
      <c r="L218" s="145"/>
      <c r="M218" s="145"/>
      <c r="N218" s="145">
        <f t="shared" si="1"/>
        <v>1800000</v>
      </c>
      <c r="O218" s="145"/>
      <c r="P218" s="145"/>
      <c r="Q218" s="145"/>
      <c r="R218" s="145"/>
      <c r="S218" s="145">
        <v>1800000</v>
      </c>
    </row>
    <row r="219" s="121" customFormat="1" ht="21" customHeight="1" spans="1:19">
      <c r="A219" s="141" t="s">
        <v>70</v>
      </c>
      <c r="B219" s="142" t="s">
        <v>85</v>
      </c>
      <c r="C219" s="142" t="s">
        <v>556</v>
      </c>
      <c r="D219" s="143" t="s">
        <v>1871</v>
      </c>
      <c r="E219" s="143" t="s">
        <v>1870</v>
      </c>
      <c r="F219" s="143" t="s">
        <v>1634</v>
      </c>
      <c r="G219" s="144">
        <v>1</v>
      </c>
      <c r="H219" s="145"/>
      <c r="I219" s="145">
        <f>VLOOKUP(D219,[1]Sheet1!$G:$K,5,FALSE)</f>
        <v>300000</v>
      </c>
      <c r="J219" s="145"/>
      <c r="K219" s="145"/>
      <c r="L219" s="145"/>
      <c r="M219" s="145"/>
      <c r="N219" s="145">
        <f t="shared" si="1"/>
        <v>300000</v>
      </c>
      <c r="O219" s="145"/>
      <c r="P219" s="145"/>
      <c r="Q219" s="145"/>
      <c r="R219" s="145"/>
      <c r="S219" s="145">
        <v>300000</v>
      </c>
    </row>
    <row r="220" s="121" customFormat="1" ht="21" customHeight="1" spans="1:19">
      <c r="A220" s="141" t="s">
        <v>70</v>
      </c>
      <c r="B220" s="142" t="s">
        <v>85</v>
      </c>
      <c r="C220" s="142" t="s">
        <v>556</v>
      </c>
      <c r="D220" s="143" t="s">
        <v>1872</v>
      </c>
      <c r="E220" s="143" t="s">
        <v>1870</v>
      </c>
      <c r="F220" s="143" t="s">
        <v>1634</v>
      </c>
      <c r="G220" s="144">
        <v>1</v>
      </c>
      <c r="H220" s="145"/>
      <c r="I220" s="145">
        <f>VLOOKUP(D220,[1]Sheet1!$G:$K,5,FALSE)</f>
        <v>900000</v>
      </c>
      <c r="J220" s="145"/>
      <c r="K220" s="145"/>
      <c r="L220" s="145"/>
      <c r="M220" s="145"/>
      <c r="N220" s="145">
        <f t="shared" si="1"/>
        <v>900000</v>
      </c>
      <c r="O220" s="145"/>
      <c r="P220" s="145"/>
      <c r="Q220" s="145"/>
      <c r="R220" s="145"/>
      <c r="S220" s="145">
        <v>900000</v>
      </c>
    </row>
    <row r="221" s="121" customFormat="1" ht="21" customHeight="1" spans="1:19">
      <c r="A221" s="141" t="s">
        <v>70</v>
      </c>
      <c r="B221" s="142" t="s">
        <v>85</v>
      </c>
      <c r="C221" s="142" t="s">
        <v>556</v>
      </c>
      <c r="D221" s="143" t="s">
        <v>1873</v>
      </c>
      <c r="E221" s="143" t="s">
        <v>1874</v>
      </c>
      <c r="F221" s="143" t="s">
        <v>1634</v>
      </c>
      <c r="G221" s="144">
        <v>1</v>
      </c>
      <c r="H221" s="145"/>
      <c r="I221" s="145">
        <f>VLOOKUP(D221,[1]Sheet1!$G:$K,5,FALSE)</f>
        <v>1800000</v>
      </c>
      <c r="J221" s="145"/>
      <c r="K221" s="145"/>
      <c r="L221" s="145"/>
      <c r="M221" s="145"/>
      <c r="N221" s="145">
        <f t="shared" si="1"/>
        <v>1800000</v>
      </c>
      <c r="O221" s="145"/>
      <c r="P221" s="145"/>
      <c r="Q221" s="145"/>
      <c r="R221" s="145"/>
      <c r="S221" s="145">
        <v>1800000</v>
      </c>
    </row>
    <row r="222" s="121" customFormat="1" ht="21" customHeight="1" spans="1:19">
      <c r="A222" s="141" t="s">
        <v>70</v>
      </c>
      <c r="B222" s="142" t="s">
        <v>85</v>
      </c>
      <c r="C222" s="142" t="s">
        <v>556</v>
      </c>
      <c r="D222" s="143" t="s">
        <v>1875</v>
      </c>
      <c r="E222" s="143" t="s">
        <v>1874</v>
      </c>
      <c r="F222" s="143" t="s">
        <v>1634</v>
      </c>
      <c r="G222" s="144">
        <v>2</v>
      </c>
      <c r="H222" s="145"/>
      <c r="I222" s="145">
        <f>VLOOKUP(D222,[1]Sheet1!$G:$K,5,FALSE)</f>
        <v>66000</v>
      </c>
      <c r="J222" s="145"/>
      <c r="K222" s="145"/>
      <c r="L222" s="145"/>
      <c r="M222" s="145"/>
      <c r="N222" s="145">
        <f t="shared" si="1"/>
        <v>66000</v>
      </c>
      <c r="O222" s="145"/>
      <c r="P222" s="145"/>
      <c r="Q222" s="145"/>
      <c r="R222" s="145"/>
      <c r="S222" s="145">
        <v>66000</v>
      </c>
    </row>
    <row r="223" s="121" customFormat="1" ht="21" customHeight="1" spans="1:19">
      <c r="A223" s="141" t="s">
        <v>70</v>
      </c>
      <c r="B223" s="142" t="s">
        <v>85</v>
      </c>
      <c r="C223" s="142" t="s">
        <v>556</v>
      </c>
      <c r="D223" s="143" t="s">
        <v>1876</v>
      </c>
      <c r="E223" s="143" t="s">
        <v>1874</v>
      </c>
      <c r="F223" s="143" t="s">
        <v>1634</v>
      </c>
      <c r="G223" s="144">
        <v>1</v>
      </c>
      <c r="H223" s="145"/>
      <c r="I223" s="145">
        <f>VLOOKUP(D223,[1]Sheet1!$G:$K,5,FALSE)</f>
        <v>400000</v>
      </c>
      <c r="J223" s="145"/>
      <c r="K223" s="145"/>
      <c r="L223" s="145"/>
      <c r="M223" s="145"/>
      <c r="N223" s="145">
        <f t="shared" ref="N223:N262" si="2">SUM(O223:S223)</f>
        <v>400000</v>
      </c>
      <c r="O223" s="145"/>
      <c r="P223" s="145"/>
      <c r="Q223" s="145"/>
      <c r="R223" s="145"/>
      <c r="S223" s="145">
        <v>400000</v>
      </c>
    </row>
    <row r="224" s="121" customFormat="1" ht="21" customHeight="1" spans="1:19">
      <c r="A224" s="141" t="s">
        <v>70</v>
      </c>
      <c r="B224" s="142" t="s">
        <v>85</v>
      </c>
      <c r="C224" s="142" t="s">
        <v>556</v>
      </c>
      <c r="D224" s="143" t="s">
        <v>1877</v>
      </c>
      <c r="E224" s="143" t="s">
        <v>1874</v>
      </c>
      <c r="F224" s="143" t="s">
        <v>1634</v>
      </c>
      <c r="G224" s="144">
        <v>1</v>
      </c>
      <c r="H224" s="145"/>
      <c r="I224" s="145">
        <f>VLOOKUP(D224,[1]Sheet1!$G:$K,5,FALSE)</f>
        <v>2500000</v>
      </c>
      <c r="J224" s="145"/>
      <c r="K224" s="145"/>
      <c r="L224" s="145"/>
      <c r="M224" s="145"/>
      <c r="N224" s="145">
        <f t="shared" si="2"/>
        <v>2500000</v>
      </c>
      <c r="O224" s="145"/>
      <c r="P224" s="145"/>
      <c r="Q224" s="145"/>
      <c r="R224" s="145"/>
      <c r="S224" s="145">
        <v>2500000</v>
      </c>
    </row>
    <row r="225" s="121" customFormat="1" ht="21" customHeight="1" spans="1:19">
      <c r="A225" s="141" t="s">
        <v>70</v>
      </c>
      <c r="B225" s="142" t="s">
        <v>85</v>
      </c>
      <c r="C225" s="142" t="s">
        <v>556</v>
      </c>
      <c r="D225" s="143" t="s">
        <v>1878</v>
      </c>
      <c r="E225" s="143" t="s">
        <v>1874</v>
      </c>
      <c r="F225" s="143" t="s">
        <v>1634</v>
      </c>
      <c r="G225" s="144">
        <v>1</v>
      </c>
      <c r="H225" s="145"/>
      <c r="I225" s="145">
        <f>VLOOKUP(D225,[1]Sheet1!$G:$K,5,FALSE)</f>
        <v>1200000</v>
      </c>
      <c r="J225" s="145"/>
      <c r="K225" s="145"/>
      <c r="L225" s="145"/>
      <c r="M225" s="145"/>
      <c r="N225" s="145">
        <f t="shared" si="2"/>
        <v>1200000</v>
      </c>
      <c r="O225" s="145"/>
      <c r="P225" s="145"/>
      <c r="Q225" s="145"/>
      <c r="R225" s="145"/>
      <c r="S225" s="145">
        <v>1200000</v>
      </c>
    </row>
    <row r="226" s="121" customFormat="1" ht="21" customHeight="1" spans="1:19">
      <c r="A226" s="141" t="s">
        <v>70</v>
      </c>
      <c r="B226" s="142" t="s">
        <v>85</v>
      </c>
      <c r="C226" s="142" t="s">
        <v>556</v>
      </c>
      <c r="D226" s="143" t="s">
        <v>1879</v>
      </c>
      <c r="E226" s="143" t="s">
        <v>1874</v>
      </c>
      <c r="F226" s="143" t="s">
        <v>1634</v>
      </c>
      <c r="G226" s="144">
        <v>1</v>
      </c>
      <c r="H226" s="145"/>
      <c r="I226" s="145">
        <f>VLOOKUP(D226,[1]Sheet1!$G:$K,5,FALSE)</f>
        <v>30000</v>
      </c>
      <c r="J226" s="145"/>
      <c r="K226" s="145"/>
      <c r="L226" s="145"/>
      <c r="M226" s="145"/>
      <c r="N226" s="145">
        <f t="shared" si="2"/>
        <v>30000</v>
      </c>
      <c r="O226" s="145"/>
      <c r="P226" s="145"/>
      <c r="Q226" s="145"/>
      <c r="R226" s="145"/>
      <c r="S226" s="145">
        <v>30000</v>
      </c>
    </row>
    <row r="227" s="121" customFormat="1" ht="21" customHeight="1" spans="1:19">
      <c r="A227" s="141" t="s">
        <v>70</v>
      </c>
      <c r="B227" s="142" t="s">
        <v>85</v>
      </c>
      <c r="C227" s="142" t="s">
        <v>556</v>
      </c>
      <c r="D227" s="143" t="s">
        <v>1880</v>
      </c>
      <c r="E227" s="143" t="s">
        <v>1874</v>
      </c>
      <c r="F227" s="143" t="s">
        <v>1634</v>
      </c>
      <c r="G227" s="144">
        <v>1</v>
      </c>
      <c r="H227" s="145"/>
      <c r="I227" s="145">
        <f>VLOOKUP(D227,[1]Sheet1!$G:$K,5,FALSE)</f>
        <v>150000</v>
      </c>
      <c r="J227" s="145"/>
      <c r="K227" s="145"/>
      <c r="L227" s="145"/>
      <c r="M227" s="145"/>
      <c r="N227" s="145">
        <f t="shared" si="2"/>
        <v>150000</v>
      </c>
      <c r="O227" s="145"/>
      <c r="P227" s="145"/>
      <c r="Q227" s="145"/>
      <c r="R227" s="145"/>
      <c r="S227" s="145">
        <v>150000</v>
      </c>
    </row>
    <row r="228" s="121" customFormat="1" ht="21" customHeight="1" spans="1:19">
      <c r="A228" s="141" t="s">
        <v>70</v>
      </c>
      <c r="B228" s="142" t="s">
        <v>85</v>
      </c>
      <c r="C228" s="142" t="s">
        <v>556</v>
      </c>
      <c r="D228" s="143" t="s">
        <v>1881</v>
      </c>
      <c r="E228" s="143" t="s">
        <v>1675</v>
      </c>
      <c r="F228" s="143" t="s">
        <v>1634</v>
      </c>
      <c r="G228" s="144">
        <v>1</v>
      </c>
      <c r="H228" s="145"/>
      <c r="I228" s="145">
        <f>VLOOKUP(D228,[1]Sheet1!$G:$K,5,FALSE)</f>
        <v>11000</v>
      </c>
      <c r="J228" s="145"/>
      <c r="K228" s="145"/>
      <c r="L228" s="145"/>
      <c r="M228" s="145"/>
      <c r="N228" s="145">
        <f t="shared" si="2"/>
        <v>11000</v>
      </c>
      <c r="O228" s="145"/>
      <c r="P228" s="145"/>
      <c r="Q228" s="145"/>
      <c r="R228" s="145"/>
      <c r="S228" s="145">
        <v>11000</v>
      </c>
    </row>
    <row r="229" s="121" customFormat="1" ht="21" customHeight="1" spans="1:19">
      <c r="A229" s="141" t="s">
        <v>70</v>
      </c>
      <c r="B229" s="142" t="s">
        <v>85</v>
      </c>
      <c r="C229" s="142" t="s">
        <v>556</v>
      </c>
      <c r="D229" s="143" t="s">
        <v>1882</v>
      </c>
      <c r="E229" s="143" t="s">
        <v>1675</v>
      </c>
      <c r="F229" s="143" t="s">
        <v>1634</v>
      </c>
      <c r="G229" s="144">
        <v>14</v>
      </c>
      <c r="H229" s="145"/>
      <c r="I229" s="145">
        <f>VLOOKUP(D229,[1]Sheet1!$G:$K,5,FALSE)</f>
        <v>210000</v>
      </c>
      <c r="J229" s="145"/>
      <c r="K229" s="145"/>
      <c r="L229" s="145"/>
      <c r="M229" s="145"/>
      <c r="N229" s="145">
        <f t="shared" si="2"/>
        <v>210000</v>
      </c>
      <c r="O229" s="145"/>
      <c r="P229" s="145"/>
      <c r="Q229" s="145"/>
      <c r="R229" s="145"/>
      <c r="S229" s="145">
        <v>210000</v>
      </c>
    </row>
    <row r="230" s="121" customFormat="1" ht="21" customHeight="1" spans="1:19">
      <c r="A230" s="141" t="s">
        <v>70</v>
      </c>
      <c r="B230" s="142" t="s">
        <v>85</v>
      </c>
      <c r="C230" s="142" t="s">
        <v>556</v>
      </c>
      <c r="D230" s="143" t="s">
        <v>1883</v>
      </c>
      <c r="E230" s="143" t="s">
        <v>1884</v>
      </c>
      <c r="F230" s="143" t="s">
        <v>1634</v>
      </c>
      <c r="G230" s="144">
        <v>3</v>
      </c>
      <c r="H230" s="145"/>
      <c r="I230" s="145">
        <f>VLOOKUP(D230,[1]Sheet1!$G:$K,5,FALSE)</f>
        <v>180000</v>
      </c>
      <c r="J230" s="145"/>
      <c r="K230" s="145"/>
      <c r="L230" s="145"/>
      <c r="M230" s="145"/>
      <c r="N230" s="145">
        <f t="shared" si="2"/>
        <v>180000</v>
      </c>
      <c r="O230" s="145"/>
      <c r="P230" s="145"/>
      <c r="Q230" s="145"/>
      <c r="R230" s="145"/>
      <c r="S230" s="145">
        <v>180000</v>
      </c>
    </row>
    <row r="231" s="121" customFormat="1" ht="21" customHeight="1" spans="1:19">
      <c r="A231" s="141" t="s">
        <v>70</v>
      </c>
      <c r="B231" s="142" t="s">
        <v>85</v>
      </c>
      <c r="C231" s="142" t="s">
        <v>556</v>
      </c>
      <c r="D231" s="143" t="s">
        <v>1885</v>
      </c>
      <c r="E231" s="143" t="s">
        <v>1884</v>
      </c>
      <c r="F231" s="143" t="s">
        <v>1634</v>
      </c>
      <c r="G231" s="144">
        <v>20</v>
      </c>
      <c r="H231" s="145"/>
      <c r="I231" s="145">
        <f>VLOOKUP(D231,[1]Sheet1!$G:$K,5,FALSE)</f>
        <v>300000</v>
      </c>
      <c r="J231" s="145"/>
      <c r="K231" s="145"/>
      <c r="L231" s="145"/>
      <c r="M231" s="145"/>
      <c r="N231" s="145">
        <f t="shared" si="2"/>
        <v>300000</v>
      </c>
      <c r="O231" s="145"/>
      <c r="P231" s="145"/>
      <c r="Q231" s="145"/>
      <c r="R231" s="145"/>
      <c r="S231" s="145">
        <v>300000</v>
      </c>
    </row>
    <row r="232" s="121" customFormat="1" ht="21" customHeight="1" spans="1:19">
      <c r="A232" s="141" t="s">
        <v>70</v>
      </c>
      <c r="B232" s="142" t="s">
        <v>85</v>
      </c>
      <c r="C232" s="142" t="s">
        <v>556</v>
      </c>
      <c r="D232" s="143" t="s">
        <v>1886</v>
      </c>
      <c r="E232" s="143" t="s">
        <v>1884</v>
      </c>
      <c r="F232" s="143" t="s">
        <v>1634</v>
      </c>
      <c r="G232" s="144">
        <v>5</v>
      </c>
      <c r="H232" s="145"/>
      <c r="I232" s="145">
        <f>VLOOKUP(D232,[1]Sheet1!$G:$K,5,FALSE)</f>
        <v>200000</v>
      </c>
      <c r="J232" s="145"/>
      <c r="K232" s="145"/>
      <c r="L232" s="145"/>
      <c r="M232" s="145"/>
      <c r="N232" s="145">
        <f t="shared" si="2"/>
        <v>200000</v>
      </c>
      <c r="O232" s="145"/>
      <c r="P232" s="145"/>
      <c r="Q232" s="145"/>
      <c r="R232" s="145"/>
      <c r="S232" s="145">
        <v>200000</v>
      </c>
    </row>
    <row r="233" s="121" customFormat="1" ht="21" customHeight="1" spans="1:19">
      <c r="A233" s="141" t="s">
        <v>70</v>
      </c>
      <c r="B233" s="142" t="s">
        <v>85</v>
      </c>
      <c r="C233" s="142" t="s">
        <v>556</v>
      </c>
      <c r="D233" s="143" t="s">
        <v>1887</v>
      </c>
      <c r="E233" s="143" t="s">
        <v>1884</v>
      </c>
      <c r="F233" s="143" t="s">
        <v>1634</v>
      </c>
      <c r="G233" s="144">
        <v>20</v>
      </c>
      <c r="H233" s="145"/>
      <c r="I233" s="145">
        <f>VLOOKUP(D233,[1]Sheet1!$G:$K,5,FALSE)</f>
        <v>300000</v>
      </c>
      <c r="J233" s="145"/>
      <c r="K233" s="145"/>
      <c r="L233" s="145"/>
      <c r="M233" s="145"/>
      <c r="N233" s="145">
        <f t="shared" si="2"/>
        <v>300000</v>
      </c>
      <c r="O233" s="145"/>
      <c r="P233" s="145"/>
      <c r="Q233" s="145"/>
      <c r="R233" s="145"/>
      <c r="S233" s="145">
        <v>300000</v>
      </c>
    </row>
    <row r="234" s="121" customFormat="1" ht="21" customHeight="1" spans="1:19">
      <c r="A234" s="141" t="s">
        <v>70</v>
      </c>
      <c r="B234" s="142" t="s">
        <v>85</v>
      </c>
      <c r="C234" s="142" t="s">
        <v>556</v>
      </c>
      <c r="D234" s="143" t="s">
        <v>1662</v>
      </c>
      <c r="E234" s="143" t="s">
        <v>1884</v>
      </c>
      <c r="F234" s="143" t="s">
        <v>1634</v>
      </c>
      <c r="G234" s="144">
        <v>5</v>
      </c>
      <c r="H234" s="145"/>
      <c r="I234" s="145">
        <f>VLOOKUP(D234,[1]Sheet1!$G:$K,5,FALSE)</f>
        <v>15000</v>
      </c>
      <c r="J234" s="145"/>
      <c r="K234" s="145"/>
      <c r="L234" s="145"/>
      <c r="M234" s="145"/>
      <c r="N234" s="145">
        <f t="shared" si="2"/>
        <v>15000</v>
      </c>
      <c r="O234" s="145"/>
      <c r="P234" s="145"/>
      <c r="Q234" s="145"/>
      <c r="R234" s="145"/>
      <c r="S234" s="145">
        <v>15000</v>
      </c>
    </row>
    <row r="235" s="121" customFormat="1" ht="21" customHeight="1" spans="1:19">
      <c r="A235" s="141" t="s">
        <v>70</v>
      </c>
      <c r="B235" s="142" t="s">
        <v>85</v>
      </c>
      <c r="C235" s="142" t="s">
        <v>556</v>
      </c>
      <c r="D235" s="143" t="s">
        <v>1888</v>
      </c>
      <c r="E235" s="143" t="s">
        <v>1884</v>
      </c>
      <c r="F235" s="143" t="s">
        <v>1634</v>
      </c>
      <c r="G235" s="144">
        <v>4</v>
      </c>
      <c r="H235" s="145"/>
      <c r="I235" s="145">
        <f>VLOOKUP(D235,[1]Sheet1!$G:$K,5,FALSE)</f>
        <v>168000</v>
      </c>
      <c r="J235" s="145"/>
      <c r="K235" s="145"/>
      <c r="L235" s="145"/>
      <c r="M235" s="145"/>
      <c r="N235" s="145">
        <f t="shared" si="2"/>
        <v>168000</v>
      </c>
      <c r="O235" s="145"/>
      <c r="P235" s="145"/>
      <c r="Q235" s="145"/>
      <c r="R235" s="145"/>
      <c r="S235" s="145">
        <v>168000</v>
      </c>
    </row>
    <row r="236" s="121" customFormat="1" ht="21" customHeight="1" spans="1:19">
      <c r="A236" s="141" t="s">
        <v>70</v>
      </c>
      <c r="B236" s="142" t="s">
        <v>85</v>
      </c>
      <c r="C236" s="142" t="s">
        <v>556</v>
      </c>
      <c r="D236" s="143" t="s">
        <v>1889</v>
      </c>
      <c r="E236" s="143" t="s">
        <v>1884</v>
      </c>
      <c r="F236" s="143" t="s">
        <v>1634</v>
      </c>
      <c r="G236" s="144">
        <v>1</v>
      </c>
      <c r="H236" s="145"/>
      <c r="I236" s="145">
        <f>VLOOKUP(D236,[1]Sheet1!$G:$K,5,FALSE)</f>
        <v>120000</v>
      </c>
      <c r="J236" s="145"/>
      <c r="K236" s="145"/>
      <c r="L236" s="145"/>
      <c r="M236" s="145"/>
      <c r="N236" s="145">
        <f t="shared" si="2"/>
        <v>120000</v>
      </c>
      <c r="O236" s="145"/>
      <c r="P236" s="145"/>
      <c r="Q236" s="145"/>
      <c r="R236" s="145"/>
      <c r="S236" s="145">
        <v>120000</v>
      </c>
    </row>
    <row r="237" s="121" customFormat="1" ht="21" customHeight="1" spans="1:19">
      <c r="A237" s="141" t="s">
        <v>70</v>
      </c>
      <c r="B237" s="142" t="s">
        <v>85</v>
      </c>
      <c r="C237" s="142" t="s">
        <v>556</v>
      </c>
      <c r="D237" s="143" t="s">
        <v>1890</v>
      </c>
      <c r="E237" s="143" t="s">
        <v>1884</v>
      </c>
      <c r="F237" s="143" t="s">
        <v>1634</v>
      </c>
      <c r="G237" s="144">
        <v>1</v>
      </c>
      <c r="H237" s="145"/>
      <c r="I237" s="145">
        <f>VLOOKUP(D237,[1]Sheet1!$G:$K,5,FALSE)</f>
        <v>600000</v>
      </c>
      <c r="J237" s="145"/>
      <c r="K237" s="145"/>
      <c r="L237" s="145"/>
      <c r="M237" s="145"/>
      <c r="N237" s="145">
        <f t="shared" si="2"/>
        <v>600000</v>
      </c>
      <c r="O237" s="145"/>
      <c r="P237" s="145"/>
      <c r="Q237" s="145"/>
      <c r="R237" s="145"/>
      <c r="S237" s="145">
        <v>600000</v>
      </c>
    </row>
    <row r="238" s="121" customFormat="1" ht="21" customHeight="1" spans="1:19">
      <c r="A238" s="141" t="s">
        <v>70</v>
      </c>
      <c r="B238" s="142" t="s">
        <v>85</v>
      </c>
      <c r="C238" s="142" t="s">
        <v>556</v>
      </c>
      <c r="D238" s="143" t="s">
        <v>1891</v>
      </c>
      <c r="E238" s="143" t="s">
        <v>1884</v>
      </c>
      <c r="F238" s="143" t="s">
        <v>1634</v>
      </c>
      <c r="G238" s="144">
        <v>1</v>
      </c>
      <c r="H238" s="145"/>
      <c r="I238" s="145">
        <f>VLOOKUP(D238,[1]Sheet1!$G:$K,5,FALSE)</f>
        <v>280000</v>
      </c>
      <c r="J238" s="145"/>
      <c r="K238" s="145"/>
      <c r="L238" s="145"/>
      <c r="M238" s="145"/>
      <c r="N238" s="145">
        <f t="shared" si="2"/>
        <v>280000</v>
      </c>
      <c r="O238" s="145"/>
      <c r="P238" s="145"/>
      <c r="Q238" s="145"/>
      <c r="R238" s="145"/>
      <c r="S238" s="145">
        <v>280000</v>
      </c>
    </row>
    <row r="239" s="121" customFormat="1" ht="21" customHeight="1" spans="1:19">
      <c r="A239" s="141" t="s">
        <v>70</v>
      </c>
      <c r="B239" s="142" t="s">
        <v>85</v>
      </c>
      <c r="C239" s="142" t="s">
        <v>556</v>
      </c>
      <c r="D239" s="143" t="s">
        <v>1892</v>
      </c>
      <c r="E239" s="143" t="s">
        <v>1884</v>
      </c>
      <c r="F239" s="143" t="s">
        <v>1634</v>
      </c>
      <c r="G239" s="144">
        <v>1</v>
      </c>
      <c r="H239" s="145"/>
      <c r="I239" s="145">
        <f>VLOOKUP(D239,[1]Sheet1!$G:$K,5,FALSE)</f>
        <v>250000</v>
      </c>
      <c r="J239" s="145"/>
      <c r="K239" s="145"/>
      <c r="L239" s="145"/>
      <c r="M239" s="145"/>
      <c r="N239" s="145">
        <f t="shared" si="2"/>
        <v>250000</v>
      </c>
      <c r="O239" s="145"/>
      <c r="P239" s="145"/>
      <c r="Q239" s="145"/>
      <c r="R239" s="145"/>
      <c r="S239" s="145">
        <v>250000</v>
      </c>
    </row>
    <row r="240" s="121" customFormat="1" ht="21" customHeight="1" spans="1:19">
      <c r="A240" s="141" t="s">
        <v>70</v>
      </c>
      <c r="B240" s="142" t="s">
        <v>85</v>
      </c>
      <c r="C240" s="142" t="s">
        <v>556</v>
      </c>
      <c r="D240" s="143" t="s">
        <v>1893</v>
      </c>
      <c r="E240" s="143" t="s">
        <v>1884</v>
      </c>
      <c r="F240" s="143" t="s">
        <v>1634</v>
      </c>
      <c r="G240" s="144">
        <v>3</v>
      </c>
      <c r="H240" s="145"/>
      <c r="I240" s="145">
        <f>VLOOKUP(D240,[1]Sheet1!$G:$K,5,FALSE)</f>
        <v>75000</v>
      </c>
      <c r="J240" s="145"/>
      <c r="K240" s="145"/>
      <c r="L240" s="145"/>
      <c r="M240" s="145"/>
      <c r="N240" s="145">
        <f t="shared" si="2"/>
        <v>75000</v>
      </c>
      <c r="O240" s="145"/>
      <c r="P240" s="145"/>
      <c r="Q240" s="145"/>
      <c r="R240" s="145"/>
      <c r="S240" s="145">
        <v>75000</v>
      </c>
    </row>
    <row r="241" s="121" customFormat="1" ht="21" customHeight="1" spans="1:19">
      <c r="A241" s="141" t="s">
        <v>70</v>
      </c>
      <c r="B241" s="142" t="s">
        <v>85</v>
      </c>
      <c r="C241" s="142" t="s">
        <v>556</v>
      </c>
      <c r="D241" s="143" t="s">
        <v>1894</v>
      </c>
      <c r="E241" s="143" t="s">
        <v>1884</v>
      </c>
      <c r="F241" s="143" t="s">
        <v>1634</v>
      </c>
      <c r="G241" s="144">
        <v>1</v>
      </c>
      <c r="H241" s="145"/>
      <c r="I241" s="145">
        <f>VLOOKUP(D241,[1]Sheet1!$G:$K,5,FALSE)</f>
        <v>200000</v>
      </c>
      <c r="J241" s="145"/>
      <c r="K241" s="145"/>
      <c r="L241" s="145"/>
      <c r="M241" s="145"/>
      <c r="N241" s="145">
        <f t="shared" si="2"/>
        <v>200000</v>
      </c>
      <c r="O241" s="145"/>
      <c r="P241" s="145"/>
      <c r="Q241" s="145"/>
      <c r="R241" s="145"/>
      <c r="S241" s="145">
        <v>200000</v>
      </c>
    </row>
    <row r="242" s="121" customFormat="1" ht="21" customHeight="1" spans="1:19">
      <c r="A242" s="141" t="s">
        <v>70</v>
      </c>
      <c r="B242" s="142" t="s">
        <v>85</v>
      </c>
      <c r="C242" s="142" t="s">
        <v>556</v>
      </c>
      <c r="D242" s="143" t="s">
        <v>1895</v>
      </c>
      <c r="E242" s="143" t="s">
        <v>1884</v>
      </c>
      <c r="F242" s="143" t="s">
        <v>847</v>
      </c>
      <c r="G242" s="144">
        <v>2</v>
      </c>
      <c r="H242" s="145"/>
      <c r="I242" s="145">
        <f>VLOOKUP(D242,[1]Sheet1!$G:$K,5,FALSE)</f>
        <v>1000</v>
      </c>
      <c r="J242" s="145"/>
      <c r="K242" s="145"/>
      <c r="L242" s="145"/>
      <c r="M242" s="145"/>
      <c r="N242" s="145">
        <f t="shared" si="2"/>
        <v>1000</v>
      </c>
      <c r="O242" s="145"/>
      <c r="P242" s="145"/>
      <c r="Q242" s="145"/>
      <c r="R242" s="145"/>
      <c r="S242" s="145">
        <v>1000</v>
      </c>
    </row>
    <row r="243" s="121" customFormat="1" ht="21" customHeight="1" spans="1:19">
      <c r="A243" s="141" t="s">
        <v>70</v>
      </c>
      <c r="B243" s="142" t="s">
        <v>85</v>
      </c>
      <c r="C243" s="142" t="s">
        <v>556</v>
      </c>
      <c r="D243" s="143" t="s">
        <v>1896</v>
      </c>
      <c r="E243" s="143" t="s">
        <v>1884</v>
      </c>
      <c r="F243" s="143" t="s">
        <v>1634</v>
      </c>
      <c r="G243" s="144">
        <v>1</v>
      </c>
      <c r="H243" s="145"/>
      <c r="I243" s="145">
        <f>VLOOKUP(D243,[1]Sheet1!$G:$K,5,FALSE)</f>
        <v>500000</v>
      </c>
      <c r="J243" s="145"/>
      <c r="K243" s="145"/>
      <c r="L243" s="145"/>
      <c r="M243" s="145"/>
      <c r="N243" s="145">
        <f t="shared" si="2"/>
        <v>500000</v>
      </c>
      <c r="O243" s="145"/>
      <c r="P243" s="145"/>
      <c r="Q243" s="145"/>
      <c r="R243" s="145"/>
      <c r="S243" s="145">
        <v>500000</v>
      </c>
    </row>
    <row r="244" s="121" customFormat="1" ht="21" customHeight="1" spans="1:19">
      <c r="A244" s="141" t="s">
        <v>70</v>
      </c>
      <c r="B244" s="142" t="s">
        <v>85</v>
      </c>
      <c r="C244" s="142" t="s">
        <v>556</v>
      </c>
      <c r="D244" s="143" t="s">
        <v>1897</v>
      </c>
      <c r="E244" s="143" t="s">
        <v>1884</v>
      </c>
      <c r="F244" s="143" t="s">
        <v>1634</v>
      </c>
      <c r="G244" s="144">
        <v>1</v>
      </c>
      <c r="H244" s="145"/>
      <c r="I244" s="145">
        <f>VLOOKUP(D244,[1]Sheet1!$G:$K,5,FALSE)</f>
        <v>500</v>
      </c>
      <c r="J244" s="145"/>
      <c r="K244" s="145"/>
      <c r="L244" s="145"/>
      <c r="M244" s="145"/>
      <c r="N244" s="145">
        <f t="shared" si="2"/>
        <v>500</v>
      </c>
      <c r="O244" s="145"/>
      <c r="P244" s="145"/>
      <c r="Q244" s="145"/>
      <c r="R244" s="145"/>
      <c r="S244" s="145">
        <v>500</v>
      </c>
    </row>
    <row r="245" s="121" customFormat="1" ht="21" customHeight="1" spans="1:19">
      <c r="A245" s="141" t="s">
        <v>70</v>
      </c>
      <c r="B245" s="142" t="s">
        <v>85</v>
      </c>
      <c r="C245" s="142" t="s">
        <v>556</v>
      </c>
      <c r="D245" s="143" t="s">
        <v>1898</v>
      </c>
      <c r="E245" s="143" t="s">
        <v>1884</v>
      </c>
      <c r="F245" s="143" t="s">
        <v>1634</v>
      </c>
      <c r="G245" s="144">
        <v>1</v>
      </c>
      <c r="H245" s="145"/>
      <c r="I245" s="145">
        <f>VLOOKUP(D245,[1]Sheet1!$G:$K,5,FALSE)</f>
        <v>90000</v>
      </c>
      <c r="J245" s="145"/>
      <c r="K245" s="145"/>
      <c r="L245" s="145"/>
      <c r="M245" s="145"/>
      <c r="N245" s="145">
        <f t="shared" si="2"/>
        <v>90000</v>
      </c>
      <c r="O245" s="145"/>
      <c r="P245" s="145"/>
      <c r="Q245" s="145"/>
      <c r="R245" s="145"/>
      <c r="S245" s="145">
        <v>90000</v>
      </c>
    </row>
    <row r="246" s="121" customFormat="1" ht="21" customHeight="1" spans="1:19">
      <c r="A246" s="141" t="s">
        <v>70</v>
      </c>
      <c r="B246" s="142" t="s">
        <v>85</v>
      </c>
      <c r="C246" s="142" t="s">
        <v>556</v>
      </c>
      <c r="D246" s="143" t="s">
        <v>1899</v>
      </c>
      <c r="E246" s="143" t="s">
        <v>1884</v>
      </c>
      <c r="F246" s="143" t="s">
        <v>1634</v>
      </c>
      <c r="G246" s="144">
        <v>5</v>
      </c>
      <c r="H246" s="145"/>
      <c r="I246" s="145">
        <f>VLOOKUP(D246,[1]Sheet1!$G:$K,5,FALSE)</f>
        <v>210000</v>
      </c>
      <c r="J246" s="145"/>
      <c r="K246" s="145"/>
      <c r="L246" s="145"/>
      <c r="M246" s="145"/>
      <c r="N246" s="145">
        <f t="shared" si="2"/>
        <v>210000</v>
      </c>
      <c r="O246" s="145"/>
      <c r="P246" s="145"/>
      <c r="Q246" s="145"/>
      <c r="R246" s="145"/>
      <c r="S246" s="145">
        <v>210000</v>
      </c>
    </row>
    <row r="247" s="121" customFormat="1" ht="21" customHeight="1" spans="1:19">
      <c r="A247" s="141" t="s">
        <v>70</v>
      </c>
      <c r="B247" s="142" t="s">
        <v>85</v>
      </c>
      <c r="C247" s="142" t="s">
        <v>556</v>
      </c>
      <c r="D247" s="143" t="s">
        <v>1900</v>
      </c>
      <c r="E247" s="143" t="s">
        <v>1884</v>
      </c>
      <c r="F247" s="143" t="s">
        <v>1634</v>
      </c>
      <c r="G247" s="144">
        <v>14</v>
      </c>
      <c r="H247" s="145"/>
      <c r="I247" s="145">
        <f>VLOOKUP(D247,[1]Sheet1!$G:$K,5,FALSE)</f>
        <v>210000</v>
      </c>
      <c r="J247" s="145"/>
      <c r="K247" s="145"/>
      <c r="L247" s="145"/>
      <c r="M247" s="145"/>
      <c r="N247" s="145">
        <f t="shared" si="2"/>
        <v>210000</v>
      </c>
      <c r="O247" s="145"/>
      <c r="P247" s="145"/>
      <c r="Q247" s="145"/>
      <c r="R247" s="145"/>
      <c r="S247" s="145">
        <v>210000</v>
      </c>
    </row>
    <row r="248" s="121" customFormat="1" ht="21" customHeight="1" spans="1:19">
      <c r="A248" s="141" t="s">
        <v>70</v>
      </c>
      <c r="B248" s="142" t="s">
        <v>85</v>
      </c>
      <c r="C248" s="142" t="s">
        <v>556</v>
      </c>
      <c r="D248" s="143" t="s">
        <v>1901</v>
      </c>
      <c r="E248" s="143" t="s">
        <v>1884</v>
      </c>
      <c r="F248" s="143" t="s">
        <v>1634</v>
      </c>
      <c r="G248" s="144">
        <v>1</v>
      </c>
      <c r="H248" s="145"/>
      <c r="I248" s="145">
        <f>VLOOKUP(D248,[1]Sheet1!$G:$K,5,FALSE)</f>
        <v>50000</v>
      </c>
      <c r="J248" s="145"/>
      <c r="K248" s="145"/>
      <c r="L248" s="145"/>
      <c r="M248" s="145"/>
      <c r="N248" s="145">
        <f t="shared" si="2"/>
        <v>50000</v>
      </c>
      <c r="O248" s="145"/>
      <c r="P248" s="145"/>
      <c r="Q248" s="145"/>
      <c r="R248" s="145"/>
      <c r="S248" s="145">
        <v>50000</v>
      </c>
    </row>
    <row r="249" s="121" customFormat="1" ht="21" customHeight="1" spans="1:19">
      <c r="A249" s="141" t="s">
        <v>70</v>
      </c>
      <c r="B249" s="142" t="s">
        <v>85</v>
      </c>
      <c r="C249" s="142" t="s">
        <v>556</v>
      </c>
      <c r="D249" s="143" t="s">
        <v>1902</v>
      </c>
      <c r="E249" s="143" t="s">
        <v>1884</v>
      </c>
      <c r="F249" s="143" t="s">
        <v>1634</v>
      </c>
      <c r="G249" s="144">
        <v>1</v>
      </c>
      <c r="H249" s="145"/>
      <c r="I249" s="145">
        <f>VLOOKUP(D249,[1]Sheet1!$G:$K,5,FALSE)</f>
        <v>600000</v>
      </c>
      <c r="J249" s="145"/>
      <c r="K249" s="145"/>
      <c r="L249" s="145"/>
      <c r="M249" s="145"/>
      <c r="N249" s="145">
        <f t="shared" si="2"/>
        <v>600000</v>
      </c>
      <c r="O249" s="145"/>
      <c r="P249" s="145"/>
      <c r="Q249" s="145"/>
      <c r="R249" s="145"/>
      <c r="S249" s="145">
        <v>600000</v>
      </c>
    </row>
    <row r="250" s="121" customFormat="1" ht="21" customHeight="1" spans="1:19">
      <c r="A250" s="141" t="s">
        <v>70</v>
      </c>
      <c r="B250" s="142" t="s">
        <v>85</v>
      </c>
      <c r="C250" s="142" t="s">
        <v>556</v>
      </c>
      <c r="D250" s="143" t="s">
        <v>1903</v>
      </c>
      <c r="E250" s="143" t="s">
        <v>1884</v>
      </c>
      <c r="F250" s="143" t="s">
        <v>1634</v>
      </c>
      <c r="G250" s="144">
        <v>2</v>
      </c>
      <c r="H250" s="145"/>
      <c r="I250" s="145">
        <f>VLOOKUP(D250,[1]Sheet1!$G:$K,5,FALSE)</f>
        <v>70000</v>
      </c>
      <c r="J250" s="145"/>
      <c r="K250" s="145"/>
      <c r="L250" s="145"/>
      <c r="M250" s="145"/>
      <c r="N250" s="145">
        <f t="shared" si="2"/>
        <v>70000</v>
      </c>
      <c r="O250" s="145"/>
      <c r="P250" s="145"/>
      <c r="Q250" s="145"/>
      <c r="R250" s="145"/>
      <c r="S250" s="145">
        <v>70000</v>
      </c>
    </row>
    <row r="251" s="121" customFormat="1" ht="21" customHeight="1" spans="1:19">
      <c r="A251" s="141" t="s">
        <v>70</v>
      </c>
      <c r="B251" s="142" t="s">
        <v>85</v>
      </c>
      <c r="C251" s="142" t="s">
        <v>556</v>
      </c>
      <c r="D251" s="143" t="s">
        <v>1904</v>
      </c>
      <c r="E251" s="143" t="s">
        <v>1884</v>
      </c>
      <c r="F251" s="143" t="s">
        <v>1634</v>
      </c>
      <c r="G251" s="144">
        <v>1</v>
      </c>
      <c r="H251" s="145"/>
      <c r="I251" s="145">
        <f>VLOOKUP(D251,[1]Sheet1!$G:$K,5,FALSE)</f>
        <v>450000</v>
      </c>
      <c r="J251" s="145"/>
      <c r="K251" s="145"/>
      <c r="L251" s="145"/>
      <c r="M251" s="145"/>
      <c r="N251" s="145">
        <f t="shared" si="2"/>
        <v>450000</v>
      </c>
      <c r="O251" s="145"/>
      <c r="P251" s="145"/>
      <c r="Q251" s="145"/>
      <c r="R251" s="145"/>
      <c r="S251" s="145">
        <v>450000</v>
      </c>
    </row>
    <row r="252" s="121" customFormat="1" ht="21" customHeight="1" spans="1:19">
      <c r="A252" s="141" t="s">
        <v>70</v>
      </c>
      <c r="B252" s="142" t="s">
        <v>85</v>
      </c>
      <c r="C252" s="142" t="s">
        <v>556</v>
      </c>
      <c r="D252" s="143" t="s">
        <v>1905</v>
      </c>
      <c r="E252" s="143" t="s">
        <v>1906</v>
      </c>
      <c r="F252" s="143" t="s">
        <v>1634</v>
      </c>
      <c r="G252" s="144">
        <v>1</v>
      </c>
      <c r="H252" s="145"/>
      <c r="I252" s="145">
        <f>VLOOKUP(D252,[1]Sheet1!$G:$K,5,FALSE)</f>
        <v>4000</v>
      </c>
      <c r="J252" s="145"/>
      <c r="K252" s="145"/>
      <c r="L252" s="145"/>
      <c r="M252" s="145"/>
      <c r="N252" s="145">
        <f t="shared" si="2"/>
        <v>4000</v>
      </c>
      <c r="O252" s="145"/>
      <c r="P252" s="145"/>
      <c r="Q252" s="145"/>
      <c r="R252" s="145"/>
      <c r="S252" s="145">
        <v>4000</v>
      </c>
    </row>
    <row r="253" s="121" customFormat="1" ht="21" customHeight="1" spans="1:19">
      <c r="A253" s="141" t="s">
        <v>70</v>
      </c>
      <c r="B253" s="142" t="s">
        <v>85</v>
      </c>
      <c r="C253" s="142" t="s">
        <v>556</v>
      </c>
      <c r="D253" s="143" t="s">
        <v>1907</v>
      </c>
      <c r="E253" s="143" t="s">
        <v>1906</v>
      </c>
      <c r="F253" s="143" t="s">
        <v>1634</v>
      </c>
      <c r="G253" s="144">
        <v>1</v>
      </c>
      <c r="H253" s="145"/>
      <c r="I253" s="145">
        <f>VLOOKUP(D253,[1]Sheet1!$G:$K,5,FALSE)</f>
        <v>2000</v>
      </c>
      <c r="J253" s="145"/>
      <c r="K253" s="145"/>
      <c r="L253" s="145"/>
      <c r="M253" s="145"/>
      <c r="N253" s="145">
        <f t="shared" si="2"/>
        <v>2000</v>
      </c>
      <c r="O253" s="145"/>
      <c r="P253" s="145"/>
      <c r="Q253" s="145"/>
      <c r="R253" s="145"/>
      <c r="S253" s="145">
        <v>2000</v>
      </c>
    </row>
    <row r="254" s="121" customFormat="1" ht="21" customHeight="1" spans="1:19">
      <c r="A254" s="141" t="s">
        <v>70</v>
      </c>
      <c r="B254" s="142" t="s">
        <v>85</v>
      </c>
      <c r="C254" s="142" t="s">
        <v>556</v>
      </c>
      <c r="D254" s="143" t="s">
        <v>1908</v>
      </c>
      <c r="E254" s="143" t="s">
        <v>1906</v>
      </c>
      <c r="F254" s="143" t="s">
        <v>1634</v>
      </c>
      <c r="G254" s="144">
        <v>1</v>
      </c>
      <c r="H254" s="145"/>
      <c r="I254" s="145">
        <f>VLOOKUP(D254,[1]Sheet1!$G:$K,5,FALSE)</f>
        <v>2000</v>
      </c>
      <c r="J254" s="145"/>
      <c r="K254" s="145"/>
      <c r="L254" s="145"/>
      <c r="M254" s="145"/>
      <c r="N254" s="145">
        <f t="shared" si="2"/>
        <v>2000</v>
      </c>
      <c r="O254" s="145"/>
      <c r="P254" s="145"/>
      <c r="Q254" s="145"/>
      <c r="R254" s="145"/>
      <c r="S254" s="145">
        <v>2000</v>
      </c>
    </row>
    <row r="255" s="121" customFormat="1" ht="21" customHeight="1" spans="1:19">
      <c r="A255" s="141" t="s">
        <v>70</v>
      </c>
      <c r="B255" s="142" t="s">
        <v>85</v>
      </c>
      <c r="C255" s="142" t="s">
        <v>556</v>
      </c>
      <c r="D255" s="143" t="s">
        <v>1909</v>
      </c>
      <c r="E255" s="143" t="s">
        <v>1910</v>
      </c>
      <c r="F255" s="143" t="s">
        <v>1634</v>
      </c>
      <c r="G255" s="144">
        <v>1</v>
      </c>
      <c r="H255" s="145"/>
      <c r="I255" s="145">
        <f>VLOOKUP(D255,[1]Sheet1!$G:$K,5,FALSE)</f>
        <v>450000</v>
      </c>
      <c r="J255" s="145"/>
      <c r="K255" s="145"/>
      <c r="L255" s="145"/>
      <c r="M255" s="145"/>
      <c r="N255" s="145">
        <f t="shared" si="2"/>
        <v>450000</v>
      </c>
      <c r="O255" s="145"/>
      <c r="P255" s="145"/>
      <c r="Q255" s="145"/>
      <c r="R255" s="145"/>
      <c r="S255" s="145">
        <v>450000</v>
      </c>
    </row>
    <row r="256" s="121" customFormat="1" ht="21" customHeight="1" spans="1:19">
      <c r="A256" s="141" t="s">
        <v>70</v>
      </c>
      <c r="B256" s="142" t="s">
        <v>85</v>
      </c>
      <c r="C256" s="142" t="s">
        <v>556</v>
      </c>
      <c r="D256" s="143" t="s">
        <v>1911</v>
      </c>
      <c r="E256" s="143" t="s">
        <v>1910</v>
      </c>
      <c r="F256" s="143" t="s">
        <v>1634</v>
      </c>
      <c r="G256" s="144">
        <v>1</v>
      </c>
      <c r="H256" s="145"/>
      <c r="I256" s="145">
        <f>VLOOKUP(D256,[1]Sheet1!$G:$K,5,FALSE)</f>
        <v>2000000</v>
      </c>
      <c r="J256" s="145"/>
      <c r="K256" s="145"/>
      <c r="L256" s="145"/>
      <c r="M256" s="145"/>
      <c r="N256" s="145">
        <f t="shared" si="2"/>
        <v>2000000</v>
      </c>
      <c r="O256" s="145"/>
      <c r="P256" s="145"/>
      <c r="Q256" s="145"/>
      <c r="R256" s="145"/>
      <c r="S256" s="145">
        <v>2000000</v>
      </c>
    </row>
    <row r="257" s="121" customFormat="1" ht="21" customHeight="1" spans="1:19">
      <c r="A257" s="141" t="s">
        <v>70</v>
      </c>
      <c r="B257" s="142" t="s">
        <v>85</v>
      </c>
      <c r="C257" s="142" t="s">
        <v>556</v>
      </c>
      <c r="D257" s="143" t="s">
        <v>1912</v>
      </c>
      <c r="E257" s="143" t="s">
        <v>1910</v>
      </c>
      <c r="F257" s="143" t="s">
        <v>1177</v>
      </c>
      <c r="G257" s="144">
        <v>1</v>
      </c>
      <c r="H257" s="145"/>
      <c r="I257" s="145">
        <f>VLOOKUP(D257,[1]Sheet1!$G:$K,5,FALSE)</f>
        <v>2200000</v>
      </c>
      <c r="J257" s="145"/>
      <c r="K257" s="145"/>
      <c r="L257" s="145"/>
      <c r="M257" s="145"/>
      <c r="N257" s="145">
        <f t="shared" si="2"/>
        <v>2200000</v>
      </c>
      <c r="O257" s="145"/>
      <c r="P257" s="145"/>
      <c r="Q257" s="145"/>
      <c r="R257" s="145"/>
      <c r="S257" s="145">
        <v>2200000</v>
      </c>
    </row>
    <row r="258" s="121" customFormat="1" ht="21" customHeight="1" spans="1:19">
      <c r="A258" s="141" t="s">
        <v>70</v>
      </c>
      <c r="B258" s="142" t="s">
        <v>85</v>
      </c>
      <c r="C258" s="142" t="s">
        <v>556</v>
      </c>
      <c r="D258" s="143" t="s">
        <v>1913</v>
      </c>
      <c r="E258" s="143" t="s">
        <v>1910</v>
      </c>
      <c r="F258" s="143" t="s">
        <v>1177</v>
      </c>
      <c r="G258" s="144">
        <v>1</v>
      </c>
      <c r="H258" s="145"/>
      <c r="I258" s="145">
        <f>VLOOKUP(D258,[1]Sheet1!$G:$K,5,FALSE)</f>
        <v>450000</v>
      </c>
      <c r="J258" s="145"/>
      <c r="K258" s="145"/>
      <c r="L258" s="145"/>
      <c r="M258" s="145"/>
      <c r="N258" s="145">
        <f t="shared" si="2"/>
        <v>450000</v>
      </c>
      <c r="O258" s="145"/>
      <c r="P258" s="145"/>
      <c r="Q258" s="145"/>
      <c r="R258" s="145"/>
      <c r="S258" s="145">
        <v>450000</v>
      </c>
    </row>
    <row r="259" s="121" customFormat="1" ht="21" customHeight="1" spans="1:19">
      <c r="A259" s="141" t="s">
        <v>70</v>
      </c>
      <c r="B259" s="142" t="s">
        <v>85</v>
      </c>
      <c r="C259" s="142" t="s">
        <v>556</v>
      </c>
      <c r="D259" s="143" t="s">
        <v>1914</v>
      </c>
      <c r="E259" s="143" t="s">
        <v>1910</v>
      </c>
      <c r="F259" s="143" t="s">
        <v>1634</v>
      </c>
      <c r="G259" s="144">
        <v>1</v>
      </c>
      <c r="H259" s="145"/>
      <c r="I259" s="145">
        <f>VLOOKUP(D259,[1]Sheet1!$G:$K,5,FALSE)</f>
        <v>55000</v>
      </c>
      <c r="J259" s="145"/>
      <c r="K259" s="145"/>
      <c r="L259" s="145"/>
      <c r="M259" s="145"/>
      <c r="N259" s="145">
        <f t="shared" si="2"/>
        <v>55000</v>
      </c>
      <c r="O259" s="145"/>
      <c r="P259" s="145"/>
      <c r="Q259" s="145"/>
      <c r="R259" s="145"/>
      <c r="S259" s="145">
        <v>55000</v>
      </c>
    </row>
    <row r="260" s="121" customFormat="1" ht="21" customHeight="1" spans="1:19">
      <c r="A260" s="141" t="s">
        <v>70</v>
      </c>
      <c r="B260" s="142" t="s">
        <v>85</v>
      </c>
      <c r="C260" s="142" t="s">
        <v>556</v>
      </c>
      <c r="D260" s="143" t="s">
        <v>1915</v>
      </c>
      <c r="E260" s="143" t="s">
        <v>1910</v>
      </c>
      <c r="F260" s="143" t="s">
        <v>1634</v>
      </c>
      <c r="G260" s="144">
        <v>1</v>
      </c>
      <c r="H260" s="145"/>
      <c r="I260" s="145">
        <f>VLOOKUP(D260,[1]Sheet1!$G:$K,5,FALSE)</f>
        <v>500000</v>
      </c>
      <c r="J260" s="145"/>
      <c r="K260" s="145"/>
      <c r="L260" s="145"/>
      <c r="M260" s="145"/>
      <c r="N260" s="145">
        <f t="shared" si="2"/>
        <v>500000</v>
      </c>
      <c r="O260" s="145"/>
      <c r="P260" s="145"/>
      <c r="Q260" s="145"/>
      <c r="R260" s="145"/>
      <c r="S260" s="145">
        <v>500000</v>
      </c>
    </row>
    <row r="261" s="121" customFormat="1" ht="21" customHeight="1" spans="1:19">
      <c r="A261" s="141" t="s">
        <v>70</v>
      </c>
      <c r="B261" s="142" t="s">
        <v>85</v>
      </c>
      <c r="C261" s="142" t="s">
        <v>556</v>
      </c>
      <c r="D261" s="143" t="s">
        <v>1916</v>
      </c>
      <c r="E261" s="143" t="s">
        <v>1910</v>
      </c>
      <c r="F261" s="143" t="s">
        <v>1634</v>
      </c>
      <c r="G261" s="144">
        <v>1</v>
      </c>
      <c r="H261" s="145"/>
      <c r="I261" s="145">
        <f>VLOOKUP(D261,[1]Sheet1!$G:$K,5,FALSE)</f>
        <v>30000</v>
      </c>
      <c r="J261" s="145"/>
      <c r="K261" s="145"/>
      <c r="L261" s="145"/>
      <c r="M261" s="145"/>
      <c r="N261" s="145">
        <f t="shared" si="2"/>
        <v>30000</v>
      </c>
      <c r="O261" s="145"/>
      <c r="P261" s="145"/>
      <c r="Q261" s="145"/>
      <c r="R261" s="145"/>
      <c r="S261" s="145">
        <v>30000</v>
      </c>
    </row>
    <row r="262" s="121" customFormat="1" ht="21" customHeight="1" spans="1:19">
      <c r="A262" s="141" t="s">
        <v>70</v>
      </c>
      <c r="B262" s="142" t="s">
        <v>85</v>
      </c>
      <c r="C262" s="142" t="s">
        <v>556</v>
      </c>
      <c r="D262" s="143" t="s">
        <v>1917</v>
      </c>
      <c r="E262" s="143" t="s">
        <v>1918</v>
      </c>
      <c r="F262" s="143" t="s">
        <v>1634</v>
      </c>
      <c r="G262" s="144">
        <v>10</v>
      </c>
      <c r="H262" s="145"/>
      <c r="I262" s="145">
        <f>VLOOKUP(D262,[1]Sheet1!$G:$K,5,FALSE)</f>
        <v>56000</v>
      </c>
      <c r="J262" s="145"/>
      <c r="K262" s="145"/>
      <c r="L262" s="145"/>
      <c r="M262" s="145"/>
      <c r="N262" s="145">
        <f t="shared" si="2"/>
        <v>56000</v>
      </c>
      <c r="O262" s="145"/>
      <c r="P262" s="145"/>
      <c r="Q262" s="145"/>
      <c r="R262" s="145"/>
      <c r="S262" s="145">
        <v>56000</v>
      </c>
    </row>
    <row r="263" ht="21" customHeight="1" spans="1:19">
      <c r="A263" s="141" t="s">
        <v>70</v>
      </c>
      <c r="B263" s="142" t="s">
        <v>89</v>
      </c>
      <c r="C263" s="142" t="s">
        <v>510</v>
      </c>
      <c r="D263" s="143" t="s">
        <v>1919</v>
      </c>
      <c r="E263" s="143" t="s">
        <v>1610</v>
      </c>
      <c r="F263" s="143" t="s">
        <v>1920</v>
      </c>
      <c r="G263" s="144">
        <v>90</v>
      </c>
      <c r="H263" s="145">
        <v>2700</v>
      </c>
      <c r="I263" s="145">
        <v>2700</v>
      </c>
      <c r="J263" s="145"/>
      <c r="K263" s="145"/>
      <c r="L263" s="145"/>
      <c r="M263" s="145"/>
      <c r="N263" s="145">
        <v>2700</v>
      </c>
      <c r="O263" s="145">
        <v>2700</v>
      </c>
      <c r="P263" s="145"/>
      <c r="Q263" s="145"/>
      <c r="R263" s="145"/>
      <c r="S263" s="145"/>
    </row>
    <row r="264" ht="21" customHeight="1" spans="1:19">
      <c r="A264" s="141" t="s">
        <v>70</v>
      </c>
      <c r="B264" s="142" t="s">
        <v>89</v>
      </c>
      <c r="C264" s="142" t="s">
        <v>576</v>
      </c>
      <c r="D264" s="143" t="s">
        <v>1921</v>
      </c>
      <c r="E264" s="143" t="s">
        <v>1921</v>
      </c>
      <c r="F264" s="143" t="s">
        <v>1634</v>
      </c>
      <c r="G264" s="144">
        <v>1</v>
      </c>
      <c r="H264" s="145">
        <v>20000</v>
      </c>
      <c r="I264" s="145">
        <v>20000</v>
      </c>
      <c r="J264" s="145"/>
      <c r="K264" s="145"/>
      <c r="L264" s="145"/>
      <c r="M264" s="145"/>
      <c r="N264" s="145">
        <v>20000</v>
      </c>
      <c r="O264" s="145">
        <v>20000</v>
      </c>
      <c r="P264" s="145"/>
      <c r="Q264" s="145"/>
      <c r="R264" s="145"/>
      <c r="S264" s="145"/>
    </row>
    <row r="265" ht="21" customHeight="1" spans="1:19">
      <c r="A265" s="141" t="s">
        <v>70</v>
      </c>
      <c r="B265" s="142" t="s">
        <v>89</v>
      </c>
      <c r="C265" s="142" t="s">
        <v>576</v>
      </c>
      <c r="D265" s="143" t="s">
        <v>1922</v>
      </c>
      <c r="E265" s="143" t="s">
        <v>1633</v>
      </c>
      <c r="F265" s="143" t="s">
        <v>847</v>
      </c>
      <c r="G265" s="144">
        <v>6</v>
      </c>
      <c r="H265" s="145">
        <v>6000</v>
      </c>
      <c r="I265" s="145">
        <v>6000</v>
      </c>
      <c r="J265" s="145"/>
      <c r="K265" s="145"/>
      <c r="L265" s="145"/>
      <c r="M265" s="145"/>
      <c r="N265" s="145">
        <v>6000</v>
      </c>
      <c r="O265" s="145">
        <v>6000</v>
      </c>
      <c r="P265" s="145"/>
      <c r="Q265" s="145"/>
      <c r="R265" s="145"/>
      <c r="S265" s="145"/>
    </row>
    <row r="266" ht="21" customHeight="1" spans="1:19">
      <c r="A266" s="141" t="s">
        <v>70</v>
      </c>
      <c r="B266" s="142" t="s">
        <v>91</v>
      </c>
      <c r="C266" s="142" t="s">
        <v>540</v>
      </c>
      <c r="D266" s="143" t="s">
        <v>1923</v>
      </c>
      <c r="E266" s="143" t="s">
        <v>1633</v>
      </c>
      <c r="F266" s="143" t="s">
        <v>720</v>
      </c>
      <c r="G266" s="144">
        <v>1</v>
      </c>
      <c r="H266" s="145">
        <v>628950</v>
      </c>
      <c r="I266" s="145">
        <v>628950</v>
      </c>
      <c r="J266" s="145"/>
      <c r="K266" s="145"/>
      <c r="L266" s="145"/>
      <c r="M266" s="145"/>
      <c r="N266" s="145">
        <v>628950</v>
      </c>
      <c r="O266" s="145">
        <v>628950</v>
      </c>
      <c r="P266" s="145"/>
      <c r="Q266" s="145"/>
      <c r="R266" s="145"/>
      <c r="S266" s="145"/>
    </row>
    <row r="267" ht="21" customHeight="1" spans="1:19">
      <c r="A267" s="141" t="s">
        <v>70</v>
      </c>
      <c r="B267" s="142" t="s">
        <v>93</v>
      </c>
      <c r="C267" s="142" t="s">
        <v>510</v>
      </c>
      <c r="D267" s="143" t="s">
        <v>1924</v>
      </c>
      <c r="E267" s="143" t="s">
        <v>1924</v>
      </c>
      <c r="F267" s="143" t="s">
        <v>1120</v>
      </c>
      <c r="G267" s="144">
        <v>1</v>
      </c>
      <c r="H267" s="145">
        <v>20000</v>
      </c>
      <c r="I267" s="145">
        <v>20000</v>
      </c>
      <c r="J267" s="145"/>
      <c r="K267" s="145"/>
      <c r="L267" s="145"/>
      <c r="M267" s="145"/>
      <c r="N267" s="145">
        <v>20000</v>
      </c>
      <c r="O267" s="145">
        <v>20000</v>
      </c>
      <c r="P267" s="145"/>
      <c r="Q267" s="145"/>
      <c r="R267" s="145"/>
      <c r="S267" s="145"/>
    </row>
    <row r="268" ht="21" customHeight="1" spans="1:19">
      <c r="A268" s="141" t="s">
        <v>70</v>
      </c>
      <c r="B268" s="142" t="s">
        <v>93</v>
      </c>
      <c r="C268" s="142" t="s">
        <v>510</v>
      </c>
      <c r="D268" s="143" t="s">
        <v>1925</v>
      </c>
      <c r="E268" s="143" t="s">
        <v>1926</v>
      </c>
      <c r="F268" s="143" t="s">
        <v>1120</v>
      </c>
      <c r="G268" s="144">
        <v>1</v>
      </c>
      <c r="H268" s="145">
        <v>49000</v>
      </c>
      <c r="I268" s="145">
        <v>49000</v>
      </c>
      <c r="J268" s="145"/>
      <c r="K268" s="145"/>
      <c r="L268" s="145"/>
      <c r="M268" s="145"/>
      <c r="N268" s="145">
        <v>49000</v>
      </c>
      <c r="O268" s="145">
        <v>49000</v>
      </c>
      <c r="P268" s="145"/>
      <c r="Q268" s="145"/>
      <c r="R268" s="145"/>
      <c r="S268" s="145"/>
    </row>
    <row r="269" ht="21" customHeight="1" spans="1:19">
      <c r="A269" s="141" t="s">
        <v>70</v>
      </c>
      <c r="B269" s="142" t="s">
        <v>93</v>
      </c>
      <c r="C269" s="142" t="s">
        <v>510</v>
      </c>
      <c r="D269" s="143" t="s">
        <v>1927</v>
      </c>
      <c r="E269" s="143" t="s">
        <v>1928</v>
      </c>
      <c r="F269" s="143" t="s">
        <v>774</v>
      </c>
      <c r="G269" s="144">
        <v>1</v>
      </c>
      <c r="H269" s="145">
        <v>36000</v>
      </c>
      <c r="I269" s="145">
        <v>36000</v>
      </c>
      <c r="J269" s="145"/>
      <c r="K269" s="145"/>
      <c r="L269" s="145"/>
      <c r="M269" s="145"/>
      <c r="N269" s="145">
        <v>36000</v>
      </c>
      <c r="O269" s="145">
        <v>36000</v>
      </c>
      <c r="P269" s="145"/>
      <c r="Q269" s="145"/>
      <c r="R269" s="145"/>
      <c r="S269" s="145"/>
    </row>
    <row r="270" ht="21" customHeight="1" spans="1:19">
      <c r="A270" s="141" t="s">
        <v>70</v>
      </c>
      <c r="B270" s="142" t="s">
        <v>93</v>
      </c>
      <c r="C270" s="142" t="s">
        <v>510</v>
      </c>
      <c r="D270" s="143" t="s">
        <v>1929</v>
      </c>
      <c r="E270" s="143" t="s">
        <v>1930</v>
      </c>
      <c r="F270" s="143" t="s">
        <v>1120</v>
      </c>
      <c r="G270" s="144">
        <v>1</v>
      </c>
      <c r="H270" s="145">
        <v>10000</v>
      </c>
      <c r="I270" s="145">
        <v>10000</v>
      </c>
      <c r="J270" s="145"/>
      <c r="K270" s="145"/>
      <c r="L270" s="145"/>
      <c r="M270" s="145"/>
      <c r="N270" s="145">
        <v>10000</v>
      </c>
      <c r="O270" s="145">
        <v>10000</v>
      </c>
      <c r="P270" s="145"/>
      <c r="Q270" s="145"/>
      <c r="R270" s="145"/>
      <c r="S270" s="145"/>
    </row>
    <row r="271" ht="21" customHeight="1" spans="1:19">
      <c r="A271" s="141" t="s">
        <v>70</v>
      </c>
      <c r="B271" s="142" t="s">
        <v>93</v>
      </c>
      <c r="C271" s="142" t="s">
        <v>510</v>
      </c>
      <c r="D271" s="143" t="s">
        <v>1727</v>
      </c>
      <c r="E271" s="143" t="s">
        <v>1727</v>
      </c>
      <c r="F271" s="143" t="s">
        <v>1120</v>
      </c>
      <c r="G271" s="144">
        <v>1</v>
      </c>
      <c r="H271" s="145">
        <v>40000</v>
      </c>
      <c r="I271" s="145">
        <v>40000</v>
      </c>
      <c r="J271" s="145"/>
      <c r="K271" s="145"/>
      <c r="L271" s="145"/>
      <c r="M271" s="145"/>
      <c r="N271" s="145">
        <v>40000</v>
      </c>
      <c r="O271" s="145">
        <v>40000</v>
      </c>
      <c r="P271" s="145"/>
      <c r="Q271" s="145"/>
      <c r="R271" s="145"/>
      <c r="S271" s="145"/>
    </row>
    <row r="272" ht="21" customHeight="1" spans="1:19">
      <c r="A272" s="141" t="s">
        <v>70</v>
      </c>
      <c r="B272" s="142" t="s">
        <v>93</v>
      </c>
      <c r="C272" s="142" t="s">
        <v>515</v>
      </c>
      <c r="D272" s="143" t="s">
        <v>1931</v>
      </c>
      <c r="E272" s="143" t="s">
        <v>1932</v>
      </c>
      <c r="F272" s="143" t="s">
        <v>1695</v>
      </c>
      <c r="G272" s="144">
        <v>6</v>
      </c>
      <c r="H272" s="145">
        <v>3000</v>
      </c>
      <c r="I272" s="145">
        <v>3000</v>
      </c>
      <c r="J272" s="145"/>
      <c r="K272" s="145"/>
      <c r="L272" s="145"/>
      <c r="M272" s="145"/>
      <c r="N272" s="145">
        <v>3000</v>
      </c>
      <c r="O272" s="145">
        <v>3000</v>
      </c>
      <c r="P272" s="145"/>
      <c r="Q272" s="145"/>
      <c r="R272" s="145"/>
      <c r="S272" s="145"/>
    </row>
    <row r="273" ht="21" customHeight="1" spans="1:19">
      <c r="A273" s="141" t="s">
        <v>70</v>
      </c>
      <c r="B273" s="142" t="s">
        <v>93</v>
      </c>
      <c r="C273" s="142" t="s">
        <v>515</v>
      </c>
      <c r="D273" s="143" t="s">
        <v>1933</v>
      </c>
      <c r="E273" s="143" t="s">
        <v>1934</v>
      </c>
      <c r="F273" s="143" t="s">
        <v>1738</v>
      </c>
      <c r="G273" s="144">
        <v>5</v>
      </c>
      <c r="H273" s="145">
        <v>5000</v>
      </c>
      <c r="I273" s="145">
        <v>5000</v>
      </c>
      <c r="J273" s="145"/>
      <c r="K273" s="145"/>
      <c r="L273" s="145"/>
      <c r="M273" s="145"/>
      <c r="N273" s="145">
        <v>5000</v>
      </c>
      <c r="O273" s="145">
        <v>5000</v>
      </c>
      <c r="P273" s="145"/>
      <c r="Q273" s="145"/>
      <c r="R273" s="145"/>
      <c r="S273" s="145"/>
    </row>
    <row r="274" ht="21" customHeight="1" spans="1:19">
      <c r="A274" s="141" t="s">
        <v>70</v>
      </c>
      <c r="B274" s="142" t="s">
        <v>93</v>
      </c>
      <c r="C274" s="142" t="s">
        <v>515</v>
      </c>
      <c r="D274" s="143" t="s">
        <v>1731</v>
      </c>
      <c r="E274" s="143" t="s">
        <v>1732</v>
      </c>
      <c r="F274" s="143" t="s">
        <v>1634</v>
      </c>
      <c r="G274" s="144">
        <v>1</v>
      </c>
      <c r="H274" s="145">
        <v>3000</v>
      </c>
      <c r="I274" s="145">
        <v>3000</v>
      </c>
      <c r="J274" s="145"/>
      <c r="K274" s="145"/>
      <c r="L274" s="145"/>
      <c r="M274" s="145"/>
      <c r="N274" s="145">
        <v>3000</v>
      </c>
      <c r="O274" s="145">
        <v>3000</v>
      </c>
      <c r="P274" s="145"/>
      <c r="Q274" s="145"/>
      <c r="R274" s="145"/>
      <c r="S274" s="145"/>
    </row>
    <row r="275" ht="21" customHeight="1" spans="1:19">
      <c r="A275" s="141" t="s">
        <v>70</v>
      </c>
      <c r="B275" s="142" t="s">
        <v>93</v>
      </c>
      <c r="C275" s="142" t="s">
        <v>515</v>
      </c>
      <c r="D275" s="143" t="s">
        <v>1935</v>
      </c>
      <c r="E275" s="143" t="s">
        <v>1633</v>
      </c>
      <c r="F275" s="143" t="s">
        <v>1695</v>
      </c>
      <c r="G275" s="144">
        <v>1</v>
      </c>
      <c r="H275" s="145">
        <v>35000</v>
      </c>
      <c r="I275" s="145">
        <v>35000</v>
      </c>
      <c r="J275" s="145"/>
      <c r="K275" s="145"/>
      <c r="L275" s="145"/>
      <c r="M275" s="145"/>
      <c r="N275" s="145">
        <v>35000</v>
      </c>
      <c r="O275" s="145">
        <v>35000</v>
      </c>
      <c r="P275" s="145"/>
      <c r="Q275" s="145"/>
      <c r="R275" s="145"/>
      <c r="S275" s="145"/>
    </row>
    <row r="276" ht="21" customHeight="1" spans="1:19">
      <c r="A276" s="141" t="s">
        <v>70</v>
      </c>
      <c r="B276" s="142" t="s">
        <v>93</v>
      </c>
      <c r="C276" s="142" t="s">
        <v>515</v>
      </c>
      <c r="D276" s="143" t="s">
        <v>1936</v>
      </c>
      <c r="E276" s="143" t="s">
        <v>1633</v>
      </c>
      <c r="F276" s="143" t="s">
        <v>1695</v>
      </c>
      <c r="G276" s="144">
        <v>3</v>
      </c>
      <c r="H276" s="145">
        <v>4500</v>
      </c>
      <c r="I276" s="145">
        <v>4500</v>
      </c>
      <c r="J276" s="145"/>
      <c r="K276" s="145"/>
      <c r="L276" s="145"/>
      <c r="M276" s="145"/>
      <c r="N276" s="145">
        <v>4500</v>
      </c>
      <c r="O276" s="145">
        <v>4500</v>
      </c>
      <c r="P276" s="145"/>
      <c r="Q276" s="145"/>
      <c r="R276" s="145"/>
      <c r="S276" s="145"/>
    </row>
    <row r="277" ht="21" customHeight="1" spans="1:19">
      <c r="A277" s="141" t="s">
        <v>70</v>
      </c>
      <c r="B277" s="142" t="s">
        <v>93</v>
      </c>
      <c r="C277" s="142" t="s">
        <v>515</v>
      </c>
      <c r="D277" s="143" t="s">
        <v>1937</v>
      </c>
      <c r="E277" s="143" t="s">
        <v>1633</v>
      </c>
      <c r="F277" s="143" t="s">
        <v>1634</v>
      </c>
      <c r="G277" s="144">
        <v>1</v>
      </c>
      <c r="H277" s="145">
        <v>3500</v>
      </c>
      <c r="I277" s="145">
        <v>3500</v>
      </c>
      <c r="J277" s="145"/>
      <c r="K277" s="145"/>
      <c r="L277" s="145"/>
      <c r="M277" s="145"/>
      <c r="N277" s="145">
        <v>3500</v>
      </c>
      <c r="O277" s="145">
        <v>3500</v>
      </c>
      <c r="P277" s="145"/>
      <c r="Q277" s="145"/>
      <c r="R277" s="145"/>
      <c r="S277" s="145"/>
    </row>
    <row r="278" ht="21" customHeight="1" spans="1:19">
      <c r="A278" s="141" t="s">
        <v>70</v>
      </c>
      <c r="B278" s="142" t="s">
        <v>93</v>
      </c>
      <c r="C278" s="142" t="s">
        <v>515</v>
      </c>
      <c r="D278" s="143" t="s">
        <v>1678</v>
      </c>
      <c r="E278" s="143" t="s">
        <v>1671</v>
      </c>
      <c r="F278" s="143" t="s">
        <v>1634</v>
      </c>
      <c r="G278" s="144">
        <v>4</v>
      </c>
      <c r="H278" s="145">
        <v>20000</v>
      </c>
      <c r="I278" s="145">
        <v>20000</v>
      </c>
      <c r="J278" s="145"/>
      <c r="K278" s="145"/>
      <c r="L278" s="145"/>
      <c r="M278" s="145"/>
      <c r="N278" s="145">
        <v>20000</v>
      </c>
      <c r="O278" s="145">
        <v>20000</v>
      </c>
      <c r="P278" s="145"/>
      <c r="Q278" s="145"/>
      <c r="R278" s="145"/>
      <c r="S278" s="145"/>
    </row>
    <row r="279" ht="21" customHeight="1" spans="1:19">
      <c r="A279" s="141" t="s">
        <v>70</v>
      </c>
      <c r="B279" s="142" t="s">
        <v>93</v>
      </c>
      <c r="C279" s="142" t="s">
        <v>515</v>
      </c>
      <c r="D279" s="143" t="s">
        <v>1938</v>
      </c>
      <c r="E279" s="143" t="s">
        <v>1846</v>
      </c>
      <c r="F279" s="143" t="s">
        <v>1634</v>
      </c>
      <c r="G279" s="144">
        <v>2</v>
      </c>
      <c r="H279" s="145">
        <v>26000</v>
      </c>
      <c r="I279" s="145">
        <v>26000</v>
      </c>
      <c r="J279" s="145"/>
      <c r="K279" s="145"/>
      <c r="L279" s="145"/>
      <c r="M279" s="145"/>
      <c r="N279" s="145">
        <v>26000</v>
      </c>
      <c r="O279" s="145">
        <v>26000</v>
      </c>
      <c r="P279" s="145"/>
      <c r="Q279" s="145"/>
      <c r="R279" s="145"/>
      <c r="S279" s="145"/>
    </row>
    <row r="280" ht="21" customHeight="1" spans="1:19">
      <c r="A280" s="141" t="s">
        <v>70</v>
      </c>
      <c r="B280" s="142" t="s">
        <v>93</v>
      </c>
      <c r="C280" s="142" t="s">
        <v>515</v>
      </c>
      <c r="D280" s="143" t="s">
        <v>1939</v>
      </c>
      <c r="E280" s="143" t="s">
        <v>1846</v>
      </c>
      <c r="F280" s="143" t="s">
        <v>1634</v>
      </c>
      <c r="G280" s="144">
        <v>1</v>
      </c>
      <c r="H280" s="145">
        <v>9000</v>
      </c>
      <c r="I280" s="145">
        <v>9000</v>
      </c>
      <c r="J280" s="145"/>
      <c r="K280" s="145"/>
      <c r="L280" s="145"/>
      <c r="M280" s="145"/>
      <c r="N280" s="145">
        <v>9000</v>
      </c>
      <c r="O280" s="145">
        <v>9000</v>
      </c>
      <c r="P280" s="145"/>
      <c r="Q280" s="145"/>
      <c r="R280" s="145"/>
      <c r="S280" s="145"/>
    </row>
    <row r="281" ht="21" customHeight="1" spans="1:19">
      <c r="A281" s="141" t="s">
        <v>70</v>
      </c>
      <c r="B281" s="142" t="s">
        <v>93</v>
      </c>
      <c r="C281" s="142" t="s">
        <v>515</v>
      </c>
      <c r="D281" s="143" t="s">
        <v>1940</v>
      </c>
      <c r="E281" s="143" t="s">
        <v>1940</v>
      </c>
      <c r="F281" s="143" t="s">
        <v>1634</v>
      </c>
      <c r="G281" s="144">
        <v>1</v>
      </c>
      <c r="H281" s="145">
        <v>3000</v>
      </c>
      <c r="I281" s="145">
        <v>3000</v>
      </c>
      <c r="J281" s="145"/>
      <c r="K281" s="145"/>
      <c r="L281" s="145"/>
      <c r="M281" s="145"/>
      <c r="N281" s="145">
        <v>3000</v>
      </c>
      <c r="O281" s="145">
        <v>3000</v>
      </c>
      <c r="P281" s="145"/>
      <c r="Q281" s="145"/>
      <c r="R281" s="145"/>
      <c r="S281" s="145"/>
    </row>
    <row r="282" ht="21" customHeight="1" spans="1:19">
      <c r="A282" s="141" t="s">
        <v>70</v>
      </c>
      <c r="B282" s="142" t="s">
        <v>93</v>
      </c>
      <c r="C282" s="142" t="s">
        <v>515</v>
      </c>
      <c r="D282" s="143" t="s">
        <v>1941</v>
      </c>
      <c r="E282" s="143" t="s">
        <v>1870</v>
      </c>
      <c r="F282" s="143" t="s">
        <v>1634</v>
      </c>
      <c r="G282" s="144">
        <v>1</v>
      </c>
      <c r="H282" s="145">
        <v>100000</v>
      </c>
      <c r="I282" s="145">
        <v>100000</v>
      </c>
      <c r="J282" s="145"/>
      <c r="K282" s="145"/>
      <c r="L282" s="145"/>
      <c r="M282" s="145"/>
      <c r="N282" s="145">
        <v>100000</v>
      </c>
      <c r="O282" s="145">
        <v>100000</v>
      </c>
      <c r="P282" s="145"/>
      <c r="Q282" s="145"/>
      <c r="R282" s="145"/>
      <c r="S282" s="145"/>
    </row>
    <row r="283" ht="21" customHeight="1" spans="1:19">
      <c r="A283" s="141" t="s">
        <v>70</v>
      </c>
      <c r="B283" s="142" t="s">
        <v>95</v>
      </c>
      <c r="C283" s="142" t="s">
        <v>510</v>
      </c>
      <c r="D283" s="143" t="s">
        <v>1942</v>
      </c>
      <c r="E283" s="143" t="s">
        <v>1610</v>
      </c>
      <c r="F283" s="143" t="s">
        <v>1187</v>
      </c>
      <c r="G283" s="144">
        <v>3</v>
      </c>
      <c r="H283" s="145">
        <v>540</v>
      </c>
      <c r="I283" s="145">
        <v>540</v>
      </c>
      <c r="J283" s="145"/>
      <c r="K283" s="145"/>
      <c r="L283" s="145"/>
      <c r="M283" s="145"/>
      <c r="N283" s="145">
        <v>540</v>
      </c>
      <c r="O283" s="145">
        <v>540</v>
      </c>
      <c r="P283" s="145"/>
      <c r="Q283" s="145"/>
      <c r="R283" s="145"/>
      <c r="S283" s="145"/>
    </row>
    <row r="284" ht="21" customHeight="1" spans="1:19">
      <c r="A284" s="141" t="s">
        <v>70</v>
      </c>
      <c r="B284" s="142" t="s">
        <v>95</v>
      </c>
      <c r="C284" s="142" t="s">
        <v>510</v>
      </c>
      <c r="D284" s="143" t="s">
        <v>1919</v>
      </c>
      <c r="E284" s="143" t="s">
        <v>1610</v>
      </c>
      <c r="F284" s="143" t="s">
        <v>1187</v>
      </c>
      <c r="G284" s="144">
        <v>63</v>
      </c>
      <c r="H284" s="145">
        <v>10080</v>
      </c>
      <c r="I284" s="145">
        <v>10080</v>
      </c>
      <c r="J284" s="145"/>
      <c r="K284" s="145"/>
      <c r="L284" s="145"/>
      <c r="M284" s="145"/>
      <c r="N284" s="145">
        <v>10080</v>
      </c>
      <c r="O284" s="145">
        <v>10080</v>
      </c>
      <c r="P284" s="145"/>
      <c r="Q284" s="145"/>
      <c r="R284" s="145"/>
      <c r="S284" s="145"/>
    </row>
    <row r="285" ht="21" customHeight="1" spans="1:19">
      <c r="A285" s="141" t="s">
        <v>70</v>
      </c>
      <c r="B285" s="142" t="s">
        <v>95</v>
      </c>
      <c r="C285" s="142" t="s">
        <v>593</v>
      </c>
      <c r="D285" s="143" t="s">
        <v>1729</v>
      </c>
      <c r="E285" s="143" t="s">
        <v>1729</v>
      </c>
      <c r="F285" s="143" t="s">
        <v>1822</v>
      </c>
      <c r="G285" s="144">
        <v>1</v>
      </c>
      <c r="H285" s="145">
        <v>5800</v>
      </c>
      <c r="I285" s="145">
        <v>5800</v>
      </c>
      <c r="J285" s="145"/>
      <c r="K285" s="145"/>
      <c r="L285" s="145"/>
      <c r="M285" s="145"/>
      <c r="N285" s="145">
        <v>5800</v>
      </c>
      <c r="O285" s="145">
        <v>5800</v>
      </c>
      <c r="P285" s="145"/>
      <c r="Q285" s="145"/>
      <c r="R285" s="145"/>
      <c r="S285" s="145"/>
    </row>
    <row r="286" ht="21" customHeight="1" spans="1:19">
      <c r="A286" s="141" t="s">
        <v>70</v>
      </c>
      <c r="B286" s="142" t="s">
        <v>95</v>
      </c>
      <c r="C286" s="142" t="s">
        <v>593</v>
      </c>
      <c r="D286" s="143" t="s">
        <v>1943</v>
      </c>
      <c r="E286" s="143" t="s">
        <v>1729</v>
      </c>
      <c r="F286" s="143" t="s">
        <v>1634</v>
      </c>
      <c r="G286" s="144">
        <v>1</v>
      </c>
      <c r="H286" s="145">
        <v>16000</v>
      </c>
      <c r="I286" s="145">
        <v>16000</v>
      </c>
      <c r="J286" s="145"/>
      <c r="K286" s="145"/>
      <c r="L286" s="145"/>
      <c r="M286" s="145"/>
      <c r="N286" s="145">
        <v>16000</v>
      </c>
      <c r="O286" s="145">
        <v>16000</v>
      </c>
      <c r="P286" s="145"/>
      <c r="Q286" s="145"/>
      <c r="R286" s="145"/>
      <c r="S286" s="145"/>
    </row>
    <row r="287" ht="21" customHeight="1" spans="1:19">
      <c r="A287" s="141" t="s">
        <v>70</v>
      </c>
      <c r="B287" s="142" t="s">
        <v>95</v>
      </c>
      <c r="C287" s="142" t="s">
        <v>593</v>
      </c>
      <c r="D287" s="143" t="s">
        <v>1644</v>
      </c>
      <c r="E287" s="143" t="s">
        <v>1644</v>
      </c>
      <c r="F287" s="143" t="s">
        <v>1634</v>
      </c>
      <c r="G287" s="144">
        <v>3</v>
      </c>
      <c r="H287" s="145">
        <v>3600</v>
      </c>
      <c r="I287" s="145">
        <v>3600</v>
      </c>
      <c r="J287" s="145"/>
      <c r="K287" s="145"/>
      <c r="L287" s="145"/>
      <c r="M287" s="145"/>
      <c r="N287" s="145">
        <v>3600</v>
      </c>
      <c r="O287" s="145">
        <v>3600</v>
      </c>
      <c r="P287" s="145"/>
      <c r="Q287" s="145"/>
      <c r="R287" s="145"/>
      <c r="S287" s="145"/>
    </row>
    <row r="288" ht="21" customHeight="1" spans="1:19">
      <c r="A288" s="141" t="s">
        <v>70</v>
      </c>
      <c r="B288" s="142" t="s">
        <v>95</v>
      </c>
      <c r="C288" s="142" t="s">
        <v>593</v>
      </c>
      <c r="D288" s="143" t="s">
        <v>1921</v>
      </c>
      <c r="E288" s="143" t="s">
        <v>1921</v>
      </c>
      <c r="F288" s="143" t="s">
        <v>1634</v>
      </c>
      <c r="G288" s="144">
        <v>2</v>
      </c>
      <c r="H288" s="145">
        <v>10000</v>
      </c>
      <c r="I288" s="145">
        <v>10000</v>
      </c>
      <c r="J288" s="145"/>
      <c r="K288" s="145"/>
      <c r="L288" s="145"/>
      <c r="M288" s="145"/>
      <c r="N288" s="145">
        <v>10000</v>
      </c>
      <c r="O288" s="145">
        <v>10000</v>
      </c>
      <c r="P288" s="145"/>
      <c r="Q288" s="145"/>
      <c r="R288" s="145"/>
      <c r="S288" s="145"/>
    </row>
    <row r="289" ht="21" customHeight="1" spans="1:19">
      <c r="A289" s="141" t="s">
        <v>70</v>
      </c>
      <c r="B289" s="142" t="s">
        <v>95</v>
      </c>
      <c r="C289" s="142" t="s">
        <v>593</v>
      </c>
      <c r="D289" s="143" t="s">
        <v>1944</v>
      </c>
      <c r="E289" s="143" t="s">
        <v>1934</v>
      </c>
      <c r="F289" s="143" t="s">
        <v>847</v>
      </c>
      <c r="G289" s="144">
        <v>11</v>
      </c>
      <c r="H289" s="145">
        <v>5500</v>
      </c>
      <c r="I289" s="145">
        <v>5500</v>
      </c>
      <c r="J289" s="145"/>
      <c r="K289" s="145"/>
      <c r="L289" s="145"/>
      <c r="M289" s="145"/>
      <c r="N289" s="145">
        <v>5500</v>
      </c>
      <c r="O289" s="145">
        <v>5500</v>
      </c>
      <c r="P289" s="145"/>
      <c r="Q289" s="145"/>
      <c r="R289" s="145"/>
      <c r="S289" s="145"/>
    </row>
    <row r="290" ht="21" customHeight="1" spans="1:19">
      <c r="A290" s="141" t="s">
        <v>70</v>
      </c>
      <c r="B290" s="142" t="s">
        <v>95</v>
      </c>
      <c r="C290" s="142" t="s">
        <v>593</v>
      </c>
      <c r="D290" s="143" t="s">
        <v>1733</v>
      </c>
      <c r="E290" s="143" t="s">
        <v>1685</v>
      </c>
      <c r="F290" s="143" t="s">
        <v>1634</v>
      </c>
      <c r="G290" s="144">
        <v>6</v>
      </c>
      <c r="H290" s="145">
        <v>42000</v>
      </c>
      <c r="I290" s="145">
        <v>42000</v>
      </c>
      <c r="J290" s="145"/>
      <c r="K290" s="145"/>
      <c r="L290" s="145"/>
      <c r="M290" s="145"/>
      <c r="N290" s="145">
        <v>42000</v>
      </c>
      <c r="O290" s="145">
        <v>42000</v>
      </c>
      <c r="P290" s="145"/>
      <c r="Q290" s="145"/>
      <c r="R290" s="145"/>
      <c r="S290" s="145"/>
    </row>
    <row r="291" ht="21" customHeight="1" spans="1:19">
      <c r="A291" s="141" t="s">
        <v>70</v>
      </c>
      <c r="B291" s="142" t="s">
        <v>95</v>
      </c>
      <c r="C291" s="142" t="s">
        <v>593</v>
      </c>
      <c r="D291" s="143" t="s">
        <v>1945</v>
      </c>
      <c r="E291" s="143" t="s">
        <v>1735</v>
      </c>
      <c r="F291" s="143" t="s">
        <v>1738</v>
      </c>
      <c r="G291" s="144">
        <v>30</v>
      </c>
      <c r="H291" s="145">
        <v>120000</v>
      </c>
      <c r="I291" s="145">
        <v>120000</v>
      </c>
      <c r="J291" s="145"/>
      <c r="K291" s="145"/>
      <c r="L291" s="145"/>
      <c r="M291" s="145"/>
      <c r="N291" s="145">
        <v>120000</v>
      </c>
      <c r="O291" s="145">
        <v>120000</v>
      </c>
      <c r="P291" s="145"/>
      <c r="Q291" s="145"/>
      <c r="R291" s="145"/>
      <c r="S291" s="145"/>
    </row>
    <row r="292" ht="21" customHeight="1" spans="1:19">
      <c r="A292" s="141" t="s">
        <v>70</v>
      </c>
      <c r="B292" s="142" t="s">
        <v>95</v>
      </c>
      <c r="C292" s="142" t="s">
        <v>593</v>
      </c>
      <c r="D292" s="143" t="s">
        <v>1946</v>
      </c>
      <c r="E292" s="143" t="s">
        <v>1946</v>
      </c>
      <c r="F292" s="143" t="s">
        <v>1695</v>
      </c>
      <c r="G292" s="144">
        <v>30</v>
      </c>
      <c r="H292" s="145">
        <v>15000</v>
      </c>
      <c r="I292" s="145">
        <v>15000</v>
      </c>
      <c r="J292" s="145"/>
      <c r="K292" s="145"/>
      <c r="L292" s="145"/>
      <c r="M292" s="145"/>
      <c r="N292" s="145">
        <v>15000</v>
      </c>
      <c r="O292" s="145">
        <v>15000</v>
      </c>
      <c r="P292" s="145"/>
      <c r="Q292" s="145"/>
      <c r="R292" s="145"/>
      <c r="S292" s="145"/>
    </row>
    <row r="293" ht="21" customHeight="1" spans="1:19">
      <c r="A293" s="141" t="s">
        <v>70</v>
      </c>
      <c r="B293" s="142" t="s">
        <v>95</v>
      </c>
      <c r="C293" s="142" t="s">
        <v>593</v>
      </c>
      <c r="D293" s="143" t="s">
        <v>1947</v>
      </c>
      <c r="E293" s="143" t="s">
        <v>1764</v>
      </c>
      <c r="F293" s="143" t="s">
        <v>1177</v>
      </c>
      <c r="G293" s="144">
        <v>3</v>
      </c>
      <c r="H293" s="145">
        <v>3000</v>
      </c>
      <c r="I293" s="145">
        <v>3000</v>
      </c>
      <c r="J293" s="145"/>
      <c r="K293" s="145"/>
      <c r="L293" s="145"/>
      <c r="M293" s="145"/>
      <c r="N293" s="145">
        <v>3000</v>
      </c>
      <c r="O293" s="145">
        <v>3000</v>
      </c>
      <c r="P293" s="145"/>
      <c r="Q293" s="145"/>
      <c r="R293" s="145"/>
      <c r="S293" s="145"/>
    </row>
    <row r="294" ht="21" customHeight="1" spans="1:19">
      <c r="A294" s="141" t="s">
        <v>70</v>
      </c>
      <c r="B294" s="142" t="s">
        <v>95</v>
      </c>
      <c r="C294" s="142" t="s">
        <v>593</v>
      </c>
      <c r="D294" s="143" t="s">
        <v>1948</v>
      </c>
      <c r="E294" s="143" t="s">
        <v>1647</v>
      </c>
      <c r="F294" s="143" t="s">
        <v>1634</v>
      </c>
      <c r="G294" s="144">
        <v>1</v>
      </c>
      <c r="H294" s="145">
        <v>1500</v>
      </c>
      <c r="I294" s="145">
        <v>1500</v>
      </c>
      <c r="J294" s="145"/>
      <c r="K294" s="145"/>
      <c r="L294" s="145"/>
      <c r="M294" s="145"/>
      <c r="N294" s="145">
        <v>1500</v>
      </c>
      <c r="O294" s="145">
        <v>1500</v>
      </c>
      <c r="P294" s="145"/>
      <c r="Q294" s="145"/>
      <c r="R294" s="145"/>
      <c r="S294" s="145"/>
    </row>
    <row r="295" ht="21" customHeight="1" spans="1:19">
      <c r="A295" s="141" t="s">
        <v>70</v>
      </c>
      <c r="B295" s="142" t="s">
        <v>95</v>
      </c>
      <c r="C295" s="142" t="s">
        <v>593</v>
      </c>
      <c r="D295" s="143" t="s">
        <v>1949</v>
      </c>
      <c r="E295" s="143" t="s">
        <v>1647</v>
      </c>
      <c r="F295" s="143" t="s">
        <v>1738</v>
      </c>
      <c r="G295" s="144">
        <v>1</v>
      </c>
      <c r="H295" s="145">
        <v>40000</v>
      </c>
      <c r="I295" s="145">
        <v>40000</v>
      </c>
      <c r="J295" s="145"/>
      <c r="K295" s="145"/>
      <c r="L295" s="145"/>
      <c r="M295" s="145"/>
      <c r="N295" s="145">
        <v>40000</v>
      </c>
      <c r="O295" s="145">
        <v>40000</v>
      </c>
      <c r="P295" s="145"/>
      <c r="Q295" s="145"/>
      <c r="R295" s="145"/>
      <c r="S295" s="145"/>
    </row>
    <row r="296" ht="21" customHeight="1" spans="1:19">
      <c r="A296" s="141" t="s">
        <v>70</v>
      </c>
      <c r="B296" s="142" t="s">
        <v>95</v>
      </c>
      <c r="C296" s="142" t="s">
        <v>593</v>
      </c>
      <c r="D296" s="143" t="s">
        <v>1950</v>
      </c>
      <c r="E296" s="143" t="s">
        <v>1780</v>
      </c>
      <c r="F296" s="143" t="s">
        <v>1634</v>
      </c>
      <c r="G296" s="144">
        <v>1</v>
      </c>
      <c r="H296" s="145">
        <v>10000</v>
      </c>
      <c r="I296" s="145">
        <v>10000</v>
      </c>
      <c r="J296" s="145"/>
      <c r="K296" s="145"/>
      <c r="L296" s="145"/>
      <c r="M296" s="145"/>
      <c r="N296" s="145">
        <v>10000</v>
      </c>
      <c r="O296" s="145">
        <v>10000</v>
      </c>
      <c r="P296" s="145"/>
      <c r="Q296" s="145"/>
      <c r="R296" s="145"/>
      <c r="S296" s="145"/>
    </row>
    <row r="297" ht="21" customHeight="1" spans="1:19">
      <c r="A297" s="141" t="s">
        <v>70</v>
      </c>
      <c r="B297" s="142" t="s">
        <v>95</v>
      </c>
      <c r="C297" s="142" t="s">
        <v>593</v>
      </c>
      <c r="D297" s="143" t="s">
        <v>1951</v>
      </c>
      <c r="E297" s="143" t="s">
        <v>1780</v>
      </c>
      <c r="F297" s="143" t="s">
        <v>1634</v>
      </c>
      <c r="G297" s="144">
        <v>1</v>
      </c>
      <c r="H297" s="145">
        <v>3000</v>
      </c>
      <c r="I297" s="145">
        <v>3000</v>
      </c>
      <c r="J297" s="145"/>
      <c r="K297" s="145"/>
      <c r="L297" s="145"/>
      <c r="M297" s="145"/>
      <c r="N297" s="145">
        <v>3000</v>
      </c>
      <c r="O297" s="145">
        <v>3000</v>
      </c>
      <c r="P297" s="145"/>
      <c r="Q297" s="145"/>
      <c r="R297" s="145"/>
      <c r="S297" s="145"/>
    </row>
    <row r="298" ht="21" customHeight="1" spans="1:19">
      <c r="A298" s="141" t="s">
        <v>70</v>
      </c>
      <c r="B298" s="142" t="s">
        <v>95</v>
      </c>
      <c r="C298" s="142" t="s">
        <v>593</v>
      </c>
      <c r="D298" s="143" t="s">
        <v>1952</v>
      </c>
      <c r="E298" s="143" t="s">
        <v>1794</v>
      </c>
      <c r="F298" s="143" t="s">
        <v>1634</v>
      </c>
      <c r="G298" s="144">
        <v>2</v>
      </c>
      <c r="H298" s="145">
        <v>3300</v>
      </c>
      <c r="I298" s="145">
        <v>3300</v>
      </c>
      <c r="J298" s="145"/>
      <c r="K298" s="145"/>
      <c r="L298" s="145"/>
      <c r="M298" s="145"/>
      <c r="N298" s="145">
        <v>3300</v>
      </c>
      <c r="O298" s="145">
        <v>3300</v>
      </c>
      <c r="P298" s="145"/>
      <c r="Q298" s="145"/>
      <c r="R298" s="145"/>
      <c r="S298" s="145"/>
    </row>
    <row r="299" ht="21" customHeight="1" spans="1:19">
      <c r="A299" s="141" t="s">
        <v>70</v>
      </c>
      <c r="B299" s="142" t="s">
        <v>95</v>
      </c>
      <c r="C299" s="142" t="s">
        <v>593</v>
      </c>
      <c r="D299" s="143" t="s">
        <v>1953</v>
      </c>
      <c r="E299" s="143" t="s">
        <v>1954</v>
      </c>
      <c r="F299" s="143" t="s">
        <v>1634</v>
      </c>
      <c r="G299" s="144">
        <v>1</v>
      </c>
      <c r="H299" s="145">
        <v>3000</v>
      </c>
      <c r="I299" s="145">
        <v>3000</v>
      </c>
      <c r="J299" s="145"/>
      <c r="K299" s="145"/>
      <c r="L299" s="145"/>
      <c r="M299" s="145"/>
      <c r="N299" s="145">
        <v>3000</v>
      </c>
      <c r="O299" s="145">
        <v>3000</v>
      </c>
      <c r="P299" s="145"/>
      <c r="Q299" s="145"/>
      <c r="R299" s="145"/>
      <c r="S299" s="145"/>
    </row>
    <row r="300" ht="21" customHeight="1" spans="1:19">
      <c r="A300" s="141" t="s">
        <v>70</v>
      </c>
      <c r="B300" s="142" t="s">
        <v>95</v>
      </c>
      <c r="C300" s="142" t="s">
        <v>593</v>
      </c>
      <c r="D300" s="143" t="s">
        <v>1955</v>
      </c>
      <c r="E300" s="143" t="s">
        <v>1797</v>
      </c>
      <c r="F300" s="143" t="s">
        <v>847</v>
      </c>
      <c r="G300" s="144">
        <v>1</v>
      </c>
      <c r="H300" s="145">
        <v>1600</v>
      </c>
      <c r="I300" s="145">
        <v>1600</v>
      </c>
      <c r="J300" s="145"/>
      <c r="K300" s="145"/>
      <c r="L300" s="145"/>
      <c r="M300" s="145"/>
      <c r="N300" s="145">
        <v>1600</v>
      </c>
      <c r="O300" s="145">
        <v>1600</v>
      </c>
      <c r="P300" s="145"/>
      <c r="Q300" s="145"/>
      <c r="R300" s="145"/>
      <c r="S300" s="145"/>
    </row>
    <row r="301" ht="21" customHeight="1" spans="1:19">
      <c r="A301" s="141" t="s">
        <v>70</v>
      </c>
      <c r="B301" s="142" t="s">
        <v>95</v>
      </c>
      <c r="C301" s="142" t="s">
        <v>593</v>
      </c>
      <c r="D301" s="143" t="s">
        <v>1956</v>
      </c>
      <c r="E301" s="143" t="s">
        <v>1797</v>
      </c>
      <c r="F301" s="143" t="s">
        <v>1634</v>
      </c>
      <c r="G301" s="144">
        <v>1</v>
      </c>
      <c r="H301" s="145">
        <v>1800</v>
      </c>
      <c r="I301" s="145">
        <v>1800</v>
      </c>
      <c r="J301" s="145"/>
      <c r="K301" s="145"/>
      <c r="L301" s="145"/>
      <c r="M301" s="145"/>
      <c r="N301" s="145">
        <v>1800</v>
      </c>
      <c r="O301" s="145">
        <v>1800</v>
      </c>
      <c r="P301" s="145"/>
      <c r="Q301" s="145"/>
      <c r="R301" s="145"/>
      <c r="S301" s="145"/>
    </row>
    <row r="302" ht="21" customHeight="1" spans="1:19">
      <c r="A302" s="141" t="s">
        <v>70</v>
      </c>
      <c r="B302" s="142" t="s">
        <v>95</v>
      </c>
      <c r="C302" s="142" t="s">
        <v>593</v>
      </c>
      <c r="D302" s="143" t="s">
        <v>1957</v>
      </c>
      <c r="E302" s="143" t="s">
        <v>1797</v>
      </c>
      <c r="F302" s="143" t="s">
        <v>1634</v>
      </c>
      <c r="G302" s="144">
        <v>1</v>
      </c>
      <c r="H302" s="145">
        <v>5500</v>
      </c>
      <c r="I302" s="145">
        <v>5500</v>
      </c>
      <c r="J302" s="145"/>
      <c r="K302" s="145"/>
      <c r="L302" s="145"/>
      <c r="M302" s="145"/>
      <c r="N302" s="145">
        <v>5500</v>
      </c>
      <c r="O302" s="145">
        <v>5500</v>
      </c>
      <c r="P302" s="145"/>
      <c r="Q302" s="145"/>
      <c r="R302" s="145"/>
      <c r="S302" s="145"/>
    </row>
    <row r="303" ht="21" customHeight="1" spans="1:19">
      <c r="A303" s="141" t="s">
        <v>70</v>
      </c>
      <c r="B303" s="142" t="s">
        <v>95</v>
      </c>
      <c r="C303" s="142" t="s">
        <v>593</v>
      </c>
      <c r="D303" s="143" t="s">
        <v>1958</v>
      </c>
      <c r="E303" s="143" t="s">
        <v>1800</v>
      </c>
      <c r="F303" s="143" t="s">
        <v>1738</v>
      </c>
      <c r="G303" s="144">
        <v>1</v>
      </c>
      <c r="H303" s="145">
        <v>2000</v>
      </c>
      <c r="I303" s="145">
        <v>2000</v>
      </c>
      <c r="J303" s="145"/>
      <c r="K303" s="145"/>
      <c r="L303" s="145"/>
      <c r="M303" s="145"/>
      <c r="N303" s="145">
        <v>2000</v>
      </c>
      <c r="O303" s="145">
        <v>2000</v>
      </c>
      <c r="P303" s="145"/>
      <c r="Q303" s="145"/>
      <c r="R303" s="145"/>
      <c r="S303" s="145"/>
    </row>
    <row r="304" ht="21" customHeight="1" spans="1:19">
      <c r="A304" s="141" t="s">
        <v>70</v>
      </c>
      <c r="B304" s="142" t="s">
        <v>95</v>
      </c>
      <c r="C304" s="142" t="s">
        <v>593</v>
      </c>
      <c r="D304" s="143" t="s">
        <v>1959</v>
      </c>
      <c r="E304" s="143" t="s">
        <v>1800</v>
      </c>
      <c r="F304" s="143" t="s">
        <v>1738</v>
      </c>
      <c r="G304" s="144">
        <v>6</v>
      </c>
      <c r="H304" s="145">
        <v>4800</v>
      </c>
      <c r="I304" s="145">
        <v>4800</v>
      </c>
      <c r="J304" s="145"/>
      <c r="K304" s="145"/>
      <c r="L304" s="145"/>
      <c r="M304" s="145"/>
      <c r="N304" s="145">
        <v>4800</v>
      </c>
      <c r="O304" s="145">
        <v>4800</v>
      </c>
      <c r="P304" s="145"/>
      <c r="Q304" s="145"/>
      <c r="R304" s="145"/>
      <c r="S304" s="145"/>
    </row>
    <row r="305" ht="21" customHeight="1" spans="1:19">
      <c r="A305" s="141" t="s">
        <v>70</v>
      </c>
      <c r="B305" s="142" t="s">
        <v>95</v>
      </c>
      <c r="C305" s="142" t="s">
        <v>593</v>
      </c>
      <c r="D305" s="143" t="s">
        <v>1960</v>
      </c>
      <c r="E305" s="143" t="s">
        <v>1961</v>
      </c>
      <c r="F305" s="143" t="s">
        <v>1634</v>
      </c>
      <c r="G305" s="144">
        <v>1</v>
      </c>
      <c r="H305" s="145">
        <v>3500</v>
      </c>
      <c r="I305" s="145">
        <v>3500</v>
      </c>
      <c r="J305" s="145"/>
      <c r="K305" s="145"/>
      <c r="L305" s="145"/>
      <c r="M305" s="145"/>
      <c r="N305" s="145">
        <v>3500</v>
      </c>
      <c r="O305" s="145">
        <v>3500</v>
      </c>
      <c r="P305" s="145"/>
      <c r="Q305" s="145"/>
      <c r="R305" s="145"/>
      <c r="S305" s="145"/>
    </row>
    <row r="306" ht="21" customHeight="1" spans="1:19">
      <c r="A306" s="141" t="s">
        <v>70</v>
      </c>
      <c r="B306" s="142" t="s">
        <v>95</v>
      </c>
      <c r="C306" s="142" t="s">
        <v>593</v>
      </c>
      <c r="D306" s="143" t="s">
        <v>1962</v>
      </c>
      <c r="E306" s="143" t="s">
        <v>1655</v>
      </c>
      <c r="F306" s="143" t="s">
        <v>847</v>
      </c>
      <c r="G306" s="144">
        <v>1</v>
      </c>
      <c r="H306" s="145">
        <v>1500</v>
      </c>
      <c r="I306" s="145">
        <v>1500</v>
      </c>
      <c r="J306" s="145"/>
      <c r="K306" s="145"/>
      <c r="L306" s="145"/>
      <c r="M306" s="145"/>
      <c r="N306" s="145">
        <v>1500</v>
      </c>
      <c r="O306" s="145">
        <v>1500</v>
      </c>
      <c r="P306" s="145"/>
      <c r="Q306" s="145"/>
      <c r="R306" s="145"/>
      <c r="S306" s="145"/>
    </row>
    <row r="307" ht="21" customHeight="1" spans="1:19">
      <c r="A307" s="141" t="s">
        <v>70</v>
      </c>
      <c r="B307" s="142" t="s">
        <v>95</v>
      </c>
      <c r="C307" s="142" t="s">
        <v>593</v>
      </c>
      <c r="D307" s="143" t="s">
        <v>1963</v>
      </c>
      <c r="E307" s="143" t="s">
        <v>1655</v>
      </c>
      <c r="F307" s="143" t="s">
        <v>847</v>
      </c>
      <c r="G307" s="144">
        <v>20</v>
      </c>
      <c r="H307" s="145">
        <v>7000</v>
      </c>
      <c r="I307" s="145">
        <v>7000</v>
      </c>
      <c r="J307" s="145"/>
      <c r="K307" s="145"/>
      <c r="L307" s="145"/>
      <c r="M307" s="145"/>
      <c r="N307" s="145">
        <v>7000</v>
      </c>
      <c r="O307" s="145">
        <v>7000</v>
      </c>
      <c r="P307" s="145"/>
      <c r="Q307" s="145"/>
      <c r="R307" s="145"/>
      <c r="S307" s="145"/>
    </row>
    <row r="308" ht="21" customHeight="1" spans="1:19">
      <c r="A308" s="141" t="s">
        <v>70</v>
      </c>
      <c r="B308" s="142" t="s">
        <v>95</v>
      </c>
      <c r="C308" s="142" t="s">
        <v>593</v>
      </c>
      <c r="D308" s="143" t="s">
        <v>1964</v>
      </c>
      <c r="E308" s="143" t="s">
        <v>1655</v>
      </c>
      <c r="F308" s="143" t="s">
        <v>847</v>
      </c>
      <c r="G308" s="144">
        <v>1</v>
      </c>
      <c r="H308" s="145">
        <v>1000</v>
      </c>
      <c r="I308" s="145">
        <v>1000</v>
      </c>
      <c r="J308" s="145"/>
      <c r="K308" s="145"/>
      <c r="L308" s="145"/>
      <c r="M308" s="145"/>
      <c r="N308" s="145">
        <v>1000</v>
      </c>
      <c r="O308" s="145">
        <v>1000</v>
      </c>
      <c r="P308" s="145"/>
      <c r="Q308" s="145"/>
      <c r="R308" s="145"/>
      <c r="S308" s="145"/>
    </row>
    <row r="309" ht="21" customHeight="1" spans="1:19">
      <c r="A309" s="141" t="s">
        <v>70</v>
      </c>
      <c r="B309" s="142" t="s">
        <v>95</v>
      </c>
      <c r="C309" s="142" t="s">
        <v>593</v>
      </c>
      <c r="D309" s="143" t="s">
        <v>1965</v>
      </c>
      <c r="E309" s="143" t="s">
        <v>1966</v>
      </c>
      <c r="F309" s="143" t="s">
        <v>847</v>
      </c>
      <c r="G309" s="144">
        <v>10</v>
      </c>
      <c r="H309" s="145">
        <v>6000</v>
      </c>
      <c r="I309" s="145">
        <v>6000</v>
      </c>
      <c r="J309" s="145"/>
      <c r="K309" s="145"/>
      <c r="L309" s="145"/>
      <c r="M309" s="145"/>
      <c r="N309" s="145">
        <v>6000</v>
      </c>
      <c r="O309" s="145">
        <v>6000</v>
      </c>
      <c r="P309" s="145"/>
      <c r="Q309" s="145"/>
      <c r="R309" s="145"/>
      <c r="S309" s="145"/>
    </row>
    <row r="310" ht="21" customHeight="1" spans="1:19">
      <c r="A310" s="141" t="s">
        <v>70</v>
      </c>
      <c r="B310" s="142" t="s">
        <v>95</v>
      </c>
      <c r="C310" s="142" t="s">
        <v>593</v>
      </c>
      <c r="D310" s="143" t="s">
        <v>1967</v>
      </c>
      <c r="E310" s="143" t="s">
        <v>1966</v>
      </c>
      <c r="F310" s="143" t="s">
        <v>1177</v>
      </c>
      <c r="G310" s="144">
        <v>30</v>
      </c>
      <c r="H310" s="145">
        <v>9600</v>
      </c>
      <c r="I310" s="145">
        <v>9600</v>
      </c>
      <c r="J310" s="145"/>
      <c r="K310" s="145"/>
      <c r="L310" s="145"/>
      <c r="M310" s="145"/>
      <c r="N310" s="145">
        <v>9600</v>
      </c>
      <c r="O310" s="145">
        <v>9600</v>
      </c>
      <c r="P310" s="145"/>
      <c r="Q310" s="145"/>
      <c r="R310" s="145"/>
      <c r="S310" s="145"/>
    </row>
    <row r="311" ht="21" customHeight="1" spans="1:19">
      <c r="A311" s="141" t="s">
        <v>70</v>
      </c>
      <c r="B311" s="142" t="s">
        <v>95</v>
      </c>
      <c r="C311" s="142" t="s">
        <v>593</v>
      </c>
      <c r="D311" s="143" t="s">
        <v>1968</v>
      </c>
      <c r="E311" s="143" t="s">
        <v>1966</v>
      </c>
      <c r="F311" s="143" t="s">
        <v>847</v>
      </c>
      <c r="G311" s="144">
        <v>11</v>
      </c>
      <c r="H311" s="145">
        <v>935</v>
      </c>
      <c r="I311" s="145">
        <v>935</v>
      </c>
      <c r="J311" s="145"/>
      <c r="K311" s="145"/>
      <c r="L311" s="145"/>
      <c r="M311" s="145"/>
      <c r="N311" s="145">
        <v>935</v>
      </c>
      <c r="O311" s="145">
        <v>935</v>
      </c>
      <c r="P311" s="145"/>
      <c r="Q311" s="145"/>
      <c r="R311" s="145"/>
      <c r="S311" s="145"/>
    </row>
    <row r="312" ht="21" customHeight="1" spans="1:19">
      <c r="A312" s="141" t="s">
        <v>70</v>
      </c>
      <c r="B312" s="142" t="s">
        <v>95</v>
      </c>
      <c r="C312" s="142" t="s">
        <v>593</v>
      </c>
      <c r="D312" s="143" t="s">
        <v>1969</v>
      </c>
      <c r="E312" s="143" t="s">
        <v>1806</v>
      </c>
      <c r="F312" s="143" t="s">
        <v>1738</v>
      </c>
      <c r="G312" s="144">
        <v>2</v>
      </c>
      <c r="H312" s="145">
        <v>2000</v>
      </c>
      <c r="I312" s="145">
        <v>2000</v>
      </c>
      <c r="J312" s="145"/>
      <c r="K312" s="145"/>
      <c r="L312" s="145"/>
      <c r="M312" s="145"/>
      <c r="N312" s="145">
        <v>2000</v>
      </c>
      <c r="O312" s="145">
        <v>2000</v>
      </c>
      <c r="P312" s="145"/>
      <c r="Q312" s="145"/>
      <c r="R312" s="145"/>
      <c r="S312" s="145"/>
    </row>
    <row r="313" ht="21" customHeight="1" spans="1:19">
      <c r="A313" s="141" t="s">
        <v>70</v>
      </c>
      <c r="B313" s="142" t="s">
        <v>95</v>
      </c>
      <c r="C313" s="142" t="s">
        <v>593</v>
      </c>
      <c r="D313" s="143" t="s">
        <v>1970</v>
      </c>
      <c r="E313" s="143" t="s">
        <v>1633</v>
      </c>
      <c r="F313" s="143" t="s">
        <v>1634</v>
      </c>
      <c r="G313" s="144">
        <v>1</v>
      </c>
      <c r="H313" s="145">
        <v>5500</v>
      </c>
      <c r="I313" s="145">
        <v>5500</v>
      </c>
      <c r="J313" s="145"/>
      <c r="K313" s="145"/>
      <c r="L313" s="145"/>
      <c r="M313" s="145"/>
      <c r="N313" s="145">
        <v>5500</v>
      </c>
      <c r="O313" s="145">
        <v>5500</v>
      </c>
      <c r="P313" s="145"/>
      <c r="Q313" s="145"/>
      <c r="R313" s="145"/>
      <c r="S313" s="145"/>
    </row>
    <row r="314" ht="21" customHeight="1" spans="1:19">
      <c r="A314" s="141" t="s">
        <v>70</v>
      </c>
      <c r="B314" s="142" t="s">
        <v>95</v>
      </c>
      <c r="C314" s="142" t="s">
        <v>593</v>
      </c>
      <c r="D314" s="143" t="s">
        <v>1971</v>
      </c>
      <c r="E314" s="143" t="s">
        <v>1633</v>
      </c>
      <c r="F314" s="143" t="s">
        <v>1634</v>
      </c>
      <c r="G314" s="144">
        <v>1</v>
      </c>
      <c r="H314" s="145">
        <v>15000</v>
      </c>
      <c r="I314" s="145">
        <v>15000</v>
      </c>
      <c r="J314" s="145"/>
      <c r="K314" s="145"/>
      <c r="L314" s="145"/>
      <c r="M314" s="145"/>
      <c r="N314" s="145">
        <v>15000</v>
      </c>
      <c r="O314" s="145">
        <v>15000</v>
      </c>
      <c r="P314" s="145"/>
      <c r="Q314" s="145"/>
      <c r="R314" s="145"/>
      <c r="S314" s="145"/>
    </row>
    <row r="315" ht="21" customHeight="1" spans="1:19">
      <c r="A315" s="141" t="s">
        <v>70</v>
      </c>
      <c r="B315" s="142" t="s">
        <v>95</v>
      </c>
      <c r="C315" s="142" t="s">
        <v>593</v>
      </c>
      <c r="D315" s="143" t="s">
        <v>1972</v>
      </c>
      <c r="E315" s="143" t="s">
        <v>1633</v>
      </c>
      <c r="F315" s="143" t="s">
        <v>1634</v>
      </c>
      <c r="G315" s="144">
        <v>1</v>
      </c>
      <c r="H315" s="145">
        <v>15000</v>
      </c>
      <c r="I315" s="145">
        <v>15000</v>
      </c>
      <c r="J315" s="145"/>
      <c r="K315" s="145"/>
      <c r="L315" s="145"/>
      <c r="M315" s="145"/>
      <c r="N315" s="145">
        <v>15000</v>
      </c>
      <c r="O315" s="145">
        <v>15000</v>
      </c>
      <c r="P315" s="145"/>
      <c r="Q315" s="145"/>
      <c r="R315" s="145"/>
      <c r="S315" s="145"/>
    </row>
    <row r="316" ht="21" customHeight="1" spans="1:19">
      <c r="A316" s="141" t="s">
        <v>70</v>
      </c>
      <c r="B316" s="142" t="s">
        <v>95</v>
      </c>
      <c r="C316" s="142" t="s">
        <v>593</v>
      </c>
      <c r="D316" s="143" t="s">
        <v>1973</v>
      </c>
      <c r="E316" s="143" t="s">
        <v>1633</v>
      </c>
      <c r="F316" s="143" t="s">
        <v>847</v>
      </c>
      <c r="G316" s="144">
        <v>1</v>
      </c>
      <c r="H316" s="145">
        <v>1500</v>
      </c>
      <c r="I316" s="145">
        <v>1500</v>
      </c>
      <c r="J316" s="145"/>
      <c r="K316" s="145"/>
      <c r="L316" s="145"/>
      <c r="M316" s="145"/>
      <c r="N316" s="145">
        <v>1500</v>
      </c>
      <c r="O316" s="145">
        <v>1500</v>
      </c>
      <c r="P316" s="145"/>
      <c r="Q316" s="145"/>
      <c r="R316" s="145"/>
      <c r="S316" s="145"/>
    </row>
    <row r="317" ht="21" customHeight="1" spans="1:19">
      <c r="A317" s="141" t="s">
        <v>70</v>
      </c>
      <c r="B317" s="142" t="s">
        <v>95</v>
      </c>
      <c r="C317" s="142" t="s">
        <v>593</v>
      </c>
      <c r="D317" s="143" t="s">
        <v>1974</v>
      </c>
      <c r="E317" s="143" t="s">
        <v>1633</v>
      </c>
      <c r="F317" s="143" t="s">
        <v>1634</v>
      </c>
      <c r="G317" s="144">
        <v>1</v>
      </c>
      <c r="H317" s="145">
        <v>2000</v>
      </c>
      <c r="I317" s="145">
        <v>2000</v>
      </c>
      <c r="J317" s="145"/>
      <c r="K317" s="145"/>
      <c r="L317" s="145"/>
      <c r="M317" s="145"/>
      <c r="N317" s="145">
        <v>2000</v>
      </c>
      <c r="O317" s="145">
        <v>2000</v>
      </c>
      <c r="P317" s="145"/>
      <c r="Q317" s="145"/>
      <c r="R317" s="145"/>
      <c r="S317" s="145"/>
    </row>
    <row r="318" ht="21" customHeight="1" spans="1:19">
      <c r="A318" s="141" t="s">
        <v>70</v>
      </c>
      <c r="B318" s="142" t="s">
        <v>95</v>
      </c>
      <c r="C318" s="142" t="s">
        <v>593</v>
      </c>
      <c r="D318" s="143" t="s">
        <v>1975</v>
      </c>
      <c r="E318" s="143" t="s">
        <v>1633</v>
      </c>
      <c r="F318" s="143" t="s">
        <v>1976</v>
      </c>
      <c r="G318" s="144">
        <v>1</v>
      </c>
      <c r="H318" s="145">
        <v>3000</v>
      </c>
      <c r="I318" s="145">
        <v>3000</v>
      </c>
      <c r="J318" s="145"/>
      <c r="K318" s="145"/>
      <c r="L318" s="145"/>
      <c r="M318" s="145"/>
      <c r="N318" s="145">
        <v>3000</v>
      </c>
      <c r="O318" s="145">
        <v>3000</v>
      </c>
      <c r="P318" s="145"/>
      <c r="Q318" s="145"/>
      <c r="R318" s="145"/>
      <c r="S318" s="145"/>
    </row>
    <row r="319" ht="21" customHeight="1" spans="1:19">
      <c r="A319" s="141" t="s">
        <v>70</v>
      </c>
      <c r="B319" s="142" t="s">
        <v>95</v>
      </c>
      <c r="C319" s="142" t="s">
        <v>593</v>
      </c>
      <c r="D319" s="143" t="s">
        <v>1977</v>
      </c>
      <c r="E319" s="143" t="s">
        <v>1633</v>
      </c>
      <c r="F319" s="143" t="s">
        <v>1177</v>
      </c>
      <c r="G319" s="144">
        <v>1</v>
      </c>
      <c r="H319" s="145">
        <v>5000</v>
      </c>
      <c r="I319" s="145">
        <v>5000</v>
      </c>
      <c r="J319" s="145"/>
      <c r="K319" s="145"/>
      <c r="L319" s="145"/>
      <c r="M319" s="145"/>
      <c r="N319" s="145">
        <v>5000</v>
      </c>
      <c r="O319" s="145">
        <v>5000</v>
      </c>
      <c r="P319" s="145"/>
      <c r="Q319" s="145"/>
      <c r="R319" s="145"/>
      <c r="S319" s="145"/>
    </row>
    <row r="320" ht="21" customHeight="1" spans="1:19">
      <c r="A320" s="141" t="s">
        <v>70</v>
      </c>
      <c r="B320" s="142" t="s">
        <v>95</v>
      </c>
      <c r="C320" s="142" t="s">
        <v>593</v>
      </c>
      <c r="D320" s="143" t="s">
        <v>1978</v>
      </c>
      <c r="E320" s="143" t="s">
        <v>1633</v>
      </c>
      <c r="F320" s="143" t="s">
        <v>1634</v>
      </c>
      <c r="G320" s="144">
        <v>1</v>
      </c>
      <c r="H320" s="145">
        <v>10000</v>
      </c>
      <c r="I320" s="145">
        <v>10000</v>
      </c>
      <c r="J320" s="145"/>
      <c r="K320" s="145"/>
      <c r="L320" s="145"/>
      <c r="M320" s="145"/>
      <c r="N320" s="145">
        <v>10000</v>
      </c>
      <c r="O320" s="145">
        <v>10000</v>
      </c>
      <c r="P320" s="145"/>
      <c r="Q320" s="145"/>
      <c r="R320" s="145"/>
      <c r="S320" s="145"/>
    </row>
    <row r="321" ht="21" customHeight="1" spans="1:19">
      <c r="A321" s="141" t="s">
        <v>70</v>
      </c>
      <c r="B321" s="142" t="s">
        <v>95</v>
      </c>
      <c r="C321" s="142" t="s">
        <v>593</v>
      </c>
      <c r="D321" s="143" t="s">
        <v>1979</v>
      </c>
      <c r="E321" s="143" t="s">
        <v>1633</v>
      </c>
      <c r="F321" s="143" t="s">
        <v>847</v>
      </c>
      <c r="G321" s="144">
        <v>2</v>
      </c>
      <c r="H321" s="145">
        <v>10000</v>
      </c>
      <c r="I321" s="145">
        <v>10000</v>
      </c>
      <c r="J321" s="145"/>
      <c r="K321" s="145"/>
      <c r="L321" s="145"/>
      <c r="M321" s="145"/>
      <c r="N321" s="145">
        <v>10000</v>
      </c>
      <c r="O321" s="145">
        <v>10000</v>
      </c>
      <c r="P321" s="145"/>
      <c r="Q321" s="145"/>
      <c r="R321" s="145"/>
      <c r="S321" s="145"/>
    </row>
    <row r="322" ht="21" customHeight="1" spans="1:19">
      <c r="A322" s="141" t="s">
        <v>70</v>
      </c>
      <c r="B322" s="142" t="s">
        <v>95</v>
      </c>
      <c r="C322" s="142" t="s">
        <v>593</v>
      </c>
      <c r="D322" s="143" t="s">
        <v>1980</v>
      </c>
      <c r="E322" s="143" t="s">
        <v>1633</v>
      </c>
      <c r="F322" s="143" t="s">
        <v>1634</v>
      </c>
      <c r="G322" s="144">
        <v>1</v>
      </c>
      <c r="H322" s="145">
        <v>1800</v>
      </c>
      <c r="I322" s="145">
        <v>1800</v>
      </c>
      <c r="J322" s="145"/>
      <c r="K322" s="145"/>
      <c r="L322" s="145"/>
      <c r="M322" s="145"/>
      <c r="N322" s="145">
        <v>1800</v>
      </c>
      <c r="O322" s="145">
        <v>1800</v>
      </c>
      <c r="P322" s="145"/>
      <c r="Q322" s="145"/>
      <c r="R322" s="145"/>
      <c r="S322" s="145"/>
    </row>
    <row r="323" ht="21" customHeight="1" spans="1:19">
      <c r="A323" s="141" t="s">
        <v>70</v>
      </c>
      <c r="B323" s="142" t="s">
        <v>95</v>
      </c>
      <c r="C323" s="142" t="s">
        <v>593</v>
      </c>
      <c r="D323" s="143" t="s">
        <v>1981</v>
      </c>
      <c r="E323" s="143" t="s">
        <v>1633</v>
      </c>
      <c r="F323" s="143" t="s">
        <v>1976</v>
      </c>
      <c r="G323" s="144">
        <v>1</v>
      </c>
      <c r="H323" s="145">
        <v>2500</v>
      </c>
      <c r="I323" s="145">
        <v>2500</v>
      </c>
      <c r="J323" s="145"/>
      <c r="K323" s="145"/>
      <c r="L323" s="145"/>
      <c r="M323" s="145"/>
      <c r="N323" s="145">
        <v>2500</v>
      </c>
      <c r="O323" s="145">
        <v>2500</v>
      </c>
      <c r="P323" s="145"/>
      <c r="Q323" s="145"/>
      <c r="R323" s="145"/>
      <c r="S323" s="145"/>
    </row>
    <row r="324" ht="21" customHeight="1" spans="1:19">
      <c r="A324" s="141" t="s">
        <v>70</v>
      </c>
      <c r="B324" s="142" t="s">
        <v>95</v>
      </c>
      <c r="C324" s="142" t="s">
        <v>593</v>
      </c>
      <c r="D324" s="143" t="s">
        <v>1982</v>
      </c>
      <c r="E324" s="143" t="s">
        <v>1633</v>
      </c>
      <c r="F324" s="143" t="s">
        <v>1634</v>
      </c>
      <c r="G324" s="144">
        <v>1</v>
      </c>
      <c r="H324" s="145">
        <v>1000</v>
      </c>
      <c r="I324" s="145">
        <v>1000</v>
      </c>
      <c r="J324" s="145"/>
      <c r="K324" s="145"/>
      <c r="L324" s="145"/>
      <c r="M324" s="145"/>
      <c r="N324" s="145">
        <v>1000</v>
      </c>
      <c r="O324" s="145">
        <v>1000</v>
      </c>
      <c r="P324" s="145"/>
      <c r="Q324" s="145"/>
      <c r="R324" s="145"/>
      <c r="S324" s="145"/>
    </row>
    <row r="325" ht="21" customHeight="1" spans="1:19">
      <c r="A325" s="141" t="s">
        <v>70</v>
      </c>
      <c r="B325" s="142" t="s">
        <v>95</v>
      </c>
      <c r="C325" s="142" t="s">
        <v>593</v>
      </c>
      <c r="D325" s="143" t="s">
        <v>1983</v>
      </c>
      <c r="E325" s="143" t="s">
        <v>1633</v>
      </c>
      <c r="F325" s="143" t="s">
        <v>1634</v>
      </c>
      <c r="G325" s="144">
        <v>4</v>
      </c>
      <c r="H325" s="145">
        <v>32000</v>
      </c>
      <c r="I325" s="145">
        <v>32000</v>
      </c>
      <c r="J325" s="145"/>
      <c r="K325" s="145"/>
      <c r="L325" s="145"/>
      <c r="M325" s="145"/>
      <c r="N325" s="145">
        <v>32000</v>
      </c>
      <c r="O325" s="145">
        <v>32000</v>
      </c>
      <c r="P325" s="145"/>
      <c r="Q325" s="145"/>
      <c r="R325" s="145"/>
      <c r="S325" s="145"/>
    </row>
    <row r="326" ht="21" customHeight="1" spans="1:19">
      <c r="A326" s="141" t="s">
        <v>70</v>
      </c>
      <c r="B326" s="142" t="s">
        <v>95</v>
      </c>
      <c r="C326" s="142" t="s">
        <v>593</v>
      </c>
      <c r="D326" s="143" t="s">
        <v>1766</v>
      </c>
      <c r="E326" s="143" t="s">
        <v>1633</v>
      </c>
      <c r="F326" s="143" t="s">
        <v>1634</v>
      </c>
      <c r="G326" s="144">
        <v>3</v>
      </c>
      <c r="H326" s="145">
        <v>6600</v>
      </c>
      <c r="I326" s="145">
        <v>6600</v>
      </c>
      <c r="J326" s="145"/>
      <c r="K326" s="145"/>
      <c r="L326" s="145"/>
      <c r="M326" s="145"/>
      <c r="N326" s="145">
        <v>6600</v>
      </c>
      <c r="O326" s="145">
        <v>6600</v>
      </c>
      <c r="P326" s="145"/>
      <c r="Q326" s="145"/>
      <c r="R326" s="145"/>
      <c r="S326" s="145"/>
    </row>
    <row r="327" ht="21" customHeight="1" spans="1:19">
      <c r="A327" s="141" t="s">
        <v>70</v>
      </c>
      <c r="B327" s="142" t="s">
        <v>95</v>
      </c>
      <c r="C327" s="142" t="s">
        <v>593</v>
      </c>
      <c r="D327" s="143" t="s">
        <v>1984</v>
      </c>
      <c r="E327" s="143" t="s">
        <v>1633</v>
      </c>
      <c r="F327" s="143" t="s">
        <v>1634</v>
      </c>
      <c r="G327" s="144">
        <v>1</v>
      </c>
      <c r="H327" s="145">
        <v>8000</v>
      </c>
      <c r="I327" s="145">
        <v>8000</v>
      </c>
      <c r="J327" s="145"/>
      <c r="K327" s="145"/>
      <c r="L327" s="145"/>
      <c r="M327" s="145"/>
      <c r="N327" s="145">
        <v>8000</v>
      </c>
      <c r="O327" s="145">
        <v>8000</v>
      </c>
      <c r="P327" s="145"/>
      <c r="Q327" s="145"/>
      <c r="R327" s="145"/>
      <c r="S327" s="145"/>
    </row>
    <row r="328" ht="21" customHeight="1" spans="1:19">
      <c r="A328" s="141" t="s">
        <v>70</v>
      </c>
      <c r="B328" s="142" t="s">
        <v>95</v>
      </c>
      <c r="C328" s="142" t="s">
        <v>593</v>
      </c>
      <c r="D328" s="143" t="s">
        <v>1744</v>
      </c>
      <c r="E328" s="143" t="s">
        <v>1633</v>
      </c>
      <c r="F328" s="143" t="s">
        <v>1634</v>
      </c>
      <c r="G328" s="144">
        <v>1</v>
      </c>
      <c r="H328" s="145">
        <v>7000</v>
      </c>
      <c r="I328" s="145">
        <v>7000</v>
      </c>
      <c r="J328" s="145"/>
      <c r="K328" s="145"/>
      <c r="L328" s="145"/>
      <c r="M328" s="145"/>
      <c r="N328" s="145">
        <v>7000</v>
      </c>
      <c r="O328" s="145">
        <v>7000</v>
      </c>
      <c r="P328" s="145"/>
      <c r="Q328" s="145"/>
      <c r="R328" s="145"/>
      <c r="S328" s="145"/>
    </row>
    <row r="329" ht="21" customHeight="1" spans="1:19">
      <c r="A329" s="141" t="s">
        <v>70</v>
      </c>
      <c r="B329" s="142" t="s">
        <v>95</v>
      </c>
      <c r="C329" s="142" t="s">
        <v>593</v>
      </c>
      <c r="D329" s="143" t="s">
        <v>1985</v>
      </c>
      <c r="E329" s="143" t="s">
        <v>1633</v>
      </c>
      <c r="F329" s="143" t="s">
        <v>1634</v>
      </c>
      <c r="G329" s="144">
        <v>6</v>
      </c>
      <c r="H329" s="145">
        <v>24000</v>
      </c>
      <c r="I329" s="145">
        <v>24000</v>
      </c>
      <c r="J329" s="145"/>
      <c r="K329" s="145"/>
      <c r="L329" s="145"/>
      <c r="M329" s="145"/>
      <c r="N329" s="145">
        <v>24000</v>
      </c>
      <c r="O329" s="145">
        <v>24000</v>
      </c>
      <c r="P329" s="145"/>
      <c r="Q329" s="145"/>
      <c r="R329" s="145"/>
      <c r="S329" s="145"/>
    </row>
    <row r="330" ht="21" customHeight="1" spans="1:19">
      <c r="A330" s="141" t="s">
        <v>70</v>
      </c>
      <c r="B330" s="142" t="s">
        <v>95</v>
      </c>
      <c r="C330" s="142" t="s">
        <v>593</v>
      </c>
      <c r="D330" s="143" t="s">
        <v>1986</v>
      </c>
      <c r="E330" s="143" t="s">
        <v>1633</v>
      </c>
      <c r="F330" s="143" t="s">
        <v>1634</v>
      </c>
      <c r="G330" s="144">
        <v>3</v>
      </c>
      <c r="H330" s="145">
        <v>2400</v>
      </c>
      <c r="I330" s="145">
        <v>2400</v>
      </c>
      <c r="J330" s="145"/>
      <c r="K330" s="145"/>
      <c r="L330" s="145"/>
      <c r="M330" s="145"/>
      <c r="N330" s="145">
        <v>2400</v>
      </c>
      <c r="O330" s="145">
        <v>2400</v>
      </c>
      <c r="P330" s="145"/>
      <c r="Q330" s="145"/>
      <c r="R330" s="145"/>
      <c r="S330" s="145"/>
    </row>
    <row r="331" ht="21" customHeight="1" spans="1:19">
      <c r="A331" s="141" t="s">
        <v>70</v>
      </c>
      <c r="B331" s="142" t="s">
        <v>95</v>
      </c>
      <c r="C331" s="142" t="s">
        <v>593</v>
      </c>
      <c r="D331" s="143" t="s">
        <v>1987</v>
      </c>
      <c r="E331" s="143" t="s">
        <v>1633</v>
      </c>
      <c r="F331" s="143" t="s">
        <v>1988</v>
      </c>
      <c r="G331" s="144">
        <v>1</v>
      </c>
      <c r="H331" s="145">
        <v>1800</v>
      </c>
      <c r="I331" s="145">
        <v>1800</v>
      </c>
      <c r="J331" s="145"/>
      <c r="K331" s="145"/>
      <c r="L331" s="145"/>
      <c r="M331" s="145"/>
      <c r="N331" s="145">
        <v>1800</v>
      </c>
      <c r="O331" s="145">
        <v>1800</v>
      </c>
      <c r="P331" s="145"/>
      <c r="Q331" s="145"/>
      <c r="R331" s="145"/>
      <c r="S331" s="145"/>
    </row>
    <row r="332" ht="21" customHeight="1" spans="1:19">
      <c r="A332" s="141" t="s">
        <v>70</v>
      </c>
      <c r="B332" s="142" t="s">
        <v>95</v>
      </c>
      <c r="C332" s="142" t="s">
        <v>593</v>
      </c>
      <c r="D332" s="143" t="s">
        <v>1989</v>
      </c>
      <c r="E332" s="143" t="s">
        <v>1633</v>
      </c>
      <c r="F332" s="143" t="s">
        <v>1822</v>
      </c>
      <c r="G332" s="144">
        <v>2</v>
      </c>
      <c r="H332" s="145">
        <v>8000</v>
      </c>
      <c r="I332" s="145">
        <v>8000</v>
      </c>
      <c r="J332" s="145"/>
      <c r="K332" s="145"/>
      <c r="L332" s="145"/>
      <c r="M332" s="145"/>
      <c r="N332" s="145">
        <v>8000</v>
      </c>
      <c r="O332" s="145">
        <v>8000</v>
      </c>
      <c r="P332" s="145"/>
      <c r="Q332" s="145"/>
      <c r="R332" s="145"/>
      <c r="S332" s="145"/>
    </row>
    <row r="333" ht="21" customHeight="1" spans="1:19">
      <c r="A333" s="141" t="s">
        <v>70</v>
      </c>
      <c r="B333" s="142" t="s">
        <v>95</v>
      </c>
      <c r="C333" s="142" t="s">
        <v>593</v>
      </c>
      <c r="D333" s="143" t="s">
        <v>1990</v>
      </c>
      <c r="E333" s="143" t="s">
        <v>1633</v>
      </c>
      <c r="F333" s="143" t="s">
        <v>1177</v>
      </c>
      <c r="G333" s="144">
        <v>4</v>
      </c>
      <c r="H333" s="145">
        <v>40000</v>
      </c>
      <c r="I333" s="145">
        <v>40000</v>
      </c>
      <c r="J333" s="145"/>
      <c r="K333" s="145"/>
      <c r="L333" s="145"/>
      <c r="M333" s="145"/>
      <c r="N333" s="145">
        <v>40000</v>
      </c>
      <c r="O333" s="145">
        <v>40000</v>
      </c>
      <c r="P333" s="145"/>
      <c r="Q333" s="145"/>
      <c r="R333" s="145"/>
      <c r="S333" s="145"/>
    </row>
    <row r="334" ht="21" customHeight="1" spans="1:19">
      <c r="A334" s="141" t="s">
        <v>70</v>
      </c>
      <c r="B334" s="142" t="s">
        <v>95</v>
      </c>
      <c r="C334" s="142" t="s">
        <v>593</v>
      </c>
      <c r="D334" s="143" t="s">
        <v>1754</v>
      </c>
      <c r="E334" s="143" t="s">
        <v>1633</v>
      </c>
      <c r="F334" s="143" t="s">
        <v>1976</v>
      </c>
      <c r="G334" s="144">
        <v>7</v>
      </c>
      <c r="H334" s="145">
        <v>14000</v>
      </c>
      <c r="I334" s="145">
        <v>14000</v>
      </c>
      <c r="J334" s="145"/>
      <c r="K334" s="145"/>
      <c r="L334" s="145"/>
      <c r="M334" s="145"/>
      <c r="N334" s="145">
        <v>14000</v>
      </c>
      <c r="O334" s="145">
        <v>14000</v>
      </c>
      <c r="P334" s="145"/>
      <c r="Q334" s="145"/>
      <c r="R334" s="145"/>
      <c r="S334" s="145"/>
    </row>
    <row r="335" ht="21" customHeight="1" spans="1:19">
      <c r="A335" s="141" t="s">
        <v>70</v>
      </c>
      <c r="B335" s="142" t="s">
        <v>95</v>
      </c>
      <c r="C335" s="142" t="s">
        <v>593</v>
      </c>
      <c r="D335" s="143" t="s">
        <v>1991</v>
      </c>
      <c r="E335" s="143" t="s">
        <v>1633</v>
      </c>
      <c r="F335" s="143" t="s">
        <v>1634</v>
      </c>
      <c r="G335" s="144">
        <v>1</v>
      </c>
      <c r="H335" s="145">
        <v>6000</v>
      </c>
      <c r="I335" s="145">
        <v>6000</v>
      </c>
      <c r="J335" s="145"/>
      <c r="K335" s="145"/>
      <c r="L335" s="145"/>
      <c r="M335" s="145"/>
      <c r="N335" s="145">
        <v>6000</v>
      </c>
      <c r="O335" s="145">
        <v>6000</v>
      </c>
      <c r="P335" s="145"/>
      <c r="Q335" s="145"/>
      <c r="R335" s="145"/>
      <c r="S335" s="145"/>
    </row>
    <row r="336" ht="21" customHeight="1" spans="1:19">
      <c r="A336" s="141" t="s">
        <v>70</v>
      </c>
      <c r="B336" s="142" t="s">
        <v>95</v>
      </c>
      <c r="C336" s="142" t="s">
        <v>593</v>
      </c>
      <c r="D336" s="143" t="s">
        <v>1992</v>
      </c>
      <c r="E336" s="143" t="s">
        <v>1810</v>
      </c>
      <c r="F336" s="143" t="s">
        <v>1695</v>
      </c>
      <c r="G336" s="144">
        <v>11</v>
      </c>
      <c r="H336" s="145">
        <v>4400</v>
      </c>
      <c r="I336" s="145">
        <v>4400</v>
      </c>
      <c r="J336" s="145"/>
      <c r="K336" s="145"/>
      <c r="L336" s="145"/>
      <c r="M336" s="145"/>
      <c r="N336" s="145">
        <v>4400</v>
      </c>
      <c r="O336" s="145">
        <v>4400</v>
      </c>
      <c r="P336" s="145"/>
      <c r="Q336" s="145"/>
      <c r="R336" s="145"/>
      <c r="S336" s="145"/>
    </row>
    <row r="337" ht="21" customHeight="1" spans="1:19">
      <c r="A337" s="141" t="s">
        <v>70</v>
      </c>
      <c r="B337" s="142" t="s">
        <v>95</v>
      </c>
      <c r="C337" s="142" t="s">
        <v>593</v>
      </c>
      <c r="D337" s="143" t="s">
        <v>1993</v>
      </c>
      <c r="E337" s="143" t="s">
        <v>1821</v>
      </c>
      <c r="F337" s="143" t="s">
        <v>847</v>
      </c>
      <c r="G337" s="144">
        <v>2</v>
      </c>
      <c r="H337" s="145">
        <v>2000</v>
      </c>
      <c r="I337" s="145">
        <v>2000</v>
      </c>
      <c r="J337" s="145"/>
      <c r="K337" s="145"/>
      <c r="L337" s="145"/>
      <c r="M337" s="145"/>
      <c r="N337" s="145">
        <v>2000</v>
      </c>
      <c r="O337" s="145">
        <v>2000</v>
      </c>
      <c r="P337" s="145"/>
      <c r="Q337" s="145"/>
      <c r="R337" s="145"/>
      <c r="S337" s="145"/>
    </row>
    <row r="338" ht="21" customHeight="1" spans="1:19">
      <c r="A338" s="141" t="s">
        <v>70</v>
      </c>
      <c r="B338" s="142" t="s">
        <v>95</v>
      </c>
      <c r="C338" s="142" t="s">
        <v>593</v>
      </c>
      <c r="D338" s="143" t="s">
        <v>1994</v>
      </c>
      <c r="E338" s="143" t="s">
        <v>1821</v>
      </c>
      <c r="F338" s="143" t="s">
        <v>1738</v>
      </c>
      <c r="G338" s="144">
        <v>1</v>
      </c>
      <c r="H338" s="145">
        <v>10000</v>
      </c>
      <c r="I338" s="145">
        <v>10000</v>
      </c>
      <c r="J338" s="145"/>
      <c r="K338" s="145"/>
      <c r="L338" s="145"/>
      <c r="M338" s="145"/>
      <c r="N338" s="145">
        <v>10000</v>
      </c>
      <c r="O338" s="145">
        <v>10000</v>
      </c>
      <c r="P338" s="145"/>
      <c r="Q338" s="145"/>
      <c r="R338" s="145"/>
      <c r="S338" s="145"/>
    </row>
    <row r="339" ht="21" customHeight="1" spans="1:19">
      <c r="A339" s="141" t="s">
        <v>70</v>
      </c>
      <c r="B339" s="142" t="s">
        <v>95</v>
      </c>
      <c r="C339" s="142" t="s">
        <v>593</v>
      </c>
      <c r="D339" s="143" t="s">
        <v>1995</v>
      </c>
      <c r="E339" s="143" t="s">
        <v>1821</v>
      </c>
      <c r="F339" s="143" t="s">
        <v>847</v>
      </c>
      <c r="G339" s="144">
        <v>1</v>
      </c>
      <c r="H339" s="145">
        <v>2000</v>
      </c>
      <c r="I339" s="145">
        <v>2000</v>
      </c>
      <c r="J339" s="145"/>
      <c r="K339" s="145"/>
      <c r="L339" s="145"/>
      <c r="M339" s="145"/>
      <c r="N339" s="145">
        <v>2000</v>
      </c>
      <c r="O339" s="145">
        <v>2000</v>
      </c>
      <c r="P339" s="145"/>
      <c r="Q339" s="145"/>
      <c r="R339" s="145"/>
      <c r="S339" s="145"/>
    </row>
    <row r="340" ht="21" customHeight="1" spans="1:19">
      <c r="A340" s="141" t="s">
        <v>70</v>
      </c>
      <c r="B340" s="142" t="s">
        <v>95</v>
      </c>
      <c r="C340" s="142" t="s">
        <v>593</v>
      </c>
      <c r="D340" s="143" t="s">
        <v>1996</v>
      </c>
      <c r="E340" s="143" t="s">
        <v>1821</v>
      </c>
      <c r="F340" s="143" t="s">
        <v>1634</v>
      </c>
      <c r="G340" s="144">
        <v>1</v>
      </c>
      <c r="H340" s="145">
        <v>10000</v>
      </c>
      <c r="I340" s="145">
        <v>10000</v>
      </c>
      <c r="J340" s="145"/>
      <c r="K340" s="145"/>
      <c r="L340" s="145"/>
      <c r="M340" s="145"/>
      <c r="N340" s="145">
        <v>10000</v>
      </c>
      <c r="O340" s="145">
        <v>10000</v>
      </c>
      <c r="P340" s="145"/>
      <c r="Q340" s="145"/>
      <c r="R340" s="145"/>
      <c r="S340" s="145"/>
    </row>
    <row r="341" ht="21" customHeight="1" spans="1:19">
      <c r="A341" s="141" t="s">
        <v>70</v>
      </c>
      <c r="B341" s="142" t="s">
        <v>95</v>
      </c>
      <c r="C341" s="142" t="s">
        <v>593</v>
      </c>
      <c r="D341" s="143" t="s">
        <v>1997</v>
      </c>
      <c r="E341" s="143" t="s">
        <v>1997</v>
      </c>
      <c r="F341" s="143" t="s">
        <v>847</v>
      </c>
      <c r="G341" s="144">
        <v>1</v>
      </c>
      <c r="H341" s="145">
        <v>700</v>
      </c>
      <c r="I341" s="145">
        <v>700</v>
      </c>
      <c r="J341" s="145"/>
      <c r="K341" s="145"/>
      <c r="L341" s="145"/>
      <c r="M341" s="145"/>
      <c r="N341" s="145">
        <v>700</v>
      </c>
      <c r="O341" s="145">
        <v>700</v>
      </c>
      <c r="P341" s="145"/>
      <c r="Q341" s="145"/>
      <c r="R341" s="145"/>
      <c r="S341" s="145"/>
    </row>
    <row r="342" ht="21" customHeight="1" spans="1:19">
      <c r="A342" s="141" t="s">
        <v>70</v>
      </c>
      <c r="B342" s="142" t="s">
        <v>95</v>
      </c>
      <c r="C342" s="142" t="s">
        <v>593</v>
      </c>
      <c r="D342" s="143" t="s">
        <v>1998</v>
      </c>
      <c r="E342" s="143" t="s">
        <v>1998</v>
      </c>
      <c r="F342" s="143" t="s">
        <v>1634</v>
      </c>
      <c r="G342" s="144">
        <v>1</v>
      </c>
      <c r="H342" s="145">
        <v>800</v>
      </c>
      <c r="I342" s="145">
        <v>800</v>
      </c>
      <c r="J342" s="145"/>
      <c r="K342" s="145"/>
      <c r="L342" s="145"/>
      <c r="M342" s="145"/>
      <c r="N342" s="145">
        <v>800</v>
      </c>
      <c r="O342" s="145">
        <v>800</v>
      </c>
      <c r="P342" s="145"/>
      <c r="Q342" s="145"/>
      <c r="R342" s="145"/>
      <c r="S342" s="145"/>
    </row>
    <row r="343" ht="21" customHeight="1" spans="1:19">
      <c r="A343" s="141" t="s">
        <v>70</v>
      </c>
      <c r="B343" s="142" t="s">
        <v>95</v>
      </c>
      <c r="C343" s="142" t="s">
        <v>593</v>
      </c>
      <c r="D343" s="143" t="s">
        <v>1671</v>
      </c>
      <c r="E343" s="143" t="s">
        <v>1671</v>
      </c>
      <c r="F343" s="143" t="s">
        <v>1634</v>
      </c>
      <c r="G343" s="144">
        <v>11</v>
      </c>
      <c r="H343" s="145">
        <v>55000</v>
      </c>
      <c r="I343" s="145">
        <v>55000</v>
      </c>
      <c r="J343" s="145"/>
      <c r="K343" s="145"/>
      <c r="L343" s="145"/>
      <c r="M343" s="145"/>
      <c r="N343" s="145">
        <v>55000</v>
      </c>
      <c r="O343" s="145">
        <v>55000</v>
      </c>
      <c r="P343" s="145"/>
      <c r="Q343" s="145"/>
      <c r="R343" s="145"/>
      <c r="S343" s="145"/>
    </row>
    <row r="344" ht="21" customHeight="1" spans="1:19">
      <c r="A344" s="141" t="s">
        <v>70</v>
      </c>
      <c r="B344" s="142" t="s">
        <v>95</v>
      </c>
      <c r="C344" s="142" t="s">
        <v>593</v>
      </c>
      <c r="D344" s="143" t="s">
        <v>1999</v>
      </c>
      <c r="E344" s="143" t="s">
        <v>2000</v>
      </c>
      <c r="F344" s="143" t="s">
        <v>847</v>
      </c>
      <c r="G344" s="144">
        <v>4</v>
      </c>
      <c r="H344" s="145">
        <v>1080</v>
      </c>
      <c r="I344" s="145">
        <v>1080</v>
      </c>
      <c r="J344" s="145"/>
      <c r="K344" s="145"/>
      <c r="L344" s="145"/>
      <c r="M344" s="145"/>
      <c r="N344" s="145">
        <v>1080</v>
      </c>
      <c r="O344" s="145">
        <v>1080</v>
      </c>
      <c r="P344" s="145"/>
      <c r="Q344" s="145"/>
      <c r="R344" s="145"/>
      <c r="S344" s="145"/>
    </row>
    <row r="345" ht="21" customHeight="1" spans="1:19">
      <c r="A345" s="141" t="s">
        <v>70</v>
      </c>
      <c r="B345" s="142" t="s">
        <v>95</v>
      </c>
      <c r="C345" s="142" t="s">
        <v>593</v>
      </c>
      <c r="D345" s="143" t="s">
        <v>1612</v>
      </c>
      <c r="E345" s="143" t="s">
        <v>1612</v>
      </c>
      <c r="F345" s="143" t="s">
        <v>847</v>
      </c>
      <c r="G345" s="144">
        <v>11</v>
      </c>
      <c r="H345" s="145">
        <v>7700</v>
      </c>
      <c r="I345" s="145">
        <v>7700</v>
      </c>
      <c r="J345" s="145"/>
      <c r="K345" s="145"/>
      <c r="L345" s="145"/>
      <c r="M345" s="145"/>
      <c r="N345" s="145">
        <v>7700</v>
      </c>
      <c r="O345" s="145">
        <v>7700</v>
      </c>
      <c r="P345" s="145"/>
      <c r="Q345" s="145"/>
      <c r="R345" s="145"/>
      <c r="S345" s="145"/>
    </row>
    <row r="346" ht="21" customHeight="1" spans="1:19">
      <c r="A346" s="141" t="s">
        <v>70</v>
      </c>
      <c r="B346" s="142" t="s">
        <v>95</v>
      </c>
      <c r="C346" s="142" t="s">
        <v>593</v>
      </c>
      <c r="D346" s="143" t="s">
        <v>2001</v>
      </c>
      <c r="E346" s="143" t="s">
        <v>1846</v>
      </c>
      <c r="F346" s="143" t="s">
        <v>1738</v>
      </c>
      <c r="G346" s="144">
        <v>4</v>
      </c>
      <c r="H346" s="145">
        <v>10000</v>
      </c>
      <c r="I346" s="145">
        <v>10000</v>
      </c>
      <c r="J346" s="145"/>
      <c r="K346" s="145"/>
      <c r="L346" s="145"/>
      <c r="M346" s="145"/>
      <c r="N346" s="145">
        <v>10000</v>
      </c>
      <c r="O346" s="145">
        <v>10000</v>
      </c>
      <c r="P346" s="145"/>
      <c r="Q346" s="145"/>
      <c r="R346" s="145"/>
      <c r="S346" s="145"/>
    </row>
    <row r="347" ht="21" customHeight="1" spans="1:19">
      <c r="A347" s="141" t="s">
        <v>70</v>
      </c>
      <c r="B347" s="142" t="s">
        <v>95</v>
      </c>
      <c r="C347" s="142" t="s">
        <v>593</v>
      </c>
      <c r="D347" s="143" t="s">
        <v>2002</v>
      </c>
      <c r="E347" s="143" t="s">
        <v>1846</v>
      </c>
      <c r="F347" s="143" t="s">
        <v>1738</v>
      </c>
      <c r="G347" s="144">
        <v>1</v>
      </c>
      <c r="H347" s="145">
        <v>12000</v>
      </c>
      <c r="I347" s="145">
        <v>12000</v>
      </c>
      <c r="J347" s="145"/>
      <c r="K347" s="145"/>
      <c r="L347" s="145"/>
      <c r="M347" s="145"/>
      <c r="N347" s="145">
        <v>12000</v>
      </c>
      <c r="O347" s="145">
        <v>12000</v>
      </c>
      <c r="P347" s="145"/>
      <c r="Q347" s="145"/>
      <c r="R347" s="145"/>
      <c r="S347" s="145"/>
    </row>
    <row r="348" ht="21" customHeight="1" spans="1:19">
      <c r="A348" s="141" t="s">
        <v>70</v>
      </c>
      <c r="B348" s="142" t="s">
        <v>95</v>
      </c>
      <c r="C348" s="142" t="s">
        <v>593</v>
      </c>
      <c r="D348" s="143" t="s">
        <v>2003</v>
      </c>
      <c r="E348" s="143" t="s">
        <v>1846</v>
      </c>
      <c r="F348" s="143" t="s">
        <v>1177</v>
      </c>
      <c r="G348" s="144">
        <v>1</v>
      </c>
      <c r="H348" s="145">
        <v>8000</v>
      </c>
      <c r="I348" s="145">
        <v>8000</v>
      </c>
      <c r="J348" s="145"/>
      <c r="K348" s="145"/>
      <c r="L348" s="145"/>
      <c r="M348" s="145"/>
      <c r="N348" s="145">
        <v>8000</v>
      </c>
      <c r="O348" s="145">
        <v>8000</v>
      </c>
      <c r="P348" s="145"/>
      <c r="Q348" s="145"/>
      <c r="R348" s="145"/>
      <c r="S348" s="145"/>
    </row>
    <row r="349" ht="21" customHeight="1" spans="1:19">
      <c r="A349" s="141" t="s">
        <v>70</v>
      </c>
      <c r="B349" s="142" t="s">
        <v>95</v>
      </c>
      <c r="C349" s="142" t="s">
        <v>593</v>
      </c>
      <c r="D349" s="143" t="s">
        <v>2004</v>
      </c>
      <c r="E349" s="143" t="s">
        <v>1846</v>
      </c>
      <c r="F349" s="143" t="s">
        <v>1634</v>
      </c>
      <c r="G349" s="144">
        <v>1</v>
      </c>
      <c r="H349" s="145">
        <v>19000</v>
      </c>
      <c r="I349" s="145">
        <v>19000</v>
      </c>
      <c r="J349" s="145"/>
      <c r="K349" s="145"/>
      <c r="L349" s="145"/>
      <c r="M349" s="145"/>
      <c r="N349" s="145">
        <v>19000</v>
      </c>
      <c r="O349" s="145">
        <v>19000</v>
      </c>
      <c r="P349" s="145"/>
      <c r="Q349" s="145"/>
      <c r="R349" s="145"/>
      <c r="S349" s="145"/>
    </row>
    <row r="350" ht="21" customHeight="1" spans="1:19">
      <c r="A350" s="141" t="s">
        <v>70</v>
      </c>
      <c r="B350" s="142" t="s">
        <v>95</v>
      </c>
      <c r="C350" s="142" t="s">
        <v>593</v>
      </c>
      <c r="D350" s="143" t="s">
        <v>2005</v>
      </c>
      <c r="E350" s="143" t="s">
        <v>1846</v>
      </c>
      <c r="F350" s="143" t="s">
        <v>1634</v>
      </c>
      <c r="G350" s="144">
        <v>2</v>
      </c>
      <c r="H350" s="145">
        <v>50000</v>
      </c>
      <c r="I350" s="145">
        <v>50000</v>
      </c>
      <c r="J350" s="145"/>
      <c r="K350" s="145"/>
      <c r="L350" s="145"/>
      <c r="M350" s="145"/>
      <c r="N350" s="145">
        <v>50000</v>
      </c>
      <c r="O350" s="145">
        <v>50000</v>
      </c>
      <c r="P350" s="145"/>
      <c r="Q350" s="145"/>
      <c r="R350" s="145"/>
      <c r="S350" s="145"/>
    </row>
    <row r="351" ht="21" customHeight="1" spans="1:19">
      <c r="A351" s="141" t="s">
        <v>70</v>
      </c>
      <c r="B351" s="142" t="s">
        <v>95</v>
      </c>
      <c r="C351" s="142" t="s">
        <v>593</v>
      </c>
      <c r="D351" s="143" t="s">
        <v>2006</v>
      </c>
      <c r="E351" s="143" t="s">
        <v>1846</v>
      </c>
      <c r="F351" s="143" t="s">
        <v>1634</v>
      </c>
      <c r="G351" s="144">
        <v>1</v>
      </c>
      <c r="H351" s="145">
        <v>20000</v>
      </c>
      <c r="I351" s="145">
        <v>20000</v>
      </c>
      <c r="J351" s="145"/>
      <c r="K351" s="145"/>
      <c r="L351" s="145"/>
      <c r="M351" s="145"/>
      <c r="N351" s="145">
        <v>20000</v>
      </c>
      <c r="O351" s="145">
        <v>20000</v>
      </c>
      <c r="P351" s="145"/>
      <c r="Q351" s="145"/>
      <c r="R351" s="145"/>
      <c r="S351" s="145"/>
    </row>
    <row r="352" ht="21" customHeight="1" spans="1:19">
      <c r="A352" s="141" t="s">
        <v>70</v>
      </c>
      <c r="B352" s="142" t="s">
        <v>95</v>
      </c>
      <c r="C352" s="142" t="s">
        <v>593</v>
      </c>
      <c r="D352" s="143" t="s">
        <v>2007</v>
      </c>
      <c r="E352" s="143" t="s">
        <v>1846</v>
      </c>
      <c r="F352" s="143" t="s">
        <v>1634</v>
      </c>
      <c r="G352" s="144">
        <v>5</v>
      </c>
      <c r="H352" s="145">
        <v>6000</v>
      </c>
      <c r="I352" s="145">
        <v>6000</v>
      </c>
      <c r="J352" s="145"/>
      <c r="K352" s="145"/>
      <c r="L352" s="145"/>
      <c r="M352" s="145"/>
      <c r="N352" s="145">
        <v>6000</v>
      </c>
      <c r="O352" s="145">
        <v>6000</v>
      </c>
      <c r="P352" s="145"/>
      <c r="Q352" s="145"/>
      <c r="R352" s="145"/>
      <c r="S352" s="145"/>
    </row>
    <row r="353" ht="21" customHeight="1" spans="1:19">
      <c r="A353" s="141" t="s">
        <v>70</v>
      </c>
      <c r="B353" s="142" t="s">
        <v>95</v>
      </c>
      <c r="C353" s="142" t="s">
        <v>593</v>
      </c>
      <c r="D353" s="143" t="s">
        <v>2008</v>
      </c>
      <c r="E353" s="143" t="s">
        <v>1846</v>
      </c>
      <c r="F353" s="143" t="s">
        <v>847</v>
      </c>
      <c r="G353" s="144">
        <v>1</v>
      </c>
      <c r="H353" s="145">
        <v>2000</v>
      </c>
      <c r="I353" s="145">
        <v>2000</v>
      </c>
      <c r="J353" s="145"/>
      <c r="K353" s="145"/>
      <c r="L353" s="145"/>
      <c r="M353" s="145"/>
      <c r="N353" s="145">
        <v>2000</v>
      </c>
      <c r="O353" s="145">
        <v>2000</v>
      </c>
      <c r="P353" s="145"/>
      <c r="Q353" s="145"/>
      <c r="R353" s="145"/>
      <c r="S353" s="145"/>
    </row>
    <row r="354" ht="21" customHeight="1" spans="1:19">
      <c r="A354" s="141" t="s">
        <v>70</v>
      </c>
      <c r="B354" s="142" t="s">
        <v>95</v>
      </c>
      <c r="C354" s="142" t="s">
        <v>593</v>
      </c>
      <c r="D354" s="143" t="s">
        <v>2009</v>
      </c>
      <c r="E354" s="143" t="s">
        <v>1846</v>
      </c>
      <c r="F354" s="143" t="s">
        <v>1634</v>
      </c>
      <c r="G354" s="144">
        <v>1</v>
      </c>
      <c r="H354" s="145">
        <v>3000</v>
      </c>
      <c r="I354" s="145">
        <v>3000</v>
      </c>
      <c r="J354" s="145"/>
      <c r="K354" s="145"/>
      <c r="L354" s="145"/>
      <c r="M354" s="145"/>
      <c r="N354" s="145">
        <v>3000</v>
      </c>
      <c r="O354" s="145">
        <v>3000</v>
      </c>
      <c r="P354" s="145"/>
      <c r="Q354" s="145"/>
      <c r="R354" s="145"/>
      <c r="S354" s="145"/>
    </row>
    <row r="355" ht="21" customHeight="1" spans="1:19">
      <c r="A355" s="141" t="s">
        <v>70</v>
      </c>
      <c r="B355" s="142" t="s">
        <v>95</v>
      </c>
      <c r="C355" s="142" t="s">
        <v>593</v>
      </c>
      <c r="D355" s="143" t="s">
        <v>2010</v>
      </c>
      <c r="E355" s="143" t="s">
        <v>1846</v>
      </c>
      <c r="F355" s="143" t="s">
        <v>1634</v>
      </c>
      <c r="G355" s="144">
        <v>1</v>
      </c>
      <c r="H355" s="145">
        <v>3600</v>
      </c>
      <c r="I355" s="145">
        <v>3600</v>
      </c>
      <c r="J355" s="145"/>
      <c r="K355" s="145"/>
      <c r="L355" s="145"/>
      <c r="M355" s="145"/>
      <c r="N355" s="145">
        <v>3600</v>
      </c>
      <c r="O355" s="145">
        <v>3600</v>
      </c>
      <c r="P355" s="145"/>
      <c r="Q355" s="145"/>
      <c r="R355" s="145"/>
      <c r="S355" s="145"/>
    </row>
    <row r="356" ht="21" customHeight="1" spans="1:19">
      <c r="A356" s="141" t="s">
        <v>70</v>
      </c>
      <c r="B356" s="142" t="s">
        <v>95</v>
      </c>
      <c r="C356" s="142" t="s">
        <v>593</v>
      </c>
      <c r="D356" s="143" t="s">
        <v>2011</v>
      </c>
      <c r="E356" s="143" t="s">
        <v>1846</v>
      </c>
      <c r="F356" s="143" t="s">
        <v>1738</v>
      </c>
      <c r="G356" s="144">
        <v>3</v>
      </c>
      <c r="H356" s="145">
        <v>7500</v>
      </c>
      <c r="I356" s="145">
        <v>7500</v>
      </c>
      <c r="J356" s="145"/>
      <c r="K356" s="145"/>
      <c r="L356" s="145"/>
      <c r="M356" s="145"/>
      <c r="N356" s="145">
        <v>7500</v>
      </c>
      <c r="O356" s="145">
        <v>7500</v>
      </c>
      <c r="P356" s="145"/>
      <c r="Q356" s="145"/>
      <c r="R356" s="145"/>
      <c r="S356" s="145"/>
    </row>
    <row r="357" ht="21" customHeight="1" spans="1:19">
      <c r="A357" s="141" t="s">
        <v>70</v>
      </c>
      <c r="B357" s="142" t="s">
        <v>95</v>
      </c>
      <c r="C357" s="142" t="s">
        <v>593</v>
      </c>
      <c r="D357" s="143" t="s">
        <v>2012</v>
      </c>
      <c r="E357" s="143" t="s">
        <v>1846</v>
      </c>
      <c r="F357" s="143" t="s">
        <v>847</v>
      </c>
      <c r="G357" s="144">
        <v>1</v>
      </c>
      <c r="H357" s="145">
        <v>7500</v>
      </c>
      <c r="I357" s="145">
        <v>7500</v>
      </c>
      <c r="J357" s="145"/>
      <c r="K357" s="145"/>
      <c r="L357" s="145"/>
      <c r="M357" s="145"/>
      <c r="N357" s="145">
        <v>7500</v>
      </c>
      <c r="O357" s="145">
        <v>7500</v>
      </c>
      <c r="P357" s="145"/>
      <c r="Q357" s="145"/>
      <c r="R357" s="145"/>
      <c r="S357" s="145"/>
    </row>
    <row r="358" ht="21" customHeight="1" spans="1:19">
      <c r="A358" s="141" t="s">
        <v>70</v>
      </c>
      <c r="B358" s="142" t="s">
        <v>95</v>
      </c>
      <c r="C358" s="142" t="s">
        <v>593</v>
      </c>
      <c r="D358" s="143" t="s">
        <v>2013</v>
      </c>
      <c r="E358" s="143" t="s">
        <v>1846</v>
      </c>
      <c r="F358" s="143" t="s">
        <v>847</v>
      </c>
      <c r="G358" s="144">
        <v>1</v>
      </c>
      <c r="H358" s="145">
        <v>4700</v>
      </c>
      <c r="I358" s="145">
        <v>4700</v>
      </c>
      <c r="J358" s="145"/>
      <c r="K358" s="145"/>
      <c r="L358" s="145"/>
      <c r="M358" s="145"/>
      <c r="N358" s="145">
        <v>4700</v>
      </c>
      <c r="O358" s="145">
        <v>4700</v>
      </c>
      <c r="P358" s="145"/>
      <c r="Q358" s="145"/>
      <c r="R358" s="145"/>
      <c r="S358" s="145"/>
    </row>
    <row r="359" ht="21" customHeight="1" spans="1:19">
      <c r="A359" s="141" t="s">
        <v>70</v>
      </c>
      <c r="B359" s="142" t="s">
        <v>95</v>
      </c>
      <c r="C359" s="142" t="s">
        <v>593</v>
      </c>
      <c r="D359" s="143" t="s">
        <v>2014</v>
      </c>
      <c r="E359" s="143" t="s">
        <v>1846</v>
      </c>
      <c r="F359" s="143" t="s">
        <v>1634</v>
      </c>
      <c r="G359" s="144">
        <v>1</v>
      </c>
      <c r="H359" s="145">
        <v>3000</v>
      </c>
      <c r="I359" s="145">
        <v>3000</v>
      </c>
      <c r="J359" s="145"/>
      <c r="K359" s="145"/>
      <c r="L359" s="145"/>
      <c r="M359" s="145"/>
      <c r="N359" s="145">
        <v>3000</v>
      </c>
      <c r="O359" s="145">
        <v>3000</v>
      </c>
      <c r="P359" s="145"/>
      <c r="Q359" s="145"/>
      <c r="R359" s="145"/>
      <c r="S359" s="145"/>
    </row>
    <row r="360" ht="21" customHeight="1" spans="1:19">
      <c r="A360" s="141" t="s">
        <v>70</v>
      </c>
      <c r="B360" s="142" t="s">
        <v>95</v>
      </c>
      <c r="C360" s="142" t="s">
        <v>593</v>
      </c>
      <c r="D360" s="143" t="s">
        <v>1940</v>
      </c>
      <c r="E360" s="143" t="s">
        <v>1940</v>
      </c>
      <c r="F360" s="143" t="s">
        <v>847</v>
      </c>
      <c r="G360" s="144">
        <v>1</v>
      </c>
      <c r="H360" s="145">
        <v>1000</v>
      </c>
      <c r="I360" s="145">
        <v>1000</v>
      </c>
      <c r="J360" s="145"/>
      <c r="K360" s="145"/>
      <c r="L360" s="145"/>
      <c r="M360" s="145"/>
      <c r="N360" s="145">
        <v>1000</v>
      </c>
      <c r="O360" s="145">
        <v>1000</v>
      </c>
      <c r="P360" s="145"/>
      <c r="Q360" s="145"/>
      <c r="R360" s="145"/>
      <c r="S360" s="145"/>
    </row>
    <row r="361" ht="21" customHeight="1" spans="1:19">
      <c r="A361" s="141" t="s">
        <v>70</v>
      </c>
      <c r="B361" s="142" t="s">
        <v>95</v>
      </c>
      <c r="C361" s="142" t="s">
        <v>593</v>
      </c>
      <c r="D361" s="143" t="s">
        <v>2015</v>
      </c>
      <c r="E361" s="143" t="s">
        <v>1673</v>
      </c>
      <c r="F361" s="143" t="s">
        <v>847</v>
      </c>
      <c r="G361" s="144">
        <v>1</v>
      </c>
      <c r="H361" s="145">
        <v>3500</v>
      </c>
      <c r="I361" s="145">
        <v>3500</v>
      </c>
      <c r="J361" s="145"/>
      <c r="K361" s="145"/>
      <c r="L361" s="145"/>
      <c r="M361" s="145"/>
      <c r="N361" s="145">
        <v>3500</v>
      </c>
      <c r="O361" s="145">
        <v>3500</v>
      </c>
      <c r="P361" s="145"/>
      <c r="Q361" s="145"/>
      <c r="R361" s="145"/>
      <c r="S361" s="145"/>
    </row>
    <row r="362" ht="21" customHeight="1" spans="1:19">
      <c r="A362" s="141" t="s">
        <v>70</v>
      </c>
      <c r="B362" s="142" t="s">
        <v>95</v>
      </c>
      <c r="C362" s="142" t="s">
        <v>593</v>
      </c>
      <c r="D362" s="143" t="s">
        <v>2016</v>
      </c>
      <c r="E362" s="143" t="s">
        <v>1857</v>
      </c>
      <c r="F362" s="143" t="s">
        <v>847</v>
      </c>
      <c r="G362" s="144">
        <v>1</v>
      </c>
      <c r="H362" s="145">
        <v>3500</v>
      </c>
      <c r="I362" s="145">
        <v>3500</v>
      </c>
      <c r="J362" s="145"/>
      <c r="K362" s="145"/>
      <c r="L362" s="145"/>
      <c r="M362" s="145"/>
      <c r="N362" s="145">
        <v>3500</v>
      </c>
      <c r="O362" s="145">
        <v>3500</v>
      </c>
      <c r="P362" s="145"/>
      <c r="Q362" s="145"/>
      <c r="R362" s="145"/>
      <c r="S362" s="145"/>
    </row>
    <row r="363" ht="21" customHeight="1" spans="1:19">
      <c r="A363" s="141" t="s">
        <v>70</v>
      </c>
      <c r="B363" s="142" t="s">
        <v>95</v>
      </c>
      <c r="C363" s="142" t="s">
        <v>593</v>
      </c>
      <c r="D363" s="143" t="s">
        <v>2017</v>
      </c>
      <c r="E363" s="143" t="s">
        <v>1857</v>
      </c>
      <c r="F363" s="143" t="s">
        <v>847</v>
      </c>
      <c r="G363" s="144">
        <v>1</v>
      </c>
      <c r="H363" s="145">
        <v>3500</v>
      </c>
      <c r="I363" s="145">
        <v>3500</v>
      </c>
      <c r="J363" s="145"/>
      <c r="K363" s="145"/>
      <c r="L363" s="145"/>
      <c r="M363" s="145"/>
      <c r="N363" s="145">
        <v>3500</v>
      </c>
      <c r="O363" s="145">
        <v>3500</v>
      </c>
      <c r="P363" s="145"/>
      <c r="Q363" s="145"/>
      <c r="R363" s="145"/>
      <c r="S363" s="145"/>
    </row>
    <row r="364" ht="21" customHeight="1" spans="1:19">
      <c r="A364" s="141" t="s">
        <v>70</v>
      </c>
      <c r="B364" s="142" t="s">
        <v>95</v>
      </c>
      <c r="C364" s="142" t="s">
        <v>593</v>
      </c>
      <c r="D364" s="143" t="s">
        <v>2018</v>
      </c>
      <c r="E364" s="143" t="s">
        <v>1874</v>
      </c>
      <c r="F364" s="143" t="s">
        <v>1634</v>
      </c>
      <c r="G364" s="144">
        <v>1</v>
      </c>
      <c r="H364" s="145">
        <v>10000</v>
      </c>
      <c r="I364" s="145">
        <v>10000</v>
      </c>
      <c r="J364" s="145"/>
      <c r="K364" s="145"/>
      <c r="L364" s="145"/>
      <c r="M364" s="145"/>
      <c r="N364" s="145">
        <v>10000</v>
      </c>
      <c r="O364" s="145">
        <v>10000</v>
      </c>
      <c r="P364" s="145"/>
      <c r="Q364" s="145"/>
      <c r="R364" s="145"/>
      <c r="S364" s="145"/>
    </row>
    <row r="365" ht="21" customHeight="1" spans="1:19">
      <c r="A365" s="141" t="s">
        <v>70</v>
      </c>
      <c r="B365" s="142" t="s">
        <v>95</v>
      </c>
      <c r="C365" s="142" t="s">
        <v>593</v>
      </c>
      <c r="D365" s="143" t="s">
        <v>2019</v>
      </c>
      <c r="E365" s="143" t="s">
        <v>2020</v>
      </c>
      <c r="F365" s="143" t="s">
        <v>847</v>
      </c>
      <c r="G365" s="144">
        <v>4</v>
      </c>
      <c r="H365" s="145">
        <v>1400</v>
      </c>
      <c r="I365" s="145">
        <v>1400</v>
      </c>
      <c r="J365" s="145"/>
      <c r="K365" s="145"/>
      <c r="L365" s="145"/>
      <c r="M365" s="145"/>
      <c r="N365" s="145">
        <v>1400</v>
      </c>
      <c r="O365" s="145">
        <v>1400</v>
      </c>
      <c r="P365" s="145"/>
      <c r="Q365" s="145"/>
      <c r="R365" s="145"/>
      <c r="S365" s="145"/>
    </row>
    <row r="366" ht="21" customHeight="1" spans="1:19">
      <c r="A366" s="141" t="s">
        <v>70</v>
      </c>
      <c r="B366" s="142" t="s">
        <v>95</v>
      </c>
      <c r="C366" s="142" t="s">
        <v>593</v>
      </c>
      <c r="D366" s="143" t="s">
        <v>2021</v>
      </c>
      <c r="E366" s="143" t="s">
        <v>1680</v>
      </c>
      <c r="F366" s="143" t="s">
        <v>1634</v>
      </c>
      <c r="G366" s="144">
        <v>2</v>
      </c>
      <c r="H366" s="145">
        <v>50000</v>
      </c>
      <c r="I366" s="145">
        <v>50000</v>
      </c>
      <c r="J366" s="145"/>
      <c r="K366" s="145"/>
      <c r="L366" s="145"/>
      <c r="M366" s="145"/>
      <c r="N366" s="145">
        <v>50000</v>
      </c>
      <c r="O366" s="145">
        <v>50000</v>
      </c>
      <c r="P366" s="145"/>
      <c r="Q366" s="145"/>
      <c r="R366" s="145"/>
      <c r="S366" s="145"/>
    </row>
    <row r="367" ht="21" customHeight="1" spans="1:19">
      <c r="A367" s="141" t="s">
        <v>70</v>
      </c>
      <c r="B367" s="142" t="s">
        <v>95</v>
      </c>
      <c r="C367" s="142" t="s">
        <v>593</v>
      </c>
      <c r="D367" s="143" t="s">
        <v>2022</v>
      </c>
      <c r="E367" s="143" t="s">
        <v>1680</v>
      </c>
      <c r="F367" s="143" t="s">
        <v>1634</v>
      </c>
      <c r="G367" s="144">
        <v>1</v>
      </c>
      <c r="H367" s="145">
        <v>1200</v>
      </c>
      <c r="I367" s="145">
        <v>1200</v>
      </c>
      <c r="J367" s="145"/>
      <c r="K367" s="145"/>
      <c r="L367" s="145"/>
      <c r="M367" s="145"/>
      <c r="N367" s="145">
        <v>1200</v>
      </c>
      <c r="O367" s="145">
        <v>1200</v>
      </c>
      <c r="P367" s="145"/>
      <c r="Q367" s="145"/>
      <c r="R367" s="145"/>
      <c r="S367" s="145"/>
    </row>
    <row r="368" ht="21" customHeight="1" spans="1:19">
      <c r="A368" s="141" t="s">
        <v>70</v>
      </c>
      <c r="B368" s="142" t="s">
        <v>95</v>
      </c>
      <c r="C368" s="142" t="s">
        <v>593</v>
      </c>
      <c r="D368" s="143" t="s">
        <v>2023</v>
      </c>
      <c r="E368" s="143" t="s">
        <v>1680</v>
      </c>
      <c r="F368" s="143" t="s">
        <v>1634</v>
      </c>
      <c r="G368" s="144">
        <v>1</v>
      </c>
      <c r="H368" s="145">
        <v>2850</v>
      </c>
      <c r="I368" s="145">
        <v>2850</v>
      </c>
      <c r="J368" s="145"/>
      <c r="K368" s="145"/>
      <c r="L368" s="145"/>
      <c r="M368" s="145"/>
      <c r="N368" s="145">
        <v>2850</v>
      </c>
      <c r="O368" s="145">
        <v>2850</v>
      </c>
      <c r="P368" s="145"/>
      <c r="Q368" s="145"/>
      <c r="R368" s="145"/>
      <c r="S368" s="145"/>
    </row>
    <row r="369" ht="21" customHeight="1" spans="1:19">
      <c r="A369" s="141" t="s">
        <v>70</v>
      </c>
      <c r="B369" s="142" t="s">
        <v>95</v>
      </c>
      <c r="C369" s="142" t="s">
        <v>593</v>
      </c>
      <c r="D369" s="143" t="s">
        <v>1679</v>
      </c>
      <c r="E369" s="143" t="s">
        <v>1680</v>
      </c>
      <c r="F369" s="143" t="s">
        <v>1634</v>
      </c>
      <c r="G369" s="144">
        <v>1</v>
      </c>
      <c r="H369" s="145">
        <v>9500</v>
      </c>
      <c r="I369" s="145">
        <v>9500</v>
      </c>
      <c r="J369" s="145"/>
      <c r="K369" s="145"/>
      <c r="L369" s="145"/>
      <c r="M369" s="145"/>
      <c r="N369" s="145">
        <v>9500</v>
      </c>
      <c r="O369" s="145">
        <v>9500</v>
      </c>
      <c r="P369" s="145"/>
      <c r="Q369" s="145"/>
      <c r="R369" s="145"/>
      <c r="S369" s="145"/>
    </row>
    <row r="370" ht="21" customHeight="1" spans="1:19">
      <c r="A370" s="141" t="s">
        <v>70</v>
      </c>
      <c r="B370" s="142" t="s">
        <v>95</v>
      </c>
      <c r="C370" s="142" t="s">
        <v>593</v>
      </c>
      <c r="D370" s="143" t="s">
        <v>2024</v>
      </c>
      <c r="E370" s="143" t="s">
        <v>1680</v>
      </c>
      <c r="F370" s="143" t="s">
        <v>1738</v>
      </c>
      <c r="G370" s="144">
        <v>5</v>
      </c>
      <c r="H370" s="145">
        <v>6000</v>
      </c>
      <c r="I370" s="145">
        <v>6000</v>
      </c>
      <c r="J370" s="145"/>
      <c r="K370" s="145"/>
      <c r="L370" s="145"/>
      <c r="M370" s="145"/>
      <c r="N370" s="145">
        <v>6000</v>
      </c>
      <c r="O370" s="145">
        <v>6000</v>
      </c>
      <c r="P370" s="145"/>
      <c r="Q370" s="145"/>
      <c r="R370" s="145"/>
      <c r="S370" s="145"/>
    </row>
    <row r="371" ht="21" customHeight="1" spans="1:19">
      <c r="A371" s="141" t="s">
        <v>70</v>
      </c>
      <c r="B371" s="142" t="s">
        <v>97</v>
      </c>
      <c r="C371" s="142" t="s">
        <v>606</v>
      </c>
      <c r="D371" s="143" t="s">
        <v>315</v>
      </c>
      <c r="E371" s="143" t="s">
        <v>2025</v>
      </c>
      <c r="F371" s="143" t="s">
        <v>1120</v>
      </c>
      <c r="G371" s="144">
        <v>1</v>
      </c>
      <c r="H371" s="145">
        <v>15000</v>
      </c>
      <c r="I371" s="145">
        <v>15000</v>
      </c>
      <c r="J371" s="145"/>
      <c r="K371" s="145"/>
      <c r="L371" s="145"/>
      <c r="M371" s="145"/>
      <c r="N371" s="145">
        <v>15000</v>
      </c>
      <c r="O371" s="145">
        <v>15000</v>
      </c>
      <c r="P371" s="145"/>
      <c r="Q371" s="145"/>
      <c r="R371" s="145"/>
      <c r="S371" s="145"/>
    </row>
    <row r="372" ht="21" customHeight="1" spans="1:19">
      <c r="A372" s="141" t="s">
        <v>70</v>
      </c>
      <c r="B372" s="142" t="s">
        <v>97</v>
      </c>
      <c r="C372" s="142" t="s">
        <v>606</v>
      </c>
      <c r="D372" s="143" t="s">
        <v>2026</v>
      </c>
      <c r="E372" s="143" t="s">
        <v>1924</v>
      </c>
      <c r="F372" s="143" t="s">
        <v>1120</v>
      </c>
      <c r="G372" s="144">
        <v>1</v>
      </c>
      <c r="H372" s="145">
        <v>30000</v>
      </c>
      <c r="I372" s="145">
        <v>30000</v>
      </c>
      <c r="J372" s="145"/>
      <c r="K372" s="145"/>
      <c r="L372" s="145"/>
      <c r="M372" s="145"/>
      <c r="N372" s="145">
        <v>30000</v>
      </c>
      <c r="O372" s="145">
        <v>30000</v>
      </c>
      <c r="P372" s="145"/>
      <c r="Q372" s="145"/>
      <c r="R372" s="145"/>
      <c r="S372" s="145"/>
    </row>
    <row r="373" ht="21" customHeight="1" spans="1:19">
      <c r="A373" s="141" t="s">
        <v>70</v>
      </c>
      <c r="B373" s="142" t="s">
        <v>97</v>
      </c>
      <c r="C373" s="142" t="s">
        <v>606</v>
      </c>
      <c r="D373" s="143" t="s">
        <v>2027</v>
      </c>
      <c r="E373" s="143" t="s">
        <v>1926</v>
      </c>
      <c r="F373" s="143" t="s">
        <v>1120</v>
      </c>
      <c r="G373" s="144">
        <v>1</v>
      </c>
      <c r="H373" s="145">
        <v>262000</v>
      </c>
      <c r="I373" s="145">
        <v>262000</v>
      </c>
      <c r="J373" s="145"/>
      <c r="K373" s="145"/>
      <c r="L373" s="145"/>
      <c r="M373" s="145"/>
      <c r="N373" s="145">
        <v>262000</v>
      </c>
      <c r="O373" s="145">
        <v>262000</v>
      </c>
      <c r="P373" s="145"/>
      <c r="Q373" s="145"/>
      <c r="R373" s="145"/>
      <c r="S373" s="145"/>
    </row>
    <row r="374" ht="21" customHeight="1" spans="1:19">
      <c r="A374" s="141" t="s">
        <v>70</v>
      </c>
      <c r="B374" s="142" t="s">
        <v>97</v>
      </c>
      <c r="C374" s="142" t="s">
        <v>606</v>
      </c>
      <c r="D374" s="143" t="s">
        <v>315</v>
      </c>
      <c r="E374" s="143" t="s">
        <v>2028</v>
      </c>
      <c r="F374" s="143" t="s">
        <v>1120</v>
      </c>
      <c r="G374" s="144">
        <v>1</v>
      </c>
      <c r="H374" s="145">
        <v>15000</v>
      </c>
      <c r="I374" s="145">
        <v>15000</v>
      </c>
      <c r="J374" s="145"/>
      <c r="K374" s="145"/>
      <c r="L374" s="145"/>
      <c r="M374" s="145"/>
      <c r="N374" s="145">
        <v>15000</v>
      </c>
      <c r="O374" s="145">
        <v>15000</v>
      </c>
      <c r="P374" s="145"/>
      <c r="Q374" s="145"/>
      <c r="R374" s="145"/>
      <c r="S374" s="145"/>
    </row>
    <row r="375" ht="21" customHeight="1" spans="1:19">
      <c r="A375" s="141" t="s">
        <v>70</v>
      </c>
      <c r="B375" s="142" t="s">
        <v>97</v>
      </c>
      <c r="C375" s="142" t="s">
        <v>606</v>
      </c>
      <c r="D375" s="143" t="s">
        <v>2029</v>
      </c>
      <c r="E375" s="143" t="s">
        <v>2030</v>
      </c>
      <c r="F375" s="143" t="s">
        <v>1120</v>
      </c>
      <c r="G375" s="144">
        <v>1</v>
      </c>
      <c r="H375" s="145">
        <v>40000</v>
      </c>
      <c r="I375" s="145">
        <v>40000</v>
      </c>
      <c r="J375" s="145"/>
      <c r="K375" s="145"/>
      <c r="L375" s="145"/>
      <c r="M375" s="145"/>
      <c r="N375" s="145">
        <v>40000</v>
      </c>
      <c r="O375" s="145">
        <v>40000</v>
      </c>
      <c r="P375" s="145"/>
      <c r="Q375" s="145"/>
      <c r="R375" s="145"/>
      <c r="S375" s="145"/>
    </row>
    <row r="376" ht="21" customHeight="1" spans="1:19">
      <c r="A376" s="141" t="s">
        <v>70</v>
      </c>
      <c r="B376" s="142" t="s">
        <v>97</v>
      </c>
      <c r="C376" s="142" t="s">
        <v>606</v>
      </c>
      <c r="D376" s="143" t="s">
        <v>437</v>
      </c>
      <c r="E376" s="143" t="s">
        <v>1625</v>
      </c>
      <c r="F376" s="143" t="s">
        <v>1120</v>
      </c>
      <c r="G376" s="144">
        <v>1</v>
      </c>
      <c r="H376" s="145">
        <v>20000</v>
      </c>
      <c r="I376" s="145">
        <v>20000</v>
      </c>
      <c r="J376" s="145"/>
      <c r="K376" s="145"/>
      <c r="L376" s="145"/>
      <c r="M376" s="145"/>
      <c r="N376" s="145">
        <v>20000</v>
      </c>
      <c r="O376" s="145">
        <v>20000</v>
      </c>
      <c r="P376" s="145"/>
      <c r="Q376" s="145"/>
      <c r="R376" s="145"/>
      <c r="S376" s="145"/>
    </row>
    <row r="377" ht="21" customHeight="1" spans="1:19">
      <c r="A377" s="141" t="s">
        <v>70</v>
      </c>
      <c r="B377" s="142" t="s">
        <v>97</v>
      </c>
      <c r="C377" s="142" t="s">
        <v>606</v>
      </c>
      <c r="D377" s="143" t="s">
        <v>2031</v>
      </c>
      <c r="E377" s="143" t="s">
        <v>2032</v>
      </c>
      <c r="F377" s="143" t="s">
        <v>1611</v>
      </c>
      <c r="G377" s="144">
        <v>2</v>
      </c>
      <c r="H377" s="145">
        <v>340</v>
      </c>
      <c r="I377" s="145">
        <v>340</v>
      </c>
      <c r="J377" s="145"/>
      <c r="K377" s="145"/>
      <c r="L377" s="145"/>
      <c r="M377" s="145"/>
      <c r="N377" s="145">
        <v>340</v>
      </c>
      <c r="O377" s="145">
        <v>340</v>
      </c>
      <c r="P377" s="145"/>
      <c r="Q377" s="145"/>
      <c r="R377" s="145"/>
      <c r="S377" s="145"/>
    </row>
    <row r="378" ht="21" customHeight="1" spans="1:19">
      <c r="A378" s="141" t="s">
        <v>70</v>
      </c>
      <c r="B378" s="142" t="s">
        <v>97</v>
      </c>
      <c r="C378" s="142" t="s">
        <v>606</v>
      </c>
      <c r="D378" s="143" t="s">
        <v>2033</v>
      </c>
      <c r="E378" s="143" t="s">
        <v>2032</v>
      </c>
      <c r="F378" s="143" t="s">
        <v>1611</v>
      </c>
      <c r="G378" s="144">
        <v>30</v>
      </c>
      <c r="H378" s="145">
        <v>3900</v>
      </c>
      <c r="I378" s="145">
        <v>3900</v>
      </c>
      <c r="J378" s="145"/>
      <c r="K378" s="145"/>
      <c r="L378" s="145"/>
      <c r="M378" s="145"/>
      <c r="N378" s="145">
        <v>3900</v>
      </c>
      <c r="O378" s="145">
        <v>3900</v>
      </c>
      <c r="P378" s="145"/>
      <c r="Q378" s="145"/>
      <c r="R378" s="145"/>
      <c r="S378" s="145"/>
    </row>
    <row r="379" ht="21" customHeight="1" spans="1:19">
      <c r="A379" s="141" t="s">
        <v>70</v>
      </c>
      <c r="B379" s="142" t="s">
        <v>97</v>
      </c>
      <c r="C379" s="142" t="s">
        <v>606</v>
      </c>
      <c r="D379" s="143" t="s">
        <v>2034</v>
      </c>
      <c r="E379" s="143" t="s">
        <v>2032</v>
      </c>
      <c r="F379" s="143" t="s">
        <v>1611</v>
      </c>
      <c r="G379" s="144">
        <v>15</v>
      </c>
      <c r="H379" s="145">
        <v>1875</v>
      </c>
      <c r="I379" s="145">
        <v>1875</v>
      </c>
      <c r="J379" s="145"/>
      <c r="K379" s="145"/>
      <c r="L379" s="145"/>
      <c r="M379" s="145"/>
      <c r="N379" s="145">
        <v>1875</v>
      </c>
      <c r="O379" s="145">
        <v>1875</v>
      </c>
      <c r="P379" s="145"/>
      <c r="Q379" s="145"/>
      <c r="R379" s="145"/>
      <c r="S379" s="145"/>
    </row>
    <row r="380" ht="21" customHeight="1" spans="1:19">
      <c r="A380" s="141" t="s">
        <v>70</v>
      </c>
      <c r="B380" s="142" t="s">
        <v>97</v>
      </c>
      <c r="C380" s="142" t="s">
        <v>606</v>
      </c>
      <c r="D380" s="143" t="s">
        <v>495</v>
      </c>
      <c r="E380" s="143" t="s">
        <v>1629</v>
      </c>
      <c r="F380" s="143" t="s">
        <v>1120</v>
      </c>
      <c r="G380" s="144">
        <v>1</v>
      </c>
      <c r="H380" s="145">
        <v>6000</v>
      </c>
      <c r="I380" s="145">
        <v>6000</v>
      </c>
      <c r="J380" s="145"/>
      <c r="K380" s="145"/>
      <c r="L380" s="145"/>
      <c r="M380" s="145"/>
      <c r="N380" s="145">
        <v>6000</v>
      </c>
      <c r="O380" s="145">
        <v>6000</v>
      </c>
      <c r="P380" s="145"/>
      <c r="Q380" s="145"/>
      <c r="R380" s="145"/>
      <c r="S380" s="145"/>
    </row>
    <row r="381" ht="21" customHeight="1" spans="1:19">
      <c r="A381" s="141" t="s">
        <v>70</v>
      </c>
      <c r="B381" s="142" t="s">
        <v>97</v>
      </c>
      <c r="C381" s="142" t="s">
        <v>599</v>
      </c>
      <c r="D381" s="143" t="s">
        <v>2035</v>
      </c>
      <c r="E381" s="143" t="s">
        <v>2032</v>
      </c>
      <c r="F381" s="143" t="s">
        <v>1695</v>
      </c>
      <c r="G381" s="144">
        <v>7</v>
      </c>
      <c r="H381" s="145">
        <v>3500</v>
      </c>
      <c r="I381" s="145">
        <v>3500</v>
      </c>
      <c r="J381" s="145"/>
      <c r="K381" s="145"/>
      <c r="L381" s="145"/>
      <c r="M381" s="145"/>
      <c r="N381" s="145">
        <v>3500</v>
      </c>
      <c r="O381" s="145">
        <v>3500</v>
      </c>
      <c r="P381" s="145"/>
      <c r="Q381" s="145"/>
      <c r="R381" s="145"/>
      <c r="S381" s="145"/>
    </row>
    <row r="382" ht="21" customHeight="1" spans="1:19">
      <c r="A382" s="141" t="s">
        <v>70</v>
      </c>
      <c r="B382" s="142" t="s">
        <v>97</v>
      </c>
      <c r="C382" s="142" t="s">
        <v>599</v>
      </c>
      <c r="D382" s="143" t="s">
        <v>2036</v>
      </c>
      <c r="E382" s="143" t="s">
        <v>2032</v>
      </c>
      <c r="F382" s="143" t="s">
        <v>1611</v>
      </c>
      <c r="G382" s="144">
        <v>2</v>
      </c>
      <c r="H382" s="145">
        <v>340</v>
      </c>
      <c r="I382" s="145">
        <v>340</v>
      </c>
      <c r="J382" s="145"/>
      <c r="K382" s="145"/>
      <c r="L382" s="145"/>
      <c r="M382" s="145"/>
      <c r="N382" s="145">
        <v>340</v>
      </c>
      <c r="O382" s="145">
        <v>340</v>
      </c>
      <c r="P382" s="145"/>
      <c r="Q382" s="145"/>
      <c r="R382" s="145"/>
      <c r="S382" s="145"/>
    </row>
    <row r="383" ht="21" customHeight="1" spans="1:19">
      <c r="A383" s="141" t="s">
        <v>70</v>
      </c>
      <c r="B383" s="142" t="s">
        <v>97</v>
      </c>
      <c r="C383" s="142" t="s">
        <v>599</v>
      </c>
      <c r="D383" s="143" t="s">
        <v>2033</v>
      </c>
      <c r="E383" s="143" t="s">
        <v>2032</v>
      </c>
      <c r="F383" s="143" t="s">
        <v>1611</v>
      </c>
      <c r="G383" s="144">
        <v>30</v>
      </c>
      <c r="H383" s="145">
        <v>3900</v>
      </c>
      <c r="I383" s="145">
        <v>3900</v>
      </c>
      <c r="J383" s="145"/>
      <c r="K383" s="145"/>
      <c r="L383" s="145"/>
      <c r="M383" s="145"/>
      <c r="N383" s="145">
        <v>3900</v>
      </c>
      <c r="O383" s="145">
        <v>3900</v>
      </c>
      <c r="P383" s="145"/>
      <c r="Q383" s="145"/>
      <c r="R383" s="145"/>
      <c r="S383" s="145"/>
    </row>
    <row r="384" ht="21" customHeight="1" spans="1:19">
      <c r="A384" s="141" t="s">
        <v>70</v>
      </c>
      <c r="B384" s="142" t="s">
        <v>97</v>
      </c>
      <c r="C384" s="142" t="s">
        <v>599</v>
      </c>
      <c r="D384" s="143" t="s">
        <v>2037</v>
      </c>
      <c r="E384" s="143" t="s">
        <v>2032</v>
      </c>
      <c r="F384" s="143" t="s">
        <v>1611</v>
      </c>
      <c r="G384" s="144">
        <v>15</v>
      </c>
      <c r="H384" s="145">
        <v>1875</v>
      </c>
      <c r="I384" s="145">
        <v>1875</v>
      </c>
      <c r="J384" s="145"/>
      <c r="K384" s="145"/>
      <c r="L384" s="145"/>
      <c r="M384" s="145"/>
      <c r="N384" s="145">
        <v>1875</v>
      </c>
      <c r="O384" s="145">
        <v>1875</v>
      </c>
      <c r="P384" s="145"/>
      <c r="Q384" s="145"/>
      <c r="R384" s="145"/>
      <c r="S384" s="145"/>
    </row>
    <row r="385" ht="21" customHeight="1" spans="1:19">
      <c r="A385" s="141" t="s">
        <v>70</v>
      </c>
      <c r="B385" s="142" t="s">
        <v>97</v>
      </c>
      <c r="C385" s="142" t="s">
        <v>599</v>
      </c>
      <c r="D385" s="143" t="s">
        <v>1934</v>
      </c>
      <c r="E385" s="143" t="s">
        <v>2032</v>
      </c>
      <c r="F385" s="143" t="s">
        <v>1738</v>
      </c>
      <c r="G385" s="144">
        <v>5</v>
      </c>
      <c r="H385" s="145">
        <v>6000</v>
      </c>
      <c r="I385" s="145">
        <v>6000</v>
      </c>
      <c r="J385" s="145"/>
      <c r="K385" s="145"/>
      <c r="L385" s="145"/>
      <c r="M385" s="145"/>
      <c r="N385" s="145">
        <v>6000</v>
      </c>
      <c r="O385" s="145">
        <v>6000</v>
      </c>
      <c r="P385" s="145"/>
      <c r="Q385" s="145"/>
      <c r="R385" s="145"/>
      <c r="S385" s="145"/>
    </row>
    <row r="386" ht="21" customHeight="1" spans="1:19">
      <c r="A386" s="141" t="s">
        <v>70</v>
      </c>
      <c r="B386" s="142" t="s">
        <v>97</v>
      </c>
      <c r="C386" s="142" t="s">
        <v>599</v>
      </c>
      <c r="D386" s="143" t="s">
        <v>1677</v>
      </c>
      <c r="E386" s="143" t="s">
        <v>2032</v>
      </c>
      <c r="F386" s="143" t="s">
        <v>1634</v>
      </c>
      <c r="G386" s="144">
        <v>2</v>
      </c>
      <c r="H386" s="145">
        <v>2400</v>
      </c>
      <c r="I386" s="145">
        <v>2400</v>
      </c>
      <c r="J386" s="145"/>
      <c r="K386" s="145"/>
      <c r="L386" s="145"/>
      <c r="M386" s="145"/>
      <c r="N386" s="145">
        <v>2400</v>
      </c>
      <c r="O386" s="145">
        <v>2400</v>
      </c>
      <c r="P386" s="145"/>
      <c r="Q386" s="145"/>
      <c r="R386" s="145"/>
      <c r="S386" s="145"/>
    </row>
    <row r="387" ht="21" customHeight="1" spans="1:19">
      <c r="A387" s="141" t="s">
        <v>70</v>
      </c>
      <c r="B387" s="142" t="s">
        <v>97</v>
      </c>
      <c r="C387" s="142" t="s">
        <v>599</v>
      </c>
      <c r="D387" s="143" t="s">
        <v>2038</v>
      </c>
      <c r="E387" s="143" t="s">
        <v>2032</v>
      </c>
      <c r="F387" s="143" t="s">
        <v>1634</v>
      </c>
      <c r="G387" s="144">
        <v>7</v>
      </c>
      <c r="H387" s="145">
        <v>35000</v>
      </c>
      <c r="I387" s="145">
        <v>35000</v>
      </c>
      <c r="J387" s="145"/>
      <c r="K387" s="145"/>
      <c r="L387" s="145"/>
      <c r="M387" s="145"/>
      <c r="N387" s="145">
        <v>35000</v>
      </c>
      <c r="O387" s="145">
        <v>35000</v>
      </c>
      <c r="P387" s="145"/>
      <c r="Q387" s="145"/>
      <c r="R387" s="145"/>
      <c r="S387" s="145"/>
    </row>
    <row r="388" ht="21" customHeight="1" spans="1:19">
      <c r="A388" s="141" t="s">
        <v>70</v>
      </c>
      <c r="B388" s="142" t="s">
        <v>97</v>
      </c>
      <c r="C388" s="142" t="s">
        <v>599</v>
      </c>
      <c r="D388" s="143" t="s">
        <v>2039</v>
      </c>
      <c r="E388" s="143" t="s">
        <v>2032</v>
      </c>
      <c r="F388" s="143" t="s">
        <v>1738</v>
      </c>
      <c r="G388" s="144">
        <v>10</v>
      </c>
      <c r="H388" s="145">
        <v>10000</v>
      </c>
      <c r="I388" s="145">
        <v>10000</v>
      </c>
      <c r="J388" s="145"/>
      <c r="K388" s="145"/>
      <c r="L388" s="145"/>
      <c r="M388" s="145"/>
      <c r="N388" s="145">
        <v>10000</v>
      </c>
      <c r="O388" s="145">
        <v>10000</v>
      </c>
      <c r="P388" s="145"/>
      <c r="Q388" s="145"/>
      <c r="R388" s="145"/>
      <c r="S388" s="145"/>
    </row>
    <row r="389" ht="21" customHeight="1" spans="1:19">
      <c r="A389" s="141" t="s">
        <v>70</v>
      </c>
      <c r="B389" s="142" t="s">
        <v>97</v>
      </c>
      <c r="C389" s="142" t="s">
        <v>599</v>
      </c>
      <c r="D389" s="143" t="s">
        <v>2040</v>
      </c>
      <c r="E389" s="143" t="s">
        <v>2032</v>
      </c>
      <c r="F389" s="143" t="s">
        <v>1738</v>
      </c>
      <c r="G389" s="144">
        <v>1</v>
      </c>
      <c r="H389" s="145">
        <v>10000</v>
      </c>
      <c r="I389" s="145">
        <v>10000</v>
      </c>
      <c r="J389" s="145"/>
      <c r="K389" s="145"/>
      <c r="L389" s="145"/>
      <c r="M389" s="145"/>
      <c r="N389" s="145">
        <v>10000</v>
      </c>
      <c r="O389" s="145">
        <v>10000</v>
      </c>
      <c r="P389" s="145"/>
      <c r="Q389" s="145"/>
      <c r="R389" s="145"/>
      <c r="S389" s="145"/>
    </row>
    <row r="390" ht="21" customHeight="1" spans="1:19">
      <c r="A390" s="159" t="s">
        <v>244</v>
      </c>
      <c r="B390" s="160"/>
      <c r="C390" s="160"/>
      <c r="D390" s="161"/>
      <c r="E390" s="161"/>
      <c r="F390" s="161"/>
      <c r="G390" s="162"/>
      <c r="H390" s="145">
        <f>SUM(H9:H389)</f>
        <v>13962535</v>
      </c>
      <c r="I390" s="145">
        <f t="shared" ref="I390:S390" si="3">SUM(I9:I389)</f>
        <v>60808035</v>
      </c>
      <c r="J390" s="145">
        <f t="shared" si="3"/>
        <v>309660</v>
      </c>
      <c r="K390" s="145">
        <f t="shared" si="3"/>
        <v>0</v>
      </c>
      <c r="L390" s="145">
        <f t="shared" si="3"/>
        <v>0</v>
      </c>
      <c r="M390" s="145">
        <f t="shared" si="3"/>
        <v>0</v>
      </c>
      <c r="N390" s="145">
        <f t="shared" si="3"/>
        <v>60498375</v>
      </c>
      <c r="O390" s="145">
        <f t="shared" si="3"/>
        <v>18821875</v>
      </c>
      <c r="P390" s="145">
        <f t="shared" si="3"/>
        <v>0</v>
      </c>
      <c r="Q390" s="145">
        <f t="shared" si="3"/>
        <v>0</v>
      </c>
      <c r="R390" s="145">
        <f t="shared" si="3"/>
        <v>0</v>
      </c>
      <c r="S390" s="145">
        <f t="shared" si="3"/>
        <v>41676500</v>
      </c>
    </row>
    <row r="391" ht="21" customHeight="1" spans="1:19">
      <c r="A391" s="127" t="s">
        <v>2041</v>
      </c>
      <c r="B391" s="163"/>
      <c r="C391" s="163"/>
      <c r="D391" s="127"/>
      <c r="E391" s="127"/>
      <c r="F391" s="127"/>
      <c r="G391" s="127"/>
      <c r="H391" s="164"/>
      <c r="I391" s="164"/>
      <c r="J391" s="164"/>
      <c r="K391" s="164"/>
      <c r="L391" s="164"/>
      <c r="M391" s="164"/>
      <c r="N391" s="164"/>
      <c r="O391" s="164"/>
      <c r="P391" s="164"/>
      <c r="Q391" s="164"/>
      <c r="R391" s="164"/>
      <c r="S391" s="164"/>
    </row>
  </sheetData>
  <mergeCells count="19">
    <mergeCell ref="A3:S3"/>
    <mergeCell ref="A4:H4"/>
    <mergeCell ref="I5:S5"/>
    <mergeCell ref="N6:S6"/>
    <mergeCell ref="A390:G390"/>
    <mergeCell ref="A391:S391"/>
    <mergeCell ref="A5:A7"/>
    <mergeCell ref="B5:B7"/>
    <mergeCell ref="C5:C7"/>
    <mergeCell ref="D5:D7"/>
    <mergeCell ref="E5:E7"/>
    <mergeCell ref="F5:F7"/>
    <mergeCell ref="G5:G7"/>
    <mergeCell ref="H5:H7"/>
    <mergeCell ref="I6:I7"/>
    <mergeCell ref="J6:J7"/>
    <mergeCell ref="K6:K7"/>
    <mergeCell ref="L6:L7"/>
    <mergeCell ref="M6:M7"/>
  </mergeCells>
  <conditionalFormatting sqref="D95:D160 D162:D262">
    <cfRule type="duplicateValues" dxfId="0" priority="1"/>
  </conditionalFormatting>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4"/>
  <sheetViews>
    <sheetView showZeros="0" topLeftCell="E1" workbookViewId="0">
      <pane ySplit="1" topLeftCell="A2" activePane="bottomLeft" state="frozen"/>
      <selection/>
      <selection pane="bottomLeft" activeCell="G9" sqref="G9"/>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90"/>
      <c r="B2" s="91"/>
      <c r="C2" s="91"/>
      <c r="D2" s="91"/>
      <c r="E2" s="91"/>
      <c r="F2" s="91"/>
      <c r="G2" s="91"/>
      <c r="H2" s="90"/>
      <c r="I2" s="90"/>
      <c r="J2" s="90"/>
      <c r="K2" s="90"/>
      <c r="L2" s="90"/>
      <c r="M2" s="90"/>
      <c r="N2" s="106"/>
      <c r="O2" s="90"/>
      <c r="P2" s="90"/>
      <c r="Q2" s="91"/>
      <c r="R2" s="90"/>
      <c r="S2" s="114"/>
      <c r="T2" s="114" t="s">
        <v>2042</v>
      </c>
    </row>
    <row r="3" ht="41.25" customHeight="1" spans="1:20">
      <c r="A3" s="82" t="str">
        <f>"2025"&amp;"年部门政府购买服务预算表"</f>
        <v>2025年部门政府购买服务预算表</v>
      </c>
      <c r="B3" s="76"/>
      <c r="C3" s="76"/>
      <c r="D3" s="76"/>
      <c r="E3" s="76"/>
      <c r="F3" s="76"/>
      <c r="G3" s="76"/>
      <c r="H3" s="92"/>
      <c r="I3" s="92"/>
      <c r="J3" s="92"/>
      <c r="K3" s="92"/>
      <c r="L3" s="92"/>
      <c r="M3" s="92"/>
      <c r="N3" s="107"/>
      <c r="O3" s="92"/>
      <c r="P3" s="92"/>
      <c r="Q3" s="76"/>
      <c r="R3" s="92"/>
      <c r="S3" s="107"/>
      <c r="T3" s="76"/>
    </row>
    <row r="4" ht="22.5" customHeight="1" spans="1:20">
      <c r="A4" s="83" t="str">
        <f>"单位名称："&amp;"昆明市五华区卫生健康局"</f>
        <v>单位名称：昆明市五华区卫生健康局</v>
      </c>
      <c r="B4" s="93"/>
      <c r="C4" s="93"/>
      <c r="D4" s="93"/>
      <c r="E4" s="93"/>
      <c r="F4" s="93"/>
      <c r="G4" s="93"/>
      <c r="H4" s="84"/>
      <c r="I4" s="84"/>
      <c r="J4" s="84"/>
      <c r="K4" s="84"/>
      <c r="L4" s="84"/>
      <c r="M4" s="84"/>
      <c r="N4" s="106"/>
      <c r="O4" s="90"/>
      <c r="P4" s="90"/>
      <c r="Q4" s="91"/>
      <c r="R4" s="90"/>
      <c r="S4" s="115"/>
      <c r="T4" s="114" t="s">
        <v>1</v>
      </c>
    </row>
    <row r="5" ht="24" customHeight="1" spans="1:20">
      <c r="A5" s="14" t="s">
        <v>253</v>
      </c>
      <c r="B5" s="94" t="s">
        <v>254</v>
      </c>
      <c r="C5" s="94" t="s">
        <v>1600</v>
      </c>
      <c r="D5" s="94" t="s">
        <v>2043</v>
      </c>
      <c r="E5" s="94" t="s">
        <v>2044</v>
      </c>
      <c r="F5" s="94" t="s">
        <v>2045</v>
      </c>
      <c r="G5" s="94" t="s">
        <v>2046</v>
      </c>
      <c r="H5" s="95" t="s">
        <v>2047</v>
      </c>
      <c r="I5" s="95" t="s">
        <v>2048</v>
      </c>
      <c r="J5" s="108" t="s">
        <v>261</v>
      </c>
      <c r="K5" s="108"/>
      <c r="L5" s="108"/>
      <c r="M5" s="108"/>
      <c r="N5" s="109"/>
      <c r="O5" s="108"/>
      <c r="P5" s="108"/>
      <c r="Q5" s="116"/>
      <c r="R5" s="108"/>
      <c r="S5" s="109"/>
      <c r="T5" s="117"/>
    </row>
    <row r="6" ht="24" customHeight="1" spans="1:20">
      <c r="A6" s="19"/>
      <c r="B6" s="96"/>
      <c r="C6" s="96"/>
      <c r="D6" s="96"/>
      <c r="E6" s="96"/>
      <c r="F6" s="96"/>
      <c r="G6" s="96"/>
      <c r="H6" s="97"/>
      <c r="I6" s="97"/>
      <c r="J6" s="97" t="s">
        <v>55</v>
      </c>
      <c r="K6" s="97" t="s">
        <v>58</v>
      </c>
      <c r="L6" s="97" t="s">
        <v>1606</v>
      </c>
      <c r="M6" s="97" t="s">
        <v>1607</v>
      </c>
      <c r="N6" s="110" t="s">
        <v>1608</v>
      </c>
      <c r="O6" s="111" t="s">
        <v>1609</v>
      </c>
      <c r="P6" s="111"/>
      <c r="Q6" s="118"/>
      <c r="R6" s="111"/>
      <c r="S6" s="119"/>
      <c r="T6" s="98"/>
    </row>
    <row r="7" ht="54" customHeight="1" spans="1:20">
      <c r="A7" s="23"/>
      <c r="B7" s="98"/>
      <c r="C7" s="98"/>
      <c r="D7" s="98"/>
      <c r="E7" s="98"/>
      <c r="F7" s="98"/>
      <c r="G7" s="98"/>
      <c r="H7" s="99"/>
      <c r="I7" s="99"/>
      <c r="J7" s="99"/>
      <c r="K7" s="99" t="s">
        <v>57</v>
      </c>
      <c r="L7" s="99"/>
      <c r="M7" s="99"/>
      <c r="N7" s="112"/>
      <c r="O7" s="99" t="s">
        <v>57</v>
      </c>
      <c r="P7" s="99" t="s">
        <v>64</v>
      </c>
      <c r="Q7" s="98" t="s">
        <v>65</v>
      </c>
      <c r="R7" s="99" t="s">
        <v>66</v>
      </c>
      <c r="S7" s="112" t="s">
        <v>67</v>
      </c>
      <c r="T7" s="98" t="s">
        <v>68</v>
      </c>
    </row>
    <row r="8" ht="17.25" customHeight="1" spans="1:20">
      <c r="A8" s="24">
        <v>1</v>
      </c>
      <c r="B8" s="98">
        <v>2</v>
      </c>
      <c r="C8" s="24">
        <v>3</v>
      </c>
      <c r="D8" s="24">
        <v>4</v>
      </c>
      <c r="E8" s="98">
        <v>5</v>
      </c>
      <c r="F8" s="24">
        <v>6</v>
      </c>
      <c r="G8" s="24"/>
      <c r="H8" s="98">
        <v>8</v>
      </c>
      <c r="I8" s="24">
        <v>9</v>
      </c>
      <c r="J8" s="24">
        <v>10</v>
      </c>
      <c r="K8" s="98">
        <v>11</v>
      </c>
      <c r="L8" s="24">
        <v>12</v>
      </c>
      <c r="M8" s="24">
        <v>13</v>
      </c>
      <c r="N8" s="98">
        <v>14</v>
      </c>
      <c r="O8" s="24">
        <v>15</v>
      </c>
      <c r="P8" s="24">
        <v>16</v>
      </c>
      <c r="Q8" s="98">
        <v>17</v>
      </c>
      <c r="R8" s="24">
        <v>18</v>
      </c>
      <c r="S8" s="24">
        <v>19</v>
      </c>
      <c r="T8" s="24">
        <v>20</v>
      </c>
    </row>
    <row r="9" ht="21" customHeight="1" spans="1:20">
      <c r="A9" s="100" t="s">
        <v>70</v>
      </c>
      <c r="B9" s="101" t="s">
        <v>70</v>
      </c>
      <c r="C9" s="101" t="s">
        <v>305</v>
      </c>
      <c r="D9" s="101" t="s">
        <v>2049</v>
      </c>
      <c r="E9" s="101" t="s">
        <v>2050</v>
      </c>
      <c r="F9" s="101" t="s">
        <v>102</v>
      </c>
      <c r="G9" s="101" t="s">
        <v>2051</v>
      </c>
      <c r="H9" s="102" t="s">
        <v>146</v>
      </c>
      <c r="I9" s="102" t="s">
        <v>2049</v>
      </c>
      <c r="J9" s="89">
        <v>20000</v>
      </c>
      <c r="K9" s="89">
        <v>20000</v>
      </c>
      <c r="L9" s="89"/>
      <c r="M9" s="89"/>
      <c r="N9" s="89"/>
      <c r="O9" s="89"/>
      <c r="P9" s="89"/>
      <c r="Q9" s="89"/>
      <c r="R9" s="89"/>
      <c r="S9" s="89"/>
      <c r="T9" s="89"/>
    </row>
    <row r="10" ht="21" customHeight="1" spans="1:20">
      <c r="A10" s="100" t="s">
        <v>70</v>
      </c>
      <c r="B10" s="101" t="s">
        <v>70</v>
      </c>
      <c r="C10" s="101" t="s">
        <v>443</v>
      </c>
      <c r="D10" s="101" t="s">
        <v>2052</v>
      </c>
      <c r="E10" s="101" t="s">
        <v>2053</v>
      </c>
      <c r="F10" s="101" t="s">
        <v>103</v>
      </c>
      <c r="G10" s="101" t="s">
        <v>2054</v>
      </c>
      <c r="H10" s="102" t="s">
        <v>146</v>
      </c>
      <c r="I10" s="102" t="s">
        <v>2055</v>
      </c>
      <c r="J10" s="89">
        <v>300000</v>
      </c>
      <c r="K10" s="89">
        <v>300000</v>
      </c>
      <c r="L10" s="89"/>
      <c r="M10" s="89"/>
      <c r="N10" s="89"/>
      <c r="O10" s="89"/>
      <c r="P10" s="89"/>
      <c r="Q10" s="89"/>
      <c r="R10" s="89"/>
      <c r="S10" s="89"/>
      <c r="T10" s="89"/>
    </row>
    <row r="11" ht="21" customHeight="1" spans="1:20">
      <c r="A11" s="100" t="s">
        <v>70</v>
      </c>
      <c r="B11" s="101" t="s">
        <v>70</v>
      </c>
      <c r="C11" s="101" t="s">
        <v>461</v>
      </c>
      <c r="D11" s="101" t="s">
        <v>2056</v>
      </c>
      <c r="E11" s="101" t="s">
        <v>2057</v>
      </c>
      <c r="F11" s="101" t="s">
        <v>103</v>
      </c>
      <c r="G11" s="101" t="s">
        <v>2051</v>
      </c>
      <c r="H11" s="102" t="s">
        <v>146</v>
      </c>
      <c r="I11" s="102" t="s">
        <v>2056</v>
      </c>
      <c r="J11" s="89">
        <v>70000</v>
      </c>
      <c r="K11" s="89">
        <v>70000</v>
      </c>
      <c r="L11" s="89"/>
      <c r="M11" s="89"/>
      <c r="N11" s="89"/>
      <c r="O11" s="89"/>
      <c r="P11" s="89"/>
      <c r="Q11" s="89"/>
      <c r="R11" s="89"/>
      <c r="S11" s="89"/>
      <c r="T11" s="89"/>
    </row>
    <row r="12" ht="21" customHeight="1" spans="1:20">
      <c r="A12" s="100" t="s">
        <v>70</v>
      </c>
      <c r="B12" s="101" t="s">
        <v>77</v>
      </c>
      <c r="C12" s="101" t="s">
        <v>350</v>
      </c>
      <c r="D12" s="101" t="s">
        <v>2058</v>
      </c>
      <c r="E12" s="101" t="s">
        <v>2059</v>
      </c>
      <c r="F12" s="101" t="s">
        <v>102</v>
      </c>
      <c r="G12" s="101" t="s">
        <v>2051</v>
      </c>
      <c r="H12" s="102" t="s">
        <v>146</v>
      </c>
      <c r="I12" s="102" t="s">
        <v>2058</v>
      </c>
      <c r="J12" s="89">
        <v>4000</v>
      </c>
      <c r="K12" s="89">
        <v>4000</v>
      </c>
      <c r="L12" s="89"/>
      <c r="M12" s="89"/>
      <c r="N12" s="89"/>
      <c r="O12" s="89"/>
      <c r="P12" s="89"/>
      <c r="Q12" s="89"/>
      <c r="R12" s="89"/>
      <c r="S12" s="89"/>
      <c r="T12" s="89"/>
    </row>
    <row r="13" ht="21" customHeight="1" spans="1:20">
      <c r="A13" s="100" t="s">
        <v>70</v>
      </c>
      <c r="B13" s="101" t="s">
        <v>77</v>
      </c>
      <c r="C13" s="101" t="s">
        <v>350</v>
      </c>
      <c r="D13" s="101" t="s">
        <v>1681</v>
      </c>
      <c r="E13" s="101" t="s">
        <v>2059</v>
      </c>
      <c r="F13" s="101" t="s">
        <v>102</v>
      </c>
      <c r="G13" s="101" t="s">
        <v>2051</v>
      </c>
      <c r="H13" s="102" t="s">
        <v>146</v>
      </c>
      <c r="I13" s="102" t="s">
        <v>2060</v>
      </c>
      <c r="J13" s="89">
        <v>8600</v>
      </c>
      <c r="K13" s="89">
        <v>8600</v>
      </c>
      <c r="L13" s="89"/>
      <c r="M13" s="89"/>
      <c r="N13" s="89"/>
      <c r="O13" s="89"/>
      <c r="P13" s="89"/>
      <c r="Q13" s="89"/>
      <c r="R13" s="89"/>
      <c r="S13" s="89"/>
      <c r="T13" s="89"/>
    </row>
    <row r="14" ht="21" customHeight="1" spans="1:20">
      <c r="A14" s="103" t="s">
        <v>244</v>
      </c>
      <c r="B14" s="104"/>
      <c r="C14" s="104"/>
      <c r="D14" s="104"/>
      <c r="E14" s="104"/>
      <c r="F14" s="104"/>
      <c r="G14" s="104"/>
      <c r="H14" s="105"/>
      <c r="I14" s="113"/>
      <c r="J14" s="89">
        <v>402600</v>
      </c>
      <c r="K14" s="89">
        <v>402600</v>
      </c>
      <c r="L14" s="89"/>
      <c r="M14" s="89"/>
      <c r="N14" s="89"/>
      <c r="O14" s="89"/>
      <c r="P14" s="89"/>
      <c r="Q14" s="89"/>
      <c r="R14" s="89"/>
      <c r="S14" s="89"/>
      <c r="T14" s="89"/>
    </row>
  </sheetData>
  <mergeCells count="19">
    <mergeCell ref="A3:T3"/>
    <mergeCell ref="A4:I4"/>
    <mergeCell ref="J5:T5"/>
    <mergeCell ref="O6:T6"/>
    <mergeCell ref="A14:I14"/>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C13" sqref="C13"/>
    </sheetView>
  </sheetViews>
  <sheetFormatPr defaultColWidth="9.13888888888889" defaultRowHeight="14.25" customHeight="1" outlineLevelCol="4"/>
  <cols>
    <col min="1" max="1" width="37.712962962963" customWidth="1"/>
    <col min="2" max="5" width="20" customWidth="1"/>
  </cols>
  <sheetData>
    <row r="1" customHeight="1" spans="1:5">
      <c r="A1" s="2"/>
      <c r="B1" s="2"/>
      <c r="C1" s="2"/>
      <c r="D1" s="2"/>
      <c r="E1" s="2"/>
    </row>
    <row r="2" ht="17.25" customHeight="1" spans="4:5">
      <c r="D2" s="81"/>
      <c r="E2" s="42" t="s">
        <v>2061</v>
      </c>
    </row>
    <row r="3" ht="41.25" customHeight="1" spans="1:5">
      <c r="A3" s="82" t="str">
        <f>"2025"&amp;"年对下转移支付预算表"</f>
        <v>2025年对下转移支付预算表</v>
      </c>
      <c r="B3" s="6"/>
      <c r="C3" s="6"/>
      <c r="D3" s="6"/>
      <c r="E3" s="76"/>
    </row>
    <row r="4" ht="18" customHeight="1" spans="1:5">
      <c r="A4" s="83" t="str">
        <f>"单位名称："&amp;"昆明市五华区卫生健康局"</f>
        <v>单位名称：昆明市五华区卫生健康局</v>
      </c>
      <c r="B4" s="84"/>
      <c r="C4" s="84"/>
      <c r="D4" s="85"/>
      <c r="E4" s="43" t="s">
        <v>1</v>
      </c>
    </row>
    <row r="5" ht="19.5" customHeight="1" spans="1:5">
      <c r="A5" s="36" t="s">
        <v>2062</v>
      </c>
      <c r="B5" s="15" t="s">
        <v>261</v>
      </c>
      <c r="C5" s="44"/>
      <c r="D5" s="44"/>
      <c r="E5" s="45"/>
    </row>
    <row r="6" ht="40.5" customHeight="1" spans="1:5">
      <c r="A6" s="24"/>
      <c r="B6" s="37" t="s">
        <v>55</v>
      </c>
      <c r="C6" s="14" t="s">
        <v>58</v>
      </c>
      <c r="D6" s="86" t="s">
        <v>1606</v>
      </c>
      <c r="E6" s="87" t="s">
        <v>2063</v>
      </c>
    </row>
    <row r="7" ht="19.5" customHeight="1" spans="1:5">
      <c r="A7" s="26">
        <v>1</v>
      </c>
      <c r="B7" s="26">
        <v>2</v>
      </c>
      <c r="C7" s="26">
        <v>3</v>
      </c>
      <c r="D7" s="88">
        <v>4</v>
      </c>
      <c r="E7" s="46">
        <v>5</v>
      </c>
    </row>
    <row r="8" ht="19.5" customHeight="1" spans="1:5">
      <c r="A8" s="67"/>
      <c r="B8" s="89"/>
      <c r="C8" s="89"/>
      <c r="D8" s="89"/>
      <c r="E8" s="89"/>
    </row>
    <row r="9" ht="19.5" customHeight="1" spans="1:5">
      <c r="A9" s="79"/>
      <c r="B9" s="89"/>
      <c r="C9" s="89"/>
      <c r="D9" s="89"/>
      <c r="E9" s="89"/>
    </row>
    <row r="11" customHeight="1" spans="1:1">
      <c r="A11" t="s">
        <v>2064</v>
      </c>
    </row>
  </sheetData>
  <mergeCells count="4">
    <mergeCell ref="A3:E3"/>
    <mergeCell ref="A4:D4"/>
    <mergeCell ref="B5:E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11" sqref="D1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6.5" customHeight="1" spans="10:10">
      <c r="J2" s="42" t="s">
        <v>2065</v>
      </c>
    </row>
    <row r="3" ht="41.25" customHeight="1" spans="1:10">
      <c r="A3" s="75" t="str">
        <f>"2025"&amp;"年对下转移支付绩效目标表"</f>
        <v>2025年对下转移支付绩效目标表</v>
      </c>
      <c r="B3" s="6"/>
      <c r="C3" s="6"/>
      <c r="D3" s="6"/>
      <c r="E3" s="6"/>
      <c r="F3" s="76"/>
      <c r="G3" s="6"/>
      <c r="H3" s="76"/>
      <c r="I3" s="76"/>
      <c r="J3" s="6"/>
    </row>
    <row r="4" ht="17.25" customHeight="1" spans="1:1">
      <c r="A4" s="8" t="str">
        <f>"单位名称："&amp;"昆明市五华区卫生健康局"</f>
        <v>单位名称：昆明市五华区卫生健康局</v>
      </c>
    </row>
    <row r="5" ht="44.25" customHeight="1" spans="1:10">
      <c r="A5" s="77" t="s">
        <v>2062</v>
      </c>
      <c r="B5" s="77" t="s">
        <v>608</v>
      </c>
      <c r="C5" s="77" t="s">
        <v>609</v>
      </c>
      <c r="D5" s="77" t="s">
        <v>610</v>
      </c>
      <c r="E5" s="77" t="s">
        <v>611</v>
      </c>
      <c r="F5" s="78" t="s">
        <v>612</v>
      </c>
      <c r="G5" s="77" t="s">
        <v>613</v>
      </c>
      <c r="H5" s="78" t="s">
        <v>614</v>
      </c>
      <c r="I5" s="78" t="s">
        <v>615</v>
      </c>
      <c r="J5" s="77" t="s">
        <v>616</v>
      </c>
    </row>
    <row r="6" ht="14.25" customHeight="1" spans="1:10">
      <c r="A6" s="77">
        <v>1</v>
      </c>
      <c r="B6" s="77">
        <v>2</v>
      </c>
      <c r="C6" s="77">
        <v>3</v>
      </c>
      <c r="D6" s="77">
        <v>4</v>
      </c>
      <c r="E6" s="77">
        <v>5</v>
      </c>
      <c r="F6" s="78">
        <v>6</v>
      </c>
      <c r="G6" s="77">
        <v>7</v>
      </c>
      <c r="H6" s="78">
        <v>8</v>
      </c>
      <c r="I6" s="78">
        <v>9</v>
      </c>
      <c r="J6" s="77">
        <v>10</v>
      </c>
    </row>
    <row r="7" ht="42" customHeight="1" spans="1:10">
      <c r="A7" s="67"/>
      <c r="B7" s="79"/>
      <c r="C7" s="79"/>
      <c r="D7" s="79"/>
      <c r="E7" s="64"/>
      <c r="F7" s="80"/>
      <c r="G7" s="64"/>
      <c r="H7" s="80"/>
      <c r="I7" s="80"/>
      <c r="J7" s="64"/>
    </row>
    <row r="8" ht="42" customHeight="1" spans="1:10">
      <c r="A8" s="67"/>
      <c r="B8" s="28"/>
      <c r="C8" s="28"/>
      <c r="D8" s="28"/>
      <c r="E8" s="67"/>
      <c r="F8" s="28"/>
      <c r="G8" s="67"/>
      <c r="H8" s="28"/>
      <c r="I8" s="28"/>
      <c r="J8" s="67"/>
    </row>
    <row r="10" customHeight="1" spans="1:1">
      <c r="A10" t="s">
        <v>2066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417"/>
  <sheetViews>
    <sheetView showZeros="0" workbookViewId="0">
      <pane ySplit="1" topLeftCell="A413" activePane="bottomLeft" state="frozen"/>
      <selection/>
      <selection pane="bottomLeft" activeCell="G12" sqref="G12"/>
    </sheetView>
  </sheetViews>
  <sheetFormatPr defaultColWidth="10.4259259259259" defaultRowHeight="14.25" customHeight="1"/>
  <cols>
    <col min="1" max="1" width="21.5555555555556" customWidth="1"/>
    <col min="2" max="2" width="45.5555555555556" customWidth="1"/>
    <col min="3" max="3" width="10.8888888888889" customWidth="1"/>
    <col min="4" max="4" width="36.1111111111111" customWidth="1"/>
    <col min="5" max="5" width="27.2222222222222" customWidth="1"/>
    <col min="6" max="6" width="9.44444444444444" customWidth="1"/>
    <col min="7" max="7" width="9.11111111111111" customWidth="1"/>
    <col min="8" max="9" width="26.2777777777778" customWidth="1"/>
  </cols>
  <sheetData>
    <row r="1" customHeight="1" spans="1:9">
      <c r="A1" s="2"/>
      <c r="B1" s="2"/>
      <c r="C1" s="2"/>
      <c r="D1" s="2"/>
      <c r="E1" s="2"/>
      <c r="F1" s="2"/>
      <c r="G1" s="2"/>
      <c r="H1" s="2"/>
      <c r="I1" s="2"/>
    </row>
    <row r="2" customHeight="1" spans="1:9">
      <c r="A2" s="48" t="s">
        <v>2067</v>
      </c>
      <c r="B2" s="49"/>
      <c r="C2" s="49"/>
      <c r="D2" s="50"/>
      <c r="E2" s="50"/>
      <c r="F2" s="50"/>
      <c r="G2" s="49"/>
      <c r="H2" s="49"/>
      <c r="I2" s="50"/>
    </row>
    <row r="3" ht="41.25" customHeight="1" spans="1:9">
      <c r="A3" s="51" t="str">
        <f>"2025"&amp;"年新增资产配置预算表"</f>
        <v>2025年新增资产配置预算表</v>
      </c>
      <c r="B3" s="52"/>
      <c r="C3" s="52"/>
      <c r="D3" s="53"/>
      <c r="E3" s="53"/>
      <c r="F3" s="53"/>
      <c r="G3" s="52"/>
      <c r="H3" s="52"/>
      <c r="I3" s="53"/>
    </row>
    <row r="4" customHeight="1" spans="1:9">
      <c r="A4" s="54" t="str">
        <f>"单位名称："&amp;"昆明市五华区卫生健康局"</f>
        <v>单位名称：昆明市五华区卫生健康局</v>
      </c>
      <c r="B4" s="55"/>
      <c r="C4" s="55"/>
      <c r="D4" s="56"/>
      <c r="F4" s="53"/>
      <c r="G4" s="52"/>
      <c r="H4" s="52"/>
      <c r="I4" s="70" t="s">
        <v>1</v>
      </c>
    </row>
    <row r="5" ht="28.5" customHeight="1" spans="1:9">
      <c r="A5" s="57" t="s">
        <v>253</v>
      </c>
      <c r="B5" s="58" t="s">
        <v>254</v>
      </c>
      <c r="C5" s="59" t="s">
        <v>2068</v>
      </c>
      <c r="D5" s="57" t="s">
        <v>2069</v>
      </c>
      <c r="E5" s="57" t="s">
        <v>2070</v>
      </c>
      <c r="F5" s="57" t="s">
        <v>2071</v>
      </c>
      <c r="G5" s="58" t="s">
        <v>2072</v>
      </c>
      <c r="H5" s="46"/>
      <c r="I5" s="57"/>
    </row>
    <row r="6" ht="21" customHeight="1" spans="1:9">
      <c r="A6" s="59"/>
      <c r="B6" s="60"/>
      <c r="C6" s="60"/>
      <c r="D6" s="61"/>
      <c r="E6" s="60"/>
      <c r="F6" s="60"/>
      <c r="G6" s="58" t="s">
        <v>1604</v>
      </c>
      <c r="H6" s="58" t="s">
        <v>2073</v>
      </c>
      <c r="I6" s="58" t="s">
        <v>2074</v>
      </c>
    </row>
    <row r="7" ht="17.25" customHeight="1" spans="1:9">
      <c r="A7" s="62" t="s">
        <v>109</v>
      </c>
      <c r="B7" s="63" t="s">
        <v>110</v>
      </c>
      <c r="C7" s="62" t="s">
        <v>111</v>
      </c>
      <c r="D7" s="64" t="s">
        <v>112</v>
      </c>
      <c r="E7" s="62" t="s">
        <v>113</v>
      </c>
      <c r="F7" s="63" t="s">
        <v>114</v>
      </c>
      <c r="G7" s="65" t="s">
        <v>115</v>
      </c>
      <c r="H7" s="64" t="s">
        <v>116</v>
      </c>
      <c r="I7" s="64">
        <v>9</v>
      </c>
    </row>
    <row r="8" ht="19.5" customHeight="1" spans="1:9">
      <c r="A8" s="66" t="s">
        <v>70</v>
      </c>
      <c r="B8" s="38" t="s">
        <v>73</v>
      </c>
      <c r="C8" s="38" t="s">
        <v>2075</v>
      </c>
      <c r="D8" s="67" t="s">
        <v>2076</v>
      </c>
      <c r="E8" s="28" t="s">
        <v>1645</v>
      </c>
      <c r="F8" s="65" t="s">
        <v>1634</v>
      </c>
      <c r="G8" s="68">
        <v>1</v>
      </c>
      <c r="H8" s="69">
        <v>200000</v>
      </c>
      <c r="I8" s="69">
        <v>200000</v>
      </c>
    </row>
    <row r="9" ht="19.5" customHeight="1" spans="1:9">
      <c r="A9" s="66" t="s">
        <v>70</v>
      </c>
      <c r="B9" s="38" t="s">
        <v>73</v>
      </c>
      <c r="C9" s="38" t="s">
        <v>2075</v>
      </c>
      <c r="D9" s="67" t="s">
        <v>2077</v>
      </c>
      <c r="E9" s="28" t="s">
        <v>1671</v>
      </c>
      <c r="F9" s="65" t="s">
        <v>1634</v>
      </c>
      <c r="G9" s="68">
        <v>4</v>
      </c>
      <c r="H9" s="69">
        <v>5000</v>
      </c>
      <c r="I9" s="69">
        <v>20000</v>
      </c>
    </row>
    <row r="10" ht="19.5" customHeight="1" spans="1:9">
      <c r="A10" s="66" t="s">
        <v>70</v>
      </c>
      <c r="B10" s="38" t="s">
        <v>73</v>
      </c>
      <c r="C10" s="38" t="s">
        <v>2075</v>
      </c>
      <c r="D10" s="67" t="s">
        <v>2078</v>
      </c>
      <c r="E10" s="28" t="s">
        <v>1660</v>
      </c>
      <c r="F10" s="65" t="s">
        <v>1634</v>
      </c>
      <c r="G10" s="68">
        <v>2</v>
      </c>
      <c r="H10" s="69">
        <v>1200</v>
      </c>
      <c r="I10" s="69">
        <v>2400</v>
      </c>
    </row>
    <row r="11" ht="19.5" customHeight="1" spans="1:9">
      <c r="A11" s="66" t="s">
        <v>70</v>
      </c>
      <c r="B11" s="38" t="s">
        <v>73</v>
      </c>
      <c r="C11" s="38" t="s">
        <v>2075</v>
      </c>
      <c r="D11" s="67" t="s">
        <v>2079</v>
      </c>
      <c r="E11" s="28" t="s">
        <v>1644</v>
      </c>
      <c r="F11" s="65" t="s">
        <v>1634</v>
      </c>
      <c r="G11" s="68">
        <v>2</v>
      </c>
      <c r="H11" s="69">
        <v>1200</v>
      </c>
      <c r="I11" s="69">
        <v>2400</v>
      </c>
    </row>
    <row r="12" ht="19.5" customHeight="1" spans="1:9">
      <c r="A12" s="66" t="s">
        <v>70</v>
      </c>
      <c r="B12" s="38" t="s">
        <v>73</v>
      </c>
      <c r="C12" s="38" t="s">
        <v>2075</v>
      </c>
      <c r="D12" s="67" t="s">
        <v>2080</v>
      </c>
      <c r="E12" s="28" t="s">
        <v>1650</v>
      </c>
      <c r="F12" s="65" t="s">
        <v>1634</v>
      </c>
      <c r="G12" s="68">
        <v>1</v>
      </c>
      <c r="H12" s="69">
        <v>2000</v>
      </c>
      <c r="I12" s="69">
        <v>2000</v>
      </c>
    </row>
    <row r="13" ht="19.5" customHeight="1" spans="1:9">
      <c r="A13" s="66" t="s">
        <v>70</v>
      </c>
      <c r="B13" s="38" t="s">
        <v>73</v>
      </c>
      <c r="C13" s="38" t="s">
        <v>2075</v>
      </c>
      <c r="D13" s="67" t="s">
        <v>2080</v>
      </c>
      <c r="E13" s="28" t="s">
        <v>1650</v>
      </c>
      <c r="F13" s="65" t="s">
        <v>1634</v>
      </c>
      <c r="G13" s="68">
        <v>1</v>
      </c>
      <c r="H13" s="69">
        <v>2000</v>
      </c>
      <c r="I13" s="69">
        <v>2000</v>
      </c>
    </row>
    <row r="14" ht="19.5" customHeight="1" spans="1:9">
      <c r="A14" s="66" t="s">
        <v>70</v>
      </c>
      <c r="B14" s="38" t="s">
        <v>73</v>
      </c>
      <c r="C14" s="38" t="s">
        <v>2075</v>
      </c>
      <c r="D14" s="67" t="s">
        <v>2081</v>
      </c>
      <c r="E14" s="28" t="s">
        <v>1653</v>
      </c>
      <c r="F14" s="65" t="s">
        <v>1634</v>
      </c>
      <c r="G14" s="68">
        <v>1</v>
      </c>
      <c r="H14" s="69">
        <v>5000</v>
      </c>
      <c r="I14" s="69">
        <v>5000</v>
      </c>
    </row>
    <row r="15" ht="19.5" customHeight="1" spans="1:9">
      <c r="A15" s="66" t="s">
        <v>70</v>
      </c>
      <c r="B15" s="38" t="s">
        <v>73</v>
      </c>
      <c r="C15" s="38" t="s">
        <v>2075</v>
      </c>
      <c r="D15" s="67" t="s">
        <v>2082</v>
      </c>
      <c r="E15" s="28" t="s">
        <v>1673</v>
      </c>
      <c r="F15" s="65" t="s">
        <v>1634</v>
      </c>
      <c r="G15" s="68">
        <v>1</v>
      </c>
      <c r="H15" s="69">
        <v>80000</v>
      </c>
      <c r="I15" s="69">
        <v>80000</v>
      </c>
    </row>
    <row r="16" ht="19.5" customHeight="1" spans="1:9">
      <c r="A16" s="66" t="s">
        <v>70</v>
      </c>
      <c r="B16" s="38" t="s">
        <v>73</v>
      </c>
      <c r="C16" s="38" t="s">
        <v>2075</v>
      </c>
      <c r="D16" s="67" t="s">
        <v>2083</v>
      </c>
      <c r="E16" s="28" t="s">
        <v>1675</v>
      </c>
      <c r="F16" s="65" t="s">
        <v>1177</v>
      </c>
      <c r="G16" s="68">
        <v>1</v>
      </c>
      <c r="H16" s="69">
        <v>3000</v>
      </c>
      <c r="I16" s="69">
        <v>3000</v>
      </c>
    </row>
    <row r="17" ht="19.5" customHeight="1" spans="1:9">
      <c r="A17" s="66" t="s">
        <v>70</v>
      </c>
      <c r="B17" s="38" t="s">
        <v>73</v>
      </c>
      <c r="C17" s="38" t="s">
        <v>2075</v>
      </c>
      <c r="D17" s="67" t="s">
        <v>2083</v>
      </c>
      <c r="E17" s="28" t="s">
        <v>1675</v>
      </c>
      <c r="F17" s="65" t="s">
        <v>1634</v>
      </c>
      <c r="G17" s="68">
        <v>1</v>
      </c>
      <c r="H17" s="69">
        <v>16000</v>
      </c>
      <c r="I17" s="69">
        <v>16000</v>
      </c>
    </row>
    <row r="18" ht="19.5" customHeight="1" spans="1:9">
      <c r="A18" s="66" t="s">
        <v>70</v>
      </c>
      <c r="B18" s="38" t="s">
        <v>73</v>
      </c>
      <c r="C18" s="38" t="s">
        <v>2075</v>
      </c>
      <c r="D18" s="67" t="s">
        <v>2083</v>
      </c>
      <c r="E18" s="28" t="s">
        <v>1675</v>
      </c>
      <c r="F18" s="65" t="s">
        <v>1634</v>
      </c>
      <c r="G18" s="68">
        <v>1</v>
      </c>
      <c r="H18" s="69">
        <v>10000</v>
      </c>
      <c r="I18" s="69">
        <v>10000</v>
      </c>
    </row>
    <row r="19" ht="19.5" customHeight="1" spans="1:9">
      <c r="A19" s="66" t="s">
        <v>70</v>
      </c>
      <c r="B19" s="38" t="s">
        <v>73</v>
      </c>
      <c r="C19" s="38" t="s">
        <v>2075</v>
      </c>
      <c r="D19" s="67" t="s">
        <v>2084</v>
      </c>
      <c r="E19" s="28" t="s">
        <v>1647</v>
      </c>
      <c r="F19" s="65" t="s">
        <v>1634</v>
      </c>
      <c r="G19" s="68">
        <v>1</v>
      </c>
      <c r="H19" s="69">
        <v>7000</v>
      </c>
      <c r="I19" s="69">
        <v>7000</v>
      </c>
    </row>
    <row r="20" ht="19.5" customHeight="1" spans="1:9">
      <c r="A20" s="66" t="s">
        <v>70</v>
      </c>
      <c r="B20" s="38" t="s">
        <v>73</v>
      </c>
      <c r="C20" s="38" t="s">
        <v>2075</v>
      </c>
      <c r="D20" s="67" t="s">
        <v>2084</v>
      </c>
      <c r="E20" s="28" t="s">
        <v>1647</v>
      </c>
      <c r="F20" s="65" t="s">
        <v>1634</v>
      </c>
      <c r="G20" s="68">
        <v>1</v>
      </c>
      <c r="H20" s="69">
        <v>450000</v>
      </c>
      <c r="I20" s="69">
        <v>450000</v>
      </c>
    </row>
    <row r="21" ht="19.5" customHeight="1" spans="1:9">
      <c r="A21" s="66" t="s">
        <v>70</v>
      </c>
      <c r="B21" s="38" t="s">
        <v>73</v>
      </c>
      <c r="C21" s="38" t="s">
        <v>2075</v>
      </c>
      <c r="D21" s="67" t="s">
        <v>2085</v>
      </c>
      <c r="E21" s="28" t="s">
        <v>1633</v>
      </c>
      <c r="F21" s="65" t="s">
        <v>1634</v>
      </c>
      <c r="G21" s="68">
        <v>1</v>
      </c>
      <c r="H21" s="69">
        <v>500000</v>
      </c>
      <c r="I21" s="69">
        <v>500000</v>
      </c>
    </row>
    <row r="22" ht="19.5" customHeight="1" spans="1:9">
      <c r="A22" s="66" t="s">
        <v>70</v>
      </c>
      <c r="B22" s="38" t="s">
        <v>73</v>
      </c>
      <c r="C22" s="38" t="s">
        <v>2075</v>
      </c>
      <c r="D22" s="67" t="s">
        <v>2085</v>
      </c>
      <c r="E22" s="28" t="s">
        <v>1633</v>
      </c>
      <c r="F22" s="65" t="s">
        <v>1634</v>
      </c>
      <c r="G22" s="68">
        <v>1</v>
      </c>
      <c r="H22" s="69">
        <v>180000</v>
      </c>
      <c r="I22" s="69">
        <v>180000</v>
      </c>
    </row>
    <row r="23" ht="19.5" customHeight="1" spans="1:9">
      <c r="A23" s="66" t="s">
        <v>70</v>
      </c>
      <c r="B23" s="38" t="s">
        <v>73</v>
      </c>
      <c r="C23" s="38" t="s">
        <v>2075</v>
      </c>
      <c r="D23" s="67" t="s">
        <v>2085</v>
      </c>
      <c r="E23" s="28" t="s">
        <v>1633</v>
      </c>
      <c r="F23" s="65" t="s">
        <v>1634</v>
      </c>
      <c r="G23" s="68">
        <v>1</v>
      </c>
      <c r="H23" s="69">
        <v>50000</v>
      </c>
      <c r="I23" s="69">
        <v>50000</v>
      </c>
    </row>
    <row r="24" ht="19.5" customHeight="1" spans="1:9">
      <c r="A24" s="66" t="s">
        <v>70</v>
      </c>
      <c r="B24" s="38" t="s">
        <v>73</v>
      </c>
      <c r="C24" s="38" t="s">
        <v>2075</v>
      </c>
      <c r="D24" s="67" t="s">
        <v>2085</v>
      </c>
      <c r="E24" s="28" t="s">
        <v>1633</v>
      </c>
      <c r="F24" s="65" t="s">
        <v>1634</v>
      </c>
      <c r="G24" s="68">
        <v>1</v>
      </c>
      <c r="H24" s="69">
        <v>15000</v>
      </c>
      <c r="I24" s="69">
        <v>15000</v>
      </c>
    </row>
    <row r="25" ht="19.5" customHeight="1" spans="1:9">
      <c r="A25" s="66" t="s">
        <v>70</v>
      </c>
      <c r="B25" s="38" t="s">
        <v>73</v>
      </c>
      <c r="C25" s="38" t="s">
        <v>2075</v>
      </c>
      <c r="D25" s="67" t="s">
        <v>2085</v>
      </c>
      <c r="E25" s="28" t="s">
        <v>1633</v>
      </c>
      <c r="F25" s="65" t="s">
        <v>1634</v>
      </c>
      <c r="G25" s="68">
        <v>1</v>
      </c>
      <c r="H25" s="69">
        <v>30000</v>
      </c>
      <c r="I25" s="69">
        <v>30000</v>
      </c>
    </row>
    <row r="26" ht="19.5" customHeight="1" spans="1:9">
      <c r="A26" s="66" t="s">
        <v>70</v>
      </c>
      <c r="B26" s="38" t="s">
        <v>73</v>
      </c>
      <c r="C26" s="38" t="s">
        <v>2075</v>
      </c>
      <c r="D26" s="67" t="s">
        <v>2085</v>
      </c>
      <c r="E26" s="28" t="s">
        <v>1633</v>
      </c>
      <c r="F26" s="65" t="s">
        <v>1634</v>
      </c>
      <c r="G26" s="68">
        <v>1</v>
      </c>
      <c r="H26" s="69">
        <v>80000</v>
      </c>
      <c r="I26" s="69">
        <v>80000</v>
      </c>
    </row>
    <row r="27" ht="19.5" customHeight="1" spans="1:9">
      <c r="A27" s="66" t="s">
        <v>70</v>
      </c>
      <c r="B27" s="38" t="s">
        <v>73</v>
      </c>
      <c r="C27" s="38" t="s">
        <v>2075</v>
      </c>
      <c r="D27" s="67" t="s">
        <v>2085</v>
      </c>
      <c r="E27" s="28" t="s">
        <v>1633</v>
      </c>
      <c r="F27" s="65" t="s">
        <v>1634</v>
      </c>
      <c r="G27" s="68">
        <v>1</v>
      </c>
      <c r="H27" s="69">
        <v>350000</v>
      </c>
      <c r="I27" s="69">
        <v>350000</v>
      </c>
    </row>
    <row r="28" ht="19.5" customHeight="1" spans="1:9">
      <c r="A28" s="66" t="s">
        <v>70</v>
      </c>
      <c r="B28" s="38" t="s">
        <v>73</v>
      </c>
      <c r="C28" s="38" t="s">
        <v>2075</v>
      </c>
      <c r="D28" s="67" t="s">
        <v>2085</v>
      </c>
      <c r="E28" s="28" t="s">
        <v>1633</v>
      </c>
      <c r="F28" s="65" t="s">
        <v>1634</v>
      </c>
      <c r="G28" s="68">
        <v>1</v>
      </c>
      <c r="H28" s="69">
        <v>250000</v>
      </c>
      <c r="I28" s="69">
        <v>250000</v>
      </c>
    </row>
    <row r="29" ht="19.5" customHeight="1" spans="1:9">
      <c r="A29" s="66" t="s">
        <v>70</v>
      </c>
      <c r="B29" s="38" t="s">
        <v>73</v>
      </c>
      <c r="C29" s="38" t="s">
        <v>2075</v>
      </c>
      <c r="D29" s="67" t="s">
        <v>2085</v>
      </c>
      <c r="E29" s="28" t="s">
        <v>1633</v>
      </c>
      <c r="F29" s="65" t="s">
        <v>1634</v>
      </c>
      <c r="G29" s="68">
        <v>2</v>
      </c>
      <c r="H29" s="69">
        <v>10000</v>
      </c>
      <c r="I29" s="69">
        <v>20000</v>
      </c>
    </row>
    <row r="30" ht="19.5" customHeight="1" spans="1:9">
      <c r="A30" s="66" t="s">
        <v>70</v>
      </c>
      <c r="B30" s="38" t="s">
        <v>73</v>
      </c>
      <c r="C30" s="38" t="s">
        <v>2075</v>
      </c>
      <c r="D30" s="67" t="s">
        <v>2085</v>
      </c>
      <c r="E30" s="28" t="s">
        <v>1633</v>
      </c>
      <c r="F30" s="65" t="s">
        <v>1634</v>
      </c>
      <c r="G30" s="68">
        <v>1</v>
      </c>
      <c r="H30" s="69">
        <v>160000</v>
      </c>
      <c r="I30" s="69">
        <v>160000</v>
      </c>
    </row>
    <row r="31" ht="19.5" customHeight="1" spans="1:9">
      <c r="A31" s="66" t="s">
        <v>70</v>
      </c>
      <c r="B31" s="38" t="s">
        <v>73</v>
      </c>
      <c r="C31" s="38" t="s">
        <v>2075</v>
      </c>
      <c r="D31" s="67" t="s">
        <v>2085</v>
      </c>
      <c r="E31" s="28" t="s">
        <v>1633</v>
      </c>
      <c r="F31" s="65" t="s">
        <v>1634</v>
      </c>
      <c r="G31" s="68">
        <v>1</v>
      </c>
      <c r="H31" s="69">
        <v>450000</v>
      </c>
      <c r="I31" s="69">
        <v>450000</v>
      </c>
    </row>
    <row r="32" ht="19.5" customHeight="1" spans="1:9">
      <c r="A32" s="66" t="s">
        <v>70</v>
      </c>
      <c r="B32" s="38" t="s">
        <v>73</v>
      </c>
      <c r="C32" s="38" t="s">
        <v>2075</v>
      </c>
      <c r="D32" s="67" t="s">
        <v>2085</v>
      </c>
      <c r="E32" s="28" t="s">
        <v>1633</v>
      </c>
      <c r="F32" s="65" t="s">
        <v>1634</v>
      </c>
      <c r="G32" s="68">
        <v>1</v>
      </c>
      <c r="H32" s="69">
        <v>80000</v>
      </c>
      <c r="I32" s="69">
        <v>80000</v>
      </c>
    </row>
    <row r="33" ht="19.5" customHeight="1" spans="1:9">
      <c r="A33" s="66" t="s">
        <v>70</v>
      </c>
      <c r="B33" s="38" t="s">
        <v>73</v>
      </c>
      <c r="C33" s="38" t="s">
        <v>2075</v>
      </c>
      <c r="D33" s="67" t="s">
        <v>2085</v>
      </c>
      <c r="E33" s="28" t="s">
        <v>1633</v>
      </c>
      <c r="F33" s="65" t="s">
        <v>1634</v>
      </c>
      <c r="G33" s="68">
        <v>1</v>
      </c>
      <c r="H33" s="69">
        <v>10000</v>
      </c>
      <c r="I33" s="69">
        <v>10000</v>
      </c>
    </row>
    <row r="34" ht="19.5" customHeight="1" spans="1:9">
      <c r="A34" s="66" t="s">
        <v>70</v>
      </c>
      <c r="B34" s="38" t="s">
        <v>73</v>
      </c>
      <c r="C34" s="38" t="s">
        <v>2086</v>
      </c>
      <c r="D34" s="67" t="s">
        <v>2087</v>
      </c>
      <c r="E34" s="28" t="s">
        <v>1612</v>
      </c>
      <c r="F34" s="65" t="s">
        <v>847</v>
      </c>
      <c r="G34" s="68">
        <v>1</v>
      </c>
      <c r="H34" s="69">
        <v>1000</v>
      </c>
      <c r="I34" s="69">
        <v>1000</v>
      </c>
    </row>
    <row r="35" ht="19.5" customHeight="1" spans="1:9">
      <c r="A35" s="66" t="s">
        <v>70</v>
      </c>
      <c r="B35" s="38" t="s">
        <v>73</v>
      </c>
      <c r="C35" s="38" t="s">
        <v>2086</v>
      </c>
      <c r="D35" s="67" t="s">
        <v>2088</v>
      </c>
      <c r="E35" s="28" t="s">
        <v>1655</v>
      </c>
      <c r="F35" s="65" t="s">
        <v>847</v>
      </c>
      <c r="G35" s="68">
        <v>3</v>
      </c>
      <c r="H35" s="69">
        <v>1000</v>
      </c>
      <c r="I35" s="69">
        <v>3000</v>
      </c>
    </row>
    <row r="36" ht="19.5" customHeight="1" spans="1:9">
      <c r="A36" s="66" t="s">
        <v>70</v>
      </c>
      <c r="B36" s="38" t="s">
        <v>73</v>
      </c>
      <c r="C36" s="38" t="s">
        <v>2086</v>
      </c>
      <c r="D36" s="67" t="s">
        <v>2089</v>
      </c>
      <c r="E36" s="28" t="s">
        <v>1669</v>
      </c>
      <c r="F36" s="65" t="s">
        <v>1177</v>
      </c>
      <c r="G36" s="68">
        <v>1</v>
      </c>
      <c r="H36" s="69">
        <v>20000</v>
      </c>
      <c r="I36" s="69">
        <v>20000</v>
      </c>
    </row>
    <row r="37" ht="19.5" customHeight="1" spans="1:9">
      <c r="A37" s="66" t="s">
        <v>70</v>
      </c>
      <c r="B37" s="38" t="s">
        <v>73</v>
      </c>
      <c r="C37" s="38" t="s">
        <v>2086</v>
      </c>
      <c r="D37" s="67" t="s">
        <v>2089</v>
      </c>
      <c r="E37" s="28" t="s">
        <v>1669</v>
      </c>
      <c r="F37" s="65" t="s">
        <v>1177</v>
      </c>
      <c r="G37" s="68">
        <v>1</v>
      </c>
      <c r="H37" s="69">
        <v>50000</v>
      </c>
      <c r="I37" s="69">
        <v>50000</v>
      </c>
    </row>
    <row r="38" ht="19.5" customHeight="1" spans="1:9">
      <c r="A38" s="66" t="s">
        <v>70</v>
      </c>
      <c r="B38" s="38" t="s">
        <v>73</v>
      </c>
      <c r="C38" s="38" t="s">
        <v>2090</v>
      </c>
      <c r="D38" s="67" t="s">
        <v>2091</v>
      </c>
      <c r="E38" s="28" t="s">
        <v>1657</v>
      </c>
      <c r="F38" s="65" t="s">
        <v>1177</v>
      </c>
      <c r="G38" s="68">
        <v>1</v>
      </c>
      <c r="H38" s="69">
        <v>2000000</v>
      </c>
      <c r="I38" s="69">
        <v>2000000</v>
      </c>
    </row>
    <row r="39" ht="19.5" customHeight="1" spans="1:9">
      <c r="A39" s="66" t="s">
        <v>70</v>
      </c>
      <c r="B39" s="38" t="s">
        <v>73</v>
      </c>
      <c r="C39" s="38" t="s">
        <v>2090</v>
      </c>
      <c r="D39" s="67" t="s">
        <v>2091</v>
      </c>
      <c r="E39" s="28" t="s">
        <v>1657</v>
      </c>
      <c r="F39" s="65" t="s">
        <v>1177</v>
      </c>
      <c r="G39" s="68">
        <v>1</v>
      </c>
      <c r="H39" s="69">
        <v>6000</v>
      </c>
      <c r="I39" s="69">
        <v>6000</v>
      </c>
    </row>
    <row r="40" ht="19.5" customHeight="1" spans="1:9">
      <c r="A40" s="66" t="s">
        <v>70</v>
      </c>
      <c r="B40" s="38" t="s">
        <v>75</v>
      </c>
      <c r="C40" s="38" t="s">
        <v>2075</v>
      </c>
      <c r="D40" s="67" t="s">
        <v>2077</v>
      </c>
      <c r="E40" s="28" t="s">
        <v>1671</v>
      </c>
      <c r="F40" s="65" t="s">
        <v>1634</v>
      </c>
      <c r="G40" s="68">
        <v>2</v>
      </c>
      <c r="H40" s="69">
        <v>5000</v>
      </c>
      <c r="I40" s="69">
        <v>10000</v>
      </c>
    </row>
    <row r="41" ht="19.5" customHeight="1" spans="1:9">
      <c r="A41" s="66" t="s">
        <v>70</v>
      </c>
      <c r="B41" s="38" t="s">
        <v>75</v>
      </c>
      <c r="C41" s="38" t="s">
        <v>2075</v>
      </c>
      <c r="D41" s="67" t="s">
        <v>2079</v>
      </c>
      <c r="E41" s="28" t="s">
        <v>1644</v>
      </c>
      <c r="F41" s="65" t="s">
        <v>1634</v>
      </c>
      <c r="G41" s="68">
        <v>2</v>
      </c>
      <c r="H41" s="69">
        <v>1200</v>
      </c>
      <c r="I41" s="69">
        <v>2400</v>
      </c>
    </row>
    <row r="42" ht="19.5" customHeight="1" spans="1:9">
      <c r="A42" s="66" t="s">
        <v>70</v>
      </c>
      <c r="B42" s="38" t="s">
        <v>75</v>
      </c>
      <c r="C42" s="38" t="s">
        <v>2075</v>
      </c>
      <c r="D42" s="67" t="s">
        <v>2092</v>
      </c>
      <c r="E42" s="28" t="s">
        <v>1680</v>
      </c>
      <c r="F42" s="65" t="s">
        <v>1634</v>
      </c>
      <c r="G42" s="68">
        <v>1</v>
      </c>
      <c r="H42" s="69">
        <v>20000</v>
      </c>
      <c r="I42" s="69">
        <v>20000</v>
      </c>
    </row>
    <row r="43" ht="19.5" customHeight="1" spans="1:9">
      <c r="A43" s="66" t="s">
        <v>70</v>
      </c>
      <c r="B43" s="38" t="s">
        <v>79</v>
      </c>
      <c r="C43" s="38" t="s">
        <v>2075</v>
      </c>
      <c r="D43" s="67" t="s">
        <v>2093</v>
      </c>
      <c r="E43" s="28" t="s">
        <v>1685</v>
      </c>
      <c r="F43" s="65" t="s">
        <v>1634</v>
      </c>
      <c r="G43" s="68">
        <v>1</v>
      </c>
      <c r="H43" s="69">
        <v>6000</v>
      </c>
      <c r="I43" s="69">
        <v>6000</v>
      </c>
    </row>
    <row r="44" ht="19.5" customHeight="1" spans="1:9">
      <c r="A44" s="66" t="s">
        <v>70</v>
      </c>
      <c r="B44" s="38" t="s">
        <v>79</v>
      </c>
      <c r="C44" s="38" t="s">
        <v>2075</v>
      </c>
      <c r="D44" s="67" t="s">
        <v>2094</v>
      </c>
      <c r="E44" s="28" t="s">
        <v>1686</v>
      </c>
      <c r="F44" s="65" t="s">
        <v>1634</v>
      </c>
      <c r="G44" s="68">
        <v>1</v>
      </c>
      <c r="H44" s="69">
        <v>20000</v>
      </c>
      <c r="I44" s="69">
        <v>20000</v>
      </c>
    </row>
    <row r="45" ht="19.5" customHeight="1" spans="1:9">
      <c r="A45" s="66" t="s">
        <v>70</v>
      </c>
      <c r="B45" s="38" t="s">
        <v>79</v>
      </c>
      <c r="C45" s="38" t="s">
        <v>2075</v>
      </c>
      <c r="D45" s="67" t="s">
        <v>2082</v>
      </c>
      <c r="E45" s="28" t="s">
        <v>1673</v>
      </c>
      <c r="F45" s="65" t="s">
        <v>1634</v>
      </c>
      <c r="G45" s="68">
        <v>1</v>
      </c>
      <c r="H45" s="69">
        <v>26800</v>
      </c>
      <c r="I45" s="69">
        <v>26800</v>
      </c>
    </row>
    <row r="46" ht="19.5" customHeight="1" spans="1:9">
      <c r="A46" s="66" t="s">
        <v>70</v>
      </c>
      <c r="B46" s="38" t="s">
        <v>79</v>
      </c>
      <c r="C46" s="38" t="s">
        <v>2075</v>
      </c>
      <c r="D46" s="67" t="s">
        <v>2095</v>
      </c>
      <c r="E46" s="28" t="s">
        <v>1688</v>
      </c>
      <c r="F46" s="65" t="s">
        <v>1634</v>
      </c>
      <c r="G46" s="68">
        <v>1</v>
      </c>
      <c r="H46" s="69">
        <v>4000</v>
      </c>
      <c r="I46" s="69">
        <v>4000</v>
      </c>
    </row>
    <row r="47" ht="19.5" customHeight="1" spans="1:9">
      <c r="A47" s="66" t="s">
        <v>70</v>
      </c>
      <c r="B47" s="38" t="s">
        <v>81</v>
      </c>
      <c r="C47" s="38" t="s">
        <v>2075</v>
      </c>
      <c r="D47" s="67" t="s">
        <v>2077</v>
      </c>
      <c r="E47" s="28" t="s">
        <v>1671</v>
      </c>
      <c r="F47" s="65" t="s">
        <v>1634</v>
      </c>
      <c r="G47" s="68">
        <v>6</v>
      </c>
      <c r="H47" s="69">
        <v>5000</v>
      </c>
      <c r="I47" s="69">
        <v>30000</v>
      </c>
    </row>
    <row r="48" ht="19.5" customHeight="1" spans="1:9">
      <c r="A48" s="66" t="s">
        <v>70</v>
      </c>
      <c r="B48" s="38" t="s">
        <v>81</v>
      </c>
      <c r="C48" s="38" t="s">
        <v>2075</v>
      </c>
      <c r="D48" s="67" t="s">
        <v>2078</v>
      </c>
      <c r="E48" s="28" t="s">
        <v>1660</v>
      </c>
      <c r="F48" s="65" t="s">
        <v>1634</v>
      </c>
      <c r="G48" s="68">
        <v>2</v>
      </c>
      <c r="H48" s="69">
        <v>400</v>
      </c>
      <c r="I48" s="69">
        <v>800</v>
      </c>
    </row>
    <row r="49" ht="19.5" customHeight="1" spans="1:9">
      <c r="A49" s="66" t="s">
        <v>70</v>
      </c>
      <c r="B49" s="38" t="s">
        <v>81</v>
      </c>
      <c r="C49" s="38" t="s">
        <v>2075</v>
      </c>
      <c r="D49" s="67" t="s">
        <v>2079</v>
      </c>
      <c r="E49" s="28" t="s">
        <v>1644</v>
      </c>
      <c r="F49" s="65" t="s">
        <v>1634</v>
      </c>
      <c r="G49" s="68">
        <v>2</v>
      </c>
      <c r="H49" s="69">
        <v>1200</v>
      </c>
      <c r="I49" s="69">
        <v>2400</v>
      </c>
    </row>
    <row r="50" ht="19.5" customHeight="1" spans="1:9">
      <c r="A50" s="66" t="s">
        <v>70</v>
      </c>
      <c r="B50" s="38" t="s">
        <v>81</v>
      </c>
      <c r="C50" s="38" t="s">
        <v>2075</v>
      </c>
      <c r="D50" s="67" t="s">
        <v>2079</v>
      </c>
      <c r="E50" s="28" t="s">
        <v>1644</v>
      </c>
      <c r="F50" s="65" t="s">
        <v>1634</v>
      </c>
      <c r="G50" s="68">
        <v>2</v>
      </c>
      <c r="H50" s="69">
        <v>1200</v>
      </c>
      <c r="I50" s="69">
        <v>2400</v>
      </c>
    </row>
    <row r="51" ht="19.5" customHeight="1" spans="1:9">
      <c r="A51" s="66" t="s">
        <v>70</v>
      </c>
      <c r="B51" s="38" t="s">
        <v>81</v>
      </c>
      <c r="C51" s="38" t="s">
        <v>2075</v>
      </c>
      <c r="D51" s="67" t="s">
        <v>2079</v>
      </c>
      <c r="E51" s="28" t="s">
        <v>1644</v>
      </c>
      <c r="F51" s="65" t="s">
        <v>1634</v>
      </c>
      <c r="G51" s="68">
        <v>2</v>
      </c>
      <c r="H51" s="69">
        <v>1200</v>
      </c>
      <c r="I51" s="69">
        <v>2400</v>
      </c>
    </row>
    <row r="52" ht="19.5" customHeight="1" spans="1:9">
      <c r="A52" s="66" t="s">
        <v>70</v>
      </c>
      <c r="B52" s="38" t="s">
        <v>81</v>
      </c>
      <c r="C52" s="38" t="s">
        <v>2075</v>
      </c>
      <c r="D52" s="67" t="s">
        <v>2083</v>
      </c>
      <c r="E52" s="28" t="s">
        <v>1675</v>
      </c>
      <c r="F52" s="65" t="s">
        <v>847</v>
      </c>
      <c r="G52" s="68">
        <v>3</v>
      </c>
      <c r="H52" s="69">
        <v>5000</v>
      </c>
      <c r="I52" s="69">
        <v>15000</v>
      </c>
    </row>
    <row r="53" ht="19.5" customHeight="1" spans="1:9">
      <c r="A53" s="66" t="s">
        <v>70</v>
      </c>
      <c r="B53" s="38" t="s">
        <v>81</v>
      </c>
      <c r="C53" s="38" t="s">
        <v>2075</v>
      </c>
      <c r="D53" s="67" t="s">
        <v>2084</v>
      </c>
      <c r="E53" s="28" t="s">
        <v>1647</v>
      </c>
      <c r="F53" s="65" t="s">
        <v>1634</v>
      </c>
      <c r="G53" s="68">
        <v>1</v>
      </c>
      <c r="H53" s="69">
        <v>4480</v>
      </c>
      <c r="I53" s="69">
        <v>4480</v>
      </c>
    </row>
    <row r="54" ht="19.5" customHeight="1" spans="1:9">
      <c r="A54" s="66" t="s">
        <v>70</v>
      </c>
      <c r="B54" s="38" t="s">
        <v>81</v>
      </c>
      <c r="C54" s="38" t="s">
        <v>2075</v>
      </c>
      <c r="D54" s="67" t="s">
        <v>2084</v>
      </c>
      <c r="E54" s="28" t="s">
        <v>1647</v>
      </c>
      <c r="F54" s="65" t="s">
        <v>1634</v>
      </c>
      <c r="G54" s="68">
        <v>1</v>
      </c>
      <c r="H54" s="69">
        <v>68000</v>
      </c>
      <c r="I54" s="69">
        <v>68000</v>
      </c>
    </row>
    <row r="55" ht="19.5" customHeight="1" spans="1:9">
      <c r="A55" s="66" t="s">
        <v>70</v>
      </c>
      <c r="B55" s="38" t="s">
        <v>81</v>
      </c>
      <c r="C55" s="38" t="s">
        <v>2075</v>
      </c>
      <c r="D55" s="67" t="s">
        <v>2084</v>
      </c>
      <c r="E55" s="28" t="s">
        <v>1647</v>
      </c>
      <c r="F55" s="65" t="s">
        <v>1634</v>
      </c>
      <c r="G55" s="68">
        <v>1</v>
      </c>
      <c r="H55" s="69">
        <v>4500</v>
      </c>
      <c r="I55" s="69">
        <v>4500</v>
      </c>
    </row>
    <row r="56" ht="19.5" customHeight="1" spans="1:9">
      <c r="A56" s="66" t="s">
        <v>70</v>
      </c>
      <c r="B56" s="38" t="s">
        <v>81</v>
      </c>
      <c r="C56" s="38" t="s">
        <v>2075</v>
      </c>
      <c r="D56" s="67" t="s">
        <v>2084</v>
      </c>
      <c r="E56" s="28" t="s">
        <v>1647</v>
      </c>
      <c r="F56" s="65" t="s">
        <v>1634</v>
      </c>
      <c r="G56" s="68">
        <v>1</v>
      </c>
      <c r="H56" s="69">
        <v>500000</v>
      </c>
      <c r="I56" s="69">
        <v>500000</v>
      </c>
    </row>
    <row r="57" ht="19.5" customHeight="1" spans="1:9">
      <c r="A57" s="66" t="s">
        <v>70</v>
      </c>
      <c r="B57" s="38" t="s">
        <v>81</v>
      </c>
      <c r="C57" s="38" t="s">
        <v>2075</v>
      </c>
      <c r="D57" s="67" t="s">
        <v>2084</v>
      </c>
      <c r="E57" s="28" t="s">
        <v>1647</v>
      </c>
      <c r="F57" s="65" t="s">
        <v>847</v>
      </c>
      <c r="G57" s="68">
        <v>1</v>
      </c>
      <c r="H57" s="69">
        <v>2400</v>
      </c>
      <c r="I57" s="69">
        <v>2400</v>
      </c>
    </row>
    <row r="58" ht="19.5" customHeight="1" spans="1:9">
      <c r="A58" s="66" t="s">
        <v>70</v>
      </c>
      <c r="B58" s="38" t="s">
        <v>81</v>
      </c>
      <c r="C58" s="38" t="s">
        <v>2075</v>
      </c>
      <c r="D58" s="67" t="s">
        <v>2084</v>
      </c>
      <c r="E58" s="28" t="s">
        <v>1647</v>
      </c>
      <c r="F58" s="65" t="s">
        <v>1634</v>
      </c>
      <c r="G58" s="68">
        <v>1</v>
      </c>
      <c r="H58" s="69">
        <v>1800</v>
      </c>
      <c r="I58" s="69">
        <v>1800</v>
      </c>
    </row>
    <row r="59" ht="19.5" customHeight="1" spans="1:9">
      <c r="A59" s="66" t="s">
        <v>70</v>
      </c>
      <c r="B59" s="38" t="s">
        <v>81</v>
      </c>
      <c r="C59" s="38" t="s">
        <v>2075</v>
      </c>
      <c r="D59" s="67" t="s">
        <v>2084</v>
      </c>
      <c r="E59" s="28" t="s">
        <v>1647</v>
      </c>
      <c r="F59" s="65" t="s">
        <v>847</v>
      </c>
      <c r="G59" s="68">
        <v>1</v>
      </c>
      <c r="H59" s="69">
        <v>12000</v>
      </c>
      <c r="I59" s="69">
        <v>12000</v>
      </c>
    </row>
    <row r="60" ht="19.5" customHeight="1" spans="1:9">
      <c r="A60" s="66" t="s">
        <v>70</v>
      </c>
      <c r="B60" s="38" t="s">
        <v>81</v>
      </c>
      <c r="C60" s="38" t="s">
        <v>2075</v>
      </c>
      <c r="D60" s="67" t="s">
        <v>2084</v>
      </c>
      <c r="E60" s="28" t="s">
        <v>1647</v>
      </c>
      <c r="F60" s="65" t="s">
        <v>1695</v>
      </c>
      <c r="G60" s="68">
        <v>1</v>
      </c>
      <c r="H60" s="69">
        <v>50000</v>
      </c>
      <c r="I60" s="69">
        <v>50000</v>
      </c>
    </row>
    <row r="61" ht="19.5" customHeight="1" spans="1:9">
      <c r="A61" s="66" t="s">
        <v>70</v>
      </c>
      <c r="B61" s="38" t="s">
        <v>81</v>
      </c>
      <c r="C61" s="38" t="s">
        <v>2075</v>
      </c>
      <c r="D61" s="67" t="s">
        <v>2084</v>
      </c>
      <c r="E61" s="28" t="s">
        <v>1647</v>
      </c>
      <c r="F61" s="65" t="s">
        <v>1634</v>
      </c>
      <c r="G61" s="68">
        <v>1</v>
      </c>
      <c r="H61" s="69">
        <v>7000</v>
      </c>
      <c r="I61" s="69">
        <v>7000</v>
      </c>
    </row>
    <row r="62" ht="19.5" customHeight="1" spans="1:9">
      <c r="A62" s="66" t="s">
        <v>70</v>
      </c>
      <c r="B62" s="38" t="s">
        <v>81</v>
      </c>
      <c r="C62" s="38" t="s">
        <v>2075</v>
      </c>
      <c r="D62" s="67" t="s">
        <v>2084</v>
      </c>
      <c r="E62" s="28" t="s">
        <v>1647</v>
      </c>
      <c r="F62" s="65" t="s">
        <v>1634</v>
      </c>
      <c r="G62" s="68">
        <v>1</v>
      </c>
      <c r="H62" s="69">
        <v>8900</v>
      </c>
      <c r="I62" s="69">
        <v>8900</v>
      </c>
    </row>
    <row r="63" ht="19.5" customHeight="1" spans="1:9">
      <c r="A63" s="66" t="s">
        <v>70</v>
      </c>
      <c r="B63" s="38" t="s">
        <v>81</v>
      </c>
      <c r="C63" s="38" t="s">
        <v>2075</v>
      </c>
      <c r="D63" s="67" t="s">
        <v>2084</v>
      </c>
      <c r="E63" s="28" t="s">
        <v>1647</v>
      </c>
      <c r="F63" s="65" t="s">
        <v>1634</v>
      </c>
      <c r="G63" s="68">
        <v>1</v>
      </c>
      <c r="H63" s="69">
        <v>2240</v>
      </c>
      <c r="I63" s="69">
        <v>2240</v>
      </c>
    </row>
    <row r="64" ht="19.5" customHeight="1" spans="1:9">
      <c r="A64" s="66" t="s">
        <v>70</v>
      </c>
      <c r="B64" s="38" t="s">
        <v>81</v>
      </c>
      <c r="C64" s="38" t="s">
        <v>2075</v>
      </c>
      <c r="D64" s="67" t="s">
        <v>2084</v>
      </c>
      <c r="E64" s="28" t="s">
        <v>1647</v>
      </c>
      <c r="F64" s="65" t="s">
        <v>1634</v>
      </c>
      <c r="G64" s="68">
        <v>1</v>
      </c>
      <c r="H64" s="69">
        <v>3900</v>
      </c>
      <c r="I64" s="69">
        <v>3900</v>
      </c>
    </row>
    <row r="65" ht="19.5" customHeight="1" spans="1:9">
      <c r="A65" s="66" t="s">
        <v>70</v>
      </c>
      <c r="B65" s="38" t="s">
        <v>81</v>
      </c>
      <c r="C65" s="38" t="s">
        <v>2075</v>
      </c>
      <c r="D65" s="67" t="s">
        <v>2084</v>
      </c>
      <c r="E65" s="28" t="s">
        <v>1647</v>
      </c>
      <c r="F65" s="65" t="s">
        <v>1634</v>
      </c>
      <c r="G65" s="68">
        <v>1</v>
      </c>
      <c r="H65" s="69">
        <v>2300</v>
      </c>
      <c r="I65" s="69">
        <v>2300</v>
      </c>
    </row>
    <row r="66" ht="19.5" customHeight="1" spans="1:9">
      <c r="A66" s="66" t="s">
        <v>70</v>
      </c>
      <c r="B66" s="38" t="s">
        <v>81</v>
      </c>
      <c r="C66" s="38" t="s">
        <v>2075</v>
      </c>
      <c r="D66" s="67" t="s">
        <v>2084</v>
      </c>
      <c r="E66" s="28" t="s">
        <v>1647</v>
      </c>
      <c r="F66" s="65" t="s">
        <v>1634</v>
      </c>
      <c r="G66" s="68">
        <v>1</v>
      </c>
      <c r="H66" s="69">
        <v>6000</v>
      </c>
      <c r="I66" s="69">
        <v>6000</v>
      </c>
    </row>
    <row r="67" ht="19.5" customHeight="1" spans="1:9">
      <c r="A67" s="66" t="s">
        <v>70</v>
      </c>
      <c r="B67" s="38" t="s">
        <v>81</v>
      </c>
      <c r="C67" s="38" t="s">
        <v>2075</v>
      </c>
      <c r="D67" s="67" t="s">
        <v>2084</v>
      </c>
      <c r="E67" s="28" t="s">
        <v>1647</v>
      </c>
      <c r="F67" s="65" t="s">
        <v>1634</v>
      </c>
      <c r="G67" s="68">
        <v>1</v>
      </c>
      <c r="H67" s="69">
        <v>9250</v>
      </c>
      <c r="I67" s="69">
        <v>9250</v>
      </c>
    </row>
    <row r="68" ht="19.5" customHeight="1" spans="1:9">
      <c r="A68" s="66" t="s">
        <v>70</v>
      </c>
      <c r="B68" s="38" t="s">
        <v>81</v>
      </c>
      <c r="C68" s="38" t="s">
        <v>2075</v>
      </c>
      <c r="D68" s="67" t="s">
        <v>2084</v>
      </c>
      <c r="E68" s="28" t="s">
        <v>1647</v>
      </c>
      <c r="F68" s="65" t="s">
        <v>1634</v>
      </c>
      <c r="G68" s="68">
        <v>1</v>
      </c>
      <c r="H68" s="69">
        <v>200000</v>
      </c>
      <c r="I68" s="69">
        <v>200000</v>
      </c>
    </row>
    <row r="69" ht="19.5" customHeight="1" spans="1:9">
      <c r="A69" s="66" t="s">
        <v>70</v>
      </c>
      <c r="B69" s="38" t="s">
        <v>81</v>
      </c>
      <c r="C69" s="38" t="s">
        <v>2075</v>
      </c>
      <c r="D69" s="67" t="s">
        <v>2085</v>
      </c>
      <c r="E69" s="28" t="s">
        <v>1633</v>
      </c>
      <c r="F69" s="65" t="s">
        <v>1634</v>
      </c>
      <c r="G69" s="68">
        <v>1</v>
      </c>
      <c r="H69" s="69">
        <v>3000</v>
      </c>
      <c r="I69" s="69">
        <v>3000</v>
      </c>
    </row>
    <row r="70" ht="19.5" customHeight="1" spans="1:9">
      <c r="A70" s="66" t="s">
        <v>70</v>
      </c>
      <c r="B70" s="38" t="s">
        <v>81</v>
      </c>
      <c r="C70" s="38" t="s">
        <v>2075</v>
      </c>
      <c r="D70" s="67" t="s">
        <v>2085</v>
      </c>
      <c r="E70" s="28" t="s">
        <v>1633</v>
      </c>
      <c r="F70" s="65" t="s">
        <v>847</v>
      </c>
      <c r="G70" s="68">
        <v>1</v>
      </c>
      <c r="H70" s="69">
        <v>15000</v>
      </c>
      <c r="I70" s="69">
        <v>15000</v>
      </c>
    </row>
    <row r="71" ht="19.5" customHeight="1" spans="1:9">
      <c r="A71" s="66" t="s">
        <v>70</v>
      </c>
      <c r="B71" s="38" t="s">
        <v>81</v>
      </c>
      <c r="C71" s="38" t="s">
        <v>2075</v>
      </c>
      <c r="D71" s="67" t="s">
        <v>2085</v>
      </c>
      <c r="E71" s="28" t="s">
        <v>1633</v>
      </c>
      <c r="F71" s="65" t="s">
        <v>1634</v>
      </c>
      <c r="G71" s="68">
        <v>1</v>
      </c>
      <c r="H71" s="69">
        <v>100000</v>
      </c>
      <c r="I71" s="69">
        <v>100000</v>
      </c>
    </row>
    <row r="72" ht="19.5" customHeight="1" spans="1:9">
      <c r="A72" s="66" t="s">
        <v>70</v>
      </c>
      <c r="B72" s="38" t="s">
        <v>81</v>
      </c>
      <c r="C72" s="38" t="s">
        <v>2075</v>
      </c>
      <c r="D72" s="67" t="s">
        <v>2085</v>
      </c>
      <c r="E72" s="28" t="s">
        <v>1633</v>
      </c>
      <c r="F72" s="65" t="s">
        <v>1634</v>
      </c>
      <c r="G72" s="68">
        <v>1</v>
      </c>
      <c r="H72" s="69">
        <v>5000</v>
      </c>
      <c r="I72" s="69">
        <v>5000</v>
      </c>
    </row>
    <row r="73" ht="19.5" customHeight="1" spans="1:9">
      <c r="A73" s="66" t="s">
        <v>70</v>
      </c>
      <c r="B73" s="38" t="s">
        <v>81</v>
      </c>
      <c r="C73" s="38" t="s">
        <v>2075</v>
      </c>
      <c r="D73" s="67" t="s">
        <v>2085</v>
      </c>
      <c r="E73" s="28" t="s">
        <v>1633</v>
      </c>
      <c r="F73" s="65" t="s">
        <v>1634</v>
      </c>
      <c r="G73" s="68">
        <v>1</v>
      </c>
      <c r="H73" s="69">
        <v>1000</v>
      </c>
      <c r="I73" s="69">
        <v>1000</v>
      </c>
    </row>
    <row r="74" ht="19.5" customHeight="1" spans="1:9">
      <c r="A74" s="66" t="s">
        <v>70</v>
      </c>
      <c r="B74" s="38" t="s">
        <v>81</v>
      </c>
      <c r="C74" s="38" t="s">
        <v>2075</v>
      </c>
      <c r="D74" s="67" t="s">
        <v>2085</v>
      </c>
      <c r="E74" s="28" t="s">
        <v>1633</v>
      </c>
      <c r="F74" s="65" t="s">
        <v>1634</v>
      </c>
      <c r="G74" s="68">
        <v>1</v>
      </c>
      <c r="H74" s="69">
        <v>1000</v>
      </c>
      <c r="I74" s="69">
        <v>1000</v>
      </c>
    </row>
    <row r="75" ht="19.5" customHeight="1" spans="1:9">
      <c r="A75" s="66" t="s">
        <v>70</v>
      </c>
      <c r="B75" s="38" t="s">
        <v>81</v>
      </c>
      <c r="C75" s="38" t="s">
        <v>2075</v>
      </c>
      <c r="D75" s="67" t="s">
        <v>2085</v>
      </c>
      <c r="E75" s="28" t="s">
        <v>1633</v>
      </c>
      <c r="F75" s="65" t="s">
        <v>1634</v>
      </c>
      <c r="G75" s="68">
        <v>3</v>
      </c>
      <c r="H75" s="69">
        <v>1000</v>
      </c>
      <c r="I75" s="69">
        <v>3000</v>
      </c>
    </row>
    <row r="76" ht="19.5" customHeight="1" spans="1:9">
      <c r="A76" s="66" t="s">
        <v>70</v>
      </c>
      <c r="B76" s="38" t="s">
        <v>81</v>
      </c>
      <c r="C76" s="38" t="s">
        <v>2075</v>
      </c>
      <c r="D76" s="67" t="s">
        <v>2085</v>
      </c>
      <c r="E76" s="28" t="s">
        <v>1633</v>
      </c>
      <c r="F76" s="65" t="s">
        <v>1634</v>
      </c>
      <c r="G76" s="68">
        <v>1</v>
      </c>
      <c r="H76" s="69">
        <v>3000</v>
      </c>
      <c r="I76" s="69">
        <v>3000</v>
      </c>
    </row>
    <row r="77" ht="19.5" customHeight="1" spans="1:9">
      <c r="A77" s="66" t="s">
        <v>70</v>
      </c>
      <c r="B77" s="38" t="s">
        <v>81</v>
      </c>
      <c r="C77" s="38" t="s">
        <v>2075</v>
      </c>
      <c r="D77" s="67" t="s">
        <v>2085</v>
      </c>
      <c r="E77" s="28" t="s">
        <v>1633</v>
      </c>
      <c r="F77" s="65" t="s">
        <v>1634</v>
      </c>
      <c r="G77" s="68">
        <v>1</v>
      </c>
      <c r="H77" s="69">
        <v>40000</v>
      </c>
      <c r="I77" s="69">
        <v>40000</v>
      </c>
    </row>
    <row r="78" ht="19.5" customHeight="1" spans="1:9">
      <c r="A78" s="66" t="s">
        <v>70</v>
      </c>
      <c r="B78" s="38" t="s">
        <v>81</v>
      </c>
      <c r="C78" s="38" t="s">
        <v>2075</v>
      </c>
      <c r="D78" s="67" t="s">
        <v>2085</v>
      </c>
      <c r="E78" s="28" t="s">
        <v>1633</v>
      </c>
      <c r="F78" s="65" t="s">
        <v>847</v>
      </c>
      <c r="G78" s="68">
        <v>1</v>
      </c>
      <c r="H78" s="69">
        <v>300</v>
      </c>
      <c r="I78" s="69">
        <v>300</v>
      </c>
    </row>
    <row r="79" ht="19.5" customHeight="1" spans="1:9">
      <c r="A79" s="66" t="s">
        <v>70</v>
      </c>
      <c r="B79" s="38" t="s">
        <v>81</v>
      </c>
      <c r="C79" s="38" t="s">
        <v>2075</v>
      </c>
      <c r="D79" s="67" t="s">
        <v>2085</v>
      </c>
      <c r="E79" s="28" t="s">
        <v>1633</v>
      </c>
      <c r="F79" s="65" t="s">
        <v>1634</v>
      </c>
      <c r="G79" s="68">
        <v>1</v>
      </c>
      <c r="H79" s="69">
        <v>10000</v>
      </c>
      <c r="I79" s="69">
        <v>10000</v>
      </c>
    </row>
    <row r="80" ht="19.5" customHeight="1" spans="1:9">
      <c r="A80" s="66" t="s">
        <v>70</v>
      </c>
      <c r="B80" s="38" t="s">
        <v>81</v>
      </c>
      <c r="C80" s="38" t="s">
        <v>2075</v>
      </c>
      <c r="D80" s="67" t="s">
        <v>2095</v>
      </c>
      <c r="E80" s="28" t="s">
        <v>1688</v>
      </c>
      <c r="F80" s="65" t="s">
        <v>1634</v>
      </c>
      <c r="G80" s="68">
        <v>1</v>
      </c>
      <c r="H80" s="69">
        <v>2000</v>
      </c>
      <c r="I80" s="69">
        <v>2000</v>
      </c>
    </row>
    <row r="81" ht="19.5" customHeight="1" spans="1:9">
      <c r="A81" s="66" t="s">
        <v>70</v>
      </c>
      <c r="B81" s="38" t="s">
        <v>85</v>
      </c>
      <c r="C81" s="38" t="s">
        <v>2075</v>
      </c>
      <c r="D81" s="67" t="s">
        <v>2076</v>
      </c>
      <c r="E81" s="28" t="s">
        <v>1645</v>
      </c>
      <c r="F81" s="65" t="s">
        <v>1634</v>
      </c>
      <c r="G81" s="68">
        <v>5</v>
      </c>
      <c r="H81" s="69">
        <v>50000</v>
      </c>
      <c r="I81" s="69">
        <v>250000</v>
      </c>
    </row>
    <row r="82" ht="19.5" customHeight="1" spans="1:9">
      <c r="A82" s="66" t="s">
        <v>70</v>
      </c>
      <c r="B82" s="38" t="s">
        <v>85</v>
      </c>
      <c r="C82" s="38" t="s">
        <v>2075</v>
      </c>
      <c r="D82" s="67" t="s">
        <v>2076</v>
      </c>
      <c r="E82" s="28" t="s">
        <v>1645</v>
      </c>
      <c r="F82" s="65" t="s">
        <v>1634</v>
      </c>
      <c r="G82" s="68">
        <v>2</v>
      </c>
      <c r="H82" s="69">
        <v>90000</v>
      </c>
      <c r="I82" s="69">
        <v>180000</v>
      </c>
    </row>
    <row r="83" ht="19.5" customHeight="1" spans="1:9">
      <c r="A83" s="66" t="s">
        <v>70</v>
      </c>
      <c r="B83" s="38" t="s">
        <v>85</v>
      </c>
      <c r="C83" s="38" t="s">
        <v>2075</v>
      </c>
      <c r="D83" s="67" t="s">
        <v>2077</v>
      </c>
      <c r="E83" s="28" t="s">
        <v>1671</v>
      </c>
      <c r="F83" s="65" t="s">
        <v>1177</v>
      </c>
      <c r="G83" s="68">
        <v>200</v>
      </c>
      <c r="H83" s="69">
        <v>5000</v>
      </c>
      <c r="I83" s="69">
        <v>1000000</v>
      </c>
    </row>
    <row r="84" ht="19.5" customHeight="1" spans="1:9">
      <c r="A84" s="66" t="s">
        <v>70</v>
      </c>
      <c r="B84" s="38" t="s">
        <v>85</v>
      </c>
      <c r="C84" s="38" t="s">
        <v>2075</v>
      </c>
      <c r="D84" s="67" t="s">
        <v>2093</v>
      </c>
      <c r="E84" s="28" t="s">
        <v>1685</v>
      </c>
      <c r="F84" s="65" t="s">
        <v>1634</v>
      </c>
      <c r="G84" s="68">
        <v>2</v>
      </c>
      <c r="H84" s="69">
        <v>4000</v>
      </c>
      <c r="I84" s="69">
        <v>8000</v>
      </c>
    </row>
    <row r="85" ht="19.5" customHeight="1" spans="1:9">
      <c r="A85" s="66" t="s">
        <v>70</v>
      </c>
      <c r="B85" s="38" t="s">
        <v>85</v>
      </c>
      <c r="C85" s="38" t="s">
        <v>2075</v>
      </c>
      <c r="D85" s="67" t="s">
        <v>2093</v>
      </c>
      <c r="E85" s="28" t="s">
        <v>1685</v>
      </c>
      <c r="F85" s="65" t="s">
        <v>1634</v>
      </c>
      <c r="G85" s="68">
        <v>10</v>
      </c>
      <c r="H85" s="69">
        <v>6000</v>
      </c>
      <c r="I85" s="69">
        <v>60000</v>
      </c>
    </row>
    <row r="86" ht="19.5" customHeight="1" spans="1:9">
      <c r="A86" s="66" t="s">
        <v>70</v>
      </c>
      <c r="B86" s="38" t="s">
        <v>85</v>
      </c>
      <c r="C86" s="38" t="s">
        <v>2075</v>
      </c>
      <c r="D86" s="67" t="s">
        <v>2096</v>
      </c>
      <c r="E86" s="28" t="s">
        <v>1773</v>
      </c>
      <c r="F86" s="65" t="s">
        <v>1634</v>
      </c>
      <c r="G86" s="68">
        <v>2</v>
      </c>
      <c r="H86" s="69">
        <v>5000</v>
      </c>
      <c r="I86" s="69">
        <v>10000</v>
      </c>
    </row>
    <row r="87" ht="19.5" customHeight="1" spans="1:9">
      <c r="A87" s="66" t="s">
        <v>70</v>
      </c>
      <c r="B87" s="38" t="s">
        <v>85</v>
      </c>
      <c r="C87" s="38" t="s">
        <v>2075</v>
      </c>
      <c r="D87" s="67" t="s">
        <v>2096</v>
      </c>
      <c r="E87" s="28" t="s">
        <v>1773</v>
      </c>
      <c r="F87" s="65" t="s">
        <v>1634</v>
      </c>
      <c r="G87" s="68">
        <v>10</v>
      </c>
      <c r="H87" s="69">
        <v>2000</v>
      </c>
      <c r="I87" s="69">
        <v>20000</v>
      </c>
    </row>
    <row r="88" ht="19.5" customHeight="1" spans="1:9">
      <c r="A88" s="66" t="s">
        <v>70</v>
      </c>
      <c r="B88" s="38" t="s">
        <v>85</v>
      </c>
      <c r="C88" s="38" t="s">
        <v>2075</v>
      </c>
      <c r="D88" s="67" t="s">
        <v>2097</v>
      </c>
      <c r="E88" s="28" t="s">
        <v>1757</v>
      </c>
      <c r="F88" s="65" t="s">
        <v>1634</v>
      </c>
      <c r="G88" s="68">
        <v>2</v>
      </c>
      <c r="H88" s="69">
        <v>5000</v>
      </c>
      <c r="I88" s="69">
        <v>10000</v>
      </c>
    </row>
    <row r="89" ht="19.5" customHeight="1" spans="1:9">
      <c r="A89" s="66" t="s">
        <v>70</v>
      </c>
      <c r="B89" s="38" t="s">
        <v>85</v>
      </c>
      <c r="C89" s="38" t="s">
        <v>2075</v>
      </c>
      <c r="D89" s="67" t="s">
        <v>2098</v>
      </c>
      <c r="E89" s="28" t="s">
        <v>1814</v>
      </c>
      <c r="F89" s="65" t="s">
        <v>1634</v>
      </c>
      <c r="G89" s="68">
        <v>1</v>
      </c>
      <c r="H89" s="69">
        <v>90000</v>
      </c>
      <c r="I89" s="69">
        <v>90000</v>
      </c>
    </row>
    <row r="90" ht="19.5" customHeight="1" spans="1:9">
      <c r="A90" s="66" t="s">
        <v>70</v>
      </c>
      <c r="B90" s="38" t="s">
        <v>85</v>
      </c>
      <c r="C90" s="38" t="s">
        <v>2075</v>
      </c>
      <c r="D90" s="67" t="s">
        <v>2099</v>
      </c>
      <c r="E90" s="28" t="s">
        <v>1842</v>
      </c>
      <c r="F90" s="65" t="s">
        <v>1634</v>
      </c>
      <c r="G90" s="68">
        <v>1</v>
      </c>
      <c r="H90" s="69">
        <v>20000</v>
      </c>
      <c r="I90" s="69">
        <v>20000</v>
      </c>
    </row>
    <row r="91" ht="19.5" customHeight="1" spans="1:9">
      <c r="A91" s="66" t="s">
        <v>70</v>
      </c>
      <c r="B91" s="38" t="s">
        <v>85</v>
      </c>
      <c r="C91" s="38" t="s">
        <v>2075</v>
      </c>
      <c r="D91" s="67" t="s">
        <v>2100</v>
      </c>
      <c r="E91" s="28" t="s">
        <v>1853</v>
      </c>
      <c r="F91" s="65" t="s">
        <v>1854</v>
      </c>
      <c r="G91" s="68">
        <v>5</v>
      </c>
      <c r="H91" s="69">
        <v>4500</v>
      </c>
      <c r="I91" s="69">
        <v>22500</v>
      </c>
    </row>
    <row r="92" ht="19.5" customHeight="1" spans="1:9">
      <c r="A92" s="66" t="s">
        <v>70</v>
      </c>
      <c r="B92" s="38" t="s">
        <v>85</v>
      </c>
      <c r="C92" s="38" t="s">
        <v>2075</v>
      </c>
      <c r="D92" s="67" t="s">
        <v>2100</v>
      </c>
      <c r="E92" s="28" t="s">
        <v>1853</v>
      </c>
      <c r="F92" s="65" t="s">
        <v>1854</v>
      </c>
      <c r="G92" s="68">
        <v>5</v>
      </c>
      <c r="H92" s="69">
        <v>2000</v>
      </c>
      <c r="I92" s="69">
        <v>10000</v>
      </c>
    </row>
    <row r="93" ht="19.5" customHeight="1" spans="1:9">
      <c r="A93" s="66" t="s">
        <v>70</v>
      </c>
      <c r="B93" s="38" t="s">
        <v>85</v>
      </c>
      <c r="C93" s="38" t="s">
        <v>2075</v>
      </c>
      <c r="D93" s="67" t="s">
        <v>2078</v>
      </c>
      <c r="E93" s="28" t="s">
        <v>1660</v>
      </c>
      <c r="F93" s="65" t="s">
        <v>1634</v>
      </c>
      <c r="G93" s="68">
        <v>2</v>
      </c>
      <c r="H93" s="69">
        <v>8000</v>
      </c>
      <c r="I93" s="69">
        <v>16000</v>
      </c>
    </row>
    <row r="94" ht="19.5" customHeight="1" spans="1:9">
      <c r="A94" s="66" t="s">
        <v>70</v>
      </c>
      <c r="B94" s="38" t="s">
        <v>85</v>
      </c>
      <c r="C94" s="38" t="s">
        <v>2075</v>
      </c>
      <c r="D94" s="67" t="s">
        <v>2094</v>
      </c>
      <c r="E94" s="28" t="s">
        <v>1686</v>
      </c>
      <c r="F94" s="65" t="s">
        <v>1634</v>
      </c>
      <c r="G94" s="68">
        <v>5</v>
      </c>
      <c r="H94" s="69">
        <v>20000</v>
      </c>
      <c r="I94" s="69">
        <v>100000</v>
      </c>
    </row>
    <row r="95" ht="19.5" customHeight="1" spans="1:9">
      <c r="A95" s="66" t="s">
        <v>70</v>
      </c>
      <c r="B95" s="38" t="s">
        <v>85</v>
      </c>
      <c r="C95" s="38" t="s">
        <v>2075</v>
      </c>
      <c r="D95" s="67" t="s">
        <v>2101</v>
      </c>
      <c r="E95" s="28" t="s">
        <v>1840</v>
      </c>
      <c r="F95" s="65" t="s">
        <v>1634</v>
      </c>
      <c r="G95" s="68">
        <v>5</v>
      </c>
      <c r="H95" s="69">
        <v>8000</v>
      </c>
      <c r="I95" s="69">
        <v>40000</v>
      </c>
    </row>
    <row r="96" ht="19.5" customHeight="1" spans="1:9">
      <c r="A96" s="66" t="s">
        <v>70</v>
      </c>
      <c r="B96" s="38" t="s">
        <v>85</v>
      </c>
      <c r="C96" s="38" t="s">
        <v>2075</v>
      </c>
      <c r="D96" s="67" t="s">
        <v>2102</v>
      </c>
      <c r="E96" s="28" t="s">
        <v>1756</v>
      </c>
      <c r="F96" s="65" t="s">
        <v>1634</v>
      </c>
      <c r="G96" s="68">
        <v>5</v>
      </c>
      <c r="H96" s="69">
        <v>2500</v>
      </c>
      <c r="I96" s="69">
        <v>12500</v>
      </c>
    </row>
    <row r="97" ht="19.5" customHeight="1" spans="1:9">
      <c r="A97" s="66" t="s">
        <v>70</v>
      </c>
      <c r="B97" s="38" t="s">
        <v>85</v>
      </c>
      <c r="C97" s="38" t="s">
        <v>2075</v>
      </c>
      <c r="D97" s="67" t="s">
        <v>2103</v>
      </c>
      <c r="E97" s="28" t="s">
        <v>1778</v>
      </c>
      <c r="F97" s="65" t="s">
        <v>1634</v>
      </c>
      <c r="G97" s="68">
        <v>5</v>
      </c>
      <c r="H97" s="69">
        <v>1000</v>
      </c>
      <c r="I97" s="69">
        <v>5000</v>
      </c>
    </row>
    <row r="98" ht="19.5" customHeight="1" spans="1:9">
      <c r="A98" s="66" t="s">
        <v>70</v>
      </c>
      <c r="B98" s="38" t="s">
        <v>85</v>
      </c>
      <c r="C98" s="38" t="s">
        <v>2075</v>
      </c>
      <c r="D98" s="67" t="s">
        <v>2079</v>
      </c>
      <c r="E98" s="28" t="s">
        <v>1644</v>
      </c>
      <c r="F98" s="65" t="s">
        <v>1634</v>
      </c>
      <c r="G98" s="68">
        <v>70</v>
      </c>
      <c r="H98" s="69">
        <v>1200</v>
      </c>
      <c r="I98" s="69">
        <v>84000</v>
      </c>
    </row>
    <row r="99" ht="19.5" customHeight="1" spans="1:9">
      <c r="A99" s="66" t="s">
        <v>70</v>
      </c>
      <c r="B99" s="38" t="s">
        <v>85</v>
      </c>
      <c r="C99" s="38" t="s">
        <v>2075</v>
      </c>
      <c r="D99" s="67" t="s">
        <v>2104</v>
      </c>
      <c r="E99" s="28" t="s">
        <v>1729</v>
      </c>
      <c r="F99" s="65" t="s">
        <v>1634</v>
      </c>
      <c r="G99" s="68">
        <v>7</v>
      </c>
      <c r="H99" s="69">
        <v>2000</v>
      </c>
      <c r="I99" s="69">
        <v>14000</v>
      </c>
    </row>
    <row r="100" ht="19.5" customHeight="1" spans="1:9">
      <c r="A100" s="66" t="s">
        <v>70</v>
      </c>
      <c r="B100" s="38" t="s">
        <v>85</v>
      </c>
      <c r="C100" s="38" t="s">
        <v>2075</v>
      </c>
      <c r="D100" s="67" t="s">
        <v>2105</v>
      </c>
      <c r="E100" s="28" t="s">
        <v>1794</v>
      </c>
      <c r="F100" s="65" t="s">
        <v>1634</v>
      </c>
      <c r="G100" s="68">
        <v>3</v>
      </c>
      <c r="H100" s="69">
        <v>800</v>
      </c>
      <c r="I100" s="69">
        <v>2400</v>
      </c>
    </row>
    <row r="101" ht="19.5" customHeight="1" spans="1:9">
      <c r="A101" s="66" t="s">
        <v>70</v>
      </c>
      <c r="B101" s="38" t="s">
        <v>85</v>
      </c>
      <c r="C101" s="38" t="s">
        <v>2075</v>
      </c>
      <c r="D101" s="67" t="s">
        <v>2105</v>
      </c>
      <c r="E101" s="28" t="s">
        <v>1794</v>
      </c>
      <c r="F101" s="65" t="s">
        <v>1634</v>
      </c>
      <c r="G101" s="68">
        <v>50</v>
      </c>
      <c r="H101" s="69">
        <v>800</v>
      </c>
      <c r="I101" s="69">
        <v>40000</v>
      </c>
    </row>
    <row r="102" ht="19.5" customHeight="1" spans="1:9">
      <c r="A102" s="66" t="s">
        <v>70</v>
      </c>
      <c r="B102" s="38" t="s">
        <v>85</v>
      </c>
      <c r="C102" s="38" t="s">
        <v>2075</v>
      </c>
      <c r="D102" s="67" t="s">
        <v>2106</v>
      </c>
      <c r="E102" s="28" t="s">
        <v>1837</v>
      </c>
      <c r="F102" s="65" t="s">
        <v>1634</v>
      </c>
      <c r="G102" s="68">
        <v>2</v>
      </c>
      <c r="H102" s="69">
        <v>500</v>
      </c>
      <c r="I102" s="69">
        <v>1000</v>
      </c>
    </row>
    <row r="103" ht="19.5" customHeight="1" spans="1:9">
      <c r="A103" s="66" t="s">
        <v>70</v>
      </c>
      <c r="B103" s="38" t="s">
        <v>85</v>
      </c>
      <c r="C103" s="38" t="s">
        <v>2075</v>
      </c>
      <c r="D103" s="67" t="s">
        <v>2106</v>
      </c>
      <c r="E103" s="28" t="s">
        <v>1837</v>
      </c>
      <c r="F103" s="65" t="s">
        <v>1634</v>
      </c>
      <c r="G103" s="68">
        <v>50</v>
      </c>
      <c r="H103" s="69">
        <v>2600</v>
      </c>
      <c r="I103" s="69">
        <v>130000</v>
      </c>
    </row>
    <row r="104" ht="19.5" customHeight="1" spans="1:9">
      <c r="A104" s="66" t="s">
        <v>70</v>
      </c>
      <c r="B104" s="38" t="s">
        <v>85</v>
      </c>
      <c r="C104" s="38" t="s">
        <v>2075</v>
      </c>
      <c r="D104" s="67" t="s">
        <v>2106</v>
      </c>
      <c r="E104" s="28" t="s">
        <v>1837</v>
      </c>
      <c r="F104" s="65" t="s">
        <v>1634</v>
      </c>
      <c r="G104" s="68">
        <v>10</v>
      </c>
      <c r="H104" s="69">
        <v>3200</v>
      </c>
      <c r="I104" s="69">
        <v>32000</v>
      </c>
    </row>
    <row r="105" ht="19.5" customHeight="1" spans="1:9">
      <c r="A105" s="66" t="s">
        <v>70</v>
      </c>
      <c r="B105" s="38" t="s">
        <v>85</v>
      </c>
      <c r="C105" s="38" t="s">
        <v>2075</v>
      </c>
      <c r="D105" s="67" t="s">
        <v>2107</v>
      </c>
      <c r="E105" s="28" t="s">
        <v>1802</v>
      </c>
      <c r="F105" s="65" t="s">
        <v>1634</v>
      </c>
      <c r="G105" s="68">
        <v>30</v>
      </c>
      <c r="H105" s="69">
        <v>2600</v>
      </c>
      <c r="I105" s="69">
        <v>78000</v>
      </c>
    </row>
    <row r="106" ht="19.5" customHeight="1" spans="1:9">
      <c r="A106" s="66" t="s">
        <v>70</v>
      </c>
      <c r="B106" s="38" t="s">
        <v>85</v>
      </c>
      <c r="C106" s="38" t="s">
        <v>2075</v>
      </c>
      <c r="D106" s="67" t="s">
        <v>2108</v>
      </c>
      <c r="E106" s="28" t="s">
        <v>1760</v>
      </c>
      <c r="F106" s="65" t="s">
        <v>847</v>
      </c>
      <c r="G106" s="68">
        <v>10</v>
      </c>
      <c r="H106" s="69">
        <v>1500</v>
      </c>
      <c r="I106" s="69">
        <v>15000</v>
      </c>
    </row>
    <row r="107" ht="19.5" customHeight="1" spans="1:9">
      <c r="A107" s="66" t="s">
        <v>70</v>
      </c>
      <c r="B107" s="38" t="s">
        <v>85</v>
      </c>
      <c r="C107" s="38" t="s">
        <v>2075</v>
      </c>
      <c r="D107" s="67" t="s">
        <v>2109</v>
      </c>
      <c r="E107" s="28" t="s">
        <v>1816</v>
      </c>
      <c r="F107" s="65" t="s">
        <v>1634</v>
      </c>
      <c r="G107" s="68">
        <v>5</v>
      </c>
      <c r="H107" s="69">
        <v>1800</v>
      </c>
      <c r="I107" s="69">
        <v>9000</v>
      </c>
    </row>
    <row r="108" ht="19.5" customHeight="1" spans="1:9">
      <c r="A108" s="66" t="s">
        <v>70</v>
      </c>
      <c r="B108" s="38" t="s">
        <v>85</v>
      </c>
      <c r="C108" s="38" t="s">
        <v>2075</v>
      </c>
      <c r="D108" s="67" t="s">
        <v>2110</v>
      </c>
      <c r="E108" s="28" t="s">
        <v>1804</v>
      </c>
      <c r="F108" s="65" t="s">
        <v>1634</v>
      </c>
      <c r="G108" s="68">
        <v>22</v>
      </c>
      <c r="H108" s="69">
        <v>1000</v>
      </c>
      <c r="I108" s="69">
        <v>22000</v>
      </c>
    </row>
    <row r="109" ht="19.5" customHeight="1" spans="1:9">
      <c r="A109" s="66" t="s">
        <v>70</v>
      </c>
      <c r="B109" s="38" t="s">
        <v>85</v>
      </c>
      <c r="C109" s="38" t="s">
        <v>2075</v>
      </c>
      <c r="D109" s="67" t="s">
        <v>2111</v>
      </c>
      <c r="E109" s="28" t="s">
        <v>1812</v>
      </c>
      <c r="F109" s="65" t="s">
        <v>1634</v>
      </c>
      <c r="G109" s="68">
        <v>5</v>
      </c>
      <c r="H109" s="69">
        <v>6000</v>
      </c>
      <c r="I109" s="69">
        <v>30000</v>
      </c>
    </row>
    <row r="110" ht="19.5" customHeight="1" spans="1:9">
      <c r="A110" s="66" t="s">
        <v>70</v>
      </c>
      <c r="B110" s="38" t="s">
        <v>85</v>
      </c>
      <c r="C110" s="38" t="s">
        <v>2075</v>
      </c>
      <c r="D110" s="67" t="s">
        <v>2112</v>
      </c>
      <c r="E110" s="28" t="s">
        <v>1918</v>
      </c>
      <c r="F110" s="65" t="s">
        <v>1634</v>
      </c>
      <c r="G110" s="68">
        <v>10</v>
      </c>
      <c r="H110" s="69">
        <v>5600</v>
      </c>
      <c r="I110" s="69">
        <v>56000</v>
      </c>
    </row>
    <row r="111" ht="19.5" customHeight="1" spans="1:9">
      <c r="A111" s="66" t="s">
        <v>70</v>
      </c>
      <c r="B111" s="38" t="s">
        <v>85</v>
      </c>
      <c r="C111" s="38" t="s">
        <v>2075</v>
      </c>
      <c r="D111" s="67" t="s">
        <v>2113</v>
      </c>
      <c r="E111" s="28" t="s">
        <v>1844</v>
      </c>
      <c r="F111" s="65" t="s">
        <v>1634</v>
      </c>
      <c r="G111" s="68">
        <v>5</v>
      </c>
      <c r="H111" s="69">
        <v>2500</v>
      </c>
      <c r="I111" s="69">
        <v>12500</v>
      </c>
    </row>
    <row r="112" ht="19.5" customHeight="1" spans="1:9">
      <c r="A112" s="66" t="s">
        <v>70</v>
      </c>
      <c r="B112" s="38" t="s">
        <v>85</v>
      </c>
      <c r="C112" s="38" t="s">
        <v>2075</v>
      </c>
      <c r="D112" s="67" t="s">
        <v>2114</v>
      </c>
      <c r="E112" s="28" t="s">
        <v>1868</v>
      </c>
      <c r="F112" s="65" t="s">
        <v>1634</v>
      </c>
      <c r="G112" s="68">
        <v>2</v>
      </c>
      <c r="H112" s="69">
        <v>20000</v>
      </c>
      <c r="I112" s="69">
        <v>40000</v>
      </c>
    </row>
    <row r="113" ht="19.5" customHeight="1" spans="1:9">
      <c r="A113" s="66" t="s">
        <v>70</v>
      </c>
      <c r="B113" s="38" t="s">
        <v>85</v>
      </c>
      <c r="C113" s="38" t="s">
        <v>2075</v>
      </c>
      <c r="D113" s="67" t="s">
        <v>2115</v>
      </c>
      <c r="E113" s="28" t="s">
        <v>1818</v>
      </c>
      <c r="F113" s="65" t="s">
        <v>1634</v>
      </c>
      <c r="G113" s="68">
        <v>1</v>
      </c>
      <c r="H113" s="69">
        <v>1000000</v>
      </c>
      <c r="I113" s="69">
        <v>1000000</v>
      </c>
    </row>
    <row r="114" ht="19.5" customHeight="1" spans="1:9">
      <c r="A114" s="66" t="s">
        <v>70</v>
      </c>
      <c r="B114" s="38" t="s">
        <v>85</v>
      </c>
      <c r="C114" s="38" t="s">
        <v>2075</v>
      </c>
      <c r="D114" s="67" t="s">
        <v>2115</v>
      </c>
      <c r="E114" s="28" t="s">
        <v>1818</v>
      </c>
      <c r="F114" s="65" t="s">
        <v>1634</v>
      </c>
      <c r="G114" s="68">
        <v>1</v>
      </c>
      <c r="H114" s="69">
        <v>400000</v>
      </c>
      <c r="I114" s="69">
        <v>400000</v>
      </c>
    </row>
    <row r="115" ht="19.5" customHeight="1" spans="1:9">
      <c r="A115" s="66" t="s">
        <v>70</v>
      </c>
      <c r="B115" s="38" t="s">
        <v>85</v>
      </c>
      <c r="C115" s="38" t="s">
        <v>2075</v>
      </c>
      <c r="D115" s="67" t="s">
        <v>2116</v>
      </c>
      <c r="E115" s="28" t="s">
        <v>1797</v>
      </c>
      <c r="F115" s="65" t="s">
        <v>1798</v>
      </c>
      <c r="G115" s="68">
        <v>2</v>
      </c>
      <c r="H115" s="69">
        <v>300</v>
      </c>
      <c r="I115" s="69">
        <v>600</v>
      </c>
    </row>
    <row r="116" ht="19.5" customHeight="1" spans="1:9">
      <c r="A116" s="66" t="s">
        <v>70</v>
      </c>
      <c r="B116" s="38" t="s">
        <v>85</v>
      </c>
      <c r="C116" s="38" t="s">
        <v>2075</v>
      </c>
      <c r="D116" s="67" t="s">
        <v>2117</v>
      </c>
      <c r="E116" s="28" t="s">
        <v>1884</v>
      </c>
      <c r="F116" s="65" t="s">
        <v>1634</v>
      </c>
      <c r="G116" s="68">
        <v>5</v>
      </c>
      <c r="H116" s="69">
        <v>42000</v>
      </c>
      <c r="I116" s="69">
        <v>210000</v>
      </c>
    </row>
    <row r="117" ht="19.5" customHeight="1" spans="1:9">
      <c r="A117" s="66" t="s">
        <v>70</v>
      </c>
      <c r="B117" s="38" t="s">
        <v>85</v>
      </c>
      <c r="C117" s="38" t="s">
        <v>2075</v>
      </c>
      <c r="D117" s="67" t="s">
        <v>2117</v>
      </c>
      <c r="E117" s="28" t="s">
        <v>1884</v>
      </c>
      <c r="F117" s="65" t="s">
        <v>1634</v>
      </c>
      <c r="G117" s="68">
        <v>1</v>
      </c>
      <c r="H117" s="69">
        <v>50000</v>
      </c>
      <c r="I117" s="69">
        <v>50000</v>
      </c>
    </row>
    <row r="118" ht="19.5" customHeight="1" spans="1:9">
      <c r="A118" s="66" t="s">
        <v>70</v>
      </c>
      <c r="B118" s="38" t="s">
        <v>85</v>
      </c>
      <c r="C118" s="38" t="s">
        <v>2075</v>
      </c>
      <c r="D118" s="67" t="s">
        <v>2117</v>
      </c>
      <c r="E118" s="28" t="s">
        <v>1884</v>
      </c>
      <c r="F118" s="65" t="s">
        <v>1634</v>
      </c>
      <c r="G118" s="68">
        <v>1</v>
      </c>
      <c r="H118" s="69">
        <v>250000</v>
      </c>
      <c r="I118" s="69">
        <v>250000</v>
      </c>
    </row>
    <row r="119" ht="19.5" customHeight="1" spans="1:9">
      <c r="A119" s="66" t="s">
        <v>70</v>
      </c>
      <c r="B119" s="38" t="s">
        <v>85</v>
      </c>
      <c r="C119" s="38" t="s">
        <v>2075</v>
      </c>
      <c r="D119" s="67" t="s">
        <v>2117</v>
      </c>
      <c r="E119" s="28" t="s">
        <v>1884</v>
      </c>
      <c r="F119" s="65" t="s">
        <v>1634</v>
      </c>
      <c r="G119" s="68">
        <v>1</v>
      </c>
      <c r="H119" s="69">
        <v>90000</v>
      </c>
      <c r="I119" s="69">
        <v>90000</v>
      </c>
    </row>
    <row r="120" ht="19.5" customHeight="1" spans="1:9">
      <c r="A120" s="66" t="s">
        <v>70</v>
      </c>
      <c r="B120" s="38" t="s">
        <v>85</v>
      </c>
      <c r="C120" s="38" t="s">
        <v>2075</v>
      </c>
      <c r="D120" s="67" t="s">
        <v>2117</v>
      </c>
      <c r="E120" s="28" t="s">
        <v>1884</v>
      </c>
      <c r="F120" s="65" t="s">
        <v>1634</v>
      </c>
      <c r="G120" s="68">
        <v>3</v>
      </c>
      <c r="H120" s="69">
        <v>60000</v>
      </c>
      <c r="I120" s="69">
        <v>180000</v>
      </c>
    </row>
    <row r="121" ht="19.5" customHeight="1" spans="1:9">
      <c r="A121" s="66" t="s">
        <v>70</v>
      </c>
      <c r="B121" s="38" t="s">
        <v>85</v>
      </c>
      <c r="C121" s="38" t="s">
        <v>2075</v>
      </c>
      <c r="D121" s="67" t="s">
        <v>2117</v>
      </c>
      <c r="E121" s="28" t="s">
        <v>1884</v>
      </c>
      <c r="F121" s="65" t="s">
        <v>847</v>
      </c>
      <c r="G121" s="68">
        <v>2</v>
      </c>
      <c r="H121" s="69">
        <v>500</v>
      </c>
      <c r="I121" s="69">
        <v>1000</v>
      </c>
    </row>
    <row r="122" ht="19.5" customHeight="1" spans="1:9">
      <c r="A122" s="66" t="s">
        <v>70</v>
      </c>
      <c r="B122" s="38" t="s">
        <v>85</v>
      </c>
      <c r="C122" s="38" t="s">
        <v>2075</v>
      </c>
      <c r="D122" s="67" t="s">
        <v>2117</v>
      </c>
      <c r="E122" s="28" t="s">
        <v>1884</v>
      </c>
      <c r="F122" s="65" t="s">
        <v>1634</v>
      </c>
      <c r="G122" s="68">
        <v>2</v>
      </c>
      <c r="H122" s="69">
        <v>35000</v>
      </c>
      <c r="I122" s="69">
        <v>70000</v>
      </c>
    </row>
    <row r="123" ht="19.5" customHeight="1" spans="1:9">
      <c r="A123" s="66" t="s">
        <v>70</v>
      </c>
      <c r="B123" s="38" t="s">
        <v>85</v>
      </c>
      <c r="C123" s="38" t="s">
        <v>2075</v>
      </c>
      <c r="D123" s="67" t="s">
        <v>2117</v>
      </c>
      <c r="E123" s="28" t="s">
        <v>1884</v>
      </c>
      <c r="F123" s="65" t="s">
        <v>1634</v>
      </c>
      <c r="G123" s="68">
        <v>4</v>
      </c>
      <c r="H123" s="69">
        <v>42000</v>
      </c>
      <c r="I123" s="69">
        <v>168000</v>
      </c>
    </row>
    <row r="124" ht="19.5" customHeight="1" spans="1:9">
      <c r="A124" s="66" t="s">
        <v>70</v>
      </c>
      <c r="B124" s="38" t="s">
        <v>85</v>
      </c>
      <c r="C124" s="38" t="s">
        <v>2075</v>
      </c>
      <c r="D124" s="67" t="s">
        <v>2117</v>
      </c>
      <c r="E124" s="28" t="s">
        <v>1884</v>
      </c>
      <c r="F124" s="65" t="s">
        <v>1634</v>
      </c>
      <c r="G124" s="68">
        <v>1</v>
      </c>
      <c r="H124" s="69">
        <v>200000</v>
      </c>
      <c r="I124" s="69">
        <v>200000</v>
      </c>
    </row>
    <row r="125" ht="19.5" customHeight="1" spans="1:9">
      <c r="A125" s="66" t="s">
        <v>70</v>
      </c>
      <c r="B125" s="38" t="s">
        <v>85</v>
      </c>
      <c r="C125" s="38" t="s">
        <v>2075</v>
      </c>
      <c r="D125" s="67" t="s">
        <v>2117</v>
      </c>
      <c r="E125" s="28" t="s">
        <v>1884</v>
      </c>
      <c r="F125" s="65" t="s">
        <v>1634</v>
      </c>
      <c r="G125" s="68">
        <v>1</v>
      </c>
      <c r="H125" s="69">
        <v>500000</v>
      </c>
      <c r="I125" s="69">
        <v>500000</v>
      </c>
    </row>
    <row r="126" ht="19.5" customHeight="1" spans="1:9">
      <c r="A126" s="66" t="s">
        <v>70</v>
      </c>
      <c r="B126" s="38" t="s">
        <v>85</v>
      </c>
      <c r="C126" s="38" t="s">
        <v>2075</v>
      </c>
      <c r="D126" s="67" t="s">
        <v>2117</v>
      </c>
      <c r="E126" s="28" t="s">
        <v>1884</v>
      </c>
      <c r="F126" s="65" t="s">
        <v>1634</v>
      </c>
      <c r="G126" s="68">
        <v>20</v>
      </c>
      <c r="H126" s="69">
        <v>15000</v>
      </c>
      <c r="I126" s="69">
        <v>300000</v>
      </c>
    </row>
    <row r="127" ht="19.5" customHeight="1" spans="1:9">
      <c r="A127" s="66" t="s">
        <v>70</v>
      </c>
      <c r="B127" s="38" t="s">
        <v>85</v>
      </c>
      <c r="C127" s="38" t="s">
        <v>2075</v>
      </c>
      <c r="D127" s="67" t="s">
        <v>2117</v>
      </c>
      <c r="E127" s="28" t="s">
        <v>1884</v>
      </c>
      <c r="F127" s="65" t="s">
        <v>1634</v>
      </c>
      <c r="G127" s="68">
        <v>1</v>
      </c>
      <c r="H127" s="69">
        <v>280000</v>
      </c>
      <c r="I127" s="69">
        <v>280000</v>
      </c>
    </row>
    <row r="128" ht="19.5" customHeight="1" spans="1:9">
      <c r="A128" s="66" t="s">
        <v>70</v>
      </c>
      <c r="B128" s="38" t="s">
        <v>85</v>
      </c>
      <c r="C128" s="38" t="s">
        <v>2075</v>
      </c>
      <c r="D128" s="67" t="s">
        <v>2117</v>
      </c>
      <c r="E128" s="28" t="s">
        <v>1884</v>
      </c>
      <c r="F128" s="65" t="s">
        <v>1634</v>
      </c>
      <c r="G128" s="68">
        <v>14</v>
      </c>
      <c r="H128" s="69">
        <v>15000</v>
      </c>
      <c r="I128" s="69">
        <v>210000</v>
      </c>
    </row>
    <row r="129" ht="19.5" customHeight="1" spans="1:9">
      <c r="A129" s="66" t="s">
        <v>70</v>
      </c>
      <c r="B129" s="38" t="s">
        <v>85</v>
      </c>
      <c r="C129" s="38" t="s">
        <v>2075</v>
      </c>
      <c r="D129" s="67" t="s">
        <v>2117</v>
      </c>
      <c r="E129" s="28" t="s">
        <v>1884</v>
      </c>
      <c r="F129" s="65" t="s">
        <v>1634</v>
      </c>
      <c r="G129" s="68">
        <v>1</v>
      </c>
      <c r="H129" s="69">
        <v>500</v>
      </c>
      <c r="I129" s="69">
        <v>500</v>
      </c>
    </row>
    <row r="130" ht="19.5" customHeight="1" spans="1:9">
      <c r="A130" s="66" t="s">
        <v>70</v>
      </c>
      <c r="B130" s="38" t="s">
        <v>85</v>
      </c>
      <c r="C130" s="38" t="s">
        <v>2075</v>
      </c>
      <c r="D130" s="67" t="s">
        <v>2117</v>
      </c>
      <c r="E130" s="28" t="s">
        <v>1884</v>
      </c>
      <c r="F130" s="65" t="s">
        <v>1634</v>
      </c>
      <c r="G130" s="68">
        <v>1</v>
      </c>
      <c r="H130" s="69">
        <v>600000</v>
      </c>
      <c r="I130" s="69">
        <v>600000</v>
      </c>
    </row>
    <row r="131" ht="19.5" customHeight="1" spans="1:9">
      <c r="A131" s="66" t="s">
        <v>70</v>
      </c>
      <c r="B131" s="38" t="s">
        <v>85</v>
      </c>
      <c r="C131" s="38" t="s">
        <v>2075</v>
      </c>
      <c r="D131" s="67" t="s">
        <v>2117</v>
      </c>
      <c r="E131" s="28" t="s">
        <v>1884</v>
      </c>
      <c r="F131" s="65" t="s">
        <v>1634</v>
      </c>
      <c r="G131" s="68">
        <v>3</v>
      </c>
      <c r="H131" s="69">
        <v>25000</v>
      </c>
      <c r="I131" s="69">
        <v>75000</v>
      </c>
    </row>
    <row r="132" ht="19.5" customHeight="1" spans="1:9">
      <c r="A132" s="66" t="s">
        <v>70</v>
      </c>
      <c r="B132" s="38" t="s">
        <v>85</v>
      </c>
      <c r="C132" s="38" t="s">
        <v>2075</v>
      </c>
      <c r="D132" s="67" t="s">
        <v>2117</v>
      </c>
      <c r="E132" s="28" t="s">
        <v>1884</v>
      </c>
      <c r="F132" s="65" t="s">
        <v>1634</v>
      </c>
      <c r="G132" s="68">
        <v>20</v>
      </c>
      <c r="H132" s="69">
        <v>15000</v>
      </c>
      <c r="I132" s="69">
        <v>300000</v>
      </c>
    </row>
    <row r="133" ht="19.5" customHeight="1" spans="1:9">
      <c r="A133" s="66" t="s">
        <v>70</v>
      </c>
      <c r="B133" s="38" t="s">
        <v>85</v>
      </c>
      <c r="C133" s="38" t="s">
        <v>2075</v>
      </c>
      <c r="D133" s="67" t="s">
        <v>2117</v>
      </c>
      <c r="E133" s="28" t="s">
        <v>1884</v>
      </c>
      <c r="F133" s="65" t="s">
        <v>1634</v>
      </c>
      <c r="G133" s="68">
        <v>1</v>
      </c>
      <c r="H133" s="69">
        <v>600000</v>
      </c>
      <c r="I133" s="69">
        <v>600000</v>
      </c>
    </row>
    <row r="134" ht="19.5" customHeight="1" spans="1:9">
      <c r="A134" s="66" t="s">
        <v>70</v>
      </c>
      <c r="B134" s="38" t="s">
        <v>85</v>
      </c>
      <c r="C134" s="38" t="s">
        <v>2075</v>
      </c>
      <c r="D134" s="67" t="s">
        <v>2117</v>
      </c>
      <c r="E134" s="28" t="s">
        <v>1884</v>
      </c>
      <c r="F134" s="65" t="s">
        <v>1634</v>
      </c>
      <c r="G134" s="68">
        <v>5</v>
      </c>
      <c r="H134" s="69">
        <v>40000</v>
      </c>
      <c r="I134" s="69">
        <v>200000</v>
      </c>
    </row>
    <row r="135" ht="19.5" customHeight="1" spans="1:9">
      <c r="A135" s="66" t="s">
        <v>70</v>
      </c>
      <c r="B135" s="38" t="s">
        <v>85</v>
      </c>
      <c r="C135" s="38" t="s">
        <v>2075</v>
      </c>
      <c r="D135" s="67" t="s">
        <v>2117</v>
      </c>
      <c r="E135" s="28" t="s">
        <v>1884</v>
      </c>
      <c r="F135" s="65" t="s">
        <v>1634</v>
      </c>
      <c r="G135" s="68">
        <v>1</v>
      </c>
      <c r="H135" s="69">
        <v>120000</v>
      </c>
      <c r="I135" s="69">
        <v>120000</v>
      </c>
    </row>
    <row r="136" ht="19.5" customHeight="1" spans="1:9">
      <c r="A136" s="66" t="s">
        <v>70</v>
      </c>
      <c r="B136" s="38" t="s">
        <v>85</v>
      </c>
      <c r="C136" s="38" t="s">
        <v>2075</v>
      </c>
      <c r="D136" s="67" t="s">
        <v>2117</v>
      </c>
      <c r="E136" s="28" t="s">
        <v>1884</v>
      </c>
      <c r="F136" s="65" t="s">
        <v>1634</v>
      </c>
      <c r="G136" s="68">
        <v>5</v>
      </c>
      <c r="H136" s="69">
        <v>3000</v>
      </c>
      <c r="I136" s="69">
        <v>15000</v>
      </c>
    </row>
    <row r="137" ht="19.5" customHeight="1" spans="1:9">
      <c r="A137" s="66" t="s">
        <v>70</v>
      </c>
      <c r="B137" s="38" t="s">
        <v>85</v>
      </c>
      <c r="C137" s="38" t="s">
        <v>2075</v>
      </c>
      <c r="D137" s="67" t="s">
        <v>2117</v>
      </c>
      <c r="E137" s="28" t="s">
        <v>1884</v>
      </c>
      <c r="F137" s="65" t="s">
        <v>1634</v>
      </c>
      <c r="G137" s="68">
        <v>1</v>
      </c>
      <c r="H137" s="69">
        <v>450000</v>
      </c>
      <c r="I137" s="69">
        <v>450000</v>
      </c>
    </row>
    <row r="138" ht="19.5" customHeight="1" spans="1:9">
      <c r="A138" s="66" t="s">
        <v>70</v>
      </c>
      <c r="B138" s="38" t="s">
        <v>85</v>
      </c>
      <c r="C138" s="38" t="s">
        <v>2075</v>
      </c>
      <c r="D138" s="67" t="s">
        <v>2118</v>
      </c>
      <c r="E138" s="28" t="s">
        <v>1906</v>
      </c>
      <c r="F138" s="65" t="s">
        <v>1634</v>
      </c>
      <c r="G138" s="68">
        <v>1</v>
      </c>
      <c r="H138" s="69">
        <v>4000</v>
      </c>
      <c r="I138" s="69">
        <v>4000</v>
      </c>
    </row>
    <row r="139" ht="19.5" customHeight="1" spans="1:9">
      <c r="A139" s="66" t="s">
        <v>70</v>
      </c>
      <c r="B139" s="38" t="s">
        <v>85</v>
      </c>
      <c r="C139" s="38" t="s">
        <v>2075</v>
      </c>
      <c r="D139" s="67" t="s">
        <v>2118</v>
      </c>
      <c r="E139" s="28" t="s">
        <v>1906</v>
      </c>
      <c r="F139" s="65" t="s">
        <v>1634</v>
      </c>
      <c r="G139" s="68">
        <v>1</v>
      </c>
      <c r="H139" s="69">
        <v>2000</v>
      </c>
      <c r="I139" s="69">
        <v>2000</v>
      </c>
    </row>
    <row r="140" ht="19.5" customHeight="1" spans="1:9">
      <c r="A140" s="66" t="s">
        <v>70</v>
      </c>
      <c r="B140" s="38" t="s">
        <v>85</v>
      </c>
      <c r="C140" s="38" t="s">
        <v>2075</v>
      </c>
      <c r="D140" s="67" t="s">
        <v>2118</v>
      </c>
      <c r="E140" s="28" t="s">
        <v>1906</v>
      </c>
      <c r="F140" s="65" t="s">
        <v>1634</v>
      </c>
      <c r="G140" s="68">
        <v>1</v>
      </c>
      <c r="H140" s="69">
        <v>2000</v>
      </c>
      <c r="I140" s="69">
        <v>2000</v>
      </c>
    </row>
    <row r="141" ht="19.5" customHeight="1" spans="1:9">
      <c r="A141" s="66" t="s">
        <v>70</v>
      </c>
      <c r="B141" s="38" t="s">
        <v>85</v>
      </c>
      <c r="C141" s="38" t="s">
        <v>2075</v>
      </c>
      <c r="D141" s="67" t="s">
        <v>2119</v>
      </c>
      <c r="E141" s="28" t="s">
        <v>1874</v>
      </c>
      <c r="F141" s="65" t="s">
        <v>1634</v>
      </c>
      <c r="G141" s="68">
        <v>1</v>
      </c>
      <c r="H141" s="69">
        <v>2500000</v>
      </c>
      <c r="I141" s="69">
        <v>2500000</v>
      </c>
    </row>
    <row r="142" ht="19.5" customHeight="1" spans="1:9">
      <c r="A142" s="66" t="s">
        <v>70</v>
      </c>
      <c r="B142" s="38" t="s">
        <v>85</v>
      </c>
      <c r="C142" s="38" t="s">
        <v>2075</v>
      </c>
      <c r="D142" s="67" t="s">
        <v>2119</v>
      </c>
      <c r="E142" s="28" t="s">
        <v>1874</v>
      </c>
      <c r="F142" s="65" t="s">
        <v>1634</v>
      </c>
      <c r="G142" s="68">
        <v>1</v>
      </c>
      <c r="H142" s="69">
        <v>1800000</v>
      </c>
      <c r="I142" s="69">
        <v>1800000</v>
      </c>
    </row>
    <row r="143" ht="19.5" customHeight="1" spans="1:9">
      <c r="A143" s="66" t="s">
        <v>70</v>
      </c>
      <c r="B143" s="38" t="s">
        <v>85</v>
      </c>
      <c r="C143" s="38" t="s">
        <v>2075</v>
      </c>
      <c r="D143" s="67" t="s">
        <v>2119</v>
      </c>
      <c r="E143" s="28" t="s">
        <v>1874</v>
      </c>
      <c r="F143" s="65" t="s">
        <v>1634</v>
      </c>
      <c r="G143" s="68">
        <v>2</v>
      </c>
      <c r="H143" s="69">
        <v>33000</v>
      </c>
      <c r="I143" s="69">
        <v>66000</v>
      </c>
    </row>
    <row r="144" ht="19.5" customHeight="1" spans="1:9">
      <c r="A144" s="66" t="s">
        <v>70</v>
      </c>
      <c r="B144" s="38" t="s">
        <v>85</v>
      </c>
      <c r="C144" s="38" t="s">
        <v>2075</v>
      </c>
      <c r="D144" s="67" t="s">
        <v>2119</v>
      </c>
      <c r="E144" s="28" t="s">
        <v>1874</v>
      </c>
      <c r="F144" s="65" t="s">
        <v>1634</v>
      </c>
      <c r="G144" s="68">
        <v>1</v>
      </c>
      <c r="H144" s="69">
        <v>150000</v>
      </c>
      <c r="I144" s="69">
        <v>150000</v>
      </c>
    </row>
    <row r="145" ht="19.5" customHeight="1" spans="1:9">
      <c r="A145" s="66" t="s">
        <v>70</v>
      </c>
      <c r="B145" s="38" t="s">
        <v>85</v>
      </c>
      <c r="C145" s="38" t="s">
        <v>2075</v>
      </c>
      <c r="D145" s="67" t="s">
        <v>2119</v>
      </c>
      <c r="E145" s="28" t="s">
        <v>1874</v>
      </c>
      <c r="F145" s="65" t="s">
        <v>1634</v>
      </c>
      <c r="G145" s="68">
        <v>1</v>
      </c>
      <c r="H145" s="69">
        <v>30000</v>
      </c>
      <c r="I145" s="69">
        <v>30000</v>
      </c>
    </row>
    <row r="146" ht="19.5" customHeight="1" spans="1:9">
      <c r="A146" s="66" t="s">
        <v>70</v>
      </c>
      <c r="B146" s="38" t="s">
        <v>85</v>
      </c>
      <c r="C146" s="38" t="s">
        <v>2075</v>
      </c>
      <c r="D146" s="67" t="s">
        <v>2119</v>
      </c>
      <c r="E146" s="28" t="s">
        <v>1874</v>
      </c>
      <c r="F146" s="65" t="s">
        <v>1634</v>
      </c>
      <c r="G146" s="68">
        <v>1</v>
      </c>
      <c r="H146" s="69">
        <v>1200000</v>
      </c>
      <c r="I146" s="69">
        <v>1200000</v>
      </c>
    </row>
    <row r="147" ht="19.5" customHeight="1" spans="1:9">
      <c r="A147" s="66" t="s">
        <v>70</v>
      </c>
      <c r="B147" s="38" t="s">
        <v>85</v>
      </c>
      <c r="C147" s="38" t="s">
        <v>2075</v>
      </c>
      <c r="D147" s="67" t="s">
        <v>2119</v>
      </c>
      <c r="E147" s="28" t="s">
        <v>1874</v>
      </c>
      <c r="F147" s="65" t="s">
        <v>1634</v>
      </c>
      <c r="G147" s="68">
        <v>1</v>
      </c>
      <c r="H147" s="69">
        <v>400000</v>
      </c>
      <c r="I147" s="69">
        <v>400000</v>
      </c>
    </row>
    <row r="148" ht="19.5" customHeight="1" spans="1:9">
      <c r="A148" s="66" t="s">
        <v>70</v>
      </c>
      <c r="B148" s="38" t="s">
        <v>85</v>
      </c>
      <c r="C148" s="38" t="s">
        <v>2075</v>
      </c>
      <c r="D148" s="67" t="s">
        <v>2120</v>
      </c>
      <c r="E148" s="28" t="s">
        <v>1910</v>
      </c>
      <c r="F148" s="65" t="s">
        <v>1177</v>
      </c>
      <c r="G148" s="68">
        <v>1</v>
      </c>
      <c r="H148" s="69">
        <v>2000000</v>
      </c>
      <c r="I148" s="69">
        <v>2000000</v>
      </c>
    </row>
    <row r="149" ht="19.5" customHeight="1" spans="1:9">
      <c r="A149" s="66" t="s">
        <v>70</v>
      </c>
      <c r="B149" s="38" t="s">
        <v>85</v>
      </c>
      <c r="C149" s="38" t="s">
        <v>2075</v>
      </c>
      <c r="D149" s="67" t="s">
        <v>2120</v>
      </c>
      <c r="E149" s="28" t="s">
        <v>1910</v>
      </c>
      <c r="F149" s="65" t="s">
        <v>1634</v>
      </c>
      <c r="G149" s="68">
        <v>1</v>
      </c>
      <c r="H149" s="69">
        <v>30000</v>
      </c>
      <c r="I149" s="69">
        <v>30000</v>
      </c>
    </row>
    <row r="150" ht="19.5" customHeight="1" spans="1:9">
      <c r="A150" s="66" t="s">
        <v>70</v>
      </c>
      <c r="B150" s="38" t="s">
        <v>85</v>
      </c>
      <c r="C150" s="38" t="s">
        <v>2075</v>
      </c>
      <c r="D150" s="67" t="s">
        <v>2120</v>
      </c>
      <c r="E150" s="28" t="s">
        <v>1910</v>
      </c>
      <c r="F150" s="65" t="s">
        <v>1634</v>
      </c>
      <c r="G150" s="68">
        <v>1</v>
      </c>
      <c r="H150" s="69">
        <v>500000</v>
      </c>
      <c r="I150" s="69">
        <v>500000</v>
      </c>
    </row>
    <row r="151" ht="19.5" customHeight="1" spans="1:9">
      <c r="A151" s="66" t="s">
        <v>70</v>
      </c>
      <c r="B151" s="38" t="s">
        <v>85</v>
      </c>
      <c r="C151" s="38" t="s">
        <v>2075</v>
      </c>
      <c r="D151" s="67" t="s">
        <v>2120</v>
      </c>
      <c r="E151" s="28" t="s">
        <v>1910</v>
      </c>
      <c r="F151" s="65" t="s">
        <v>1177</v>
      </c>
      <c r="G151" s="68">
        <v>1</v>
      </c>
      <c r="H151" s="69">
        <v>2200000</v>
      </c>
      <c r="I151" s="69">
        <v>2200000</v>
      </c>
    </row>
    <row r="152" ht="19.5" customHeight="1" spans="1:9">
      <c r="A152" s="66" t="s">
        <v>70</v>
      </c>
      <c r="B152" s="38" t="s">
        <v>85</v>
      </c>
      <c r="C152" s="38" t="s">
        <v>2075</v>
      </c>
      <c r="D152" s="67" t="s">
        <v>2120</v>
      </c>
      <c r="E152" s="28" t="s">
        <v>1910</v>
      </c>
      <c r="F152" s="65" t="s">
        <v>1634</v>
      </c>
      <c r="G152" s="68">
        <v>1</v>
      </c>
      <c r="H152" s="69">
        <v>55000</v>
      </c>
      <c r="I152" s="69">
        <v>55000</v>
      </c>
    </row>
    <row r="153" ht="19.5" customHeight="1" spans="1:9">
      <c r="A153" s="66" t="s">
        <v>70</v>
      </c>
      <c r="B153" s="38" t="s">
        <v>85</v>
      </c>
      <c r="C153" s="38" t="s">
        <v>2075</v>
      </c>
      <c r="D153" s="67" t="s">
        <v>2120</v>
      </c>
      <c r="E153" s="28" t="s">
        <v>1910</v>
      </c>
      <c r="F153" s="65" t="s">
        <v>1634</v>
      </c>
      <c r="G153" s="68">
        <v>1</v>
      </c>
      <c r="H153" s="69">
        <v>450000</v>
      </c>
      <c r="I153" s="69">
        <v>450000</v>
      </c>
    </row>
    <row r="154" ht="19.5" customHeight="1" spans="1:9">
      <c r="A154" s="66" t="s">
        <v>70</v>
      </c>
      <c r="B154" s="38" t="s">
        <v>85</v>
      </c>
      <c r="C154" s="38" t="s">
        <v>2075</v>
      </c>
      <c r="D154" s="67" t="s">
        <v>2120</v>
      </c>
      <c r="E154" s="28" t="s">
        <v>1910</v>
      </c>
      <c r="F154" s="65" t="s">
        <v>1177</v>
      </c>
      <c r="G154" s="68">
        <v>1</v>
      </c>
      <c r="H154" s="69">
        <v>450000</v>
      </c>
      <c r="I154" s="69">
        <v>450000</v>
      </c>
    </row>
    <row r="155" ht="19.5" customHeight="1" spans="1:9">
      <c r="A155" s="66" t="s">
        <v>70</v>
      </c>
      <c r="B155" s="38" t="s">
        <v>85</v>
      </c>
      <c r="C155" s="38" t="s">
        <v>2075</v>
      </c>
      <c r="D155" s="67" t="s">
        <v>2121</v>
      </c>
      <c r="E155" s="28" t="s">
        <v>1846</v>
      </c>
      <c r="F155" s="65" t="s">
        <v>1634</v>
      </c>
      <c r="G155" s="68">
        <v>1</v>
      </c>
      <c r="H155" s="69">
        <v>250000</v>
      </c>
      <c r="I155" s="69">
        <v>250000</v>
      </c>
    </row>
    <row r="156" ht="19.5" customHeight="1" spans="1:9">
      <c r="A156" s="66" t="s">
        <v>70</v>
      </c>
      <c r="B156" s="38" t="s">
        <v>85</v>
      </c>
      <c r="C156" s="38" t="s">
        <v>2075</v>
      </c>
      <c r="D156" s="67" t="s">
        <v>2121</v>
      </c>
      <c r="E156" s="28" t="s">
        <v>1846</v>
      </c>
      <c r="F156" s="65" t="s">
        <v>1634</v>
      </c>
      <c r="G156" s="68">
        <v>2</v>
      </c>
      <c r="H156" s="69">
        <v>7000</v>
      </c>
      <c r="I156" s="69">
        <v>14000</v>
      </c>
    </row>
    <row r="157" ht="19.5" customHeight="1" spans="1:9">
      <c r="A157" s="66" t="s">
        <v>70</v>
      </c>
      <c r="B157" s="38" t="s">
        <v>85</v>
      </c>
      <c r="C157" s="38" t="s">
        <v>2075</v>
      </c>
      <c r="D157" s="67" t="s">
        <v>2121</v>
      </c>
      <c r="E157" s="28" t="s">
        <v>1846</v>
      </c>
      <c r="F157" s="65" t="s">
        <v>1634</v>
      </c>
      <c r="G157" s="68">
        <v>2</v>
      </c>
      <c r="H157" s="69">
        <v>50000</v>
      </c>
      <c r="I157" s="69">
        <v>100000</v>
      </c>
    </row>
    <row r="158" ht="19.5" customHeight="1" spans="1:9">
      <c r="A158" s="66" t="s">
        <v>70</v>
      </c>
      <c r="B158" s="38" t="s">
        <v>85</v>
      </c>
      <c r="C158" s="38" t="s">
        <v>2075</v>
      </c>
      <c r="D158" s="67" t="s">
        <v>2121</v>
      </c>
      <c r="E158" s="28" t="s">
        <v>1846</v>
      </c>
      <c r="F158" s="65" t="s">
        <v>1177</v>
      </c>
      <c r="G158" s="68">
        <v>1</v>
      </c>
      <c r="H158" s="69">
        <v>180000</v>
      </c>
      <c r="I158" s="69">
        <v>180000</v>
      </c>
    </row>
    <row r="159" ht="19.5" customHeight="1" spans="1:9">
      <c r="A159" s="66" t="s">
        <v>70</v>
      </c>
      <c r="B159" s="38" t="s">
        <v>85</v>
      </c>
      <c r="C159" s="38" t="s">
        <v>2075</v>
      </c>
      <c r="D159" s="67" t="s">
        <v>2121</v>
      </c>
      <c r="E159" s="28" t="s">
        <v>1846</v>
      </c>
      <c r="F159" s="65" t="s">
        <v>1634</v>
      </c>
      <c r="G159" s="68">
        <v>4</v>
      </c>
      <c r="H159" s="69">
        <v>50000</v>
      </c>
      <c r="I159" s="69">
        <v>200000</v>
      </c>
    </row>
    <row r="160" ht="19.5" customHeight="1" spans="1:9">
      <c r="A160" s="66" t="s">
        <v>70</v>
      </c>
      <c r="B160" s="38" t="s">
        <v>85</v>
      </c>
      <c r="C160" s="38" t="s">
        <v>2075</v>
      </c>
      <c r="D160" s="67" t="s">
        <v>2122</v>
      </c>
      <c r="E160" s="28" t="s">
        <v>2123</v>
      </c>
      <c r="F160" s="65" t="s">
        <v>1634</v>
      </c>
      <c r="G160" s="68">
        <v>1</v>
      </c>
      <c r="H160" s="69">
        <v>300000</v>
      </c>
      <c r="I160" s="69">
        <v>300000</v>
      </c>
    </row>
    <row r="161" ht="19.5" customHeight="1" spans="1:9">
      <c r="A161" s="66" t="s">
        <v>70</v>
      </c>
      <c r="B161" s="38" t="s">
        <v>85</v>
      </c>
      <c r="C161" s="38" t="s">
        <v>2075</v>
      </c>
      <c r="D161" s="67" t="s">
        <v>2122</v>
      </c>
      <c r="E161" s="28" t="s">
        <v>2123</v>
      </c>
      <c r="F161" s="65" t="s">
        <v>1634</v>
      </c>
      <c r="G161" s="68">
        <v>1</v>
      </c>
      <c r="H161" s="69">
        <v>1800000</v>
      </c>
      <c r="I161" s="69">
        <v>1800000</v>
      </c>
    </row>
    <row r="162" ht="19.5" customHeight="1" spans="1:9">
      <c r="A162" s="66" t="s">
        <v>70</v>
      </c>
      <c r="B162" s="38" t="s">
        <v>85</v>
      </c>
      <c r="C162" s="38" t="s">
        <v>2075</v>
      </c>
      <c r="D162" s="67" t="s">
        <v>2122</v>
      </c>
      <c r="E162" s="28" t="s">
        <v>2123</v>
      </c>
      <c r="F162" s="65" t="s">
        <v>1634</v>
      </c>
      <c r="G162" s="68">
        <v>1</v>
      </c>
      <c r="H162" s="69">
        <v>900000</v>
      </c>
      <c r="I162" s="69">
        <v>900000</v>
      </c>
    </row>
    <row r="163" ht="19.5" customHeight="1" spans="1:9">
      <c r="A163" s="66" t="s">
        <v>70</v>
      </c>
      <c r="B163" s="38" t="s">
        <v>85</v>
      </c>
      <c r="C163" s="38" t="s">
        <v>2075</v>
      </c>
      <c r="D163" s="67" t="s">
        <v>2124</v>
      </c>
      <c r="E163" s="28" t="s">
        <v>1780</v>
      </c>
      <c r="F163" s="65" t="s">
        <v>1634</v>
      </c>
      <c r="G163" s="68">
        <v>1</v>
      </c>
      <c r="H163" s="69">
        <v>9000</v>
      </c>
      <c r="I163" s="69">
        <v>9000</v>
      </c>
    </row>
    <row r="164" ht="19.5" customHeight="1" spans="1:9">
      <c r="A164" s="66" t="s">
        <v>70</v>
      </c>
      <c r="B164" s="38" t="s">
        <v>85</v>
      </c>
      <c r="C164" s="38" t="s">
        <v>2075</v>
      </c>
      <c r="D164" s="67" t="s">
        <v>2124</v>
      </c>
      <c r="E164" s="28" t="s">
        <v>1780</v>
      </c>
      <c r="F164" s="65" t="s">
        <v>1634</v>
      </c>
      <c r="G164" s="68">
        <v>1</v>
      </c>
      <c r="H164" s="69">
        <v>250000</v>
      </c>
      <c r="I164" s="69">
        <v>250000</v>
      </c>
    </row>
    <row r="165" ht="19.5" customHeight="1" spans="1:9">
      <c r="A165" s="66" t="s">
        <v>70</v>
      </c>
      <c r="B165" s="38" t="s">
        <v>85</v>
      </c>
      <c r="C165" s="38" t="s">
        <v>2075</v>
      </c>
      <c r="D165" s="67" t="s">
        <v>2124</v>
      </c>
      <c r="E165" s="28" t="s">
        <v>1780</v>
      </c>
      <c r="F165" s="65" t="s">
        <v>1634</v>
      </c>
      <c r="G165" s="68">
        <v>1</v>
      </c>
      <c r="H165" s="69">
        <v>300000</v>
      </c>
      <c r="I165" s="69">
        <v>300000</v>
      </c>
    </row>
    <row r="166" ht="19.5" customHeight="1" spans="1:9">
      <c r="A166" s="66" t="s">
        <v>70</v>
      </c>
      <c r="B166" s="38" t="s">
        <v>85</v>
      </c>
      <c r="C166" s="38" t="s">
        <v>2075</v>
      </c>
      <c r="D166" s="67" t="s">
        <v>2124</v>
      </c>
      <c r="E166" s="28" t="s">
        <v>1780</v>
      </c>
      <c r="F166" s="65" t="s">
        <v>1634</v>
      </c>
      <c r="G166" s="68">
        <v>1</v>
      </c>
      <c r="H166" s="69">
        <v>500000</v>
      </c>
      <c r="I166" s="69">
        <v>500000</v>
      </c>
    </row>
    <row r="167" ht="19.5" customHeight="1" spans="1:9">
      <c r="A167" s="66" t="s">
        <v>70</v>
      </c>
      <c r="B167" s="38" t="s">
        <v>85</v>
      </c>
      <c r="C167" s="38" t="s">
        <v>2075</v>
      </c>
      <c r="D167" s="67" t="s">
        <v>2124</v>
      </c>
      <c r="E167" s="28" t="s">
        <v>1780</v>
      </c>
      <c r="F167" s="65" t="s">
        <v>1634</v>
      </c>
      <c r="G167" s="68">
        <v>1</v>
      </c>
      <c r="H167" s="69">
        <v>100000</v>
      </c>
      <c r="I167" s="69">
        <v>100000</v>
      </c>
    </row>
    <row r="168" ht="19.5" customHeight="1" spans="1:9">
      <c r="A168" s="66" t="s">
        <v>70</v>
      </c>
      <c r="B168" s="38" t="s">
        <v>85</v>
      </c>
      <c r="C168" s="38" t="s">
        <v>2075</v>
      </c>
      <c r="D168" s="67" t="s">
        <v>2124</v>
      </c>
      <c r="E168" s="28" t="s">
        <v>1780</v>
      </c>
      <c r="F168" s="65" t="s">
        <v>1634</v>
      </c>
      <c r="G168" s="68">
        <v>2</v>
      </c>
      <c r="H168" s="69">
        <v>20000</v>
      </c>
      <c r="I168" s="69">
        <v>40000</v>
      </c>
    </row>
    <row r="169" ht="19.5" customHeight="1" spans="1:9">
      <c r="A169" s="66" t="s">
        <v>70</v>
      </c>
      <c r="B169" s="38" t="s">
        <v>85</v>
      </c>
      <c r="C169" s="38" t="s">
        <v>2075</v>
      </c>
      <c r="D169" s="67" t="s">
        <v>2124</v>
      </c>
      <c r="E169" s="28" t="s">
        <v>1780</v>
      </c>
      <c r="F169" s="65" t="s">
        <v>1634</v>
      </c>
      <c r="G169" s="68">
        <v>1</v>
      </c>
      <c r="H169" s="69">
        <v>18000</v>
      </c>
      <c r="I169" s="69">
        <v>18000</v>
      </c>
    </row>
    <row r="170" ht="19.5" customHeight="1" spans="1:9">
      <c r="A170" s="66" t="s">
        <v>70</v>
      </c>
      <c r="B170" s="38" t="s">
        <v>85</v>
      </c>
      <c r="C170" s="38" t="s">
        <v>2075</v>
      </c>
      <c r="D170" s="67" t="s">
        <v>2124</v>
      </c>
      <c r="E170" s="28" t="s">
        <v>1780</v>
      </c>
      <c r="F170" s="65" t="s">
        <v>1634</v>
      </c>
      <c r="G170" s="68">
        <v>1</v>
      </c>
      <c r="H170" s="69">
        <v>100000</v>
      </c>
      <c r="I170" s="69">
        <v>100000</v>
      </c>
    </row>
    <row r="171" ht="19.5" customHeight="1" spans="1:9">
      <c r="A171" s="66" t="s">
        <v>70</v>
      </c>
      <c r="B171" s="38" t="s">
        <v>85</v>
      </c>
      <c r="C171" s="38" t="s">
        <v>2075</v>
      </c>
      <c r="D171" s="67" t="s">
        <v>2124</v>
      </c>
      <c r="E171" s="28" t="s">
        <v>1780</v>
      </c>
      <c r="F171" s="65" t="s">
        <v>1634</v>
      </c>
      <c r="G171" s="68">
        <v>1</v>
      </c>
      <c r="H171" s="69">
        <v>80000</v>
      </c>
      <c r="I171" s="69">
        <v>80000</v>
      </c>
    </row>
    <row r="172" ht="19.5" customHeight="1" spans="1:9">
      <c r="A172" s="66" t="s">
        <v>70</v>
      </c>
      <c r="B172" s="38" t="s">
        <v>85</v>
      </c>
      <c r="C172" s="38" t="s">
        <v>2075</v>
      </c>
      <c r="D172" s="67" t="s">
        <v>2124</v>
      </c>
      <c r="E172" s="28" t="s">
        <v>1780</v>
      </c>
      <c r="F172" s="65" t="s">
        <v>1634</v>
      </c>
      <c r="G172" s="68">
        <v>1</v>
      </c>
      <c r="H172" s="69">
        <v>65000</v>
      </c>
      <c r="I172" s="69">
        <v>65000</v>
      </c>
    </row>
    <row r="173" ht="19.5" customHeight="1" spans="1:9">
      <c r="A173" s="66" t="s">
        <v>70</v>
      </c>
      <c r="B173" s="38" t="s">
        <v>85</v>
      </c>
      <c r="C173" s="38" t="s">
        <v>2075</v>
      </c>
      <c r="D173" s="67" t="s">
        <v>2124</v>
      </c>
      <c r="E173" s="28" t="s">
        <v>1780</v>
      </c>
      <c r="F173" s="65" t="s">
        <v>1634</v>
      </c>
      <c r="G173" s="68">
        <v>1</v>
      </c>
      <c r="H173" s="69">
        <v>400000</v>
      </c>
      <c r="I173" s="69">
        <v>400000</v>
      </c>
    </row>
    <row r="174" ht="19.5" customHeight="1" spans="1:9">
      <c r="A174" s="66" t="s">
        <v>70</v>
      </c>
      <c r="B174" s="38" t="s">
        <v>85</v>
      </c>
      <c r="C174" s="38" t="s">
        <v>2075</v>
      </c>
      <c r="D174" s="67" t="s">
        <v>2124</v>
      </c>
      <c r="E174" s="28" t="s">
        <v>1780</v>
      </c>
      <c r="F174" s="65" t="s">
        <v>1634</v>
      </c>
      <c r="G174" s="68">
        <v>1</v>
      </c>
      <c r="H174" s="69">
        <v>1000000</v>
      </c>
      <c r="I174" s="69">
        <v>1000000</v>
      </c>
    </row>
    <row r="175" ht="19.5" customHeight="1" spans="1:9">
      <c r="A175" s="66" t="s">
        <v>70</v>
      </c>
      <c r="B175" s="38" t="s">
        <v>85</v>
      </c>
      <c r="C175" s="38" t="s">
        <v>2075</v>
      </c>
      <c r="D175" s="67" t="s">
        <v>2124</v>
      </c>
      <c r="E175" s="28" t="s">
        <v>1780</v>
      </c>
      <c r="F175" s="65" t="s">
        <v>1634</v>
      </c>
      <c r="G175" s="68">
        <v>1</v>
      </c>
      <c r="H175" s="69">
        <v>440000</v>
      </c>
      <c r="I175" s="69">
        <v>440000</v>
      </c>
    </row>
    <row r="176" ht="19.5" customHeight="1" spans="1:9">
      <c r="A176" s="66" t="s">
        <v>70</v>
      </c>
      <c r="B176" s="38" t="s">
        <v>85</v>
      </c>
      <c r="C176" s="38" t="s">
        <v>2075</v>
      </c>
      <c r="D176" s="67" t="s">
        <v>2125</v>
      </c>
      <c r="E176" s="28" t="s">
        <v>1857</v>
      </c>
      <c r="F176" s="65" t="s">
        <v>1634</v>
      </c>
      <c r="G176" s="68">
        <v>2</v>
      </c>
      <c r="H176" s="69">
        <v>100000</v>
      </c>
      <c r="I176" s="69">
        <v>200000</v>
      </c>
    </row>
    <row r="177" ht="19.5" customHeight="1" spans="1:9">
      <c r="A177" s="66" t="s">
        <v>70</v>
      </c>
      <c r="B177" s="38" t="s">
        <v>85</v>
      </c>
      <c r="C177" s="38" t="s">
        <v>2075</v>
      </c>
      <c r="D177" s="67" t="s">
        <v>2125</v>
      </c>
      <c r="E177" s="28" t="s">
        <v>1857</v>
      </c>
      <c r="F177" s="65" t="s">
        <v>1634</v>
      </c>
      <c r="G177" s="68">
        <v>2</v>
      </c>
      <c r="H177" s="69">
        <v>20000</v>
      </c>
      <c r="I177" s="69">
        <v>40000</v>
      </c>
    </row>
    <row r="178" ht="19.5" customHeight="1" spans="1:9">
      <c r="A178" s="66" t="s">
        <v>70</v>
      </c>
      <c r="B178" s="38" t="s">
        <v>85</v>
      </c>
      <c r="C178" s="38" t="s">
        <v>2075</v>
      </c>
      <c r="D178" s="67" t="s">
        <v>2125</v>
      </c>
      <c r="E178" s="28" t="s">
        <v>1857</v>
      </c>
      <c r="F178" s="65" t="s">
        <v>1634</v>
      </c>
      <c r="G178" s="68">
        <v>4</v>
      </c>
      <c r="H178" s="69">
        <v>800000</v>
      </c>
      <c r="I178" s="69">
        <v>3200000</v>
      </c>
    </row>
    <row r="179" ht="19.5" customHeight="1" spans="1:9">
      <c r="A179" s="66" t="s">
        <v>70</v>
      </c>
      <c r="B179" s="38" t="s">
        <v>85</v>
      </c>
      <c r="C179" s="38" t="s">
        <v>2075</v>
      </c>
      <c r="D179" s="67" t="s">
        <v>2125</v>
      </c>
      <c r="E179" s="28" t="s">
        <v>1857</v>
      </c>
      <c r="F179" s="65" t="s">
        <v>1634</v>
      </c>
      <c r="G179" s="68">
        <v>2</v>
      </c>
      <c r="H179" s="69">
        <v>50000</v>
      </c>
      <c r="I179" s="69">
        <v>100000</v>
      </c>
    </row>
    <row r="180" ht="19.5" customHeight="1" spans="1:9">
      <c r="A180" s="66" t="s">
        <v>70</v>
      </c>
      <c r="B180" s="38" t="s">
        <v>85</v>
      </c>
      <c r="C180" s="38" t="s">
        <v>2075</v>
      </c>
      <c r="D180" s="67" t="s">
        <v>2125</v>
      </c>
      <c r="E180" s="28" t="s">
        <v>1857</v>
      </c>
      <c r="F180" s="65" t="s">
        <v>1634</v>
      </c>
      <c r="G180" s="68">
        <v>4</v>
      </c>
      <c r="H180" s="69">
        <v>100000</v>
      </c>
      <c r="I180" s="69">
        <v>400000</v>
      </c>
    </row>
    <row r="181" ht="19.5" customHeight="1" spans="1:9">
      <c r="A181" s="66" t="s">
        <v>70</v>
      </c>
      <c r="B181" s="38" t="s">
        <v>85</v>
      </c>
      <c r="C181" s="38" t="s">
        <v>2075</v>
      </c>
      <c r="D181" s="67" t="s">
        <v>2125</v>
      </c>
      <c r="E181" s="28" t="s">
        <v>1857</v>
      </c>
      <c r="F181" s="65" t="s">
        <v>1634</v>
      </c>
      <c r="G181" s="68">
        <v>2</v>
      </c>
      <c r="H181" s="69">
        <v>40000</v>
      </c>
      <c r="I181" s="69">
        <v>80000</v>
      </c>
    </row>
    <row r="182" ht="19.5" customHeight="1" spans="1:9">
      <c r="A182" s="66" t="s">
        <v>70</v>
      </c>
      <c r="B182" s="38" t="s">
        <v>85</v>
      </c>
      <c r="C182" s="38" t="s">
        <v>2075</v>
      </c>
      <c r="D182" s="67" t="s">
        <v>2125</v>
      </c>
      <c r="E182" s="28" t="s">
        <v>1857</v>
      </c>
      <c r="F182" s="65" t="s">
        <v>847</v>
      </c>
      <c r="G182" s="68">
        <v>3</v>
      </c>
      <c r="H182" s="69">
        <v>40000</v>
      </c>
      <c r="I182" s="69">
        <v>120000</v>
      </c>
    </row>
    <row r="183" ht="19.5" customHeight="1" spans="1:9">
      <c r="A183" s="66" t="s">
        <v>70</v>
      </c>
      <c r="B183" s="38" t="s">
        <v>85</v>
      </c>
      <c r="C183" s="38" t="s">
        <v>2075</v>
      </c>
      <c r="D183" s="67" t="s">
        <v>2125</v>
      </c>
      <c r="E183" s="28" t="s">
        <v>1857</v>
      </c>
      <c r="F183" s="65" t="s">
        <v>1634</v>
      </c>
      <c r="G183" s="68">
        <v>2</v>
      </c>
      <c r="H183" s="69">
        <v>50000</v>
      </c>
      <c r="I183" s="69">
        <v>100000</v>
      </c>
    </row>
    <row r="184" ht="19.5" customHeight="1" spans="1:9">
      <c r="A184" s="66" t="s">
        <v>70</v>
      </c>
      <c r="B184" s="38" t="s">
        <v>85</v>
      </c>
      <c r="C184" s="38" t="s">
        <v>2075</v>
      </c>
      <c r="D184" s="67" t="s">
        <v>2125</v>
      </c>
      <c r="E184" s="28" t="s">
        <v>1857</v>
      </c>
      <c r="F184" s="65" t="s">
        <v>1634</v>
      </c>
      <c r="G184" s="68">
        <v>5</v>
      </c>
      <c r="H184" s="69">
        <v>2000</v>
      </c>
      <c r="I184" s="69">
        <v>10000</v>
      </c>
    </row>
    <row r="185" ht="19.5" customHeight="1" spans="1:9">
      <c r="A185" s="66" t="s">
        <v>70</v>
      </c>
      <c r="B185" s="38" t="s">
        <v>85</v>
      </c>
      <c r="C185" s="38" t="s">
        <v>2075</v>
      </c>
      <c r="D185" s="67" t="s">
        <v>2125</v>
      </c>
      <c r="E185" s="28" t="s">
        <v>1857</v>
      </c>
      <c r="F185" s="65" t="s">
        <v>847</v>
      </c>
      <c r="G185" s="68">
        <v>3</v>
      </c>
      <c r="H185" s="69">
        <v>150000</v>
      </c>
      <c r="I185" s="69">
        <v>450000</v>
      </c>
    </row>
    <row r="186" ht="19.5" customHeight="1" spans="1:9">
      <c r="A186" s="66" t="s">
        <v>70</v>
      </c>
      <c r="B186" s="38" t="s">
        <v>85</v>
      </c>
      <c r="C186" s="38" t="s">
        <v>2075</v>
      </c>
      <c r="D186" s="67" t="s">
        <v>2125</v>
      </c>
      <c r="E186" s="28" t="s">
        <v>1857</v>
      </c>
      <c r="F186" s="65" t="s">
        <v>1634</v>
      </c>
      <c r="G186" s="68">
        <v>2</v>
      </c>
      <c r="H186" s="69">
        <v>1500000</v>
      </c>
      <c r="I186" s="69">
        <v>3000000</v>
      </c>
    </row>
    <row r="187" ht="19.5" customHeight="1" spans="1:9">
      <c r="A187" s="66" t="s">
        <v>70</v>
      </c>
      <c r="B187" s="38" t="s">
        <v>85</v>
      </c>
      <c r="C187" s="38" t="s">
        <v>2075</v>
      </c>
      <c r="D187" s="67" t="s">
        <v>2126</v>
      </c>
      <c r="E187" s="28" t="s">
        <v>1832</v>
      </c>
      <c r="F187" s="65" t="s">
        <v>1177</v>
      </c>
      <c r="G187" s="68">
        <v>1</v>
      </c>
      <c r="H187" s="69">
        <v>400000</v>
      </c>
      <c r="I187" s="69">
        <v>400000</v>
      </c>
    </row>
    <row r="188" ht="19.5" customHeight="1" spans="1:9">
      <c r="A188" s="66" t="s">
        <v>70</v>
      </c>
      <c r="B188" s="38" t="s">
        <v>85</v>
      </c>
      <c r="C188" s="38" t="s">
        <v>2075</v>
      </c>
      <c r="D188" s="67" t="s">
        <v>2126</v>
      </c>
      <c r="E188" s="28" t="s">
        <v>1832</v>
      </c>
      <c r="F188" s="65" t="s">
        <v>1634</v>
      </c>
      <c r="G188" s="68">
        <v>1</v>
      </c>
      <c r="H188" s="69">
        <v>35000</v>
      </c>
      <c r="I188" s="69">
        <v>35000</v>
      </c>
    </row>
    <row r="189" ht="19.5" customHeight="1" spans="1:9">
      <c r="A189" s="66" t="s">
        <v>70</v>
      </c>
      <c r="B189" s="38" t="s">
        <v>85</v>
      </c>
      <c r="C189" s="38" t="s">
        <v>2075</v>
      </c>
      <c r="D189" s="67" t="s">
        <v>2126</v>
      </c>
      <c r="E189" s="28" t="s">
        <v>1832</v>
      </c>
      <c r="F189" s="65" t="s">
        <v>1634</v>
      </c>
      <c r="G189" s="68">
        <v>2</v>
      </c>
      <c r="H189" s="69">
        <v>150000</v>
      </c>
      <c r="I189" s="69">
        <v>300000</v>
      </c>
    </row>
    <row r="190" ht="19.5" customHeight="1" spans="1:9">
      <c r="A190" s="66" t="s">
        <v>70</v>
      </c>
      <c r="B190" s="38" t="s">
        <v>85</v>
      </c>
      <c r="C190" s="38" t="s">
        <v>2075</v>
      </c>
      <c r="D190" s="67" t="s">
        <v>2126</v>
      </c>
      <c r="E190" s="28" t="s">
        <v>1832</v>
      </c>
      <c r="F190" s="65" t="s">
        <v>1634</v>
      </c>
      <c r="G190" s="68">
        <v>1</v>
      </c>
      <c r="H190" s="69">
        <v>50000</v>
      </c>
      <c r="I190" s="69">
        <v>50000</v>
      </c>
    </row>
    <row r="191" ht="19.5" customHeight="1" spans="1:9">
      <c r="A191" s="66" t="s">
        <v>70</v>
      </c>
      <c r="B191" s="38" t="s">
        <v>85</v>
      </c>
      <c r="C191" s="38" t="s">
        <v>2075</v>
      </c>
      <c r="D191" s="67" t="s">
        <v>2127</v>
      </c>
      <c r="E191" s="28" t="s">
        <v>1821</v>
      </c>
      <c r="F191" s="65" t="s">
        <v>1634</v>
      </c>
      <c r="G191" s="68">
        <v>1</v>
      </c>
      <c r="H191" s="69">
        <v>35000</v>
      </c>
      <c r="I191" s="69">
        <v>35000</v>
      </c>
    </row>
    <row r="192" ht="19.5" customHeight="1" spans="1:9">
      <c r="A192" s="66" t="s">
        <v>70</v>
      </c>
      <c r="B192" s="38" t="s">
        <v>85</v>
      </c>
      <c r="C192" s="38" t="s">
        <v>2075</v>
      </c>
      <c r="D192" s="67" t="s">
        <v>2127</v>
      </c>
      <c r="E192" s="28" t="s">
        <v>1821</v>
      </c>
      <c r="F192" s="65" t="s">
        <v>1634</v>
      </c>
      <c r="G192" s="68">
        <v>1</v>
      </c>
      <c r="H192" s="69">
        <v>20000</v>
      </c>
      <c r="I192" s="69">
        <v>20000</v>
      </c>
    </row>
    <row r="193" ht="19.5" customHeight="1" spans="1:9">
      <c r="A193" s="66" t="s">
        <v>70</v>
      </c>
      <c r="B193" s="38" t="s">
        <v>85</v>
      </c>
      <c r="C193" s="38" t="s">
        <v>2075</v>
      </c>
      <c r="D193" s="67" t="s">
        <v>2127</v>
      </c>
      <c r="E193" s="28" t="s">
        <v>1821</v>
      </c>
      <c r="F193" s="65" t="s">
        <v>1634</v>
      </c>
      <c r="G193" s="68">
        <v>2</v>
      </c>
      <c r="H193" s="69">
        <v>15800</v>
      </c>
      <c r="I193" s="69">
        <v>31600</v>
      </c>
    </row>
    <row r="194" ht="19.5" customHeight="1" spans="1:9">
      <c r="A194" s="66" t="s">
        <v>70</v>
      </c>
      <c r="B194" s="38" t="s">
        <v>85</v>
      </c>
      <c r="C194" s="38" t="s">
        <v>2075</v>
      </c>
      <c r="D194" s="67" t="s">
        <v>2127</v>
      </c>
      <c r="E194" s="28" t="s">
        <v>1821</v>
      </c>
      <c r="F194" s="65" t="s">
        <v>1634</v>
      </c>
      <c r="G194" s="68">
        <v>3</v>
      </c>
      <c r="H194" s="69">
        <v>1000</v>
      </c>
      <c r="I194" s="69">
        <v>3000</v>
      </c>
    </row>
    <row r="195" ht="19.5" customHeight="1" spans="1:9">
      <c r="A195" s="66" t="s">
        <v>70</v>
      </c>
      <c r="B195" s="38" t="s">
        <v>85</v>
      </c>
      <c r="C195" s="38" t="s">
        <v>2075</v>
      </c>
      <c r="D195" s="67" t="s">
        <v>2127</v>
      </c>
      <c r="E195" s="28" t="s">
        <v>1821</v>
      </c>
      <c r="F195" s="65" t="s">
        <v>1177</v>
      </c>
      <c r="G195" s="68">
        <v>1</v>
      </c>
      <c r="H195" s="69">
        <v>220000</v>
      </c>
      <c r="I195" s="69">
        <v>220000</v>
      </c>
    </row>
    <row r="196" ht="19.5" customHeight="1" spans="1:9">
      <c r="A196" s="66" t="s">
        <v>70</v>
      </c>
      <c r="B196" s="38" t="s">
        <v>85</v>
      </c>
      <c r="C196" s="38" t="s">
        <v>2075</v>
      </c>
      <c r="D196" s="67" t="s">
        <v>2127</v>
      </c>
      <c r="E196" s="28" t="s">
        <v>1821</v>
      </c>
      <c r="F196" s="65" t="s">
        <v>1634</v>
      </c>
      <c r="G196" s="68">
        <v>2</v>
      </c>
      <c r="H196" s="69">
        <v>3000</v>
      </c>
      <c r="I196" s="69">
        <v>6000</v>
      </c>
    </row>
    <row r="197" ht="19.5" customHeight="1" spans="1:9">
      <c r="A197" s="66" t="s">
        <v>70</v>
      </c>
      <c r="B197" s="38" t="s">
        <v>85</v>
      </c>
      <c r="C197" s="38" t="s">
        <v>2075</v>
      </c>
      <c r="D197" s="67" t="s">
        <v>2127</v>
      </c>
      <c r="E197" s="28" t="s">
        <v>1821</v>
      </c>
      <c r="F197" s="65" t="s">
        <v>1634</v>
      </c>
      <c r="G197" s="68">
        <v>3</v>
      </c>
      <c r="H197" s="69">
        <v>140000</v>
      </c>
      <c r="I197" s="69">
        <v>420000</v>
      </c>
    </row>
    <row r="198" ht="19.5" customHeight="1" spans="1:9">
      <c r="A198" s="66" t="s">
        <v>70</v>
      </c>
      <c r="B198" s="38" t="s">
        <v>85</v>
      </c>
      <c r="C198" s="38" t="s">
        <v>2075</v>
      </c>
      <c r="D198" s="67" t="s">
        <v>2127</v>
      </c>
      <c r="E198" s="28" t="s">
        <v>1821</v>
      </c>
      <c r="F198" s="65" t="s">
        <v>1634</v>
      </c>
      <c r="G198" s="68">
        <v>2</v>
      </c>
      <c r="H198" s="69">
        <v>30000</v>
      </c>
      <c r="I198" s="69">
        <v>60000</v>
      </c>
    </row>
    <row r="199" ht="19.5" customHeight="1" spans="1:9">
      <c r="A199" s="66" t="s">
        <v>70</v>
      </c>
      <c r="B199" s="38" t="s">
        <v>85</v>
      </c>
      <c r="C199" s="38" t="s">
        <v>2075</v>
      </c>
      <c r="D199" s="67" t="s">
        <v>2127</v>
      </c>
      <c r="E199" s="28" t="s">
        <v>1821</v>
      </c>
      <c r="F199" s="65" t="s">
        <v>1634</v>
      </c>
      <c r="G199" s="68">
        <v>2</v>
      </c>
      <c r="H199" s="69">
        <v>100000</v>
      </c>
      <c r="I199" s="69">
        <v>200000</v>
      </c>
    </row>
    <row r="200" ht="19.5" customHeight="1" spans="1:9">
      <c r="A200" s="66" t="s">
        <v>70</v>
      </c>
      <c r="B200" s="38" t="s">
        <v>85</v>
      </c>
      <c r="C200" s="38" t="s">
        <v>2075</v>
      </c>
      <c r="D200" s="67" t="s">
        <v>2128</v>
      </c>
      <c r="E200" s="28" t="s">
        <v>1764</v>
      </c>
      <c r="F200" s="65" t="s">
        <v>1634</v>
      </c>
      <c r="G200" s="68">
        <v>1</v>
      </c>
      <c r="H200" s="69">
        <v>40000</v>
      </c>
      <c r="I200" s="69">
        <v>40000</v>
      </c>
    </row>
    <row r="201" ht="19.5" customHeight="1" spans="1:9">
      <c r="A201" s="66" t="s">
        <v>70</v>
      </c>
      <c r="B201" s="38" t="s">
        <v>85</v>
      </c>
      <c r="C201" s="38" t="s">
        <v>2075</v>
      </c>
      <c r="D201" s="67" t="s">
        <v>2128</v>
      </c>
      <c r="E201" s="28" t="s">
        <v>1764</v>
      </c>
      <c r="F201" s="65" t="s">
        <v>1634</v>
      </c>
      <c r="G201" s="68">
        <v>2</v>
      </c>
      <c r="H201" s="69">
        <v>200000</v>
      </c>
      <c r="I201" s="69">
        <v>400000</v>
      </c>
    </row>
    <row r="202" ht="19.5" customHeight="1" spans="1:9">
      <c r="A202" s="66" t="s">
        <v>70</v>
      </c>
      <c r="B202" s="38" t="s">
        <v>85</v>
      </c>
      <c r="C202" s="38" t="s">
        <v>2075</v>
      </c>
      <c r="D202" s="67" t="s">
        <v>2128</v>
      </c>
      <c r="E202" s="28" t="s">
        <v>1764</v>
      </c>
      <c r="F202" s="65" t="s">
        <v>1634</v>
      </c>
      <c r="G202" s="68">
        <v>3</v>
      </c>
      <c r="H202" s="69">
        <v>280000</v>
      </c>
      <c r="I202" s="69">
        <v>840000</v>
      </c>
    </row>
    <row r="203" ht="19.5" customHeight="1" spans="1:9">
      <c r="A203" s="66" t="s">
        <v>70</v>
      </c>
      <c r="B203" s="38" t="s">
        <v>85</v>
      </c>
      <c r="C203" s="38" t="s">
        <v>2075</v>
      </c>
      <c r="D203" s="67" t="s">
        <v>2128</v>
      </c>
      <c r="E203" s="28" t="s">
        <v>1764</v>
      </c>
      <c r="F203" s="65" t="s">
        <v>1634</v>
      </c>
      <c r="G203" s="68">
        <v>1</v>
      </c>
      <c r="H203" s="69">
        <v>200000</v>
      </c>
      <c r="I203" s="69">
        <v>200000</v>
      </c>
    </row>
    <row r="204" ht="19.5" customHeight="1" spans="1:9">
      <c r="A204" s="66" t="s">
        <v>70</v>
      </c>
      <c r="B204" s="38" t="s">
        <v>85</v>
      </c>
      <c r="C204" s="38" t="s">
        <v>2075</v>
      </c>
      <c r="D204" s="67" t="s">
        <v>2128</v>
      </c>
      <c r="E204" s="28" t="s">
        <v>1764</v>
      </c>
      <c r="F204" s="65" t="s">
        <v>1634</v>
      </c>
      <c r="G204" s="68">
        <v>1</v>
      </c>
      <c r="H204" s="69">
        <v>300000</v>
      </c>
      <c r="I204" s="69">
        <v>300000</v>
      </c>
    </row>
    <row r="205" ht="19.5" customHeight="1" spans="1:9">
      <c r="A205" s="66" t="s">
        <v>70</v>
      </c>
      <c r="B205" s="38" t="s">
        <v>85</v>
      </c>
      <c r="C205" s="38" t="s">
        <v>2075</v>
      </c>
      <c r="D205" s="67" t="s">
        <v>2128</v>
      </c>
      <c r="E205" s="28" t="s">
        <v>1764</v>
      </c>
      <c r="F205" s="65" t="s">
        <v>1634</v>
      </c>
      <c r="G205" s="68">
        <v>2</v>
      </c>
      <c r="H205" s="69">
        <v>50000</v>
      </c>
      <c r="I205" s="69">
        <v>100000</v>
      </c>
    </row>
    <row r="206" ht="19.5" customHeight="1" spans="1:9">
      <c r="A206" s="66" t="s">
        <v>70</v>
      </c>
      <c r="B206" s="38" t="s">
        <v>85</v>
      </c>
      <c r="C206" s="38" t="s">
        <v>2075</v>
      </c>
      <c r="D206" s="67" t="s">
        <v>2128</v>
      </c>
      <c r="E206" s="28" t="s">
        <v>1764</v>
      </c>
      <c r="F206" s="65" t="s">
        <v>1634</v>
      </c>
      <c r="G206" s="68">
        <v>2</v>
      </c>
      <c r="H206" s="69">
        <v>75000</v>
      </c>
      <c r="I206" s="69">
        <v>150000</v>
      </c>
    </row>
    <row r="207" ht="19.5" customHeight="1" spans="1:9">
      <c r="A207" s="66" t="s">
        <v>70</v>
      </c>
      <c r="B207" s="38" t="s">
        <v>85</v>
      </c>
      <c r="C207" s="38" t="s">
        <v>2075</v>
      </c>
      <c r="D207" s="67" t="s">
        <v>2128</v>
      </c>
      <c r="E207" s="28" t="s">
        <v>1764</v>
      </c>
      <c r="F207" s="65" t="s">
        <v>1738</v>
      </c>
      <c r="G207" s="68">
        <v>5</v>
      </c>
      <c r="H207" s="69">
        <v>10000</v>
      </c>
      <c r="I207" s="69">
        <v>50000</v>
      </c>
    </row>
    <row r="208" ht="19.5" customHeight="1" spans="1:9">
      <c r="A208" s="66" t="s">
        <v>70</v>
      </c>
      <c r="B208" s="38" t="s">
        <v>85</v>
      </c>
      <c r="C208" s="38" t="s">
        <v>2075</v>
      </c>
      <c r="D208" s="67" t="s">
        <v>2129</v>
      </c>
      <c r="E208" s="28" t="s">
        <v>1735</v>
      </c>
      <c r="F208" s="65" t="s">
        <v>1634</v>
      </c>
      <c r="G208" s="68">
        <v>1</v>
      </c>
      <c r="H208" s="69">
        <v>200000</v>
      </c>
      <c r="I208" s="69">
        <v>200000</v>
      </c>
    </row>
    <row r="209" ht="19.5" customHeight="1" spans="1:9">
      <c r="A209" s="66" t="s">
        <v>70</v>
      </c>
      <c r="B209" s="38" t="s">
        <v>85</v>
      </c>
      <c r="C209" s="38" t="s">
        <v>2075</v>
      </c>
      <c r="D209" s="67" t="s">
        <v>2129</v>
      </c>
      <c r="E209" s="28" t="s">
        <v>1735</v>
      </c>
      <c r="F209" s="65" t="s">
        <v>1634</v>
      </c>
      <c r="G209" s="68">
        <v>2</v>
      </c>
      <c r="H209" s="69">
        <v>32000</v>
      </c>
      <c r="I209" s="69">
        <v>64000</v>
      </c>
    </row>
    <row r="210" ht="19.5" customHeight="1" spans="1:9">
      <c r="A210" s="66" t="s">
        <v>70</v>
      </c>
      <c r="B210" s="38" t="s">
        <v>85</v>
      </c>
      <c r="C210" s="38" t="s">
        <v>2075</v>
      </c>
      <c r="D210" s="67" t="s">
        <v>2129</v>
      </c>
      <c r="E210" s="28" t="s">
        <v>1735</v>
      </c>
      <c r="F210" s="65" t="s">
        <v>1634</v>
      </c>
      <c r="G210" s="68">
        <v>2</v>
      </c>
      <c r="H210" s="69">
        <v>1000</v>
      </c>
      <c r="I210" s="69">
        <v>2000</v>
      </c>
    </row>
    <row r="211" ht="19.5" customHeight="1" spans="1:9">
      <c r="A211" s="66" t="s">
        <v>70</v>
      </c>
      <c r="B211" s="38" t="s">
        <v>85</v>
      </c>
      <c r="C211" s="38" t="s">
        <v>2075</v>
      </c>
      <c r="D211" s="67" t="s">
        <v>2129</v>
      </c>
      <c r="E211" s="28" t="s">
        <v>1735</v>
      </c>
      <c r="F211" s="65" t="s">
        <v>1634</v>
      </c>
      <c r="G211" s="68">
        <v>9</v>
      </c>
      <c r="H211" s="69">
        <v>8000</v>
      </c>
      <c r="I211" s="69">
        <v>72000</v>
      </c>
    </row>
    <row r="212" ht="19.5" customHeight="1" spans="1:9">
      <c r="A212" s="66" t="s">
        <v>70</v>
      </c>
      <c r="B212" s="38" t="s">
        <v>85</v>
      </c>
      <c r="C212" s="38" t="s">
        <v>2075</v>
      </c>
      <c r="D212" s="67" t="s">
        <v>2129</v>
      </c>
      <c r="E212" s="28" t="s">
        <v>1735</v>
      </c>
      <c r="F212" s="65" t="s">
        <v>1613</v>
      </c>
      <c r="G212" s="68">
        <v>2</v>
      </c>
      <c r="H212" s="69">
        <v>3000</v>
      </c>
      <c r="I212" s="69">
        <v>6000</v>
      </c>
    </row>
    <row r="213" ht="19.5" customHeight="1" spans="1:9">
      <c r="A213" s="66" t="s">
        <v>70</v>
      </c>
      <c r="B213" s="38" t="s">
        <v>85</v>
      </c>
      <c r="C213" s="38" t="s">
        <v>2075</v>
      </c>
      <c r="D213" s="67" t="s">
        <v>2129</v>
      </c>
      <c r="E213" s="28" t="s">
        <v>1735</v>
      </c>
      <c r="F213" s="65" t="s">
        <v>1634</v>
      </c>
      <c r="G213" s="68">
        <v>3</v>
      </c>
      <c r="H213" s="69">
        <v>40000</v>
      </c>
      <c r="I213" s="69">
        <v>120000</v>
      </c>
    </row>
    <row r="214" ht="19.5" customHeight="1" spans="1:9">
      <c r="A214" s="66" t="s">
        <v>70</v>
      </c>
      <c r="B214" s="38" t="s">
        <v>85</v>
      </c>
      <c r="C214" s="38" t="s">
        <v>2075</v>
      </c>
      <c r="D214" s="67" t="s">
        <v>2129</v>
      </c>
      <c r="E214" s="28" t="s">
        <v>1735</v>
      </c>
      <c r="F214" s="65" t="s">
        <v>1634</v>
      </c>
      <c r="G214" s="68">
        <v>2</v>
      </c>
      <c r="H214" s="69">
        <v>3000</v>
      </c>
      <c r="I214" s="69">
        <v>6000</v>
      </c>
    </row>
    <row r="215" ht="19.5" customHeight="1" spans="1:9">
      <c r="A215" s="66" t="s">
        <v>70</v>
      </c>
      <c r="B215" s="38" t="s">
        <v>85</v>
      </c>
      <c r="C215" s="38" t="s">
        <v>2075</v>
      </c>
      <c r="D215" s="67" t="s">
        <v>2129</v>
      </c>
      <c r="E215" s="28" t="s">
        <v>1735</v>
      </c>
      <c r="F215" s="65" t="s">
        <v>1738</v>
      </c>
      <c r="G215" s="68">
        <v>10</v>
      </c>
      <c r="H215" s="69">
        <v>4000</v>
      </c>
      <c r="I215" s="69">
        <v>40000</v>
      </c>
    </row>
    <row r="216" ht="19.5" customHeight="1" spans="1:9">
      <c r="A216" s="66" t="s">
        <v>70</v>
      </c>
      <c r="B216" s="38" t="s">
        <v>85</v>
      </c>
      <c r="C216" s="38" t="s">
        <v>2075</v>
      </c>
      <c r="D216" s="67" t="s">
        <v>2129</v>
      </c>
      <c r="E216" s="28" t="s">
        <v>1735</v>
      </c>
      <c r="F216" s="65" t="s">
        <v>1634</v>
      </c>
      <c r="G216" s="68">
        <v>6</v>
      </c>
      <c r="H216" s="69">
        <v>35000</v>
      </c>
      <c r="I216" s="69">
        <v>210000</v>
      </c>
    </row>
    <row r="217" ht="19.5" customHeight="1" spans="1:9">
      <c r="A217" s="66" t="s">
        <v>70</v>
      </c>
      <c r="B217" s="38" t="s">
        <v>85</v>
      </c>
      <c r="C217" s="38" t="s">
        <v>2075</v>
      </c>
      <c r="D217" s="67" t="s">
        <v>2129</v>
      </c>
      <c r="E217" s="28" t="s">
        <v>1735</v>
      </c>
      <c r="F217" s="65" t="s">
        <v>1634</v>
      </c>
      <c r="G217" s="68">
        <v>3</v>
      </c>
      <c r="H217" s="69">
        <v>5000</v>
      </c>
      <c r="I217" s="69">
        <v>15000</v>
      </c>
    </row>
    <row r="218" ht="19.5" customHeight="1" spans="1:9">
      <c r="A218" s="66" t="s">
        <v>70</v>
      </c>
      <c r="B218" s="38" t="s">
        <v>85</v>
      </c>
      <c r="C218" s="38" t="s">
        <v>2075</v>
      </c>
      <c r="D218" s="67" t="s">
        <v>2129</v>
      </c>
      <c r="E218" s="28" t="s">
        <v>1735</v>
      </c>
      <c r="F218" s="65" t="s">
        <v>1634</v>
      </c>
      <c r="G218" s="68">
        <v>9</v>
      </c>
      <c r="H218" s="69">
        <v>8000</v>
      </c>
      <c r="I218" s="69">
        <v>72000</v>
      </c>
    </row>
    <row r="219" ht="19.5" customHeight="1" spans="1:9">
      <c r="A219" s="66" t="s">
        <v>70</v>
      </c>
      <c r="B219" s="38" t="s">
        <v>85</v>
      </c>
      <c r="C219" s="38" t="s">
        <v>2075</v>
      </c>
      <c r="D219" s="67" t="s">
        <v>2129</v>
      </c>
      <c r="E219" s="28" t="s">
        <v>1735</v>
      </c>
      <c r="F219" s="65" t="s">
        <v>1634</v>
      </c>
      <c r="G219" s="68">
        <v>3</v>
      </c>
      <c r="H219" s="69">
        <v>50000</v>
      </c>
      <c r="I219" s="69">
        <v>150000</v>
      </c>
    </row>
    <row r="220" ht="19.5" customHeight="1" spans="1:9">
      <c r="A220" s="66" t="s">
        <v>70</v>
      </c>
      <c r="B220" s="38" t="s">
        <v>85</v>
      </c>
      <c r="C220" s="38" t="s">
        <v>2075</v>
      </c>
      <c r="D220" s="67" t="s">
        <v>2129</v>
      </c>
      <c r="E220" s="28" t="s">
        <v>1735</v>
      </c>
      <c r="F220" s="65" t="s">
        <v>1634</v>
      </c>
      <c r="G220" s="68">
        <v>3</v>
      </c>
      <c r="H220" s="69">
        <v>35000</v>
      </c>
      <c r="I220" s="69">
        <v>105000</v>
      </c>
    </row>
    <row r="221" ht="19.5" customHeight="1" spans="1:9">
      <c r="A221" s="66" t="s">
        <v>70</v>
      </c>
      <c r="B221" s="38" t="s">
        <v>85</v>
      </c>
      <c r="C221" s="38" t="s">
        <v>2075</v>
      </c>
      <c r="D221" s="67" t="s">
        <v>2129</v>
      </c>
      <c r="E221" s="28" t="s">
        <v>1735</v>
      </c>
      <c r="F221" s="65" t="s">
        <v>1738</v>
      </c>
      <c r="G221" s="68">
        <v>3</v>
      </c>
      <c r="H221" s="69">
        <v>4500</v>
      </c>
      <c r="I221" s="69">
        <v>13500</v>
      </c>
    </row>
    <row r="222" ht="19.5" customHeight="1" spans="1:9">
      <c r="A222" s="66" t="s">
        <v>70</v>
      </c>
      <c r="B222" s="38" t="s">
        <v>85</v>
      </c>
      <c r="C222" s="38" t="s">
        <v>2075</v>
      </c>
      <c r="D222" s="67" t="s">
        <v>2129</v>
      </c>
      <c r="E222" s="28" t="s">
        <v>1735</v>
      </c>
      <c r="F222" s="65" t="s">
        <v>1634</v>
      </c>
      <c r="G222" s="68">
        <v>30</v>
      </c>
      <c r="H222" s="69">
        <v>2000</v>
      </c>
      <c r="I222" s="69">
        <v>60000</v>
      </c>
    </row>
    <row r="223" ht="19.5" customHeight="1" spans="1:9">
      <c r="A223" s="66" t="s">
        <v>70</v>
      </c>
      <c r="B223" s="38" t="s">
        <v>85</v>
      </c>
      <c r="C223" s="38" t="s">
        <v>2075</v>
      </c>
      <c r="D223" s="67" t="s">
        <v>2129</v>
      </c>
      <c r="E223" s="28" t="s">
        <v>1735</v>
      </c>
      <c r="F223" s="65" t="s">
        <v>1634</v>
      </c>
      <c r="G223" s="68">
        <v>1</v>
      </c>
      <c r="H223" s="69">
        <v>500</v>
      </c>
      <c r="I223" s="69">
        <v>500</v>
      </c>
    </row>
    <row r="224" ht="19.5" customHeight="1" spans="1:9">
      <c r="A224" s="66" t="s">
        <v>70</v>
      </c>
      <c r="B224" s="38" t="s">
        <v>85</v>
      </c>
      <c r="C224" s="38" t="s">
        <v>2075</v>
      </c>
      <c r="D224" s="67" t="s">
        <v>2129</v>
      </c>
      <c r="E224" s="28" t="s">
        <v>1735</v>
      </c>
      <c r="F224" s="65" t="s">
        <v>1738</v>
      </c>
      <c r="G224" s="68">
        <v>5</v>
      </c>
      <c r="H224" s="69">
        <v>3000</v>
      </c>
      <c r="I224" s="69">
        <v>15000</v>
      </c>
    </row>
    <row r="225" ht="19.5" customHeight="1" spans="1:9">
      <c r="A225" s="66" t="s">
        <v>70</v>
      </c>
      <c r="B225" s="38" t="s">
        <v>85</v>
      </c>
      <c r="C225" s="38" t="s">
        <v>2075</v>
      </c>
      <c r="D225" s="67" t="s">
        <v>2129</v>
      </c>
      <c r="E225" s="28" t="s">
        <v>1735</v>
      </c>
      <c r="F225" s="65" t="s">
        <v>1738</v>
      </c>
      <c r="G225" s="68">
        <v>2</v>
      </c>
      <c r="H225" s="69">
        <v>15000</v>
      </c>
      <c r="I225" s="69">
        <v>30000</v>
      </c>
    </row>
    <row r="226" ht="19.5" customHeight="1" spans="1:9">
      <c r="A226" s="66" t="s">
        <v>70</v>
      </c>
      <c r="B226" s="38" t="s">
        <v>85</v>
      </c>
      <c r="C226" s="38" t="s">
        <v>2075</v>
      </c>
      <c r="D226" s="67" t="s">
        <v>2129</v>
      </c>
      <c r="E226" s="28" t="s">
        <v>1735</v>
      </c>
      <c r="F226" s="65" t="s">
        <v>1634</v>
      </c>
      <c r="G226" s="68">
        <v>12</v>
      </c>
      <c r="H226" s="69">
        <v>8000</v>
      </c>
      <c r="I226" s="69">
        <v>96000</v>
      </c>
    </row>
    <row r="227" ht="19.5" customHeight="1" spans="1:9">
      <c r="A227" s="66" t="s">
        <v>70</v>
      </c>
      <c r="B227" s="38" t="s">
        <v>85</v>
      </c>
      <c r="C227" s="38" t="s">
        <v>2075</v>
      </c>
      <c r="D227" s="67" t="s">
        <v>2082</v>
      </c>
      <c r="E227" s="28" t="s">
        <v>1673</v>
      </c>
      <c r="F227" s="65" t="s">
        <v>1634</v>
      </c>
      <c r="G227" s="68">
        <v>4</v>
      </c>
      <c r="H227" s="69">
        <v>50000</v>
      </c>
      <c r="I227" s="69">
        <v>200000</v>
      </c>
    </row>
    <row r="228" ht="19.5" customHeight="1" spans="1:9">
      <c r="A228" s="66" t="s">
        <v>70</v>
      </c>
      <c r="B228" s="38" t="s">
        <v>85</v>
      </c>
      <c r="C228" s="38" t="s">
        <v>2075</v>
      </c>
      <c r="D228" s="67" t="s">
        <v>2083</v>
      </c>
      <c r="E228" s="28" t="s">
        <v>1675</v>
      </c>
      <c r="F228" s="65" t="s">
        <v>1634</v>
      </c>
      <c r="G228" s="68">
        <v>1</v>
      </c>
      <c r="H228" s="69">
        <v>11000</v>
      </c>
      <c r="I228" s="69">
        <v>11000</v>
      </c>
    </row>
    <row r="229" ht="19.5" customHeight="1" spans="1:9">
      <c r="A229" s="66" t="s">
        <v>70</v>
      </c>
      <c r="B229" s="38" t="s">
        <v>85</v>
      </c>
      <c r="C229" s="38" t="s">
        <v>2075</v>
      </c>
      <c r="D229" s="67" t="s">
        <v>2083</v>
      </c>
      <c r="E229" s="28" t="s">
        <v>1675</v>
      </c>
      <c r="F229" s="65" t="s">
        <v>1634</v>
      </c>
      <c r="G229" s="68">
        <v>14</v>
      </c>
      <c r="H229" s="69">
        <v>15000</v>
      </c>
      <c r="I229" s="69">
        <v>210000</v>
      </c>
    </row>
    <row r="230" ht="19.5" customHeight="1" spans="1:9">
      <c r="A230" s="66" t="s">
        <v>70</v>
      </c>
      <c r="B230" s="38" t="s">
        <v>85</v>
      </c>
      <c r="C230" s="38" t="s">
        <v>2075</v>
      </c>
      <c r="D230" s="67" t="s">
        <v>2130</v>
      </c>
      <c r="E230" s="28" t="s">
        <v>1759</v>
      </c>
      <c r="F230" s="65" t="s">
        <v>847</v>
      </c>
      <c r="G230" s="68">
        <v>1</v>
      </c>
      <c r="H230" s="69">
        <v>500</v>
      </c>
      <c r="I230" s="69">
        <v>500</v>
      </c>
    </row>
    <row r="231" ht="19.5" customHeight="1" spans="1:9">
      <c r="A231" s="66" t="s">
        <v>70</v>
      </c>
      <c r="B231" s="38" t="s">
        <v>85</v>
      </c>
      <c r="C231" s="38" t="s">
        <v>2075</v>
      </c>
      <c r="D231" s="67" t="s">
        <v>2085</v>
      </c>
      <c r="E231" s="28" t="s">
        <v>1633</v>
      </c>
      <c r="F231" s="65" t="s">
        <v>1634</v>
      </c>
      <c r="G231" s="68">
        <v>1</v>
      </c>
      <c r="H231" s="69">
        <v>500000</v>
      </c>
      <c r="I231" s="69">
        <v>500000</v>
      </c>
    </row>
    <row r="232" ht="19.5" customHeight="1" spans="1:9">
      <c r="A232" s="66" t="s">
        <v>70</v>
      </c>
      <c r="B232" s="38" t="s">
        <v>85</v>
      </c>
      <c r="C232" s="38" t="s">
        <v>2086</v>
      </c>
      <c r="D232" s="67" t="s">
        <v>2131</v>
      </c>
      <c r="E232" s="28" t="s">
        <v>1800</v>
      </c>
      <c r="F232" s="65" t="s">
        <v>1738</v>
      </c>
      <c r="G232" s="68">
        <v>2</v>
      </c>
      <c r="H232" s="69">
        <v>500</v>
      </c>
      <c r="I232" s="69">
        <v>1000</v>
      </c>
    </row>
    <row r="233" ht="19.5" customHeight="1" spans="1:9">
      <c r="A233" s="66" t="s">
        <v>70</v>
      </c>
      <c r="B233" s="38" t="s">
        <v>85</v>
      </c>
      <c r="C233" s="38" t="s">
        <v>2086</v>
      </c>
      <c r="D233" s="67" t="s">
        <v>2132</v>
      </c>
      <c r="E233" s="28" t="s">
        <v>1806</v>
      </c>
      <c r="F233" s="65" t="s">
        <v>847</v>
      </c>
      <c r="G233" s="68">
        <v>2</v>
      </c>
      <c r="H233" s="69">
        <v>1200</v>
      </c>
      <c r="I233" s="69">
        <v>2400</v>
      </c>
    </row>
    <row r="234" ht="19.5" customHeight="1" spans="1:9">
      <c r="A234" s="66" t="s">
        <v>70</v>
      </c>
      <c r="B234" s="38" t="s">
        <v>85</v>
      </c>
      <c r="C234" s="38" t="s">
        <v>2086</v>
      </c>
      <c r="D234" s="67" t="s">
        <v>2133</v>
      </c>
      <c r="E234" s="28" t="s">
        <v>1810</v>
      </c>
      <c r="F234" s="65" t="s">
        <v>847</v>
      </c>
      <c r="G234" s="68">
        <v>2</v>
      </c>
      <c r="H234" s="69">
        <v>500</v>
      </c>
      <c r="I234" s="69">
        <v>1000</v>
      </c>
    </row>
    <row r="235" ht="19.5" customHeight="1" spans="1:9">
      <c r="A235" s="66" t="s">
        <v>70</v>
      </c>
      <c r="B235" s="38" t="s">
        <v>85</v>
      </c>
      <c r="C235" s="38" t="s">
        <v>2086</v>
      </c>
      <c r="D235" s="67" t="s">
        <v>2087</v>
      </c>
      <c r="E235" s="28" t="s">
        <v>1612</v>
      </c>
      <c r="F235" s="65" t="s">
        <v>847</v>
      </c>
      <c r="G235" s="68">
        <v>1</v>
      </c>
      <c r="H235" s="69">
        <v>1000</v>
      </c>
      <c r="I235" s="69">
        <v>1000</v>
      </c>
    </row>
    <row r="236" ht="19.5" customHeight="1" spans="1:9">
      <c r="A236" s="66" t="s">
        <v>70</v>
      </c>
      <c r="B236" s="38" t="s">
        <v>85</v>
      </c>
      <c r="C236" s="38" t="s">
        <v>2086</v>
      </c>
      <c r="D236" s="67" t="s">
        <v>2134</v>
      </c>
      <c r="E236" s="28" t="s">
        <v>1732</v>
      </c>
      <c r="F236" s="65" t="s">
        <v>1634</v>
      </c>
      <c r="G236" s="68">
        <v>6</v>
      </c>
      <c r="H236" s="69">
        <v>2000</v>
      </c>
      <c r="I236" s="69">
        <v>12000</v>
      </c>
    </row>
    <row r="237" ht="19.5" customHeight="1" spans="1:9">
      <c r="A237" s="66" t="s">
        <v>70</v>
      </c>
      <c r="B237" s="38" t="s">
        <v>85</v>
      </c>
      <c r="C237" s="38" t="s">
        <v>2086</v>
      </c>
      <c r="D237" s="67" t="s">
        <v>2135</v>
      </c>
      <c r="E237" s="28" t="s">
        <v>1776</v>
      </c>
      <c r="F237" s="65" t="s">
        <v>1634</v>
      </c>
      <c r="G237" s="68">
        <v>100</v>
      </c>
      <c r="H237" s="69">
        <v>3000</v>
      </c>
      <c r="I237" s="69">
        <v>300000</v>
      </c>
    </row>
    <row r="238" ht="19.5" customHeight="1" spans="1:9">
      <c r="A238" s="66" t="s">
        <v>70</v>
      </c>
      <c r="B238" s="38" t="s">
        <v>85</v>
      </c>
      <c r="C238" s="38" t="s">
        <v>2086</v>
      </c>
      <c r="D238" s="67" t="s">
        <v>2135</v>
      </c>
      <c r="E238" s="28" t="s">
        <v>1776</v>
      </c>
      <c r="F238" s="65" t="s">
        <v>847</v>
      </c>
      <c r="G238" s="68">
        <v>5</v>
      </c>
      <c r="H238" s="69">
        <v>5000</v>
      </c>
      <c r="I238" s="69">
        <v>25000</v>
      </c>
    </row>
    <row r="239" ht="19.5" customHeight="1" spans="1:9">
      <c r="A239" s="66" t="s">
        <v>70</v>
      </c>
      <c r="B239" s="38" t="s">
        <v>89</v>
      </c>
      <c r="C239" s="38" t="s">
        <v>2075</v>
      </c>
      <c r="D239" s="67" t="s">
        <v>2136</v>
      </c>
      <c r="E239" s="28" t="s">
        <v>1921</v>
      </c>
      <c r="F239" s="65" t="s">
        <v>1634</v>
      </c>
      <c r="G239" s="68">
        <v>1</v>
      </c>
      <c r="H239" s="69">
        <v>20000</v>
      </c>
      <c r="I239" s="69">
        <v>20000</v>
      </c>
    </row>
    <row r="240" ht="19.5" customHeight="1" spans="1:9">
      <c r="A240" s="66" t="s">
        <v>70</v>
      </c>
      <c r="B240" s="38" t="s">
        <v>89</v>
      </c>
      <c r="C240" s="38" t="s">
        <v>2075</v>
      </c>
      <c r="D240" s="67" t="s">
        <v>2116</v>
      </c>
      <c r="E240" s="28" t="s">
        <v>1797</v>
      </c>
      <c r="F240" s="65" t="s">
        <v>1634</v>
      </c>
      <c r="G240" s="68">
        <v>2</v>
      </c>
      <c r="H240" s="69">
        <v>20000</v>
      </c>
      <c r="I240" s="69">
        <v>40000</v>
      </c>
    </row>
    <row r="241" ht="19.5" customHeight="1" spans="1:9">
      <c r="A241" s="66" t="s">
        <v>70</v>
      </c>
      <c r="B241" s="38" t="s">
        <v>89</v>
      </c>
      <c r="C241" s="38" t="s">
        <v>2075</v>
      </c>
      <c r="D241" s="67" t="s">
        <v>2092</v>
      </c>
      <c r="E241" s="28" t="s">
        <v>1680</v>
      </c>
      <c r="F241" s="65" t="s">
        <v>1634</v>
      </c>
      <c r="G241" s="68">
        <v>5</v>
      </c>
      <c r="H241" s="69">
        <v>10000</v>
      </c>
      <c r="I241" s="69">
        <v>50000</v>
      </c>
    </row>
    <row r="242" ht="19.5" customHeight="1" spans="1:9">
      <c r="A242" s="66" t="s">
        <v>70</v>
      </c>
      <c r="B242" s="38" t="s">
        <v>89</v>
      </c>
      <c r="C242" s="38" t="s">
        <v>2075</v>
      </c>
      <c r="D242" s="67" t="s">
        <v>2085</v>
      </c>
      <c r="E242" s="28" t="s">
        <v>1633</v>
      </c>
      <c r="F242" s="65" t="s">
        <v>1634</v>
      </c>
      <c r="G242" s="68">
        <v>2</v>
      </c>
      <c r="H242" s="69">
        <v>15000</v>
      </c>
      <c r="I242" s="69">
        <v>30000</v>
      </c>
    </row>
    <row r="243" ht="19.5" customHeight="1" spans="1:9">
      <c r="A243" s="66" t="s">
        <v>70</v>
      </c>
      <c r="B243" s="38" t="s">
        <v>89</v>
      </c>
      <c r="C243" s="38" t="s">
        <v>2075</v>
      </c>
      <c r="D243" s="67" t="s">
        <v>2085</v>
      </c>
      <c r="E243" s="28" t="s">
        <v>1633</v>
      </c>
      <c r="F243" s="65" t="s">
        <v>2137</v>
      </c>
      <c r="G243" s="68">
        <v>10</v>
      </c>
      <c r="H243" s="69">
        <v>400</v>
      </c>
      <c r="I243" s="69">
        <v>4000</v>
      </c>
    </row>
    <row r="244" ht="19.5" customHeight="1" spans="1:9">
      <c r="A244" s="66" t="s">
        <v>70</v>
      </c>
      <c r="B244" s="38" t="s">
        <v>89</v>
      </c>
      <c r="C244" s="38" t="s">
        <v>2075</v>
      </c>
      <c r="D244" s="67" t="s">
        <v>2085</v>
      </c>
      <c r="E244" s="28" t="s">
        <v>1633</v>
      </c>
      <c r="F244" s="65" t="s">
        <v>1177</v>
      </c>
      <c r="G244" s="68">
        <v>2</v>
      </c>
      <c r="H244" s="69">
        <v>15000</v>
      </c>
      <c r="I244" s="69">
        <v>30000</v>
      </c>
    </row>
    <row r="245" ht="19.5" customHeight="1" spans="1:9">
      <c r="A245" s="66" t="s">
        <v>70</v>
      </c>
      <c r="B245" s="38" t="s">
        <v>89</v>
      </c>
      <c r="C245" s="38" t="s">
        <v>2075</v>
      </c>
      <c r="D245" s="67" t="s">
        <v>2085</v>
      </c>
      <c r="E245" s="28" t="s">
        <v>1633</v>
      </c>
      <c r="F245" s="65" t="s">
        <v>1634</v>
      </c>
      <c r="G245" s="68">
        <v>10</v>
      </c>
      <c r="H245" s="69">
        <v>300</v>
      </c>
      <c r="I245" s="69">
        <v>3000</v>
      </c>
    </row>
    <row r="246" ht="19.5" customHeight="1" spans="1:9">
      <c r="A246" s="66" t="s">
        <v>70</v>
      </c>
      <c r="B246" s="38" t="s">
        <v>89</v>
      </c>
      <c r="C246" s="38" t="s">
        <v>2075</v>
      </c>
      <c r="D246" s="67" t="s">
        <v>2085</v>
      </c>
      <c r="E246" s="28" t="s">
        <v>1633</v>
      </c>
      <c r="F246" s="65" t="s">
        <v>1634</v>
      </c>
      <c r="G246" s="68">
        <v>10</v>
      </c>
      <c r="H246" s="69">
        <v>400</v>
      </c>
      <c r="I246" s="69">
        <v>4000</v>
      </c>
    </row>
    <row r="247" ht="19.5" customHeight="1" spans="1:9">
      <c r="A247" s="66" t="s">
        <v>70</v>
      </c>
      <c r="B247" s="38" t="s">
        <v>89</v>
      </c>
      <c r="C247" s="38" t="s">
        <v>2075</v>
      </c>
      <c r="D247" s="67" t="s">
        <v>2085</v>
      </c>
      <c r="E247" s="28" t="s">
        <v>1633</v>
      </c>
      <c r="F247" s="65" t="s">
        <v>847</v>
      </c>
      <c r="G247" s="68">
        <v>3</v>
      </c>
      <c r="H247" s="69">
        <v>500</v>
      </c>
      <c r="I247" s="69">
        <v>1500</v>
      </c>
    </row>
    <row r="248" ht="19.5" customHeight="1" spans="1:9">
      <c r="A248" s="66" t="s">
        <v>70</v>
      </c>
      <c r="B248" s="38" t="s">
        <v>89</v>
      </c>
      <c r="C248" s="38" t="s">
        <v>2075</v>
      </c>
      <c r="D248" s="67" t="s">
        <v>2085</v>
      </c>
      <c r="E248" s="28" t="s">
        <v>1633</v>
      </c>
      <c r="F248" s="65" t="s">
        <v>847</v>
      </c>
      <c r="G248" s="68">
        <v>6</v>
      </c>
      <c r="H248" s="69">
        <v>1000</v>
      </c>
      <c r="I248" s="69">
        <v>6000</v>
      </c>
    </row>
    <row r="249" ht="19.5" customHeight="1" spans="1:9">
      <c r="A249" s="66" t="s">
        <v>70</v>
      </c>
      <c r="B249" s="38" t="s">
        <v>89</v>
      </c>
      <c r="C249" s="38" t="s">
        <v>2075</v>
      </c>
      <c r="D249" s="67" t="s">
        <v>2085</v>
      </c>
      <c r="E249" s="28" t="s">
        <v>1633</v>
      </c>
      <c r="F249" s="65" t="s">
        <v>1634</v>
      </c>
      <c r="G249" s="68">
        <v>2</v>
      </c>
      <c r="H249" s="69">
        <v>15000</v>
      </c>
      <c r="I249" s="69">
        <v>30000</v>
      </c>
    </row>
    <row r="250" ht="19.5" customHeight="1" spans="1:9">
      <c r="A250" s="66" t="s">
        <v>70</v>
      </c>
      <c r="B250" s="38" t="s">
        <v>89</v>
      </c>
      <c r="C250" s="38" t="s">
        <v>2075</v>
      </c>
      <c r="D250" s="67" t="s">
        <v>2085</v>
      </c>
      <c r="E250" s="28" t="s">
        <v>1633</v>
      </c>
      <c r="F250" s="65" t="s">
        <v>1177</v>
      </c>
      <c r="G250" s="68">
        <v>2</v>
      </c>
      <c r="H250" s="69">
        <v>15000</v>
      </c>
      <c r="I250" s="69">
        <v>30000</v>
      </c>
    </row>
    <row r="251" ht="19.5" customHeight="1" spans="1:9">
      <c r="A251" s="66" t="s">
        <v>70</v>
      </c>
      <c r="B251" s="38" t="s">
        <v>91</v>
      </c>
      <c r="C251" s="38" t="s">
        <v>2075</v>
      </c>
      <c r="D251" s="67" t="s">
        <v>2085</v>
      </c>
      <c r="E251" s="28" t="s">
        <v>1633</v>
      </c>
      <c r="F251" s="65" t="s">
        <v>1634</v>
      </c>
      <c r="G251" s="68">
        <v>2</v>
      </c>
      <c r="H251" s="69">
        <v>12000</v>
      </c>
      <c r="I251" s="69">
        <v>24000</v>
      </c>
    </row>
    <row r="252" ht="19.5" customHeight="1" spans="1:9">
      <c r="A252" s="66" t="s">
        <v>70</v>
      </c>
      <c r="B252" s="38" t="s">
        <v>91</v>
      </c>
      <c r="C252" s="38" t="s">
        <v>2075</v>
      </c>
      <c r="D252" s="67" t="s">
        <v>2085</v>
      </c>
      <c r="E252" s="28" t="s">
        <v>1633</v>
      </c>
      <c r="F252" s="65" t="s">
        <v>1634</v>
      </c>
      <c r="G252" s="68">
        <v>3</v>
      </c>
      <c r="H252" s="69">
        <v>11000</v>
      </c>
      <c r="I252" s="69">
        <v>33000</v>
      </c>
    </row>
    <row r="253" ht="19.5" customHeight="1" spans="1:9">
      <c r="A253" s="66" t="s">
        <v>70</v>
      </c>
      <c r="B253" s="38" t="s">
        <v>91</v>
      </c>
      <c r="C253" s="38" t="s">
        <v>2075</v>
      </c>
      <c r="D253" s="67" t="s">
        <v>2085</v>
      </c>
      <c r="E253" s="28" t="s">
        <v>1633</v>
      </c>
      <c r="F253" s="65" t="s">
        <v>1738</v>
      </c>
      <c r="G253" s="68">
        <v>5</v>
      </c>
      <c r="H253" s="69">
        <v>800</v>
      </c>
      <c r="I253" s="69">
        <v>4000</v>
      </c>
    </row>
    <row r="254" ht="19.5" customHeight="1" spans="1:9">
      <c r="A254" s="66" t="s">
        <v>70</v>
      </c>
      <c r="B254" s="38" t="s">
        <v>91</v>
      </c>
      <c r="C254" s="38" t="s">
        <v>2075</v>
      </c>
      <c r="D254" s="67" t="s">
        <v>2085</v>
      </c>
      <c r="E254" s="28" t="s">
        <v>1633</v>
      </c>
      <c r="F254" s="65" t="s">
        <v>1738</v>
      </c>
      <c r="G254" s="68">
        <v>3</v>
      </c>
      <c r="H254" s="69">
        <v>300</v>
      </c>
      <c r="I254" s="69">
        <v>900</v>
      </c>
    </row>
    <row r="255" ht="19.5" customHeight="1" spans="1:9">
      <c r="A255" s="66" t="s">
        <v>70</v>
      </c>
      <c r="B255" s="38" t="s">
        <v>91</v>
      </c>
      <c r="C255" s="38" t="s">
        <v>2075</v>
      </c>
      <c r="D255" s="67" t="s">
        <v>2085</v>
      </c>
      <c r="E255" s="28" t="s">
        <v>1633</v>
      </c>
      <c r="F255" s="65" t="s">
        <v>1634</v>
      </c>
      <c r="G255" s="68">
        <v>2</v>
      </c>
      <c r="H255" s="69">
        <v>4000</v>
      </c>
      <c r="I255" s="69">
        <v>8000</v>
      </c>
    </row>
    <row r="256" ht="19.5" customHeight="1" spans="1:9">
      <c r="A256" s="66" t="s">
        <v>70</v>
      </c>
      <c r="B256" s="38" t="s">
        <v>91</v>
      </c>
      <c r="C256" s="38" t="s">
        <v>2075</v>
      </c>
      <c r="D256" s="67" t="s">
        <v>2085</v>
      </c>
      <c r="E256" s="28" t="s">
        <v>1633</v>
      </c>
      <c r="F256" s="65" t="s">
        <v>847</v>
      </c>
      <c r="G256" s="68">
        <v>2</v>
      </c>
      <c r="H256" s="69">
        <v>600</v>
      </c>
      <c r="I256" s="69">
        <v>1200</v>
      </c>
    </row>
    <row r="257" ht="19.5" customHeight="1" spans="1:9">
      <c r="A257" s="66" t="s">
        <v>70</v>
      </c>
      <c r="B257" s="38" t="s">
        <v>91</v>
      </c>
      <c r="C257" s="38" t="s">
        <v>2075</v>
      </c>
      <c r="D257" s="67" t="s">
        <v>2085</v>
      </c>
      <c r="E257" s="28" t="s">
        <v>1633</v>
      </c>
      <c r="F257" s="65" t="s">
        <v>1634</v>
      </c>
      <c r="G257" s="68">
        <v>3</v>
      </c>
      <c r="H257" s="69">
        <v>500</v>
      </c>
      <c r="I257" s="69">
        <v>1500</v>
      </c>
    </row>
    <row r="258" ht="19.5" customHeight="1" spans="1:9">
      <c r="A258" s="66" t="s">
        <v>70</v>
      </c>
      <c r="B258" s="38" t="s">
        <v>91</v>
      </c>
      <c r="C258" s="38" t="s">
        <v>2075</v>
      </c>
      <c r="D258" s="67" t="s">
        <v>2085</v>
      </c>
      <c r="E258" s="28" t="s">
        <v>1633</v>
      </c>
      <c r="F258" s="65" t="s">
        <v>847</v>
      </c>
      <c r="G258" s="68">
        <v>10</v>
      </c>
      <c r="H258" s="69">
        <v>2500</v>
      </c>
      <c r="I258" s="69">
        <v>25000</v>
      </c>
    </row>
    <row r="259" ht="19.5" customHeight="1" spans="1:9">
      <c r="A259" s="66" t="s">
        <v>70</v>
      </c>
      <c r="B259" s="38" t="s">
        <v>91</v>
      </c>
      <c r="C259" s="38" t="s">
        <v>2075</v>
      </c>
      <c r="D259" s="67" t="s">
        <v>2085</v>
      </c>
      <c r="E259" s="28" t="s">
        <v>1633</v>
      </c>
      <c r="F259" s="65" t="s">
        <v>1634</v>
      </c>
      <c r="G259" s="68">
        <v>1</v>
      </c>
      <c r="H259" s="69">
        <v>3500</v>
      </c>
      <c r="I259" s="69">
        <v>3500</v>
      </c>
    </row>
    <row r="260" ht="19.5" customHeight="1" spans="1:9">
      <c r="A260" s="66" t="s">
        <v>70</v>
      </c>
      <c r="B260" s="38" t="s">
        <v>91</v>
      </c>
      <c r="C260" s="38" t="s">
        <v>2075</v>
      </c>
      <c r="D260" s="67" t="s">
        <v>2085</v>
      </c>
      <c r="E260" s="28" t="s">
        <v>1633</v>
      </c>
      <c r="F260" s="65" t="s">
        <v>1634</v>
      </c>
      <c r="G260" s="68">
        <v>1</v>
      </c>
      <c r="H260" s="69">
        <v>5000</v>
      </c>
      <c r="I260" s="69">
        <v>5000</v>
      </c>
    </row>
    <row r="261" ht="19.5" customHeight="1" spans="1:9">
      <c r="A261" s="66" t="s">
        <v>70</v>
      </c>
      <c r="B261" s="38" t="s">
        <v>91</v>
      </c>
      <c r="C261" s="38" t="s">
        <v>2075</v>
      </c>
      <c r="D261" s="67" t="s">
        <v>2085</v>
      </c>
      <c r="E261" s="28" t="s">
        <v>1633</v>
      </c>
      <c r="F261" s="65" t="s">
        <v>1634</v>
      </c>
      <c r="G261" s="68">
        <v>2</v>
      </c>
      <c r="H261" s="69">
        <v>9000</v>
      </c>
      <c r="I261" s="69">
        <v>18000</v>
      </c>
    </row>
    <row r="262" ht="19.5" customHeight="1" spans="1:9">
      <c r="A262" s="66" t="s">
        <v>70</v>
      </c>
      <c r="B262" s="38" t="s">
        <v>91</v>
      </c>
      <c r="C262" s="38" t="s">
        <v>2075</v>
      </c>
      <c r="D262" s="67" t="s">
        <v>2085</v>
      </c>
      <c r="E262" s="28" t="s">
        <v>1633</v>
      </c>
      <c r="F262" s="65" t="s">
        <v>847</v>
      </c>
      <c r="G262" s="68">
        <v>5</v>
      </c>
      <c r="H262" s="69">
        <v>1000</v>
      </c>
      <c r="I262" s="69">
        <v>5000</v>
      </c>
    </row>
    <row r="263" ht="19.5" customHeight="1" spans="1:9">
      <c r="A263" s="66" t="s">
        <v>70</v>
      </c>
      <c r="B263" s="38" t="s">
        <v>91</v>
      </c>
      <c r="C263" s="38" t="s">
        <v>2075</v>
      </c>
      <c r="D263" s="67" t="s">
        <v>2085</v>
      </c>
      <c r="E263" s="28" t="s">
        <v>1633</v>
      </c>
      <c r="F263" s="65" t="s">
        <v>1634</v>
      </c>
      <c r="G263" s="68">
        <v>1</v>
      </c>
      <c r="H263" s="69">
        <v>5000</v>
      </c>
      <c r="I263" s="69">
        <v>5000</v>
      </c>
    </row>
    <row r="264" ht="19.5" customHeight="1" spans="1:9">
      <c r="A264" s="66" t="s">
        <v>70</v>
      </c>
      <c r="B264" s="38" t="s">
        <v>91</v>
      </c>
      <c r="C264" s="38" t="s">
        <v>2075</v>
      </c>
      <c r="D264" s="67" t="s">
        <v>2085</v>
      </c>
      <c r="E264" s="28" t="s">
        <v>1633</v>
      </c>
      <c r="F264" s="65" t="s">
        <v>1634</v>
      </c>
      <c r="G264" s="68">
        <v>3</v>
      </c>
      <c r="H264" s="69">
        <v>2000</v>
      </c>
      <c r="I264" s="69">
        <v>6000</v>
      </c>
    </row>
    <row r="265" ht="19.5" customHeight="1" spans="1:9">
      <c r="A265" s="66" t="s">
        <v>70</v>
      </c>
      <c r="B265" s="38" t="s">
        <v>91</v>
      </c>
      <c r="C265" s="38" t="s">
        <v>2075</v>
      </c>
      <c r="D265" s="67" t="s">
        <v>2085</v>
      </c>
      <c r="E265" s="28" t="s">
        <v>1633</v>
      </c>
      <c r="F265" s="65" t="s">
        <v>1634</v>
      </c>
      <c r="G265" s="68">
        <v>1</v>
      </c>
      <c r="H265" s="69">
        <v>5000</v>
      </c>
      <c r="I265" s="69">
        <v>5000</v>
      </c>
    </row>
    <row r="266" ht="19.5" customHeight="1" spans="1:9">
      <c r="A266" s="66" t="s">
        <v>70</v>
      </c>
      <c r="B266" s="38" t="s">
        <v>91</v>
      </c>
      <c r="C266" s="38" t="s">
        <v>2075</v>
      </c>
      <c r="D266" s="67" t="s">
        <v>2085</v>
      </c>
      <c r="E266" s="28" t="s">
        <v>1633</v>
      </c>
      <c r="F266" s="65" t="s">
        <v>1738</v>
      </c>
      <c r="G266" s="68">
        <v>2</v>
      </c>
      <c r="H266" s="69">
        <v>5000</v>
      </c>
      <c r="I266" s="69">
        <v>10000</v>
      </c>
    </row>
    <row r="267" ht="19.5" customHeight="1" spans="1:9">
      <c r="A267" s="66" t="s">
        <v>70</v>
      </c>
      <c r="B267" s="38" t="s">
        <v>91</v>
      </c>
      <c r="C267" s="38" t="s">
        <v>2075</v>
      </c>
      <c r="D267" s="67" t="s">
        <v>2085</v>
      </c>
      <c r="E267" s="28" t="s">
        <v>1633</v>
      </c>
      <c r="F267" s="65" t="s">
        <v>1634</v>
      </c>
      <c r="G267" s="68">
        <v>1</v>
      </c>
      <c r="H267" s="69">
        <v>5000</v>
      </c>
      <c r="I267" s="69">
        <v>5000</v>
      </c>
    </row>
    <row r="268" ht="19.5" customHeight="1" spans="1:9">
      <c r="A268" s="66" t="s">
        <v>70</v>
      </c>
      <c r="B268" s="38" t="s">
        <v>91</v>
      </c>
      <c r="C268" s="38" t="s">
        <v>2075</v>
      </c>
      <c r="D268" s="67" t="s">
        <v>2085</v>
      </c>
      <c r="E268" s="28" t="s">
        <v>1633</v>
      </c>
      <c r="F268" s="65" t="s">
        <v>1177</v>
      </c>
      <c r="G268" s="68">
        <v>2</v>
      </c>
      <c r="H268" s="69">
        <v>35000</v>
      </c>
      <c r="I268" s="69">
        <v>70000</v>
      </c>
    </row>
    <row r="269" ht="19.5" customHeight="1" spans="1:9">
      <c r="A269" s="66" t="s">
        <v>70</v>
      </c>
      <c r="B269" s="38" t="s">
        <v>91</v>
      </c>
      <c r="C269" s="38" t="s">
        <v>2075</v>
      </c>
      <c r="D269" s="67" t="s">
        <v>2085</v>
      </c>
      <c r="E269" s="28" t="s">
        <v>1633</v>
      </c>
      <c r="F269" s="65" t="s">
        <v>1634</v>
      </c>
      <c r="G269" s="68">
        <v>3</v>
      </c>
      <c r="H269" s="69">
        <v>9000</v>
      </c>
      <c r="I269" s="69">
        <v>27000</v>
      </c>
    </row>
    <row r="270" ht="19.5" customHeight="1" spans="1:9">
      <c r="A270" s="66" t="s">
        <v>70</v>
      </c>
      <c r="B270" s="38" t="s">
        <v>91</v>
      </c>
      <c r="C270" s="38" t="s">
        <v>2075</v>
      </c>
      <c r="D270" s="67" t="s">
        <v>2085</v>
      </c>
      <c r="E270" s="28" t="s">
        <v>1633</v>
      </c>
      <c r="F270" s="65" t="s">
        <v>1634</v>
      </c>
      <c r="G270" s="68">
        <v>2</v>
      </c>
      <c r="H270" s="69">
        <v>1250</v>
      </c>
      <c r="I270" s="69">
        <v>2500</v>
      </c>
    </row>
    <row r="271" ht="19.5" customHeight="1" spans="1:9">
      <c r="A271" s="66" t="s">
        <v>70</v>
      </c>
      <c r="B271" s="38" t="s">
        <v>91</v>
      </c>
      <c r="C271" s="38" t="s">
        <v>2075</v>
      </c>
      <c r="D271" s="67" t="s">
        <v>2085</v>
      </c>
      <c r="E271" s="28" t="s">
        <v>1633</v>
      </c>
      <c r="F271" s="65" t="s">
        <v>847</v>
      </c>
      <c r="G271" s="68">
        <v>3</v>
      </c>
      <c r="H271" s="69">
        <v>600</v>
      </c>
      <c r="I271" s="69">
        <v>1800</v>
      </c>
    </row>
    <row r="272" ht="19.5" customHeight="1" spans="1:9">
      <c r="A272" s="66" t="s">
        <v>70</v>
      </c>
      <c r="B272" s="38" t="s">
        <v>91</v>
      </c>
      <c r="C272" s="38" t="s">
        <v>2075</v>
      </c>
      <c r="D272" s="67" t="s">
        <v>2085</v>
      </c>
      <c r="E272" s="28" t="s">
        <v>1633</v>
      </c>
      <c r="F272" s="65" t="s">
        <v>847</v>
      </c>
      <c r="G272" s="68">
        <v>15</v>
      </c>
      <c r="H272" s="69">
        <v>90</v>
      </c>
      <c r="I272" s="69">
        <v>1350</v>
      </c>
    </row>
    <row r="273" ht="19.5" customHeight="1" spans="1:9">
      <c r="A273" s="66" t="s">
        <v>70</v>
      </c>
      <c r="B273" s="38" t="s">
        <v>91</v>
      </c>
      <c r="C273" s="38" t="s">
        <v>2075</v>
      </c>
      <c r="D273" s="67" t="s">
        <v>2085</v>
      </c>
      <c r="E273" s="28" t="s">
        <v>1633</v>
      </c>
      <c r="F273" s="65" t="s">
        <v>1634</v>
      </c>
      <c r="G273" s="68">
        <v>2</v>
      </c>
      <c r="H273" s="69">
        <v>3500</v>
      </c>
      <c r="I273" s="69">
        <v>7000</v>
      </c>
    </row>
    <row r="274" ht="19.5" customHeight="1" spans="1:9">
      <c r="A274" s="66" t="s">
        <v>70</v>
      </c>
      <c r="B274" s="38" t="s">
        <v>91</v>
      </c>
      <c r="C274" s="38" t="s">
        <v>2075</v>
      </c>
      <c r="D274" s="67" t="s">
        <v>2085</v>
      </c>
      <c r="E274" s="28" t="s">
        <v>1633</v>
      </c>
      <c r="F274" s="65" t="s">
        <v>1634</v>
      </c>
      <c r="G274" s="68">
        <v>2</v>
      </c>
      <c r="H274" s="69">
        <v>60000</v>
      </c>
      <c r="I274" s="69">
        <v>120000</v>
      </c>
    </row>
    <row r="275" ht="19.5" customHeight="1" spans="1:9">
      <c r="A275" s="66" t="s">
        <v>70</v>
      </c>
      <c r="B275" s="38" t="s">
        <v>91</v>
      </c>
      <c r="C275" s="38" t="s">
        <v>2075</v>
      </c>
      <c r="D275" s="67" t="s">
        <v>2085</v>
      </c>
      <c r="E275" s="28" t="s">
        <v>1633</v>
      </c>
      <c r="F275" s="65" t="s">
        <v>1634</v>
      </c>
      <c r="G275" s="68">
        <v>3</v>
      </c>
      <c r="H275" s="69">
        <v>6000</v>
      </c>
      <c r="I275" s="69">
        <v>18000</v>
      </c>
    </row>
    <row r="276" ht="19.5" customHeight="1" spans="1:9">
      <c r="A276" s="66" t="s">
        <v>70</v>
      </c>
      <c r="B276" s="38" t="s">
        <v>91</v>
      </c>
      <c r="C276" s="38" t="s">
        <v>2075</v>
      </c>
      <c r="D276" s="67" t="s">
        <v>2085</v>
      </c>
      <c r="E276" s="28" t="s">
        <v>1633</v>
      </c>
      <c r="F276" s="65" t="s">
        <v>847</v>
      </c>
      <c r="G276" s="68">
        <v>1</v>
      </c>
      <c r="H276" s="69">
        <v>1000</v>
      </c>
      <c r="I276" s="69">
        <v>1000</v>
      </c>
    </row>
    <row r="277" ht="19.5" customHeight="1" spans="1:9">
      <c r="A277" s="66" t="s">
        <v>70</v>
      </c>
      <c r="B277" s="38" t="s">
        <v>91</v>
      </c>
      <c r="C277" s="38" t="s">
        <v>2075</v>
      </c>
      <c r="D277" s="67" t="s">
        <v>2085</v>
      </c>
      <c r="E277" s="28" t="s">
        <v>1633</v>
      </c>
      <c r="F277" s="65" t="s">
        <v>1634</v>
      </c>
      <c r="G277" s="68">
        <v>3</v>
      </c>
      <c r="H277" s="69">
        <v>40000</v>
      </c>
      <c r="I277" s="69">
        <v>120000</v>
      </c>
    </row>
    <row r="278" ht="19.5" customHeight="1" spans="1:9">
      <c r="A278" s="66" t="s">
        <v>70</v>
      </c>
      <c r="B278" s="38" t="s">
        <v>91</v>
      </c>
      <c r="C278" s="38" t="s">
        <v>2075</v>
      </c>
      <c r="D278" s="67" t="s">
        <v>2085</v>
      </c>
      <c r="E278" s="28" t="s">
        <v>1633</v>
      </c>
      <c r="F278" s="65" t="s">
        <v>1634</v>
      </c>
      <c r="G278" s="68">
        <v>2</v>
      </c>
      <c r="H278" s="69">
        <v>2500</v>
      </c>
      <c r="I278" s="69">
        <v>5000</v>
      </c>
    </row>
    <row r="279" ht="19.5" customHeight="1" spans="1:9">
      <c r="A279" s="66" t="s">
        <v>70</v>
      </c>
      <c r="B279" s="38" t="s">
        <v>91</v>
      </c>
      <c r="C279" s="38" t="s">
        <v>2075</v>
      </c>
      <c r="D279" s="67" t="s">
        <v>2085</v>
      </c>
      <c r="E279" s="28" t="s">
        <v>1633</v>
      </c>
      <c r="F279" s="65" t="s">
        <v>1634</v>
      </c>
      <c r="G279" s="68">
        <v>2</v>
      </c>
      <c r="H279" s="69">
        <v>4500</v>
      </c>
      <c r="I279" s="69">
        <v>9000</v>
      </c>
    </row>
    <row r="280" ht="19.5" customHeight="1" spans="1:9">
      <c r="A280" s="66" t="s">
        <v>70</v>
      </c>
      <c r="B280" s="38" t="s">
        <v>91</v>
      </c>
      <c r="C280" s="38" t="s">
        <v>2075</v>
      </c>
      <c r="D280" s="67" t="s">
        <v>2085</v>
      </c>
      <c r="E280" s="28" t="s">
        <v>1633</v>
      </c>
      <c r="F280" s="65" t="s">
        <v>1634</v>
      </c>
      <c r="G280" s="68">
        <v>2</v>
      </c>
      <c r="H280" s="69">
        <v>9000</v>
      </c>
      <c r="I280" s="69">
        <v>18000</v>
      </c>
    </row>
    <row r="281" ht="19.5" customHeight="1" spans="1:9">
      <c r="A281" s="66" t="s">
        <v>70</v>
      </c>
      <c r="B281" s="38" t="s">
        <v>91</v>
      </c>
      <c r="C281" s="38" t="s">
        <v>2075</v>
      </c>
      <c r="D281" s="67" t="s">
        <v>2085</v>
      </c>
      <c r="E281" s="28" t="s">
        <v>1633</v>
      </c>
      <c r="F281" s="65" t="s">
        <v>1634</v>
      </c>
      <c r="G281" s="68">
        <v>2</v>
      </c>
      <c r="H281" s="69">
        <v>10000</v>
      </c>
      <c r="I281" s="69">
        <v>20000</v>
      </c>
    </row>
    <row r="282" ht="19.5" customHeight="1" spans="1:9">
      <c r="A282" s="66" t="s">
        <v>70</v>
      </c>
      <c r="B282" s="38" t="s">
        <v>91</v>
      </c>
      <c r="C282" s="38" t="s">
        <v>2075</v>
      </c>
      <c r="D282" s="67" t="s">
        <v>2085</v>
      </c>
      <c r="E282" s="28" t="s">
        <v>1633</v>
      </c>
      <c r="F282" s="65" t="s">
        <v>1634</v>
      </c>
      <c r="G282" s="68">
        <v>2</v>
      </c>
      <c r="H282" s="69">
        <v>4500</v>
      </c>
      <c r="I282" s="69">
        <v>9000</v>
      </c>
    </row>
    <row r="283" ht="19.5" customHeight="1" spans="1:9">
      <c r="A283" s="66" t="s">
        <v>70</v>
      </c>
      <c r="B283" s="38" t="s">
        <v>91</v>
      </c>
      <c r="C283" s="38" t="s">
        <v>2075</v>
      </c>
      <c r="D283" s="67" t="s">
        <v>2085</v>
      </c>
      <c r="E283" s="28" t="s">
        <v>1633</v>
      </c>
      <c r="F283" s="65" t="s">
        <v>1177</v>
      </c>
      <c r="G283" s="68">
        <v>3</v>
      </c>
      <c r="H283" s="69">
        <v>8000</v>
      </c>
      <c r="I283" s="69">
        <v>24000</v>
      </c>
    </row>
    <row r="284" ht="19.5" customHeight="1" spans="1:9">
      <c r="A284" s="66" t="s">
        <v>70</v>
      </c>
      <c r="B284" s="38" t="s">
        <v>91</v>
      </c>
      <c r="C284" s="38" t="s">
        <v>2075</v>
      </c>
      <c r="D284" s="67" t="s">
        <v>2085</v>
      </c>
      <c r="E284" s="28" t="s">
        <v>1633</v>
      </c>
      <c r="F284" s="65" t="s">
        <v>1738</v>
      </c>
      <c r="G284" s="68">
        <v>4</v>
      </c>
      <c r="H284" s="69">
        <v>300</v>
      </c>
      <c r="I284" s="69">
        <v>1200</v>
      </c>
    </row>
    <row r="285" ht="19.5" customHeight="1" spans="1:9">
      <c r="A285" s="66" t="s">
        <v>70</v>
      </c>
      <c r="B285" s="38" t="s">
        <v>91</v>
      </c>
      <c r="C285" s="38" t="s">
        <v>2075</v>
      </c>
      <c r="D285" s="67" t="s">
        <v>2085</v>
      </c>
      <c r="E285" s="28" t="s">
        <v>1633</v>
      </c>
      <c r="F285" s="65" t="s">
        <v>1634</v>
      </c>
      <c r="G285" s="68">
        <v>1</v>
      </c>
      <c r="H285" s="69">
        <v>14000</v>
      </c>
      <c r="I285" s="69">
        <v>14000</v>
      </c>
    </row>
    <row r="286" ht="19.5" customHeight="1" spans="1:9">
      <c r="A286" s="66" t="s">
        <v>70</v>
      </c>
      <c r="B286" s="38" t="s">
        <v>93</v>
      </c>
      <c r="C286" s="38" t="s">
        <v>2075</v>
      </c>
      <c r="D286" s="67" t="s">
        <v>2077</v>
      </c>
      <c r="E286" s="28" t="s">
        <v>1671</v>
      </c>
      <c r="F286" s="65" t="s">
        <v>1177</v>
      </c>
      <c r="G286" s="68">
        <v>4</v>
      </c>
      <c r="H286" s="69">
        <v>5000</v>
      </c>
      <c r="I286" s="69">
        <v>20000</v>
      </c>
    </row>
    <row r="287" ht="19.5" customHeight="1" spans="1:9">
      <c r="A287" s="66" t="s">
        <v>70</v>
      </c>
      <c r="B287" s="38" t="s">
        <v>93</v>
      </c>
      <c r="C287" s="38" t="s">
        <v>2075</v>
      </c>
      <c r="D287" s="67" t="s">
        <v>2138</v>
      </c>
      <c r="E287" s="28" t="s">
        <v>1940</v>
      </c>
      <c r="F287" s="65" t="s">
        <v>1634</v>
      </c>
      <c r="G287" s="68">
        <v>1</v>
      </c>
      <c r="H287" s="69">
        <v>3000</v>
      </c>
      <c r="I287" s="69">
        <v>3000</v>
      </c>
    </row>
    <row r="288" ht="19.5" customHeight="1" spans="1:9">
      <c r="A288" s="66" t="s">
        <v>70</v>
      </c>
      <c r="B288" s="38" t="s">
        <v>93</v>
      </c>
      <c r="C288" s="38" t="s">
        <v>2075</v>
      </c>
      <c r="D288" s="67" t="s">
        <v>2121</v>
      </c>
      <c r="E288" s="28" t="s">
        <v>1846</v>
      </c>
      <c r="F288" s="65" t="s">
        <v>1634</v>
      </c>
      <c r="G288" s="68">
        <v>1</v>
      </c>
      <c r="H288" s="69">
        <v>9000</v>
      </c>
      <c r="I288" s="69">
        <v>9000</v>
      </c>
    </row>
    <row r="289" ht="19.5" customHeight="1" spans="1:9">
      <c r="A289" s="66" t="s">
        <v>70</v>
      </c>
      <c r="B289" s="38" t="s">
        <v>93</v>
      </c>
      <c r="C289" s="38" t="s">
        <v>2075</v>
      </c>
      <c r="D289" s="67" t="s">
        <v>2121</v>
      </c>
      <c r="E289" s="28" t="s">
        <v>1846</v>
      </c>
      <c r="F289" s="65" t="s">
        <v>1634</v>
      </c>
      <c r="G289" s="68">
        <v>2</v>
      </c>
      <c r="H289" s="69">
        <v>13000</v>
      </c>
      <c r="I289" s="69">
        <v>26000</v>
      </c>
    </row>
    <row r="290" ht="19.5" customHeight="1" spans="1:9">
      <c r="A290" s="66" t="s">
        <v>70</v>
      </c>
      <c r="B290" s="38" t="s">
        <v>93</v>
      </c>
      <c r="C290" s="38" t="s">
        <v>2075</v>
      </c>
      <c r="D290" s="67" t="s">
        <v>2122</v>
      </c>
      <c r="E290" s="28" t="s">
        <v>2123</v>
      </c>
      <c r="F290" s="65" t="s">
        <v>1634</v>
      </c>
      <c r="G290" s="68">
        <v>1</v>
      </c>
      <c r="H290" s="69">
        <v>100000</v>
      </c>
      <c r="I290" s="69">
        <v>100000</v>
      </c>
    </row>
    <row r="291" ht="19.5" customHeight="1" spans="1:9">
      <c r="A291" s="66" t="s">
        <v>70</v>
      </c>
      <c r="B291" s="38" t="s">
        <v>93</v>
      </c>
      <c r="C291" s="38" t="s">
        <v>2075</v>
      </c>
      <c r="D291" s="67" t="s">
        <v>2085</v>
      </c>
      <c r="E291" s="28" t="s">
        <v>1633</v>
      </c>
      <c r="F291" s="65" t="s">
        <v>1695</v>
      </c>
      <c r="G291" s="68">
        <v>1</v>
      </c>
      <c r="H291" s="69">
        <v>35000</v>
      </c>
      <c r="I291" s="69">
        <v>35000</v>
      </c>
    </row>
    <row r="292" ht="19.5" customHeight="1" spans="1:9">
      <c r="A292" s="66" t="s">
        <v>70</v>
      </c>
      <c r="B292" s="38" t="s">
        <v>93</v>
      </c>
      <c r="C292" s="38" t="s">
        <v>2075</v>
      </c>
      <c r="D292" s="67" t="s">
        <v>2085</v>
      </c>
      <c r="E292" s="28" t="s">
        <v>1633</v>
      </c>
      <c r="F292" s="65" t="s">
        <v>1634</v>
      </c>
      <c r="G292" s="68">
        <v>1</v>
      </c>
      <c r="H292" s="69">
        <v>3500</v>
      </c>
      <c r="I292" s="69">
        <v>3500</v>
      </c>
    </row>
    <row r="293" ht="19.5" customHeight="1" spans="1:9">
      <c r="A293" s="66" t="s">
        <v>70</v>
      </c>
      <c r="B293" s="38" t="s">
        <v>93</v>
      </c>
      <c r="C293" s="38" t="s">
        <v>2075</v>
      </c>
      <c r="D293" s="67" t="s">
        <v>2085</v>
      </c>
      <c r="E293" s="28" t="s">
        <v>1633</v>
      </c>
      <c r="F293" s="65" t="s">
        <v>1695</v>
      </c>
      <c r="G293" s="68">
        <v>3</v>
      </c>
      <c r="H293" s="69">
        <v>1500</v>
      </c>
      <c r="I293" s="69">
        <v>4500</v>
      </c>
    </row>
    <row r="294" ht="19.5" customHeight="1" spans="1:9">
      <c r="A294" s="66" t="s">
        <v>70</v>
      </c>
      <c r="B294" s="38" t="s">
        <v>93</v>
      </c>
      <c r="C294" s="38" t="s">
        <v>2086</v>
      </c>
      <c r="D294" s="67" t="s">
        <v>2139</v>
      </c>
      <c r="E294" s="28" t="s">
        <v>1934</v>
      </c>
      <c r="F294" s="65" t="s">
        <v>1738</v>
      </c>
      <c r="G294" s="68">
        <v>5</v>
      </c>
      <c r="H294" s="69">
        <v>1000</v>
      </c>
      <c r="I294" s="69">
        <v>5000</v>
      </c>
    </row>
    <row r="295" ht="19.5" customHeight="1" spans="1:9">
      <c r="A295" s="66" t="s">
        <v>70</v>
      </c>
      <c r="B295" s="38" t="s">
        <v>93</v>
      </c>
      <c r="C295" s="38" t="s">
        <v>2086</v>
      </c>
      <c r="D295" s="67" t="s">
        <v>2140</v>
      </c>
      <c r="E295" s="28" t="s">
        <v>1932</v>
      </c>
      <c r="F295" s="65" t="s">
        <v>1695</v>
      </c>
      <c r="G295" s="68">
        <v>6</v>
      </c>
      <c r="H295" s="69">
        <v>500</v>
      </c>
      <c r="I295" s="69">
        <v>3000</v>
      </c>
    </row>
    <row r="296" ht="19.5" customHeight="1" spans="1:9">
      <c r="A296" s="66" t="s">
        <v>70</v>
      </c>
      <c r="B296" s="38" t="s">
        <v>93</v>
      </c>
      <c r="C296" s="38" t="s">
        <v>2086</v>
      </c>
      <c r="D296" s="67" t="s">
        <v>2134</v>
      </c>
      <c r="E296" s="28" t="s">
        <v>1732</v>
      </c>
      <c r="F296" s="65" t="s">
        <v>710</v>
      </c>
      <c r="G296" s="68">
        <v>1</v>
      </c>
      <c r="H296" s="69">
        <v>3000</v>
      </c>
      <c r="I296" s="69">
        <v>3000</v>
      </c>
    </row>
    <row r="297" ht="19.5" customHeight="1" spans="1:9">
      <c r="A297" s="66" t="s">
        <v>70</v>
      </c>
      <c r="B297" s="38" t="s">
        <v>95</v>
      </c>
      <c r="C297" s="38" t="s">
        <v>2075</v>
      </c>
      <c r="D297" s="67" t="s">
        <v>2077</v>
      </c>
      <c r="E297" s="28" t="s">
        <v>1671</v>
      </c>
      <c r="F297" s="65" t="s">
        <v>1634</v>
      </c>
      <c r="G297" s="68">
        <v>11</v>
      </c>
      <c r="H297" s="69">
        <v>5000</v>
      </c>
      <c r="I297" s="69">
        <v>55000</v>
      </c>
    </row>
    <row r="298" ht="19.5" customHeight="1" spans="1:9">
      <c r="A298" s="66" t="s">
        <v>70</v>
      </c>
      <c r="B298" s="38" t="s">
        <v>95</v>
      </c>
      <c r="C298" s="38" t="s">
        <v>2075</v>
      </c>
      <c r="D298" s="67" t="s">
        <v>2093</v>
      </c>
      <c r="E298" s="28" t="s">
        <v>1685</v>
      </c>
      <c r="F298" s="65" t="s">
        <v>1634</v>
      </c>
      <c r="G298" s="68">
        <v>6</v>
      </c>
      <c r="H298" s="69">
        <v>7000</v>
      </c>
      <c r="I298" s="69">
        <v>42000</v>
      </c>
    </row>
    <row r="299" ht="19.5" customHeight="1" spans="1:9">
      <c r="A299" s="66" t="s">
        <v>70</v>
      </c>
      <c r="B299" s="38" t="s">
        <v>95</v>
      </c>
      <c r="C299" s="38" t="s">
        <v>2075</v>
      </c>
      <c r="D299" s="67" t="s">
        <v>2079</v>
      </c>
      <c r="E299" s="28" t="s">
        <v>1644</v>
      </c>
      <c r="F299" s="65" t="s">
        <v>1634</v>
      </c>
      <c r="G299" s="68">
        <v>3</v>
      </c>
      <c r="H299" s="69">
        <v>1200</v>
      </c>
      <c r="I299" s="69">
        <v>3600</v>
      </c>
    </row>
    <row r="300" ht="19.5" customHeight="1" spans="1:9">
      <c r="A300" s="66" t="s">
        <v>70</v>
      </c>
      <c r="B300" s="38" t="s">
        <v>95</v>
      </c>
      <c r="C300" s="38" t="s">
        <v>2075</v>
      </c>
      <c r="D300" s="67" t="s">
        <v>2104</v>
      </c>
      <c r="E300" s="28" t="s">
        <v>1729</v>
      </c>
      <c r="F300" s="65" t="s">
        <v>1634</v>
      </c>
      <c r="G300" s="68">
        <v>1</v>
      </c>
      <c r="H300" s="69">
        <v>16000</v>
      </c>
      <c r="I300" s="69">
        <v>16000</v>
      </c>
    </row>
    <row r="301" ht="19.5" customHeight="1" spans="1:9">
      <c r="A301" s="66" t="s">
        <v>70</v>
      </c>
      <c r="B301" s="38" t="s">
        <v>95</v>
      </c>
      <c r="C301" s="38" t="s">
        <v>2075</v>
      </c>
      <c r="D301" s="67" t="s">
        <v>2104</v>
      </c>
      <c r="E301" s="28" t="s">
        <v>1729</v>
      </c>
      <c r="F301" s="65" t="s">
        <v>1634</v>
      </c>
      <c r="G301" s="68">
        <v>1</v>
      </c>
      <c r="H301" s="69">
        <v>5800</v>
      </c>
      <c r="I301" s="69">
        <v>5800</v>
      </c>
    </row>
    <row r="302" ht="19.5" customHeight="1" spans="1:9">
      <c r="A302" s="66" t="s">
        <v>70</v>
      </c>
      <c r="B302" s="38" t="s">
        <v>95</v>
      </c>
      <c r="C302" s="38" t="s">
        <v>2075</v>
      </c>
      <c r="D302" s="67" t="s">
        <v>2105</v>
      </c>
      <c r="E302" s="28" t="s">
        <v>1794</v>
      </c>
      <c r="F302" s="65" t="s">
        <v>1634</v>
      </c>
      <c r="G302" s="68">
        <v>2</v>
      </c>
      <c r="H302" s="69">
        <v>1650</v>
      </c>
      <c r="I302" s="69">
        <v>3300</v>
      </c>
    </row>
    <row r="303" ht="19.5" customHeight="1" spans="1:9">
      <c r="A303" s="66" t="s">
        <v>70</v>
      </c>
      <c r="B303" s="38" t="s">
        <v>95</v>
      </c>
      <c r="C303" s="38" t="s">
        <v>2075</v>
      </c>
      <c r="D303" s="67" t="s">
        <v>2136</v>
      </c>
      <c r="E303" s="28" t="s">
        <v>1921</v>
      </c>
      <c r="F303" s="65" t="s">
        <v>1634</v>
      </c>
      <c r="G303" s="68">
        <v>2</v>
      </c>
      <c r="H303" s="69">
        <v>5000</v>
      </c>
      <c r="I303" s="69">
        <v>10000</v>
      </c>
    </row>
    <row r="304" ht="19.5" customHeight="1" spans="1:9">
      <c r="A304" s="66" t="s">
        <v>70</v>
      </c>
      <c r="B304" s="38" t="s">
        <v>95</v>
      </c>
      <c r="C304" s="38" t="s">
        <v>2075</v>
      </c>
      <c r="D304" s="67" t="s">
        <v>2141</v>
      </c>
      <c r="E304" s="28" t="s">
        <v>2000</v>
      </c>
      <c r="F304" s="65" t="s">
        <v>847</v>
      </c>
      <c r="G304" s="68">
        <v>4</v>
      </c>
      <c r="H304" s="69">
        <v>270</v>
      </c>
      <c r="I304" s="69">
        <v>1080</v>
      </c>
    </row>
    <row r="305" ht="19.5" customHeight="1" spans="1:9">
      <c r="A305" s="66" t="s">
        <v>70</v>
      </c>
      <c r="B305" s="38" t="s">
        <v>95</v>
      </c>
      <c r="C305" s="38" t="s">
        <v>2075</v>
      </c>
      <c r="D305" s="67" t="s">
        <v>2142</v>
      </c>
      <c r="E305" s="28" t="s">
        <v>1998</v>
      </c>
      <c r="F305" s="65" t="s">
        <v>1634</v>
      </c>
      <c r="G305" s="68">
        <v>1</v>
      </c>
      <c r="H305" s="69">
        <v>800</v>
      </c>
      <c r="I305" s="69">
        <v>800</v>
      </c>
    </row>
    <row r="306" ht="19.5" customHeight="1" spans="1:9">
      <c r="A306" s="66" t="s">
        <v>70</v>
      </c>
      <c r="B306" s="38" t="s">
        <v>95</v>
      </c>
      <c r="C306" s="38" t="s">
        <v>2075</v>
      </c>
      <c r="D306" s="67" t="s">
        <v>2143</v>
      </c>
      <c r="E306" s="28" t="s">
        <v>1961</v>
      </c>
      <c r="F306" s="65" t="s">
        <v>1634</v>
      </c>
      <c r="G306" s="68">
        <v>1</v>
      </c>
      <c r="H306" s="69">
        <v>3500</v>
      </c>
      <c r="I306" s="69">
        <v>3500</v>
      </c>
    </row>
    <row r="307" ht="19.5" customHeight="1" spans="1:9">
      <c r="A307" s="66" t="s">
        <v>70</v>
      </c>
      <c r="B307" s="38" t="s">
        <v>95</v>
      </c>
      <c r="C307" s="38" t="s">
        <v>2075</v>
      </c>
      <c r="D307" s="67" t="s">
        <v>2138</v>
      </c>
      <c r="E307" s="28" t="s">
        <v>1940</v>
      </c>
      <c r="F307" s="65" t="s">
        <v>847</v>
      </c>
      <c r="G307" s="68">
        <v>1</v>
      </c>
      <c r="H307" s="69">
        <v>1000</v>
      </c>
      <c r="I307" s="69">
        <v>1000</v>
      </c>
    </row>
    <row r="308" ht="19.5" customHeight="1" spans="1:9">
      <c r="A308" s="66" t="s">
        <v>70</v>
      </c>
      <c r="B308" s="38" t="s">
        <v>95</v>
      </c>
      <c r="C308" s="38" t="s">
        <v>2075</v>
      </c>
      <c r="D308" s="67" t="s">
        <v>2144</v>
      </c>
      <c r="E308" s="28" t="s">
        <v>2020</v>
      </c>
      <c r="F308" s="65" t="s">
        <v>847</v>
      </c>
      <c r="G308" s="68">
        <v>4</v>
      </c>
      <c r="H308" s="69">
        <v>350</v>
      </c>
      <c r="I308" s="69">
        <v>1400</v>
      </c>
    </row>
    <row r="309" ht="19.5" customHeight="1" spans="1:9">
      <c r="A309" s="66" t="s">
        <v>70</v>
      </c>
      <c r="B309" s="38" t="s">
        <v>95</v>
      </c>
      <c r="C309" s="38" t="s">
        <v>2075</v>
      </c>
      <c r="D309" s="67" t="s">
        <v>2145</v>
      </c>
      <c r="E309" s="28" t="s">
        <v>1954</v>
      </c>
      <c r="F309" s="65" t="s">
        <v>1634</v>
      </c>
      <c r="G309" s="68">
        <v>1</v>
      </c>
      <c r="H309" s="69">
        <v>3000</v>
      </c>
      <c r="I309" s="69">
        <v>3000</v>
      </c>
    </row>
    <row r="310" ht="19.5" customHeight="1" spans="1:9">
      <c r="A310" s="66" t="s">
        <v>70</v>
      </c>
      <c r="B310" s="38" t="s">
        <v>95</v>
      </c>
      <c r="C310" s="38" t="s">
        <v>2075</v>
      </c>
      <c r="D310" s="67" t="s">
        <v>2116</v>
      </c>
      <c r="E310" s="28" t="s">
        <v>1797</v>
      </c>
      <c r="F310" s="65" t="s">
        <v>847</v>
      </c>
      <c r="G310" s="68">
        <v>1</v>
      </c>
      <c r="H310" s="69">
        <v>1600</v>
      </c>
      <c r="I310" s="69">
        <v>1600</v>
      </c>
    </row>
    <row r="311" ht="19.5" customHeight="1" spans="1:9">
      <c r="A311" s="66" t="s">
        <v>70</v>
      </c>
      <c r="B311" s="38" t="s">
        <v>95</v>
      </c>
      <c r="C311" s="38" t="s">
        <v>2075</v>
      </c>
      <c r="D311" s="67" t="s">
        <v>2116</v>
      </c>
      <c r="E311" s="28" t="s">
        <v>1797</v>
      </c>
      <c r="F311" s="65" t="s">
        <v>1634</v>
      </c>
      <c r="G311" s="68">
        <v>1</v>
      </c>
      <c r="H311" s="69">
        <v>5500</v>
      </c>
      <c r="I311" s="69">
        <v>5500</v>
      </c>
    </row>
    <row r="312" ht="19.5" customHeight="1" spans="1:9">
      <c r="A312" s="66" t="s">
        <v>70</v>
      </c>
      <c r="B312" s="38" t="s">
        <v>95</v>
      </c>
      <c r="C312" s="38" t="s">
        <v>2075</v>
      </c>
      <c r="D312" s="67" t="s">
        <v>2116</v>
      </c>
      <c r="E312" s="28" t="s">
        <v>1797</v>
      </c>
      <c r="F312" s="65" t="s">
        <v>1634</v>
      </c>
      <c r="G312" s="68">
        <v>1</v>
      </c>
      <c r="H312" s="69">
        <v>1800</v>
      </c>
      <c r="I312" s="69">
        <v>1800</v>
      </c>
    </row>
    <row r="313" ht="19.5" customHeight="1" spans="1:9">
      <c r="A313" s="66" t="s">
        <v>70</v>
      </c>
      <c r="B313" s="38" t="s">
        <v>95</v>
      </c>
      <c r="C313" s="38" t="s">
        <v>2075</v>
      </c>
      <c r="D313" s="67" t="s">
        <v>2119</v>
      </c>
      <c r="E313" s="28" t="s">
        <v>1874</v>
      </c>
      <c r="F313" s="65" t="s">
        <v>1634</v>
      </c>
      <c r="G313" s="68">
        <v>1</v>
      </c>
      <c r="H313" s="69">
        <v>10000</v>
      </c>
      <c r="I313" s="69">
        <v>10000</v>
      </c>
    </row>
    <row r="314" ht="19.5" customHeight="1" spans="1:9">
      <c r="A314" s="66" t="s">
        <v>70</v>
      </c>
      <c r="B314" s="38" t="s">
        <v>95</v>
      </c>
      <c r="C314" s="38" t="s">
        <v>2075</v>
      </c>
      <c r="D314" s="67" t="s">
        <v>2121</v>
      </c>
      <c r="E314" s="28" t="s">
        <v>1846</v>
      </c>
      <c r="F314" s="65" t="s">
        <v>847</v>
      </c>
      <c r="G314" s="68">
        <v>1</v>
      </c>
      <c r="H314" s="69">
        <v>4700</v>
      </c>
      <c r="I314" s="69">
        <v>4700</v>
      </c>
    </row>
    <row r="315" ht="19.5" customHeight="1" spans="1:9">
      <c r="A315" s="66" t="s">
        <v>70</v>
      </c>
      <c r="B315" s="38" t="s">
        <v>95</v>
      </c>
      <c r="C315" s="38" t="s">
        <v>2075</v>
      </c>
      <c r="D315" s="67" t="s">
        <v>2121</v>
      </c>
      <c r="E315" s="28" t="s">
        <v>1846</v>
      </c>
      <c r="F315" s="65" t="s">
        <v>1177</v>
      </c>
      <c r="G315" s="68">
        <v>1</v>
      </c>
      <c r="H315" s="69">
        <v>8000</v>
      </c>
      <c r="I315" s="69">
        <v>8000</v>
      </c>
    </row>
    <row r="316" ht="19.5" customHeight="1" spans="1:9">
      <c r="A316" s="66" t="s">
        <v>70</v>
      </c>
      <c r="B316" s="38" t="s">
        <v>95</v>
      </c>
      <c r="C316" s="38" t="s">
        <v>2075</v>
      </c>
      <c r="D316" s="67" t="s">
        <v>2121</v>
      </c>
      <c r="E316" s="28" t="s">
        <v>1846</v>
      </c>
      <c r="F316" s="65" t="s">
        <v>1634</v>
      </c>
      <c r="G316" s="68">
        <v>1</v>
      </c>
      <c r="H316" s="69">
        <v>3000</v>
      </c>
      <c r="I316" s="69">
        <v>3000</v>
      </c>
    </row>
    <row r="317" ht="19.5" customHeight="1" spans="1:9">
      <c r="A317" s="66" t="s">
        <v>70</v>
      </c>
      <c r="B317" s="38" t="s">
        <v>95</v>
      </c>
      <c r="C317" s="38" t="s">
        <v>2075</v>
      </c>
      <c r="D317" s="67" t="s">
        <v>2121</v>
      </c>
      <c r="E317" s="28" t="s">
        <v>1846</v>
      </c>
      <c r="F317" s="65" t="s">
        <v>847</v>
      </c>
      <c r="G317" s="68">
        <v>1</v>
      </c>
      <c r="H317" s="69">
        <v>7500</v>
      </c>
      <c r="I317" s="69">
        <v>7500</v>
      </c>
    </row>
    <row r="318" ht="19.5" customHeight="1" spans="1:9">
      <c r="A318" s="66" t="s">
        <v>70</v>
      </c>
      <c r="B318" s="38" t="s">
        <v>95</v>
      </c>
      <c r="C318" s="38" t="s">
        <v>2075</v>
      </c>
      <c r="D318" s="67" t="s">
        <v>2121</v>
      </c>
      <c r="E318" s="28" t="s">
        <v>1846</v>
      </c>
      <c r="F318" s="65" t="s">
        <v>1738</v>
      </c>
      <c r="G318" s="68">
        <v>4</v>
      </c>
      <c r="H318" s="69">
        <v>2500</v>
      </c>
      <c r="I318" s="69">
        <v>10000</v>
      </c>
    </row>
    <row r="319" ht="19.5" customHeight="1" spans="1:9">
      <c r="A319" s="66" t="s">
        <v>70</v>
      </c>
      <c r="B319" s="38" t="s">
        <v>95</v>
      </c>
      <c r="C319" s="38" t="s">
        <v>2075</v>
      </c>
      <c r="D319" s="67" t="s">
        <v>2121</v>
      </c>
      <c r="E319" s="28" t="s">
        <v>1846</v>
      </c>
      <c r="F319" s="65" t="s">
        <v>1738</v>
      </c>
      <c r="G319" s="68">
        <v>1</v>
      </c>
      <c r="H319" s="69">
        <v>12000</v>
      </c>
      <c r="I319" s="69">
        <v>12000</v>
      </c>
    </row>
    <row r="320" ht="19.5" customHeight="1" spans="1:9">
      <c r="A320" s="66" t="s">
        <v>70</v>
      </c>
      <c r="B320" s="38" t="s">
        <v>95</v>
      </c>
      <c r="C320" s="38" t="s">
        <v>2075</v>
      </c>
      <c r="D320" s="67" t="s">
        <v>2121</v>
      </c>
      <c r="E320" s="28" t="s">
        <v>1846</v>
      </c>
      <c r="F320" s="65" t="s">
        <v>1634</v>
      </c>
      <c r="G320" s="68">
        <v>1</v>
      </c>
      <c r="H320" s="69">
        <v>19000</v>
      </c>
      <c r="I320" s="69">
        <v>19000</v>
      </c>
    </row>
    <row r="321" ht="19.5" customHeight="1" spans="1:9">
      <c r="A321" s="66" t="s">
        <v>70</v>
      </c>
      <c r="B321" s="38" t="s">
        <v>95</v>
      </c>
      <c r="C321" s="38" t="s">
        <v>2075</v>
      </c>
      <c r="D321" s="67" t="s">
        <v>2121</v>
      </c>
      <c r="E321" s="28" t="s">
        <v>1846</v>
      </c>
      <c r="F321" s="65" t="s">
        <v>1634</v>
      </c>
      <c r="G321" s="68">
        <v>1</v>
      </c>
      <c r="H321" s="69">
        <v>3600</v>
      </c>
      <c r="I321" s="69">
        <v>3600</v>
      </c>
    </row>
    <row r="322" ht="19.5" customHeight="1" spans="1:9">
      <c r="A322" s="66" t="s">
        <v>70</v>
      </c>
      <c r="B322" s="38" t="s">
        <v>95</v>
      </c>
      <c r="C322" s="38" t="s">
        <v>2075</v>
      </c>
      <c r="D322" s="67" t="s">
        <v>2121</v>
      </c>
      <c r="E322" s="28" t="s">
        <v>1846</v>
      </c>
      <c r="F322" s="65" t="s">
        <v>1634</v>
      </c>
      <c r="G322" s="68">
        <v>2</v>
      </c>
      <c r="H322" s="69">
        <v>25000</v>
      </c>
      <c r="I322" s="69">
        <v>50000</v>
      </c>
    </row>
    <row r="323" ht="19.5" customHeight="1" spans="1:9">
      <c r="A323" s="66" t="s">
        <v>70</v>
      </c>
      <c r="B323" s="38" t="s">
        <v>95</v>
      </c>
      <c r="C323" s="38" t="s">
        <v>2075</v>
      </c>
      <c r="D323" s="67" t="s">
        <v>2121</v>
      </c>
      <c r="E323" s="28" t="s">
        <v>1846</v>
      </c>
      <c r="F323" s="65" t="s">
        <v>1634</v>
      </c>
      <c r="G323" s="68">
        <v>1</v>
      </c>
      <c r="H323" s="69">
        <v>20000</v>
      </c>
      <c r="I323" s="69">
        <v>20000</v>
      </c>
    </row>
    <row r="324" ht="19.5" customHeight="1" spans="1:9">
      <c r="A324" s="66" t="s">
        <v>70</v>
      </c>
      <c r="B324" s="38" t="s">
        <v>95</v>
      </c>
      <c r="C324" s="38" t="s">
        <v>2075</v>
      </c>
      <c r="D324" s="67" t="s">
        <v>2121</v>
      </c>
      <c r="E324" s="28" t="s">
        <v>1846</v>
      </c>
      <c r="F324" s="65" t="s">
        <v>1634</v>
      </c>
      <c r="G324" s="68">
        <v>1</v>
      </c>
      <c r="H324" s="69">
        <v>3000</v>
      </c>
      <c r="I324" s="69">
        <v>3000</v>
      </c>
    </row>
    <row r="325" ht="19.5" customHeight="1" spans="1:9">
      <c r="A325" s="66" t="s">
        <v>70</v>
      </c>
      <c r="B325" s="38" t="s">
        <v>95</v>
      </c>
      <c r="C325" s="38" t="s">
        <v>2075</v>
      </c>
      <c r="D325" s="67" t="s">
        <v>2121</v>
      </c>
      <c r="E325" s="28" t="s">
        <v>1846</v>
      </c>
      <c r="F325" s="65" t="s">
        <v>1738</v>
      </c>
      <c r="G325" s="68">
        <v>3</v>
      </c>
      <c r="H325" s="69">
        <v>2500</v>
      </c>
      <c r="I325" s="69">
        <v>7500</v>
      </c>
    </row>
    <row r="326" ht="19.5" customHeight="1" spans="1:9">
      <c r="A326" s="66" t="s">
        <v>70</v>
      </c>
      <c r="B326" s="38" t="s">
        <v>95</v>
      </c>
      <c r="C326" s="38" t="s">
        <v>2075</v>
      </c>
      <c r="D326" s="67" t="s">
        <v>2121</v>
      </c>
      <c r="E326" s="28" t="s">
        <v>1846</v>
      </c>
      <c r="F326" s="65" t="s">
        <v>847</v>
      </c>
      <c r="G326" s="68">
        <v>1</v>
      </c>
      <c r="H326" s="69">
        <v>2000</v>
      </c>
      <c r="I326" s="69">
        <v>2000</v>
      </c>
    </row>
    <row r="327" ht="19.5" customHeight="1" spans="1:9">
      <c r="A327" s="66" t="s">
        <v>70</v>
      </c>
      <c r="B327" s="38" t="s">
        <v>95</v>
      </c>
      <c r="C327" s="38" t="s">
        <v>2075</v>
      </c>
      <c r="D327" s="67" t="s">
        <v>2121</v>
      </c>
      <c r="E327" s="28" t="s">
        <v>1846</v>
      </c>
      <c r="F327" s="65" t="s">
        <v>1634</v>
      </c>
      <c r="G327" s="68">
        <v>5</v>
      </c>
      <c r="H327" s="69">
        <v>1200</v>
      </c>
      <c r="I327" s="69">
        <v>6000</v>
      </c>
    </row>
    <row r="328" ht="19.5" customHeight="1" spans="1:9">
      <c r="A328" s="66" t="s">
        <v>70</v>
      </c>
      <c r="B328" s="38" t="s">
        <v>95</v>
      </c>
      <c r="C328" s="38" t="s">
        <v>2075</v>
      </c>
      <c r="D328" s="67" t="s">
        <v>2092</v>
      </c>
      <c r="E328" s="28" t="s">
        <v>1680</v>
      </c>
      <c r="F328" s="65" t="s">
        <v>1634</v>
      </c>
      <c r="G328" s="68">
        <v>1</v>
      </c>
      <c r="H328" s="69">
        <v>1200</v>
      </c>
      <c r="I328" s="69">
        <v>1200</v>
      </c>
    </row>
    <row r="329" ht="19.5" customHeight="1" spans="1:9">
      <c r="A329" s="66" t="s">
        <v>70</v>
      </c>
      <c r="B329" s="38" t="s">
        <v>95</v>
      </c>
      <c r="C329" s="38" t="s">
        <v>2075</v>
      </c>
      <c r="D329" s="67" t="s">
        <v>2092</v>
      </c>
      <c r="E329" s="28" t="s">
        <v>1680</v>
      </c>
      <c r="F329" s="65" t="s">
        <v>1634</v>
      </c>
      <c r="G329" s="68">
        <v>1</v>
      </c>
      <c r="H329" s="69">
        <v>2850</v>
      </c>
      <c r="I329" s="69">
        <v>2850</v>
      </c>
    </row>
    <row r="330" ht="19.5" customHeight="1" spans="1:9">
      <c r="A330" s="66" t="s">
        <v>70</v>
      </c>
      <c r="B330" s="38" t="s">
        <v>95</v>
      </c>
      <c r="C330" s="38" t="s">
        <v>2075</v>
      </c>
      <c r="D330" s="67" t="s">
        <v>2092</v>
      </c>
      <c r="E330" s="28" t="s">
        <v>1680</v>
      </c>
      <c r="F330" s="65" t="s">
        <v>1738</v>
      </c>
      <c r="G330" s="68">
        <v>5</v>
      </c>
      <c r="H330" s="69">
        <v>1200</v>
      </c>
      <c r="I330" s="69">
        <v>6000</v>
      </c>
    </row>
    <row r="331" ht="19.5" customHeight="1" spans="1:9">
      <c r="A331" s="66" t="s">
        <v>70</v>
      </c>
      <c r="B331" s="38" t="s">
        <v>95</v>
      </c>
      <c r="C331" s="38" t="s">
        <v>2075</v>
      </c>
      <c r="D331" s="67" t="s">
        <v>2092</v>
      </c>
      <c r="E331" s="28" t="s">
        <v>1680</v>
      </c>
      <c r="F331" s="65" t="s">
        <v>1634</v>
      </c>
      <c r="G331" s="68">
        <v>2</v>
      </c>
      <c r="H331" s="69">
        <v>25000</v>
      </c>
      <c r="I331" s="69">
        <v>50000</v>
      </c>
    </row>
    <row r="332" ht="19.5" customHeight="1" spans="1:9">
      <c r="A332" s="66" t="s">
        <v>70</v>
      </c>
      <c r="B332" s="38" t="s">
        <v>95</v>
      </c>
      <c r="C332" s="38" t="s">
        <v>2075</v>
      </c>
      <c r="D332" s="67" t="s">
        <v>2092</v>
      </c>
      <c r="E332" s="28" t="s">
        <v>1680</v>
      </c>
      <c r="F332" s="65" t="s">
        <v>1634</v>
      </c>
      <c r="G332" s="68">
        <v>1</v>
      </c>
      <c r="H332" s="69">
        <v>9500</v>
      </c>
      <c r="I332" s="69">
        <v>9500</v>
      </c>
    </row>
    <row r="333" ht="19.5" customHeight="1" spans="1:9">
      <c r="A333" s="66" t="s">
        <v>70</v>
      </c>
      <c r="B333" s="38" t="s">
        <v>95</v>
      </c>
      <c r="C333" s="38" t="s">
        <v>2075</v>
      </c>
      <c r="D333" s="67" t="s">
        <v>2124</v>
      </c>
      <c r="E333" s="28" t="s">
        <v>1780</v>
      </c>
      <c r="F333" s="65" t="s">
        <v>1634</v>
      </c>
      <c r="G333" s="68">
        <v>1</v>
      </c>
      <c r="H333" s="69">
        <v>3000</v>
      </c>
      <c r="I333" s="69">
        <v>3000</v>
      </c>
    </row>
    <row r="334" ht="19.5" customHeight="1" spans="1:9">
      <c r="A334" s="66" t="s">
        <v>70</v>
      </c>
      <c r="B334" s="38" t="s">
        <v>95</v>
      </c>
      <c r="C334" s="38" t="s">
        <v>2075</v>
      </c>
      <c r="D334" s="67" t="s">
        <v>2124</v>
      </c>
      <c r="E334" s="28" t="s">
        <v>1780</v>
      </c>
      <c r="F334" s="65" t="s">
        <v>1634</v>
      </c>
      <c r="G334" s="68">
        <v>1</v>
      </c>
      <c r="H334" s="69">
        <v>10000</v>
      </c>
      <c r="I334" s="69">
        <v>10000</v>
      </c>
    </row>
    <row r="335" ht="19.5" customHeight="1" spans="1:9">
      <c r="A335" s="66" t="s">
        <v>70</v>
      </c>
      <c r="B335" s="38" t="s">
        <v>95</v>
      </c>
      <c r="C335" s="38" t="s">
        <v>2075</v>
      </c>
      <c r="D335" s="67" t="s">
        <v>2125</v>
      </c>
      <c r="E335" s="28" t="s">
        <v>1857</v>
      </c>
      <c r="F335" s="65" t="s">
        <v>847</v>
      </c>
      <c r="G335" s="68">
        <v>1</v>
      </c>
      <c r="H335" s="69">
        <v>3500</v>
      </c>
      <c r="I335" s="69">
        <v>3500</v>
      </c>
    </row>
    <row r="336" ht="19.5" customHeight="1" spans="1:9">
      <c r="A336" s="66" t="s">
        <v>70</v>
      </c>
      <c r="B336" s="38" t="s">
        <v>95</v>
      </c>
      <c r="C336" s="38" t="s">
        <v>2075</v>
      </c>
      <c r="D336" s="67" t="s">
        <v>2125</v>
      </c>
      <c r="E336" s="28" t="s">
        <v>1857</v>
      </c>
      <c r="F336" s="65" t="s">
        <v>847</v>
      </c>
      <c r="G336" s="68">
        <v>1</v>
      </c>
      <c r="H336" s="69">
        <v>3500</v>
      </c>
      <c r="I336" s="69">
        <v>3500</v>
      </c>
    </row>
    <row r="337" ht="19.5" customHeight="1" spans="1:9">
      <c r="A337" s="66" t="s">
        <v>70</v>
      </c>
      <c r="B337" s="38" t="s">
        <v>95</v>
      </c>
      <c r="C337" s="38" t="s">
        <v>2075</v>
      </c>
      <c r="D337" s="67" t="s">
        <v>2127</v>
      </c>
      <c r="E337" s="28" t="s">
        <v>1821</v>
      </c>
      <c r="F337" s="65" t="s">
        <v>1634</v>
      </c>
      <c r="G337" s="68">
        <v>1</v>
      </c>
      <c r="H337" s="69">
        <v>10000</v>
      </c>
      <c r="I337" s="69">
        <v>10000</v>
      </c>
    </row>
    <row r="338" ht="19.5" customHeight="1" spans="1:9">
      <c r="A338" s="66" t="s">
        <v>70</v>
      </c>
      <c r="B338" s="38" t="s">
        <v>95</v>
      </c>
      <c r="C338" s="38" t="s">
        <v>2075</v>
      </c>
      <c r="D338" s="67" t="s">
        <v>2127</v>
      </c>
      <c r="E338" s="28" t="s">
        <v>1821</v>
      </c>
      <c r="F338" s="65" t="s">
        <v>847</v>
      </c>
      <c r="G338" s="68">
        <v>2</v>
      </c>
      <c r="H338" s="69">
        <v>1000</v>
      </c>
      <c r="I338" s="69">
        <v>2000</v>
      </c>
    </row>
    <row r="339" ht="19.5" customHeight="1" spans="1:9">
      <c r="A339" s="66" t="s">
        <v>70</v>
      </c>
      <c r="B339" s="38" t="s">
        <v>95</v>
      </c>
      <c r="C339" s="38" t="s">
        <v>2075</v>
      </c>
      <c r="D339" s="67" t="s">
        <v>2127</v>
      </c>
      <c r="E339" s="28" t="s">
        <v>1821</v>
      </c>
      <c r="F339" s="65" t="s">
        <v>1738</v>
      </c>
      <c r="G339" s="68">
        <v>1</v>
      </c>
      <c r="H339" s="69">
        <v>10000</v>
      </c>
      <c r="I339" s="69">
        <v>10000</v>
      </c>
    </row>
    <row r="340" ht="19.5" customHeight="1" spans="1:9">
      <c r="A340" s="66" t="s">
        <v>70</v>
      </c>
      <c r="B340" s="38" t="s">
        <v>95</v>
      </c>
      <c r="C340" s="38" t="s">
        <v>2075</v>
      </c>
      <c r="D340" s="67" t="s">
        <v>2127</v>
      </c>
      <c r="E340" s="28" t="s">
        <v>1821</v>
      </c>
      <c r="F340" s="65" t="s">
        <v>847</v>
      </c>
      <c r="G340" s="68">
        <v>1</v>
      </c>
      <c r="H340" s="69">
        <v>2000</v>
      </c>
      <c r="I340" s="69">
        <v>2000</v>
      </c>
    </row>
    <row r="341" ht="19.5" customHeight="1" spans="1:9">
      <c r="A341" s="66" t="s">
        <v>70</v>
      </c>
      <c r="B341" s="38" t="s">
        <v>95</v>
      </c>
      <c r="C341" s="38" t="s">
        <v>2075</v>
      </c>
      <c r="D341" s="67" t="s">
        <v>2128</v>
      </c>
      <c r="E341" s="28" t="s">
        <v>1764</v>
      </c>
      <c r="F341" s="65" t="s">
        <v>1177</v>
      </c>
      <c r="G341" s="68">
        <v>3</v>
      </c>
      <c r="H341" s="69">
        <v>1000</v>
      </c>
      <c r="I341" s="69">
        <v>3000</v>
      </c>
    </row>
    <row r="342" ht="19.5" customHeight="1" spans="1:9">
      <c r="A342" s="66" t="s">
        <v>70</v>
      </c>
      <c r="B342" s="38" t="s">
        <v>95</v>
      </c>
      <c r="C342" s="38" t="s">
        <v>2075</v>
      </c>
      <c r="D342" s="67" t="s">
        <v>2129</v>
      </c>
      <c r="E342" s="28" t="s">
        <v>1735</v>
      </c>
      <c r="F342" s="65" t="s">
        <v>1738</v>
      </c>
      <c r="G342" s="68">
        <v>30</v>
      </c>
      <c r="H342" s="69">
        <v>4000</v>
      </c>
      <c r="I342" s="69">
        <v>120000</v>
      </c>
    </row>
    <row r="343" ht="19.5" customHeight="1" spans="1:9">
      <c r="A343" s="66" t="s">
        <v>70</v>
      </c>
      <c r="B343" s="38" t="s">
        <v>95</v>
      </c>
      <c r="C343" s="38" t="s">
        <v>2075</v>
      </c>
      <c r="D343" s="67" t="s">
        <v>2082</v>
      </c>
      <c r="E343" s="28" t="s">
        <v>1673</v>
      </c>
      <c r="F343" s="65" t="s">
        <v>847</v>
      </c>
      <c r="G343" s="68">
        <v>1</v>
      </c>
      <c r="H343" s="69">
        <v>3500</v>
      </c>
      <c r="I343" s="69">
        <v>3500</v>
      </c>
    </row>
    <row r="344" ht="19.5" customHeight="1" spans="1:9">
      <c r="A344" s="66" t="s">
        <v>70</v>
      </c>
      <c r="B344" s="38" t="s">
        <v>95</v>
      </c>
      <c r="C344" s="38" t="s">
        <v>2075</v>
      </c>
      <c r="D344" s="67" t="s">
        <v>2084</v>
      </c>
      <c r="E344" s="28" t="s">
        <v>1647</v>
      </c>
      <c r="F344" s="65" t="s">
        <v>1738</v>
      </c>
      <c r="G344" s="68">
        <v>1</v>
      </c>
      <c r="H344" s="69">
        <v>40000</v>
      </c>
      <c r="I344" s="69">
        <v>40000</v>
      </c>
    </row>
    <row r="345" ht="19.5" customHeight="1" spans="1:9">
      <c r="A345" s="66" t="s">
        <v>70</v>
      </c>
      <c r="B345" s="38" t="s">
        <v>95</v>
      </c>
      <c r="C345" s="38" t="s">
        <v>2075</v>
      </c>
      <c r="D345" s="67" t="s">
        <v>2084</v>
      </c>
      <c r="E345" s="28" t="s">
        <v>1647</v>
      </c>
      <c r="F345" s="65" t="s">
        <v>1634</v>
      </c>
      <c r="G345" s="68">
        <v>1</v>
      </c>
      <c r="H345" s="69">
        <v>1500</v>
      </c>
      <c r="I345" s="69">
        <v>1500</v>
      </c>
    </row>
    <row r="346" ht="19.5" customHeight="1" spans="1:9">
      <c r="A346" s="66" t="s">
        <v>70</v>
      </c>
      <c r="B346" s="38" t="s">
        <v>95</v>
      </c>
      <c r="C346" s="38" t="s">
        <v>2075</v>
      </c>
      <c r="D346" s="67" t="s">
        <v>2085</v>
      </c>
      <c r="E346" s="28" t="s">
        <v>1633</v>
      </c>
      <c r="F346" s="65" t="s">
        <v>1634</v>
      </c>
      <c r="G346" s="68">
        <v>1</v>
      </c>
      <c r="H346" s="69">
        <v>1800</v>
      </c>
      <c r="I346" s="69">
        <v>1800</v>
      </c>
    </row>
    <row r="347" ht="19.5" customHeight="1" spans="1:9">
      <c r="A347" s="66" t="s">
        <v>70</v>
      </c>
      <c r="B347" s="38" t="s">
        <v>95</v>
      </c>
      <c r="C347" s="38" t="s">
        <v>2075</v>
      </c>
      <c r="D347" s="67" t="s">
        <v>2085</v>
      </c>
      <c r="E347" s="28" t="s">
        <v>1633</v>
      </c>
      <c r="F347" s="65" t="s">
        <v>1634</v>
      </c>
      <c r="G347" s="68">
        <v>6</v>
      </c>
      <c r="H347" s="69">
        <v>4000</v>
      </c>
      <c r="I347" s="69">
        <v>24000</v>
      </c>
    </row>
    <row r="348" ht="19.5" customHeight="1" spans="1:9">
      <c r="A348" s="66" t="s">
        <v>70</v>
      </c>
      <c r="B348" s="38" t="s">
        <v>95</v>
      </c>
      <c r="C348" s="38" t="s">
        <v>2075</v>
      </c>
      <c r="D348" s="67" t="s">
        <v>2085</v>
      </c>
      <c r="E348" s="28" t="s">
        <v>1633</v>
      </c>
      <c r="F348" s="65" t="s">
        <v>1634</v>
      </c>
      <c r="G348" s="68">
        <v>1</v>
      </c>
      <c r="H348" s="69">
        <v>6000</v>
      </c>
      <c r="I348" s="69">
        <v>6000</v>
      </c>
    </row>
    <row r="349" ht="19.5" customHeight="1" spans="1:9">
      <c r="A349" s="66" t="s">
        <v>70</v>
      </c>
      <c r="B349" s="38" t="s">
        <v>95</v>
      </c>
      <c r="C349" s="38" t="s">
        <v>2075</v>
      </c>
      <c r="D349" s="67" t="s">
        <v>2085</v>
      </c>
      <c r="E349" s="28" t="s">
        <v>1633</v>
      </c>
      <c r="F349" s="65" t="s">
        <v>1988</v>
      </c>
      <c r="G349" s="68">
        <v>1</v>
      </c>
      <c r="H349" s="69">
        <v>1800</v>
      </c>
      <c r="I349" s="69">
        <v>1800</v>
      </c>
    </row>
    <row r="350" ht="19.5" customHeight="1" spans="1:9">
      <c r="A350" s="66" t="s">
        <v>70</v>
      </c>
      <c r="B350" s="38" t="s">
        <v>95</v>
      </c>
      <c r="C350" s="38" t="s">
        <v>2075</v>
      </c>
      <c r="D350" s="67" t="s">
        <v>2085</v>
      </c>
      <c r="E350" s="28" t="s">
        <v>1633</v>
      </c>
      <c r="F350" s="65" t="s">
        <v>1634</v>
      </c>
      <c r="G350" s="68">
        <v>4</v>
      </c>
      <c r="H350" s="69">
        <v>8000</v>
      </c>
      <c r="I350" s="69">
        <v>32000</v>
      </c>
    </row>
    <row r="351" ht="19.5" customHeight="1" spans="1:9">
      <c r="A351" s="66" t="s">
        <v>70</v>
      </c>
      <c r="B351" s="38" t="s">
        <v>95</v>
      </c>
      <c r="C351" s="38" t="s">
        <v>2075</v>
      </c>
      <c r="D351" s="67" t="s">
        <v>2085</v>
      </c>
      <c r="E351" s="28" t="s">
        <v>1633</v>
      </c>
      <c r="F351" s="65" t="s">
        <v>847</v>
      </c>
      <c r="G351" s="68">
        <v>2</v>
      </c>
      <c r="H351" s="69">
        <v>5000</v>
      </c>
      <c r="I351" s="69">
        <v>10000</v>
      </c>
    </row>
    <row r="352" ht="19.5" customHeight="1" spans="1:9">
      <c r="A352" s="66" t="s">
        <v>70</v>
      </c>
      <c r="B352" s="38" t="s">
        <v>95</v>
      </c>
      <c r="C352" s="38" t="s">
        <v>2075</v>
      </c>
      <c r="D352" s="67" t="s">
        <v>2085</v>
      </c>
      <c r="E352" s="28" t="s">
        <v>1633</v>
      </c>
      <c r="F352" s="65" t="s">
        <v>1976</v>
      </c>
      <c r="G352" s="68">
        <v>7</v>
      </c>
      <c r="H352" s="69">
        <v>2000</v>
      </c>
      <c r="I352" s="69">
        <v>14000</v>
      </c>
    </row>
    <row r="353" ht="19.5" customHeight="1" spans="1:9">
      <c r="A353" s="66" t="s">
        <v>70</v>
      </c>
      <c r="B353" s="38" t="s">
        <v>95</v>
      </c>
      <c r="C353" s="38" t="s">
        <v>2075</v>
      </c>
      <c r="D353" s="67" t="s">
        <v>2085</v>
      </c>
      <c r="E353" s="28" t="s">
        <v>1633</v>
      </c>
      <c r="F353" s="65" t="s">
        <v>1177</v>
      </c>
      <c r="G353" s="68">
        <v>1</v>
      </c>
      <c r="H353" s="69">
        <v>5000</v>
      </c>
      <c r="I353" s="69">
        <v>5000</v>
      </c>
    </row>
    <row r="354" ht="19.5" customHeight="1" spans="1:9">
      <c r="A354" s="66" t="s">
        <v>70</v>
      </c>
      <c r="B354" s="38" t="s">
        <v>95</v>
      </c>
      <c r="C354" s="38" t="s">
        <v>2075</v>
      </c>
      <c r="D354" s="67" t="s">
        <v>2085</v>
      </c>
      <c r="E354" s="28" t="s">
        <v>1633</v>
      </c>
      <c r="F354" s="65" t="s">
        <v>1976</v>
      </c>
      <c r="G354" s="68">
        <v>1</v>
      </c>
      <c r="H354" s="69">
        <v>3000</v>
      </c>
      <c r="I354" s="69">
        <v>3000</v>
      </c>
    </row>
    <row r="355" ht="19.5" customHeight="1" spans="1:9">
      <c r="A355" s="66" t="s">
        <v>70</v>
      </c>
      <c r="B355" s="38" t="s">
        <v>95</v>
      </c>
      <c r="C355" s="38" t="s">
        <v>2075</v>
      </c>
      <c r="D355" s="67" t="s">
        <v>2085</v>
      </c>
      <c r="E355" s="28" t="s">
        <v>1633</v>
      </c>
      <c r="F355" s="65" t="s">
        <v>1634</v>
      </c>
      <c r="G355" s="68">
        <v>3</v>
      </c>
      <c r="H355" s="69">
        <v>800</v>
      </c>
      <c r="I355" s="69">
        <v>2400</v>
      </c>
    </row>
    <row r="356" ht="19.5" customHeight="1" spans="1:9">
      <c r="A356" s="66" t="s">
        <v>70</v>
      </c>
      <c r="B356" s="38" t="s">
        <v>95</v>
      </c>
      <c r="C356" s="38" t="s">
        <v>2075</v>
      </c>
      <c r="D356" s="67" t="s">
        <v>2085</v>
      </c>
      <c r="E356" s="28" t="s">
        <v>1633</v>
      </c>
      <c r="F356" s="65" t="s">
        <v>1634</v>
      </c>
      <c r="G356" s="68">
        <v>1</v>
      </c>
      <c r="H356" s="69">
        <v>2000</v>
      </c>
      <c r="I356" s="69">
        <v>2000</v>
      </c>
    </row>
    <row r="357" ht="19.5" customHeight="1" spans="1:9">
      <c r="A357" s="66" t="s">
        <v>70</v>
      </c>
      <c r="B357" s="38" t="s">
        <v>95</v>
      </c>
      <c r="C357" s="38" t="s">
        <v>2075</v>
      </c>
      <c r="D357" s="67" t="s">
        <v>2085</v>
      </c>
      <c r="E357" s="28" t="s">
        <v>1633</v>
      </c>
      <c r="F357" s="65" t="s">
        <v>1634</v>
      </c>
      <c r="G357" s="68">
        <v>1</v>
      </c>
      <c r="H357" s="69">
        <v>10000</v>
      </c>
      <c r="I357" s="69">
        <v>10000</v>
      </c>
    </row>
    <row r="358" ht="19.5" customHeight="1" spans="1:9">
      <c r="A358" s="66" t="s">
        <v>70</v>
      </c>
      <c r="B358" s="38" t="s">
        <v>95</v>
      </c>
      <c r="C358" s="38" t="s">
        <v>2075</v>
      </c>
      <c r="D358" s="67" t="s">
        <v>2085</v>
      </c>
      <c r="E358" s="28" t="s">
        <v>1633</v>
      </c>
      <c r="F358" s="65" t="s">
        <v>1634</v>
      </c>
      <c r="G358" s="68">
        <v>1</v>
      </c>
      <c r="H358" s="69">
        <v>5500</v>
      </c>
      <c r="I358" s="69">
        <v>5500</v>
      </c>
    </row>
    <row r="359" ht="19.5" customHeight="1" spans="1:9">
      <c r="A359" s="66" t="s">
        <v>70</v>
      </c>
      <c r="B359" s="38" t="s">
        <v>95</v>
      </c>
      <c r="C359" s="38" t="s">
        <v>2075</v>
      </c>
      <c r="D359" s="67" t="s">
        <v>2085</v>
      </c>
      <c r="E359" s="28" t="s">
        <v>1633</v>
      </c>
      <c r="F359" s="65" t="s">
        <v>847</v>
      </c>
      <c r="G359" s="68">
        <v>1</v>
      </c>
      <c r="H359" s="69">
        <v>1500</v>
      </c>
      <c r="I359" s="69">
        <v>1500</v>
      </c>
    </row>
    <row r="360" ht="19.5" customHeight="1" spans="1:9">
      <c r="A360" s="66" t="s">
        <v>70</v>
      </c>
      <c r="B360" s="38" t="s">
        <v>95</v>
      </c>
      <c r="C360" s="38" t="s">
        <v>2075</v>
      </c>
      <c r="D360" s="67" t="s">
        <v>2085</v>
      </c>
      <c r="E360" s="28" t="s">
        <v>1633</v>
      </c>
      <c r="F360" s="65" t="s">
        <v>1177</v>
      </c>
      <c r="G360" s="68">
        <v>4</v>
      </c>
      <c r="H360" s="69">
        <v>10000</v>
      </c>
      <c r="I360" s="69">
        <v>40000</v>
      </c>
    </row>
    <row r="361" ht="19.5" customHeight="1" spans="1:9">
      <c r="A361" s="66" t="s">
        <v>70</v>
      </c>
      <c r="B361" s="38" t="s">
        <v>95</v>
      </c>
      <c r="C361" s="38" t="s">
        <v>2075</v>
      </c>
      <c r="D361" s="67" t="s">
        <v>2085</v>
      </c>
      <c r="E361" s="28" t="s">
        <v>1633</v>
      </c>
      <c r="F361" s="65" t="s">
        <v>1634</v>
      </c>
      <c r="G361" s="68">
        <v>1</v>
      </c>
      <c r="H361" s="69">
        <v>1000</v>
      </c>
      <c r="I361" s="69">
        <v>1000</v>
      </c>
    </row>
    <row r="362" ht="19.5" customHeight="1" spans="1:9">
      <c r="A362" s="66" t="s">
        <v>70</v>
      </c>
      <c r="B362" s="38" t="s">
        <v>95</v>
      </c>
      <c r="C362" s="38" t="s">
        <v>2075</v>
      </c>
      <c r="D362" s="67" t="s">
        <v>2085</v>
      </c>
      <c r="E362" s="28" t="s">
        <v>1633</v>
      </c>
      <c r="F362" s="65" t="s">
        <v>1634</v>
      </c>
      <c r="G362" s="68">
        <v>2</v>
      </c>
      <c r="H362" s="69">
        <v>4000</v>
      </c>
      <c r="I362" s="69">
        <v>8000</v>
      </c>
    </row>
    <row r="363" ht="19.5" customHeight="1" spans="1:9">
      <c r="A363" s="66" t="s">
        <v>70</v>
      </c>
      <c r="B363" s="38" t="s">
        <v>95</v>
      </c>
      <c r="C363" s="38" t="s">
        <v>2075</v>
      </c>
      <c r="D363" s="67" t="s">
        <v>2085</v>
      </c>
      <c r="E363" s="28" t="s">
        <v>1633</v>
      </c>
      <c r="F363" s="65" t="s">
        <v>1634</v>
      </c>
      <c r="G363" s="68">
        <v>1</v>
      </c>
      <c r="H363" s="69">
        <v>15000</v>
      </c>
      <c r="I363" s="69">
        <v>15000</v>
      </c>
    </row>
    <row r="364" ht="19.5" customHeight="1" spans="1:9">
      <c r="A364" s="66" t="s">
        <v>70</v>
      </c>
      <c r="B364" s="38" t="s">
        <v>95</v>
      </c>
      <c r="C364" s="38" t="s">
        <v>2075</v>
      </c>
      <c r="D364" s="67" t="s">
        <v>2085</v>
      </c>
      <c r="E364" s="28" t="s">
        <v>1633</v>
      </c>
      <c r="F364" s="65" t="s">
        <v>1634</v>
      </c>
      <c r="G364" s="68">
        <v>1</v>
      </c>
      <c r="H364" s="69">
        <v>15000</v>
      </c>
      <c r="I364" s="69">
        <v>15000</v>
      </c>
    </row>
    <row r="365" ht="19.5" customHeight="1" spans="1:9">
      <c r="A365" s="66" t="s">
        <v>70</v>
      </c>
      <c r="B365" s="38" t="s">
        <v>95</v>
      </c>
      <c r="C365" s="38" t="s">
        <v>2075</v>
      </c>
      <c r="D365" s="67" t="s">
        <v>2085</v>
      </c>
      <c r="E365" s="28" t="s">
        <v>1633</v>
      </c>
      <c r="F365" s="65" t="s">
        <v>1634</v>
      </c>
      <c r="G365" s="68">
        <v>1</v>
      </c>
      <c r="H365" s="69">
        <v>7000</v>
      </c>
      <c r="I365" s="69">
        <v>7000</v>
      </c>
    </row>
    <row r="366" ht="19.5" customHeight="1" spans="1:9">
      <c r="A366" s="66" t="s">
        <v>70</v>
      </c>
      <c r="B366" s="38" t="s">
        <v>95</v>
      </c>
      <c r="C366" s="38" t="s">
        <v>2075</v>
      </c>
      <c r="D366" s="67" t="s">
        <v>2085</v>
      </c>
      <c r="E366" s="28" t="s">
        <v>1633</v>
      </c>
      <c r="F366" s="65" t="s">
        <v>1634</v>
      </c>
      <c r="G366" s="68">
        <v>3</v>
      </c>
      <c r="H366" s="69">
        <v>2200</v>
      </c>
      <c r="I366" s="69">
        <v>6600</v>
      </c>
    </row>
    <row r="367" ht="19.5" customHeight="1" spans="1:9">
      <c r="A367" s="66" t="s">
        <v>70</v>
      </c>
      <c r="B367" s="38" t="s">
        <v>95</v>
      </c>
      <c r="C367" s="38" t="s">
        <v>2075</v>
      </c>
      <c r="D367" s="67" t="s">
        <v>2085</v>
      </c>
      <c r="E367" s="28" t="s">
        <v>1633</v>
      </c>
      <c r="F367" s="65" t="s">
        <v>1976</v>
      </c>
      <c r="G367" s="68">
        <v>1</v>
      </c>
      <c r="H367" s="69">
        <v>2500</v>
      </c>
      <c r="I367" s="69">
        <v>2500</v>
      </c>
    </row>
    <row r="368" ht="19.5" customHeight="1" spans="1:9">
      <c r="A368" s="66" t="s">
        <v>70</v>
      </c>
      <c r="B368" s="38" t="s">
        <v>95</v>
      </c>
      <c r="C368" s="38" t="s">
        <v>2075</v>
      </c>
      <c r="D368" s="67" t="s">
        <v>2085</v>
      </c>
      <c r="E368" s="28" t="s">
        <v>1633</v>
      </c>
      <c r="F368" s="65" t="s">
        <v>1634</v>
      </c>
      <c r="G368" s="68">
        <v>1</v>
      </c>
      <c r="H368" s="69">
        <v>8000</v>
      </c>
      <c r="I368" s="69">
        <v>8000</v>
      </c>
    </row>
    <row r="369" ht="19.5" customHeight="1" spans="1:9">
      <c r="A369" s="66" t="s">
        <v>70</v>
      </c>
      <c r="B369" s="38" t="s">
        <v>95</v>
      </c>
      <c r="C369" s="38" t="s">
        <v>2086</v>
      </c>
      <c r="D369" s="67" t="s">
        <v>2131</v>
      </c>
      <c r="E369" s="28" t="s">
        <v>1800</v>
      </c>
      <c r="F369" s="65" t="s">
        <v>1738</v>
      </c>
      <c r="G369" s="68">
        <v>1</v>
      </c>
      <c r="H369" s="69">
        <v>2000</v>
      </c>
      <c r="I369" s="69">
        <v>2000</v>
      </c>
    </row>
    <row r="370" ht="19.5" customHeight="1" spans="1:9">
      <c r="A370" s="66" t="s">
        <v>70</v>
      </c>
      <c r="B370" s="38" t="s">
        <v>95</v>
      </c>
      <c r="C370" s="38" t="s">
        <v>2086</v>
      </c>
      <c r="D370" s="67" t="s">
        <v>2131</v>
      </c>
      <c r="E370" s="28" t="s">
        <v>1800</v>
      </c>
      <c r="F370" s="65" t="s">
        <v>1738</v>
      </c>
      <c r="G370" s="68">
        <v>6</v>
      </c>
      <c r="H370" s="69">
        <v>800</v>
      </c>
      <c r="I370" s="69">
        <v>4800</v>
      </c>
    </row>
    <row r="371" ht="19.5" customHeight="1" spans="1:9">
      <c r="A371" s="66" t="s">
        <v>70</v>
      </c>
      <c r="B371" s="38" t="s">
        <v>95</v>
      </c>
      <c r="C371" s="38" t="s">
        <v>2086</v>
      </c>
      <c r="D371" s="67" t="s">
        <v>2139</v>
      </c>
      <c r="E371" s="28" t="s">
        <v>1934</v>
      </c>
      <c r="F371" s="65" t="s">
        <v>847</v>
      </c>
      <c r="G371" s="68">
        <v>11</v>
      </c>
      <c r="H371" s="69">
        <v>500</v>
      </c>
      <c r="I371" s="69">
        <v>5500</v>
      </c>
    </row>
    <row r="372" ht="19.5" customHeight="1" spans="1:9">
      <c r="A372" s="66" t="s">
        <v>70</v>
      </c>
      <c r="B372" s="38" t="s">
        <v>95</v>
      </c>
      <c r="C372" s="38" t="s">
        <v>2086</v>
      </c>
      <c r="D372" s="67" t="s">
        <v>2132</v>
      </c>
      <c r="E372" s="28" t="s">
        <v>1806</v>
      </c>
      <c r="F372" s="65" t="s">
        <v>1738</v>
      </c>
      <c r="G372" s="68">
        <v>2</v>
      </c>
      <c r="H372" s="69">
        <v>1000</v>
      </c>
      <c r="I372" s="69">
        <v>2000</v>
      </c>
    </row>
    <row r="373" ht="19.5" customHeight="1" spans="1:9">
      <c r="A373" s="66" t="s">
        <v>70</v>
      </c>
      <c r="B373" s="38" t="s">
        <v>95</v>
      </c>
      <c r="C373" s="38" t="s">
        <v>2086</v>
      </c>
      <c r="D373" s="67" t="s">
        <v>2146</v>
      </c>
      <c r="E373" s="28" t="s">
        <v>1946</v>
      </c>
      <c r="F373" s="65" t="s">
        <v>1695</v>
      </c>
      <c r="G373" s="68">
        <v>30</v>
      </c>
      <c r="H373" s="69">
        <v>500</v>
      </c>
      <c r="I373" s="69">
        <v>15000</v>
      </c>
    </row>
    <row r="374" ht="19.5" customHeight="1" spans="1:9">
      <c r="A374" s="66" t="s">
        <v>70</v>
      </c>
      <c r="B374" s="38" t="s">
        <v>95</v>
      </c>
      <c r="C374" s="38" t="s">
        <v>2086</v>
      </c>
      <c r="D374" s="67" t="s">
        <v>2133</v>
      </c>
      <c r="E374" s="28" t="s">
        <v>1810</v>
      </c>
      <c r="F374" s="65" t="s">
        <v>1695</v>
      </c>
      <c r="G374" s="68">
        <v>11</v>
      </c>
      <c r="H374" s="69">
        <v>400</v>
      </c>
      <c r="I374" s="69">
        <v>4400</v>
      </c>
    </row>
    <row r="375" ht="19.5" customHeight="1" spans="1:9">
      <c r="A375" s="66" t="s">
        <v>70</v>
      </c>
      <c r="B375" s="38" t="s">
        <v>95</v>
      </c>
      <c r="C375" s="38" t="s">
        <v>2086</v>
      </c>
      <c r="D375" s="67" t="s">
        <v>2147</v>
      </c>
      <c r="E375" s="28" t="s">
        <v>1997</v>
      </c>
      <c r="F375" s="65" t="s">
        <v>847</v>
      </c>
      <c r="G375" s="68">
        <v>1</v>
      </c>
      <c r="H375" s="69">
        <v>700</v>
      </c>
      <c r="I375" s="69">
        <v>700</v>
      </c>
    </row>
    <row r="376" ht="19.5" customHeight="1" spans="1:9">
      <c r="A376" s="66" t="s">
        <v>70</v>
      </c>
      <c r="B376" s="38" t="s">
        <v>95</v>
      </c>
      <c r="C376" s="38" t="s">
        <v>2086</v>
      </c>
      <c r="D376" s="67" t="s">
        <v>2087</v>
      </c>
      <c r="E376" s="28" t="s">
        <v>1612</v>
      </c>
      <c r="F376" s="65" t="s">
        <v>847</v>
      </c>
      <c r="G376" s="68">
        <v>11</v>
      </c>
      <c r="H376" s="69">
        <v>700</v>
      </c>
      <c r="I376" s="69">
        <v>7700</v>
      </c>
    </row>
    <row r="377" ht="19.5" customHeight="1" spans="1:9">
      <c r="A377" s="66" t="s">
        <v>70</v>
      </c>
      <c r="B377" s="38" t="s">
        <v>95</v>
      </c>
      <c r="C377" s="38" t="s">
        <v>2086</v>
      </c>
      <c r="D377" s="67" t="s">
        <v>2088</v>
      </c>
      <c r="E377" s="28" t="s">
        <v>1655</v>
      </c>
      <c r="F377" s="65" t="s">
        <v>847</v>
      </c>
      <c r="G377" s="68">
        <v>20</v>
      </c>
      <c r="H377" s="69">
        <v>350</v>
      </c>
      <c r="I377" s="69">
        <v>7000</v>
      </c>
    </row>
    <row r="378" ht="19.5" customHeight="1" spans="1:9">
      <c r="A378" s="66" t="s">
        <v>70</v>
      </c>
      <c r="B378" s="38" t="s">
        <v>95</v>
      </c>
      <c r="C378" s="38" t="s">
        <v>2086</v>
      </c>
      <c r="D378" s="67" t="s">
        <v>2088</v>
      </c>
      <c r="E378" s="28" t="s">
        <v>1655</v>
      </c>
      <c r="F378" s="65" t="s">
        <v>847</v>
      </c>
      <c r="G378" s="68">
        <v>1</v>
      </c>
      <c r="H378" s="69">
        <v>1500</v>
      </c>
      <c r="I378" s="69">
        <v>1500</v>
      </c>
    </row>
    <row r="379" ht="19.5" customHeight="1" spans="1:9">
      <c r="A379" s="66" t="s">
        <v>70</v>
      </c>
      <c r="B379" s="38" t="s">
        <v>95</v>
      </c>
      <c r="C379" s="38" t="s">
        <v>2086</v>
      </c>
      <c r="D379" s="67" t="s">
        <v>2088</v>
      </c>
      <c r="E379" s="28" t="s">
        <v>1655</v>
      </c>
      <c r="F379" s="65" t="s">
        <v>847</v>
      </c>
      <c r="G379" s="68">
        <v>1</v>
      </c>
      <c r="H379" s="69">
        <v>1000</v>
      </c>
      <c r="I379" s="69">
        <v>1000</v>
      </c>
    </row>
    <row r="380" ht="19.5" customHeight="1" spans="1:9">
      <c r="A380" s="66" t="s">
        <v>70</v>
      </c>
      <c r="B380" s="38" t="s">
        <v>95</v>
      </c>
      <c r="C380" s="38" t="s">
        <v>2086</v>
      </c>
      <c r="D380" s="67" t="s">
        <v>2148</v>
      </c>
      <c r="E380" s="28" t="s">
        <v>1966</v>
      </c>
      <c r="F380" s="65" t="s">
        <v>847</v>
      </c>
      <c r="G380" s="68">
        <v>10</v>
      </c>
      <c r="H380" s="69">
        <v>600</v>
      </c>
      <c r="I380" s="69">
        <v>6000</v>
      </c>
    </row>
    <row r="381" ht="19.5" customHeight="1" spans="1:9">
      <c r="A381" s="66" t="s">
        <v>70</v>
      </c>
      <c r="B381" s="38" t="s">
        <v>95</v>
      </c>
      <c r="C381" s="38" t="s">
        <v>2086</v>
      </c>
      <c r="D381" s="67" t="s">
        <v>2148</v>
      </c>
      <c r="E381" s="28" t="s">
        <v>1966</v>
      </c>
      <c r="F381" s="65" t="s">
        <v>847</v>
      </c>
      <c r="G381" s="68">
        <v>11</v>
      </c>
      <c r="H381" s="69">
        <v>85</v>
      </c>
      <c r="I381" s="69">
        <v>935</v>
      </c>
    </row>
    <row r="382" ht="19.5" customHeight="1" spans="1:9">
      <c r="A382" s="66" t="s">
        <v>70</v>
      </c>
      <c r="B382" s="38" t="s">
        <v>95</v>
      </c>
      <c r="C382" s="38" t="s">
        <v>2086</v>
      </c>
      <c r="D382" s="67" t="s">
        <v>2148</v>
      </c>
      <c r="E382" s="28" t="s">
        <v>1966</v>
      </c>
      <c r="F382" s="65" t="s">
        <v>1177</v>
      </c>
      <c r="G382" s="68">
        <v>30</v>
      </c>
      <c r="H382" s="69">
        <v>320</v>
      </c>
      <c r="I382" s="69">
        <v>9600</v>
      </c>
    </row>
    <row r="383" ht="19.5" customHeight="1" spans="1:9">
      <c r="A383" s="66" t="s">
        <v>70</v>
      </c>
      <c r="B383" s="38" t="s">
        <v>97</v>
      </c>
      <c r="C383" s="38" t="s">
        <v>2075</v>
      </c>
      <c r="D383" s="67" t="s">
        <v>2077</v>
      </c>
      <c r="E383" s="28" t="s">
        <v>1671</v>
      </c>
      <c r="F383" s="65" t="s">
        <v>1634</v>
      </c>
      <c r="G383" s="68">
        <v>7</v>
      </c>
      <c r="H383" s="69">
        <v>5000</v>
      </c>
      <c r="I383" s="69">
        <v>35000</v>
      </c>
    </row>
    <row r="384" ht="19.5" customHeight="1" spans="1:9">
      <c r="A384" s="66" t="s">
        <v>70</v>
      </c>
      <c r="B384" s="38" t="s">
        <v>97</v>
      </c>
      <c r="C384" s="38" t="s">
        <v>2075</v>
      </c>
      <c r="D384" s="67" t="s">
        <v>2101</v>
      </c>
      <c r="E384" s="28" t="s">
        <v>1840</v>
      </c>
      <c r="F384" s="65" t="s">
        <v>1634</v>
      </c>
      <c r="G384" s="68">
        <v>1</v>
      </c>
      <c r="H384" s="69">
        <v>10000</v>
      </c>
      <c r="I384" s="69">
        <v>10000</v>
      </c>
    </row>
    <row r="385" ht="19.5" customHeight="1" spans="1:9">
      <c r="A385" s="66" t="s">
        <v>70</v>
      </c>
      <c r="B385" s="38" t="s">
        <v>97</v>
      </c>
      <c r="C385" s="38" t="s">
        <v>2075</v>
      </c>
      <c r="D385" s="67" t="s">
        <v>2079</v>
      </c>
      <c r="E385" s="28" t="s">
        <v>1644</v>
      </c>
      <c r="F385" s="65" t="s">
        <v>1634</v>
      </c>
      <c r="G385" s="68">
        <v>2</v>
      </c>
      <c r="H385" s="69">
        <v>1200</v>
      </c>
      <c r="I385" s="69">
        <v>2400</v>
      </c>
    </row>
    <row r="386" ht="19.5" customHeight="1" spans="1:9">
      <c r="A386" s="66" t="s">
        <v>70</v>
      </c>
      <c r="B386" s="38" t="s">
        <v>97</v>
      </c>
      <c r="C386" s="38" t="s">
        <v>2075</v>
      </c>
      <c r="D386" s="67" t="s">
        <v>2080</v>
      </c>
      <c r="E386" s="28" t="s">
        <v>1650</v>
      </c>
      <c r="F386" s="65" t="s">
        <v>1738</v>
      </c>
      <c r="G386" s="68">
        <v>10</v>
      </c>
      <c r="H386" s="69">
        <v>1000</v>
      </c>
      <c r="I386" s="69">
        <v>10000</v>
      </c>
    </row>
    <row r="387" ht="19.5" customHeight="1" spans="1:9">
      <c r="A387" s="66" t="s">
        <v>70</v>
      </c>
      <c r="B387" s="38" t="s">
        <v>97</v>
      </c>
      <c r="C387" s="38" t="s">
        <v>2075</v>
      </c>
      <c r="D387" s="67" t="s">
        <v>2080</v>
      </c>
      <c r="E387" s="28" t="s">
        <v>1650</v>
      </c>
      <c r="F387" s="65" t="s">
        <v>1738</v>
      </c>
      <c r="G387" s="68">
        <v>5</v>
      </c>
      <c r="H387" s="69">
        <v>1200</v>
      </c>
      <c r="I387" s="69">
        <v>6000</v>
      </c>
    </row>
    <row r="388" ht="19.5" customHeight="1" spans="1:9">
      <c r="A388" s="66" t="s">
        <v>70</v>
      </c>
      <c r="B388" s="38" t="s">
        <v>97</v>
      </c>
      <c r="C388" s="38" t="s">
        <v>2075</v>
      </c>
      <c r="D388" s="67" t="s">
        <v>2080</v>
      </c>
      <c r="E388" s="28" t="s">
        <v>1650</v>
      </c>
      <c r="F388" s="65" t="s">
        <v>1634</v>
      </c>
      <c r="G388" s="68">
        <v>1</v>
      </c>
      <c r="H388" s="69">
        <v>10000</v>
      </c>
      <c r="I388" s="69">
        <v>10000</v>
      </c>
    </row>
    <row r="389" ht="19.5" customHeight="1" spans="1:9">
      <c r="A389" s="66" t="s">
        <v>70</v>
      </c>
      <c r="B389" s="38" t="s">
        <v>97</v>
      </c>
      <c r="C389" s="38" t="s">
        <v>2075</v>
      </c>
      <c r="D389" s="67" t="s">
        <v>2080</v>
      </c>
      <c r="E389" s="28" t="s">
        <v>1650</v>
      </c>
      <c r="F389" s="65" t="s">
        <v>1738</v>
      </c>
      <c r="G389" s="68">
        <v>7</v>
      </c>
      <c r="H389" s="69">
        <v>500</v>
      </c>
      <c r="I389" s="69">
        <v>3500</v>
      </c>
    </row>
    <row r="390" ht="19.5" customHeight="1" spans="1:9">
      <c r="A390" s="66" t="s">
        <v>70</v>
      </c>
      <c r="B390" s="38" t="s">
        <v>97</v>
      </c>
      <c r="C390" s="38" t="s">
        <v>2075</v>
      </c>
      <c r="D390" s="67" t="s">
        <v>2080</v>
      </c>
      <c r="E390" s="28" t="s">
        <v>1650</v>
      </c>
      <c r="F390" s="65" t="s">
        <v>1854</v>
      </c>
      <c r="G390" s="68">
        <v>1</v>
      </c>
      <c r="H390" s="69">
        <v>20000</v>
      </c>
      <c r="I390" s="69">
        <v>20000</v>
      </c>
    </row>
    <row r="391" ht="19.5" customHeight="1" spans="1:9">
      <c r="A391" s="66" t="s">
        <v>70</v>
      </c>
      <c r="B391" s="38" t="s">
        <v>97</v>
      </c>
      <c r="C391" s="38" t="s">
        <v>2075</v>
      </c>
      <c r="D391" s="67" t="s">
        <v>2080</v>
      </c>
      <c r="E391" s="28" t="s">
        <v>1650</v>
      </c>
      <c r="F391" s="65" t="s">
        <v>847</v>
      </c>
      <c r="G391" s="68">
        <v>2</v>
      </c>
      <c r="H391" s="69">
        <v>300</v>
      </c>
      <c r="I391" s="69">
        <v>600</v>
      </c>
    </row>
    <row r="392" ht="19.5" customHeight="1" spans="1:9">
      <c r="A392" s="66" t="s">
        <v>70</v>
      </c>
      <c r="B392" s="38" t="s">
        <v>97</v>
      </c>
      <c r="C392" s="38" t="s">
        <v>2075</v>
      </c>
      <c r="D392" s="67" t="s">
        <v>2080</v>
      </c>
      <c r="E392" s="28" t="s">
        <v>1650</v>
      </c>
      <c r="F392" s="65" t="s">
        <v>1177</v>
      </c>
      <c r="G392" s="68">
        <v>1</v>
      </c>
      <c r="H392" s="69">
        <v>10000</v>
      </c>
      <c r="I392" s="69">
        <v>10000</v>
      </c>
    </row>
    <row r="393" ht="19.5" customHeight="1" spans="1:9">
      <c r="A393" s="66" t="s">
        <v>70</v>
      </c>
      <c r="B393" s="38" t="s">
        <v>97</v>
      </c>
      <c r="C393" s="38" t="s">
        <v>2075</v>
      </c>
      <c r="D393" s="67" t="s">
        <v>2117</v>
      </c>
      <c r="E393" s="28" t="s">
        <v>1884</v>
      </c>
      <c r="F393" s="65" t="s">
        <v>1634</v>
      </c>
      <c r="G393" s="68">
        <v>1</v>
      </c>
      <c r="H393" s="69">
        <v>7800</v>
      </c>
      <c r="I393" s="69">
        <v>7800</v>
      </c>
    </row>
    <row r="394" ht="19.5" customHeight="1" spans="1:9">
      <c r="A394" s="66" t="s">
        <v>70</v>
      </c>
      <c r="B394" s="38" t="s">
        <v>97</v>
      </c>
      <c r="C394" s="38" t="s">
        <v>2075</v>
      </c>
      <c r="D394" s="67" t="s">
        <v>2117</v>
      </c>
      <c r="E394" s="28" t="s">
        <v>1884</v>
      </c>
      <c r="F394" s="65" t="s">
        <v>1177</v>
      </c>
      <c r="G394" s="68">
        <v>1</v>
      </c>
      <c r="H394" s="69">
        <v>300000</v>
      </c>
      <c r="I394" s="69">
        <v>300000</v>
      </c>
    </row>
    <row r="395" ht="19.5" customHeight="1" spans="1:9">
      <c r="A395" s="66" t="s">
        <v>70</v>
      </c>
      <c r="B395" s="38" t="s">
        <v>97</v>
      </c>
      <c r="C395" s="38" t="s">
        <v>2075</v>
      </c>
      <c r="D395" s="67" t="s">
        <v>2118</v>
      </c>
      <c r="E395" s="28" t="s">
        <v>1906</v>
      </c>
      <c r="F395" s="65" t="s">
        <v>1634</v>
      </c>
      <c r="G395" s="68">
        <v>1</v>
      </c>
      <c r="H395" s="69">
        <v>20000</v>
      </c>
      <c r="I395" s="69">
        <v>20000</v>
      </c>
    </row>
    <row r="396" ht="19.5" customHeight="1" spans="1:9">
      <c r="A396" s="66" t="s">
        <v>70</v>
      </c>
      <c r="B396" s="38" t="s">
        <v>97</v>
      </c>
      <c r="C396" s="38" t="s">
        <v>2075</v>
      </c>
      <c r="D396" s="67" t="s">
        <v>2119</v>
      </c>
      <c r="E396" s="28" t="s">
        <v>1874</v>
      </c>
      <c r="F396" s="65" t="s">
        <v>1634</v>
      </c>
      <c r="G396" s="68">
        <v>1</v>
      </c>
      <c r="H396" s="69">
        <v>3000</v>
      </c>
      <c r="I396" s="69">
        <v>3000</v>
      </c>
    </row>
    <row r="397" ht="19.5" customHeight="1" spans="1:9">
      <c r="A397" s="66" t="s">
        <v>70</v>
      </c>
      <c r="B397" s="38" t="s">
        <v>97</v>
      </c>
      <c r="C397" s="38" t="s">
        <v>2075</v>
      </c>
      <c r="D397" s="67" t="s">
        <v>2149</v>
      </c>
      <c r="E397" s="28" t="s">
        <v>2150</v>
      </c>
      <c r="F397" s="65" t="s">
        <v>1634</v>
      </c>
      <c r="G397" s="68">
        <v>1</v>
      </c>
      <c r="H397" s="69">
        <v>100000</v>
      </c>
      <c r="I397" s="69">
        <v>100000</v>
      </c>
    </row>
    <row r="398" ht="19.5" customHeight="1" spans="1:9">
      <c r="A398" s="66" t="s">
        <v>70</v>
      </c>
      <c r="B398" s="38" t="s">
        <v>97</v>
      </c>
      <c r="C398" s="38" t="s">
        <v>2075</v>
      </c>
      <c r="D398" s="67" t="s">
        <v>2124</v>
      </c>
      <c r="E398" s="28" t="s">
        <v>1780</v>
      </c>
      <c r="F398" s="65" t="s">
        <v>1738</v>
      </c>
      <c r="G398" s="68">
        <v>1</v>
      </c>
      <c r="H398" s="69">
        <v>3000</v>
      </c>
      <c r="I398" s="69">
        <v>3000</v>
      </c>
    </row>
    <row r="399" ht="19.5" customHeight="1" spans="1:9">
      <c r="A399" s="66" t="s">
        <v>70</v>
      </c>
      <c r="B399" s="38" t="s">
        <v>97</v>
      </c>
      <c r="C399" s="38" t="s">
        <v>2075</v>
      </c>
      <c r="D399" s="67" t="s">
        <v>2124</v>
      </c>
      <c r="E399" s="28" t="s">
        <v>1780</v>
      </c>
      <c r="F399" s="65" t="s">
        <v>1634</v>
      </c>
      <c r="G399" s="68">
        <v>1</v>
      </c>
      <c r="H399" s="69">
        <v>120000</v>
      </c>
      <c r="I399" s="69">
        <v>120000</v>
      </c>
    </row>
    <row r="400" ht="19.5" customHeight="1" spans="1:9">
      <c r="A400" s="66" t="s">
        <v>70</v>
      </c>
      <c r="B400" s="38" t="s">
        <v>97</v>
      </c>
      <c r="C400" s="38" t="s">
        <v>2075</v>
      </c>
      <c r="D400" s="67" t="s">
        <v>2124</v>
      </c>
      <c r="E400" s="28" t="s">
        <v>1780</v>
      </c>
      <c r="F400" s="65" t="s">
        <v>1634</v>
      </c>
      <c r="G400" s="68">
        <v>1</v>
      </c>
      <c r="H400" s="69">
        <v>68000</v>
      </c>
      <c r="I400" s="69">
        <v>68000</v>
      </c>
    </row>
    <row r="401" ht="19.5" customHeight="1" spans="1:9">
      <c r="A401" s="66" t="s">
        <v>70</v>
      </c>
      <c r="B401" s="38" t="s">
        <v>97</v>
      </c>
      <c r="C401" s="38" t="s">
        <v>2075</v>
      </c>
      <c r="D401" s="67" t="s">
        <v>2124</v>
      </c>
      <c r="E401" s="28" t="s">
        <v>1780</v>
      </c>
      <c r="F401" s="65" t="s">
        <v>1634</v>
      </c>
      <c r="G401" s="68">
        <v>1</v>
      </c>
      <c r="H401" s="69">
        <v>7000</v>
      </c>
      <c r="I401" s="69">
        <v>7000</v>
      </c>
    </row>
    <row r="402" ht="19.5" customHeight="1" spans="1:9">
      <c r="A402" s="66" t="s">
        <v>70</v>
      </c>
      <c r="B402" s="38" t="s">
        <v>97</v>
      </c>
      <c r="C402" s="38" t="s">
        <v>2075</v>
      </c>
      <c r="D402" s="67" t="s">
        <v>2124</v>
      </c>
      <c r="E402" s="28" t="s">
        <v>1780</v>
      </c>
      <c r="F402" s="65" t="s">
        <v>1634</v>
      </c>
      <c r="G402" s="68">
        <v>1</v>
      </c>
      <c r="H402" s="69">
        <v>15000</v>
      </c>
      <c r="I402" s="69">
        <v>15000</v>
      </c>
    </row>
    <row r="403" ht="19.5" customHeight="1" spans="1:9">
      <c r="A403" s="66" t="s">
        <v>70</v>
      </c>
      <c r="B403" s="38" t="s">
        <v>97</v>
      </c>
      <c r="C403" s="38" t="s">
        <v>2075</v>
      </c>
      <c r="D403" s="67" t="s">
        <v>2129</v>
      </c>
      <c r="E403" s="28" t="s">
        <v>1735</v>
      </c>
      <c r="F403" s="65" t="s">
        <v>1738</v>
      </c>
      <c r="G403" s="68">
        <v>10</v>
      </c>
      <c r="H403" s="69">
        <v>800</v>
      </c>
      <c r="I403" s="69">
        <v>8000</v>
      </c>
    </row>
    <row r="404" ht="19.5" customHeight="1" spans="1:9">
      <c r="A404" s="66" t="s">
        <v>70</v>
      </c>
      <c r="B404" s="38" t="s">
        <v>97</v>
      </c>
      <c r="C404" s="38" t="s">
        <v>2075</v>
      </c>
      <c r="D404" s="67" t="s">
        <v>2129</v>
      </c>
      <c r="E404" s="28" t="s">
        <v>1735</v>
      </c>
      <c r="F404" s="65" t="s">
        <v>1695</v>
      </c>
      <c r="G404" s="68">
        <v>15</v>
      </c>
      <c r="H404" s="69">
        <v>1000</v>
      </c>
      <c r="I404" s="69">
        <v>15000</v>
      </c>
    </row>
    <row r="405" ht="19.5" customHeight="1" spans="1:9">
      <c r="A405" s="66" t="s">
        <v>70</v>
      </c>
      <c r="B405" s="38" t="s">
        <v>97</v>
      </c>
      <c r="C405" s="38" t="s">
        <v>2075</v>
      </c>
      <c r="D405" s="67" t="s">
        <v>2082</v>
      </c>
      <c r="E405" s="28" t="s">
        <v>1673</v>
      </c>
      <c r="F405" s="65" t="s">
        <v>847</v>
      </c>
      <c r="G405" s="68">
        <v>1</v>
      </c>
      <c r="H405" s="69">
        <v>3000</v>
      </c>
      <c r="I405" s="69">
        <v>3000</v>
      </c>
    </row>
    <row r="406" ht="19.5" customHeight="1" spans="1:9">
      <c r="A406" s="66" t="s">
        <v>70</v>
      </c>
      <c r="B406" s="38" t="s">
        <v>97</v>
      </c>
      <c r="C406" s="38" t="s">
        <v>2075</v>
      </c>
      <c r="D406" s="67" t="s">
        <v>2083</v>
      </c>
      <c r="E406" s="28" t="s">
        <v>1675</v>
      </c>
      <c r="F406" s="65" t="s">
        <v>1634</v>
      </c>
      <c r="G406" s="68">
        <v>1</v>
      </c>
      <c r="H406" s="69">
        <v>14800</v>
      </c>
      <c r="I406" s="69">
        <v>14800</v>
      </c>
    </row>
    <row r="407" ht="19.5" customHeight="1" spans="1:9">
      <c r="A407" s="66" t="s">
        <v>70</v>
      </c>
      <c r="B407" s="38" t="s">
        <v>97</v>
      </c>
      <c r="C407" s="38" t="s">
        <v>2075</v>
      </c>
      <c r="D407" s="67" t="s">
        <v>2085</v>
      </c>
      <c r="E407" s="28" t="s">
        <v>1633</v>
      </c>
      <c r="F407" s="65" t="s">
        <v>1634</v>
      </c>
      <c r="G407" s="68">
        <v>2</v>
      </c>
      <c r="H407" s="69">
        <v>2000</v>
      </c>
      <c r="I407" s="69">
        <v>4000</v>
      </c>
    </row>
    <row r="408" ht="19.5" customHeight="1" spans="1:9">
      <c r="A408" s="66" t="s">
        <v>70</v>
      </c>
      <c r="B408" s="38" t="s">
        <v>97</v>
      </c>
      <c r="C408" s="38" t="s">
        <v>2075</v>
      </c>
      <c r="D408" s="67" t="s">
        <v>2085</v>
      </c>
      <c r="E408" s="28" t="s">
        <v>1633</v>
      </c>
      <c r="F408" s="65" t="s">
        <v>1634</v>
      </c>
      <c r="G408" s="68">
        <v>2</v>
      </c>
      <c r="H408" s="69">
        <v>750</v>
      </c>
      <c r="I408" s="69">
        <v>1500</v>
      </c>
    </row>
    <row r="409" ht="19.5" customHeight="1" spans="1:9">
      <c r="A409" s="66" t="s">
        <v>70</v>
      </c>
      <c r="B409" s="38" t="s">
        <v>97</v>
      </c>
      <c r="C409" s="38" t="s">
        <v>2075</v>
      </c>
      <c r="D409" s="67" t="s">
        <v>2085</v>
      </c>
      <c r="E409" s="28" t="s">
        <v>1633</v>
      </c>
      <c r="F409" s="65" t="s">
        <v>1634</v>
      </c>
      <c r="G409" s="68">
        <v>1</v>
      </c>
      <c r="H409" s="69">
        <v>800</v>
      </c>
      <c r="I409" s="69">
        <v>800</v>
      </c>
    </row>
    <row r="410" ht="19.5" customHeight="1" spans="1:9">
      <c r="A410" s="66" t="s">
        <v>70</v>
      </c>
      <c r="B410" s="38" t="s">
        <v>97</v>
      </c>
      <c r="C410" s="38" t="s">
        <v>2075</v>
      </c>
      <c r="D410" s="67" t="s">
        <v>2085</v>
      </c>
      <c r="E410" s="28" t="s">
        <v>1633</v>
      </c>
      <c r="F410" s="65" t="s">
        <v>1634</v>
      </c>
      <c r="G410" s="68">
        <v>1</v>
      </c>
      <c r="H410" s="69">
        <v>3000</v>
      </c>
      <c r="I410" s="69">
        <v>3000</v>
      </c>
    </row>
    <row r="411" ht="19.5" customHeight="1" spans="1:9">
      <c r="A411" s="66" t="s">
        <v>70</v>
      </c>
      <c r="B411" s="38" t="s">
        <v>97</v>
      </c>
      <c r="C411" s="38" t="s">
        <v>2075</v>
      </c>
      <c r="D411" s="67" t="s">
        <v>2085</v>
      </c>
      <c r="E411" s="28" t="s">
        <v>1633</v>
      </c>
      <c r="F411" s="65" t="s">
        <v>847</v>
      </c>
      <c r="G411" s="68">
        <v>1</v>
      </c>
      <c r="H411" s="69">
        <v>3000</v>
      </c>
      <c r="I411" s="69">
        <v>3000</v>
      </c>
    </row>
    <row r="412" ht="19.5" customHeight="1" spans="1:9">
      <c r="A412" s="66" t="s">
        <v>70</v>
      </c>
      <c r="B412" s="38" t="s">
        <v>97</v>
      </c>
      <c r="C412" s="38" t="s">
        <v>2075</v>
      </c>
      <c r="D412" s="67" t="s">
        <v>2085</v>
      </c>
      <c r="E412" s="28" t="s">
        <v>1633</v>
      </c>
      <c r="F412" s="65" t="s">
        <v>847</v>
      </c>
      <c r="G412" s="68">
        <v>20</v>
      </c>
      <c r="H412" s="69">
        <v>260</v>
      </c>
      <c r="I412" s="69">
        <v>5200</v>
      </c>
    </row>
    <row r="413" ht="19.5" customHeight="1" spans="1:9">
      <c r="A413" s="66" t="s">
        <v>70</v>
      </c>
      <c r="B413" s="38" t="s">
        <v>97</v>
      </c>
      <c r="C413" s="38" t="s">
        <v>2075</v>
      </c>
      <c r="D413" s="67" t="s">
        <v>2085</v>
      </c>
      <c r="E413" s="28" t="s">
        <v>1633</v>
      </c>
      <c r="F413" s="65" t="s">
        <v>847</v>
      </c>
      <c r="G413" s="68">
        <v>1</v>
      </c>
      <c r="H413" s="69">
        <v>500</v>
      </c>
      <c r="I413" s="69">
        <v>500</v>
      </c>
    </row>
    <row r="414" ht="19.5" customHeight="1" spans="1:9">
      <c r="A414" s="66" t="s">
        <v>70</v>
      </c>
      <c r="B414" s="38" t="s">
        <v>97</v>
      </c>
      <c r="C414" s="38" t="s">
        <v>2151</v>
      </c>
      <c r="D414" s="67" t="s">
        <v>2152</v>
      </c>
      <c r="E414" s="28" t="s">
        <v>1693</v>
      </c>
      <c r="F414" s="65" t="s">
        <v>1611</v>
      </c>
      <c r="G414" s="68">
        <v>2</v>
      </c>
      <c r="H414" s="69">
        <v>170</v>
      </c>
      <c r="I414" s="69">
        <v>340</v>
      </c>
    </row>
    <row r="415" ht="19.5" customHeight="1" spans="1:9">
      <c r="A415" s="66" t="s">
        <v>70</v>
      </c>
      <c r="B415" s="38" t="s">
        <v>97</v>
      </c>
      <c r="C415" s="38" t="s">
        <v>2151</v>
      </c>
      <c r="D415" s="67" t="s">
        <v>2152</v>
      </c>
      <c r="E415" s="28" t="s">
        <v>1693</v>
      </c>
      <c r="F415" s="65" t="s">
        <v>1611</v>
      </c>
      <c r="G415" s="68">
        <v>30</v>
      </c>
      <c r="H415" s="69">
        <v>130</v>
      </c>
      <c r="I415" s="69">
        <v>3900</v>
      </c>
    </row>
    <row r="416" ht="19.5" customHeight="1" spans="1:9">
      <c r="A416" s="66" t="s">
        <v>70</v>
      </c>
      <c r="B416" s="38" t="s">
        <v>97</v>
      </c>
      <c r="C416" s="38" t="s">
        <v>2151</v>
      </c>
      <c r="D416" s="67" t="s">
        <v>2152</v>
      </c>
      <c r="E416" s="28" t="s">
        <v>1693</v>
      </c>
      <c r="F416" s="65" t="s">
        <v>1611</v>
      </c>
      <c r="G416" s="68">
        <v>15</v>
      </c>
      <c r="H416" s="69">
        <v>125</v>
      </c>
      <c r="I416" s="69">
        <v>1875</v>
      </c>
    </row>
    <row r="417" ht="19.5" customHeight="1" spans="1:9">
      <c r="A417" s="71" t="s">
        <v>55</v>
      </c>
      <c r="B417" s="72"/>
      <c r="C417" s="72"/>
      <c r="D417" s="73"/>
      <c r="E417" s="74"/>
      <c r="F417" s="74"/>
      <c r="G417" s="68">
        <v>1748</v>
      </c>
      <c r="H417" s="69">
        <v>38023020</v>
      </c>
      <c r="I417" s="69">
        <v>50738700</v>
      </c>
    </row>
  </sheetData>
  <mergeCells count="11">
    <mergeCell ref="A2:I2"/>
    <mergeCell ref="A3:I3"/>
    <mergeCell ref="A4:C4"/>
    <mergeCell ref="G5:I5"/>
    <mergeCell ref="A417:F417"/>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4"/>
  <sheetViews>
    <sheetView showZeros="0" topLeftCell="B1" workbookViewId="0">
      <pane ySplit="1" topLeftCell="A2" activePane="bottomLeft" state="frozen"/>
      <selection/>
      <selection pane="bottomLeft" activeCell="I26" sqref="I26"/>
    </sheetView>
  </sheetViews>
  <sheetFormatPr defaultColWidth="9.13888888888889" defaultRowHeight="14.25" customHeight="1"/>
  <cols>
    <col min="1" max="1" width="19.2777777777778" customWidth="1"/>
    <col min="2" max="2" width="66.8888888888889" customWidth="1"/>
    <col min="3" max="3" width="30.5555555555556" customWidth="1"/>
    <col min="4" max="4" width="11.1388888888889" customWidth="1"/>
    <col min="5" max="5" width="20.5555555555556" customWidth="1"/>
    <col min="6" max="6" width="9.85185185185185" customWidth="1"/>
    <col min="7" max="7" width="17.712962962963" customWidth="1"/>
    <col min="8" max="11" width="23.1388888888889" customWidth="1"/>
  </cols>
  <sheetData>
    <row r="1" customHeight="1" spans="1:11">
      <c r="A1" s="2"/>
      <c r="B1" s="2"/>
      <c r="C1" s="2"/>
      <c r="D1" s="2"/>
      <c r="E1" s="2"/>
      <c r="F1" s="2"/>
      <c r="G1" s="2"/>
      <c r="H1" s="2"/>
      <c r="I1" s="2"/>
      <c r="J1" s="2"/>
      <c r="K1" s="2"/>
    </row>
    <row r="2" customFormat="1" customHeight="1" spans="4:11">
      <c r="D2" s="4"/>
      <c r="E2" s="4"/>
      <c r="F2" s="4"/>
      <c r="G2" s="4"/>
      <c r="K2" s="42" t="s">
        <v>2153</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8" t="str">
        <f>"单位名称："&amp;"昆明市五华区卫生健康局"</f>
        <v>单位名称：昆明市五华区卫生健康局</v>
      </c>
      <c r="B4" s="9"/>
      <c r="C4" s="9"/>
      <c r="D4" s="9"/>
      <c r="E4" s="9"/>
      <c r="F4" s="9"/>
      <c r="G4" s="9"/>
      <c r="H4" s="10"/>
      <c r="I4" s="10"/>
      <c r="J4" s="10"/>
      <c r="K4" s="43" t="s">
        <v>1</v>
      </c>
    </row>
    <row r="5" ht="21.75" customHeight="1" spans="1:11">
      <c r="A5" s="13" t="s">
        <v>418</v>
      </c>
      <c r="B5" s="13" t="s">
        <v>256</v>
      </c>
      <c r="C5" s="13" t="s">
        <v>419</v>
      </c>
      <c r="D5" s="14" t="s">
        <v>257</v>
      </c>
      <c r="E5" s="14" t="s">
        <v>258</v>
      </c>
      <c r="F5" s="14" t="s">
        <v>420</v>
      </c>
      <c r="G5" s="14" t="s">
        <v>421</v>
      </c>
      <c r="H5" s="36" t="s">
        <v>55</v>
      </c>
      <c r="I5" s="15" t="s">
        <v>2154</v>
      </c>
      <c r="J5" s="44"/>
      <c r="K5" s="45"/>
    </row>
    <row r="6" ht="21.75" customHeight="1" spans="1:11">
      <c r="A6" s="18"/>
      <c r="B6" s="18"/>
      <c r="C6" s="18"/>
      <c r="D6" s="19"/>
      <c r="E6" s="19"/>
      <c r="F6" s="19"/>
      <c r="G6" s="19"/>
      <c r="H6" s="37"/>
      <c r="I6" s="14" t="s">
        <v>58</v>
      </c>
      <c r="J6" s="14" t="s">
        <v>59</v>
      </c>
      <c r="K6" s="14" t="s">
        <v>60</v>
      </c>
    </row>
    <row r="7" ht="40.5" customHeight="1" spans="1:11">
      <c r="A7" s="22"/>
      <c r="B7" s="22"/>
      <c r="C7" s="22"/>
      <c r="D7" s="23"/>
      <c r="E7" s="23"/>
      <c r="F7" s="23"/>
      <c r="G7" s="23"/>
      <c r="H7" s="24"/>
      <c r="I7" s="23" t="s">
        <v>57</v>
      </c>
      <c r="J7" s="23"/>
      <c r="K7" s="23"/>
    </row>
    <row r="8" ht="15" customHeight="1" spans="1:11">
      <c r="A8" s="26">
        <v>1</v>
      </c>
      <c r="B8" s="26">
        <v>2</v>
      </c>
      <c r="C8" s="26">
        <v>3</v>
      </c>
      <c r="D8" s="26">
        <v>4</v>
      </c>
      <c r="E8" s="26">
        <v>5</v>
      </c>
      <c r="F8" s="26">
        <v>6</v>
      </c>
      <c r="G8" s="26"/>
      <c r="H8" s="26">
        <v>8</v>
      </c>
      <c r="I8" s="26">
        <v>9</v>
      </c>
      <c r="J8" s="46">
        <v>10</v>
      </c>
      <c r="K8" s="46">
        <v>11</v>
      </c>
    </row>
    <row r="9" ht="18.75" customHeight="1" spans="1:11">
      <c r="A9" s="38" t="s">
        <v>429</v>
      </c>
      <c r="B9" s="28" t="s">
        <v>467</v>
      </c>
      <c r="C9" s="28" t="s">
        <v>70</v>
      </c>
      <c r="D9" s="28" t="s">
        <v>173</v>
      </c>
      <c r="E9" s="28" t="s">
        <v>174</v>
      </c>
      <c r="F9" s="28" t="s">
        <v>432</v>
      </c>
      <c r="G9" s="28" t="s">
        <v>433</v>
      </c>
      <c r="H9" s="30">
        <v>27330</v>
      </c>
      <c r="I9" s="30">
        <v>27330</v>
      </c>
      <c r="J9" s="30"/>
      <c r="K9" s="47"/>
    </row>
    <row r="10" ht="18.75" customHeight="1" spans="1:11">
      <c r="A10" s="38" t="s">
        <v>468</v>
      </c>
      <c r="B10" s="28" t="s">
        <v>474</v>
      </c>
      <c r="C10" s="28" t="s">
        <v>70</v>
      </c>
      <c r="D10" s="28" t="s">
        <v>181</v>
      </c>
      <c r="E10" s="28" t="s">
        <v>182</v>
      </c>
      <c r="F10" s="28" t="s">
        <v>324</v>
      </c>
      <c r="G10" s="28" t="s">
        <v>325</v>
      </c>
      <c r="H10" s="30">
        <v>505100</v>
      </c>
      <c r="I10" s="30">
        <v>505100</v>
      </c>
      <c r="J10" s="30"/>
      <c r="K10" s="47"/>
    </row>
    <row r="11" ht="18.75" customHeight="1" spans="1:11">
      <c r="A11" s="38" t="s">
        <v>468</v>
      </c>
      <c r="B11" s="28" t="s">
        <v>474</v>
      </c>
      <c r="C11" s="28" t="s">
        <v>70</v>
      </c>
      <c r="D11" s="28" t="s">
        <v>181</v>
      </c>
      <c r="E11" s="28" t="s">
        <v>182</v>
      </c>
      <c r="F11" s="28" t="s">
        <v>324</v>
      </c>
      <c r="G11" s="28" t="s">
        <v>325</v>
      </c>
      <c r="H11" s="30">
        <v>470000</v>
      </c>
      <c r="I11" s="30">
        <v>470000</v>
      </c>
      <c r="J11" s="30"/>
      <c r="K11" s="47"/>
    </row>
    <row r="12" ht="18.75" customHeight="1" spans="1:11">
      <c r="A12" s="38" t="s">
        <v>429</v>
      </c>
      <c r="B12" s="28" t="s">
        <v>465</v>
      </c>
      <c r="C12" s="28" t="s">
        <v>70</v>
      </c>
      <c r="D12" s="28" t="s">
        <v>181</v>
      </c>
      <c r="E12" s="28" t="s">
        <v>182</v>
      </c>
      <c r="F12" s="28" t="s">
        <v>432</v>
      </c>
      <c r="G12" s="28" t="s">
        <v>433</v>
      </c>
      <c r="H12" s="30">
        <v>15500</v>
      </c>
      <c r="I12" s="30">
        <v>15500</v>
      </c>
      <c r="J12" s="30"/>
      <c r="K12" s="47"/>
    </row>
    <row r="13" ht="18.75" customHeight="1" spans="1:11">
      <c r="A13" s="38" t="s">
        <v>429</v>
      </c>
      <c r="B13" s="28" t="s">
        <v>465</v>
      </c>
      <c r="C13" s="28" t="s">
        <v>70</v>
      </c>
      <c r="D13" s="28" t="s">
        <v>181</v>
      </c>
      <c r="E13" s="28" t="s">
        <v>182</v>
      </c>
      <c r="F13" s="28" t="s">
        <v>324</v>
      </c>
      <c r="G13" s="28" t="s">
        <v>325</v>
      </c>
      <c r="H13" s="30">
        <v>300000</v>
      </c>
      <c r="I13" s="30">
        <v>300000</v>
      </c>
      <c r="J13" s="30"/>
      <c r="K13" s="47"/>
    </row>
    <row r="14" ht="18.75" customHeight="1" spans="1:11">
      <c r="A14" s="38" t="s">
        <v>429</v>
      </c>
      <c r="B14" s="28" t="s">
        <v>463</v>
      </c>
      <c r="C14" s="28" t="s">
        <v>70</v>
      </c>
      <c r="D14" s="28" t="s">
        <v>163</v>
      </c>
      <c r="E14" s="28" t="s">
        <v>164</v>
      </c>
      <c r="F14" s="28" t="s">
        <v>432</v>
      </c>
      <c r="G14" s="28" t="s">
        <v>433</v>
      </c>
      <c r="H14" s="30">
        <v>3100</v>
      </c>
      <c r="I14" s="30">
        <v>3100</v>
      </c>
      <c r="J14" s="30"/>
      <c r="K14" s="47"/>
    </row>
    <row r="15" ht="18.75" customHeight="1" spans="1:11">
      <c r="A15" s="38" t="s">
        <v>429</v>
      </c>
      <c r="B15" s="28" t="s">
        <v>467</v>
      </c>
      <c r="C15" s="28" t="s">
        <v>75</v>
      </c>
      <c r="D15" s="28" t="s">
        <v>173</v>
      </c>
      <c r="E15" s="28" t="s">
        <v>174</v>
      </c>
      <c r="F15" s="28" t="s">
        <v>432</v>
      </c>
      <c r="G15" s="28" t="s">
        <v>433</v>
      </c>
      <c r="H15" s="30">
        <v>182250</v>
      </c>
      <c r="I15" s="30">
        <v>182250</v>
      </c>
      <c r="J15" s="30"/>
      <c r="K15" s="47"/>
    </row>
    <row r="16" ht="18.75" customHeight="1" spans="1:11">
      <c r="A16" s="38" t="s">
        <v>429</v>
      </c>
      <c r="B16" s="28" t="s">
        <v>467</v>
      </c>
      <c r="C16" s="28" t="s">
        <v>79</v>
      </c>
      <c r="D16" s="28" t="s">
        <v>173</v>
      </c>
      <c r="E16" s="28" t="s">
        <v>174</v>
      </c>
      <c r="F16" s="28" t="s">
        <v>432</v>
      </c>
      <c r="G16" s="28" t="s">
        <v>433</v>
      </c>
      <c r="H16" s="30">
        <v>165000</v>
      </c>
      <c r="I16" s="30">
        <v>165000</v>
      </c>
      <c r="J16" s="30"/>
      <c r="K16" s="47"/>
    </row>
    <row r="17" ht="18.75" customHeight="1" spans="1:11">
      <c r="A17" s="38" t="s">
        <v>429</v>
      </c>
      <c r="B17" s="28" t="s">
        <v>467</v>
      </c>
      <c r="C17" s="28" t="s">
        <v>81</v>
      </c>
      <c r="D17" s="28" t="s">
        <v>173</v>
      </c>
      <c r="E17" s="28" t="s">
        <v>174</v>
      </c>
      <c r="F17" s="28" t="s">
        <v>432</v>
      </c>
      <c r="G17" s="28" t="s">
        <v>433</v>
      </c>
      <c r="H17" s="30">
        <v>337500</v>
      </c>
      <c r="I17" s="30">
        <v>337500</v>
      </c>
      <c r="J17" s="30"/>
      <c r="K17" s="47"/>
    </row>
    <row r="18" ht="18.75" customHeight="1" spans="1:11">
      <c r="A18" s="38" t="s">
        <v>429</v>
      </c>
      <c r="B18" s="28" t="s">
        <v>467</v>
      </c>
      <c r="C18" s="28" t="s">
        <v>87</v>
      </c>
      <c r="D18" s="28" t="s">
        <v>173</v>
      </c>
      <c r="E18" s="28" t="s">
        <v>174</v>
      </c>
      <c r="F18" s="28" t="s">
        <v>432</v>
      </c>
      <c r="G18" s="28" t="s">
        <v>433</v>
      </c>
      <c r="H18" s="30">
        <v>525000</v>
      </c>
      <c r="I18" s="30">
        <v>525000</v>
      </c>
      <c r="J18" s="30"/>
      <c r="K18" s="47"/>
    </row>
    <row r="19" ht="18.75" customHeight="1" spans="1:11">
      <c r="A19" s="38" t="s">
        <v>429</v>
      </c>
      <c r="B19" s="28" t="s">
        <v>467</v>
      </c>
      <c r="C19" s="28" t="s">
        <v>91</v>
      </c>
      <c r="D19" s="28" t="s">
        <v>173</v>
      </c>
      <c r="E19" s="28" t="s">
        <v>174</v>
      </c>
      <c r="F19" s="28" t="s">
        <v>486</v>
      </c>
      <c r="G19" s="28" t="s">
        <v>487</v>
      </c>
      <c r="H19" s="30">
        <v>660000</v>
      </c>
      <c r="I19" s="30">
        <v>660000</v>
      </c>
      <c r="J19" s="30"/>
      <c r="K19" s="47"/>
    </row>
    <row r="20" ht="18.75" customHeight="1" spans="1:11">
      <c r="A20" s="38" t="s">
        <v>429</v>
      </c>
      <c r="B20" s="28" t="s">
        <v>467</v>
      </c>
      <c r="C20" s="28" t="s">
        <v>93</v>
      </c>
      <c r="D20" s="28" t="s">
        <v>173</v>
      </c>
      <c r="E20" s="28" t="s">
        <v>174</v>
      </c>
      <c r="F20" s="28" t="s">
        <v>432</v>
      </c>
      <c r="G20" s="28" t="s">
        <v>433</v>
      </c>
      <c r="H20" s="30">
        <v>300000</v>
      </c>
      <c r="I20" s="30">
        <v>300000</v>
      </c>
      <c r="J20" s="30"/>
      <c r="K20" s="47"/>
    </row>
    <row r="21" ht="18.75" customHeight="1" spans="1:11">
      <c r="A21" s="38" t="s">
        <v>429</v>
      </c>
      <c r="B21" s="28" t="s">
        <v>467</v>
      </c>
      <c r="C21" s="28" t="s">
        <v>95</v>
      </c>
      <c r="D21" s="28" t="s">
        <v>173</v>
      </c>
      <c r="E21" s="28" t="s">
        <v>174</v>
      </c>
      <c r="F21" s="28" t="s">
        <v>486</v>
      </c>
      <c r="G21" s="28" t="s">
        <v>487</v>
      </c>
      <c r="H21" s="30">
        <v>195080.34</v>
      </c>
      <c r="I21" s="30">
        <v>195080.34</v>
      </c>
      <c r="J21" s="30"/>
      <c r="K21" s="47"/>
    </row>
    <row r="22" ht="18.75" customHeight="1" spans="1:11">
      <c r="A22" s="38" t="s">
        <v>429</v>
      </c>
      <c r="B22" s="28" t="s">
        <v>467</v>
      </c>
      <c r="C22" s="28" t="s">
        <v>95</v>
      </c>
      <c r="D22" s="28" t="s">
        <v>173</v>
      </c>
      <c r="E22" s="28" t="s">
        <v>174</v>
      </c>
      <c r="F22" s="28" t="s">
        <v>432</v>
      </c>
      <c r="G22" s="28" t="s">
        <v>433</v>
      </c>
      <c r="H22" s="30">
        <v>172419.66</v>
      </c>
      <c r="I22" s="30">
        <v>172419.66</v>
      </c>
      <c r="J22" s="30"/>
      <c r="K22" s="47"/>
    </row>
    <row r="23" ht="18.75" customHeight="1" spans="1:11">
      <c r="A23" s="38" t="s">
        <v>429</v>
      </c>
      <c r="B23" s="28" t="s">
        <v>467</v>
      </c>
      <c r="C23" s="28" t="s">
        <v>97</v>
      </c>
      <c r="D23" s="28" t="s">
        <v>173</v>
      </c>
      <c r="E23" s="28" t="s">
        <v>174</v>
      </c>
      <c r="F23" s="28" t="s">
        <v>432</v>
      </c>
      <c r="G23" s="28" t="s">
        <v>433</v>
      </c>
      <c r="H23" s="30">
        <v>172665</v>
      </c>
      <c r="I23" s="30">
        <v>172665</v>
      </c>
      <c r="J23" s="30"/>
      <c r="K23" s="47"/>
    </row>
    <row r="24" ht="18.75" customHeight="1" spans="1:11">
      <c r="A24" s="39" t="s">
        <v>244</v>
      </c>
      <c r="B24" s="40"/>
      <c r="C24" s="40"/>
      <c r="D24" s="40"/>
      <c r="E24" s="40"/>
      <c r="F24" s="40"/>
      <c r="G24" s="41"/>
      <c r="H24" s="30">
        <v>4030945</v>
      </c>
      <c r="I24" s="30">
        <v>4030945</v>
      </c>
      <c r="J24" s="30"/>
      <c r="K24" s="47"/>
    </row>
  </sheetData>
  <mergeCells count="15">
    <mergeCell ref="A3:K3"/>
    <mergeCell ref="A4:G4"/>
    <mergeCell ref="I5:K5"/>
    <mergeCell ref="A24:G24"/>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2"/>
  <sheetViews>
    <sheetView showZeros="0" workbookViewId="0">
      <pane ySplit="1" topLeftCell="A2" activePane="bottomLeft" state="frozen"/>
      <selection/>
      <selection pane="bottomLeft" activeCell="G1" sqref="F$1:G$1048576"/>
    </sheetView>
  </sheetViews>
  <sheetFormatPr defaultColWidth="9.13888888888889" defaultRowHeight="14.25" customHeight="1" outlineLevelCol="6"/>
  <cols>
    <col min="1" max="1" width="45.5555555555556" customWidth="1"/>
    <col min="2" max="2" width="19.1111111111111" customWidth="1"/>
    <col min="3" max="3" width="66.8888888888889" customWidth="1"/>
    <col min="4" max="4" width="11.3333333333333" customWidth="1"/>
    <col min="5" max="5" width="23.8518518518519" customWidth="1"/>
    <col min="6" max="7" width="23.8518518518519" style="1" customWidth="1"/>
  </cols>
  <sheetData>
    <row r="1" customHeight="1" spans="1:7">
      <c r="A1" s="2"/>
      <c r="B1" s="2"/>
      <c r="C1" s="2"/>
      <c r="D1" s="2"/>
      <c r="E1" s="2"/>
      <c r="F1" s="3"/>
      <c r="G1" s="3"/>
    </row>
    <row r="2" ht="13.5" customHeight="1" spans="4:7">
      <c r="D2" s="4"/>
      <c r="G2" s="5" t="s">
        <v>2155</v>
      </c>
    </row>
    <row r="3" ht="41.25" customHeight="1" spans="1:7">
      <c r="A3" s="6" t="str">
        <f>"2025"&amp;"年部门项目中期规划预算表"</f>
        <v>2025年部门项目中期规划预算表</v>
      </c>
      <c r="B3" s="6"/>
      <c r="C3" s="6"/>
      <c r="D3" s="6"/>
      <c r="E3" s="6"/>
      <c r="F3" s="7"/>
      <c r="G3" s="7"/>
    </row>
    <row r="4" ht="13.5" customHeight="1" spans="1:7">
      <c r="A4" s="8" t="str">
        <f>"单位名称："&amp;"昆明市五华区卫生健康局"</f>
        <v>单位名称：昆明市五华区卫生健康局</v>
      </c>
      <c r="B4" s="9"/>
      <c r="C4" s="9"/>
      <c r="D4" s="9"/>
      <c r="E4" s="10"/>
      <c r="F4" s="11"/>
      <c r="G4" s="12" t="s">
        <v>1</v>
      </c>
    </row>
    <row r="5" ht="21.75" customHeight="1" spans="1:7">
      <c r="A5" s="13" t="s">
        <v>419</v>
      </c>
      <c r="B5" s="13" t="s">
        <v>418</v>
      </c>
      <c r="C5" s="13" t="s">
        <v>256</v>
      </c>
      <c r="D5" s="14" t="s">
        <v>2156</v>
      </c>
      <c r="E5" s="15" t="s">
        <v>58</v>
      </c>
      <c r="F5" s="16"/>
      <c r="G5" s="17"/>
    </row>
    <row r="6" ht="21.75" customHeight="1" spans="1:7">
      <c r="A6" s="18"/>
      <c r="B6" s="18"/>
      <c r="C6" s="18"/>
      <c r="D6" s="19"/>
      <c r="E6" s="20" t="str">
        <f>"2025"&amp;"年"</f>
        <v>2025年</v>
      </c>
      <c r="F6" s="21" t="str">
        <f>("2025"+1)&amp;"年"</f>
        <v>2026年</v>
      </c>
      <c r="G6" s="21" t="str">
        <f>("2025"+2)&amp;"年"</f>
        <v>2027年</v>
      </c>
    </row>
    <row r="7" ht="40.5" customHeight="1" spans="1:7">
      <c r="A7" s="22"/>
      <c r="B7" s="22"/>
      <c r="C7" s="22"/>
      <c r="D7" s="23"/>
      <c r="E7" s="24"/>
      <c r="F7" s="25" t="s">
        <v>57</v>
      </c>
      <c r="G7" s="25"/>
    </row>
    <row r="8" ht="15" customHeight="1" spans="1:7">
      <c r="A8" s="26">
        <v>1</v>
      </c>
      <c r="B8" s="26">
        <v>2</v>
      </c>
      <c r="C8" s="26">
        <v>3</v>
      </c>
      <c r="D8" s="26">
        <v>4</v>
      </c>
      <c r="E8" s="26">
        <v>5</v>
      </c>
      <c r="F8" s="27">
        <v>6</v>
      </c>
      <c r="G8" s="27"/>
    </row>
    <row r="9" ht="17.25" customHeight="1" spans="1:7">
      <c r="A9" s="28" t="s">
        <v>87</v>
      </c>
      <c r="B9" s="29"/>
      <c r="C9" s="29"/>
      <c r="D9" s="28"/>
      <c r="E9" s="30">
        <v>539000</v>
      </c>
      <c r="F9" s="31">
        <v>539000</v>
      </c>
      <c r="G9" s="31">
        <v>539000</v>
      </c>
    </row>
    <row r="10" ht="18.75" customHeight="1" spans="1:7">
      <c r="A10" s="28"/>
      <c r="B10" s="28" t="s">
        <v>2157</v>
      </c>
      <c r="C10" s="28" t="s">
        <v>567</v>
      </c>
      <c r="D10" s="28" t="s">
        <v>2158</v>
      </c>
      <c r="E10" s="30">
        <v>12000</v>
      </c>
      <c r="F10" s="31">
        <v>12000</v>
      </c>
      <c r="G10" s="31">
        <v>12000</v>
      </c>
    </row>
    <row r="11" ht="18.75" customHeight="1" spans="1:7">
      <c r="A11" s="32"/>
      <c r="B11" s="28" t="s">
        <v>2159</v>
      </c>
      <c r="C11" s="28" t="s">
        <v>512</v>
      </c>
      <c r="D11" s="28" t="s">
        <v>2158</v>
      </c>
      <c r="E11" s="30">
        <v>2000</v>
      </c>
      <c r="F11" s="31">
        <v>2000</v>
      </c>
      <c r="G11" s="31">
        <v>2000</v>
      </c>
    </row>
    <row r="12" ht="18.75" customHeight="1" spans="1:7">
      <c r="A12" s="32"/>
      <c r="B12" s="28" t="s">
        <v>2159</v>
      </c>
      <c r="C12" s="28" t="s">
        <v>467</v>
      </c>
      <c r="D12" s="28" t="s">
        <v>2158</v>
      </c>
      <c r="E12" s="30">
        <v>525000</v>
      </c>
      <c r="F12" s="31">
        <v>525000</v>
      </c>
      <c r="G12" s="31">
        <v>525000</v>
      </c>
    </row>
    <row r="13" ht="18.75" customHeight="1" spans="1:7">
      <c r="A13" s="28" t="s">
        <v>89</v>
      </c>
      <c r="B13" s="32"/>
      <c r="C13" s="32"/>
      <c r="D13" s="32"/>
      <c r="E13" s="30">
        <v>59500</v>
      </c>
      <c r="F13" s="31">
        <v>59500</v>
      </c>
      <c r="G13" s="31">
        <v>59500</v>
      </c>
    </row>
    <row r="14" ht="18.75" customHeight="1" spans="1:7">
      <c r="A14" s="32"/>
      <c r="B14" s="28" t="s">
        <v>2157</v>
      </c>
      <c r="C14" s="28" t="s">
        <v>517</v>
      </c>
      <c r="D14" s="28" t="s">
        <v>2158</v>
      </c>
      <c r="E14" s="30">
        <v>7500</v>
      </c>
      <c r="F14" s="31">
        <v>7500</v>
      </c>
      <c r="G14" s="31">
        <v>7500</v>
      </c>
    </row>
    <row r="15" ht="18.75" customHeight="1" spans="1:7">
      <c r="A15" s="32"/>
      <c r="B15" s="28" t="s">
        <v>2159</v>
      </c>
      <c r="C15" s="28" t="s">
        <v>574</v>
      </c>
      <c r="D15" s="28" t="s">
        <v>2158</v>
      </c>
      <c r="E15" s="30">
        <v>50000</v>
      </c>
      <c r="F15" s="31">
        <v>50000</v>
      </c>
      <c r="G15" s="31">
        <v>50000</v>
      </c>
    </row>
    <row r="16" ht="18.75" customHeight="1" spans="1:7">
      <c r="A16" s="32"/>
      <c r="B16" s="28" t="s">
        <v>2159</v>
      </c>
      <c r="C16" s="28" t="s">
        <v>512</v>
      </c>
      <c r="D16" s="28" t="s">
        <v>2158</v>
      </c>
      <c r="E16" s="30">
        <v>2000</v>
      </c>
      <c r="F16" s="31">
        <v>2000</v>
      </c>
      <c r="G16" s="31">
        <v>2000</v>
      </c>
    </row>
    <row r="17" ht="18.75" customHeight="1" spans="1:7">
      <c r="A17" s="28" t="s">
        <v>91</v>
      </c>
      <c r="B17" s="32"/>
      <c r="C17" s="32"/>
      <c r="D17" s="32"/>
      <c r="E17" s="30">
        <v>712000</v>
      </c>
      <c r="F17" s="31">
        <v>712000</v>
      </c>
      <c r="G17" s="31">
        <v>712000</v>
      </c>
    </row>
    <row r="18" ht="18.75" customHeight="1" spans="1:7">
      <c r="A18" s="32"/>
      <c r="B18" s="28" t="s">
        <v>2159</v>
      </c>
      <c r="C18" s="28" t="s">
        <v>581</v>
      </c>
      <c r="D18" s="28" t="s">
        <v>2158</v>
      </c>
      <c r="E18" s="30">
        <v>2000</v>
      </c>
      <c r="F18" s="31">
        <v>2000</v>
      </c>
      <c r="G18" s="31">
        <v>2000</v>
      </c>
    </row>
    <row r="19" ht="18.75" customHeight="1" spans="1:7">
      <c r="A19" s="32"/>
      <c r="B19" s="28" t="s">
        <v>2159</v>
      </c>
      <c r="C19" s="28" t="s">
        <v>467</v>
      </c>
      <c r="D19" s="28" t="s">
        <v>2158</v>
      </c>
      <c r="E19" s="30">
        <v>660000</v>
      </c>
      <c r="F19" s="31">
        <v>660000</v>
      </c>
      <c r="G19" s="31">
        <v>660000</v>
      </c>
    </row>
    <row r="20" ht="18.75" customHeight="1" spans="1:7">
      <c r="A20" s="32"/>
      <c r="B20" s="28" t="s">
        <v>2160</v>
      </c>
      <c r="C20" s="28" t="s">
        <v>584</v>
      </c>
      <c r="D20" s="28" t="s">
        <v>2158</v>
      </c>
      <c r="E20" s="30">
        <v>50000</v>
      </c>
      <c r="F20" s="31">
        <v>50000</v>
      </c>
      <c r="G20" s="31">
        <v>50000</v>
      </c>
    </row>
    <row r="21" ht="18.75" customHeight="1" spans="1:7">
      <c r="A21" s="28" t="s">
        <v>93</v>
      </c>
      <c r="B21" s="32"/>
      <c r="C21" s="32"/>
      <c r="D21" s="32"/>
      <c r="E21" s="30">
        <v>314100</v>
      </c>
      <c r="F21" s="31">
        <v>314100</v>
      </c>
      <c r="G21" s="31">
        <v>314100</v>
      </c>
    </row>
    <row r="22" ht="18.75" customHeight="1" spans="1:7">
      <c r="A22" s="32"/>
      <c r="B22" s="28" t="s">
        <v>2157</v>
      </c>
      <c r="C22" s="28" t="s">
        <v>567</v>
      </c>
      <c r="D22" s="28" t="s">
        <v>2158</v>
      </c>
      <c r="E22" s="30">
        <v>12100</v>
      </c>
      <c r="F22" s="31">
        <v>12100</v>
      </c>
      <c r="G22" s="31">
        <v>12100</v>
      </c>
    </row>
    <row r="23" ht="18.75" customHeight="1" spans="1:7">
      <c r="A23" s="32"/>
      <c r="B23" s="28" t="s">
        <v>2159</v>
      </c>
      <c r="C23" s="28" t="s">
        <v>512</v>
      </c>
      <c r="D23" s="28" t="s">
        <v>2158</v>
      </c>
      <c r="E23" s="30">
        <v>2000</v>
      </c>
      <c r="F23" s="31">
        <v>2000</v>
      </c>
      <c r="G23" s="31">
        <v>2000</v>
      </c>
    </row>
    <row r="24" ht="18.75" customHeight="1" spans="1:7">
      <c r="A24" s="32"/>
      <c r="B24" s="28" t="s">
        <v>2159</v>
      </c>
      <c r="C24" s="28" t="s">
        <v>467</v>
      </c>
      <c r="D24" s="28" t="s">
        <v>2158</v>
      </c>
      <c r="E24" s="30">
        <v>300000</v>
      </c>
      <c r="F24" s="31">
        <v>300000</v>
      </c>
      <c r="G24" s="31">
        <v>300000</v>
      </c>
    </row>
    <row r="25" ht="18.75" customHeight="1" spans="1:7">
      <c r="A25" s="28" t="s">
        <v>95</v>
      </c>
      <c r="B25" s="32"/>
      <c r="C25" s="32"/>
      <c r="D25" s="32"/>
      <c r="E25" s="30">
        <v>379500</v>
      </c>
      <c r="F25" s="31">
        <v>379500</v>
      </c>
      <c r="G25" s="31">
        <v>379500</v>
      </c>
    </row>
    <row r="26" ht="18.75" customHeight="1" spans="1:7">
      <c r="A26" s="32"/>
      <c r="B26" s="28" t="s">
        <v>2157</v>
      </c>
      <c r="C26" s="28" t="s">
        <v>425</v>
      </c>
      <c r="D26" s="28" t="s">
        <v>2158</v>
      </c>
      <c r="E26" s="30">
        <v>10000</v>
      </c>
      <c r="F26" s="31">
        <v>10000</v>
      </c>
      <c r="G26" s="31">
        <v>10000</v>
      </c>
    </row>
    <row r="27" ht="18.75" customHeight="1" spans="1:7">
      <c r="A27" s="32"/>
      <c r="B27" s="28" t="s">
        <v>2159</v>
      </c>
      <c r="C27" s="28" t="s">
        <v>512</v>
      </c>
      <c r="D27" s="28" t="s">
        <v>2158</v>
      </c>
      <c r="E27" s="30">
        <v>2000</v>
      </c>
      <c r="F27" s="31">
        <v>2000</v>
      </c>
      <c r="G27" s="31">
        <v>2000</v>
      </c>
    </row>
    <row r="28" ht="18.75" customHeight="1" spans="1:7">
      <c r="A28" s="32"/>
      <c r="B28" s="28" t="s">
        <v>2159</v>
      </c>
      <c r="C28" s="28" t="s">
        <v>467</v>
      </c>
      <c r="D28" s="28" t="s">
        <v>2158</v>
      </c>
      <c r="E28" s="30">
        <v>367500</v>
      </c>
      <c r="F28" s="31">
        <v>367500</v>
      </c>
      <c r="G28" s="31">
        <v>367500</v>
      </c>
    </row>
    <row r="29" ht="18.75" customHeight="1" spans="1:7">
      <c r="A29" s="28" t="s">
        <v>97</v>
      </c>
      <c r="B29" s="32"/>
      <c r="C29" s="32"/>
      <c r="D29" s="32"/>
      <c r="E29" s="30">
        <v>182665</v>
      </c>
      <c r="F29" s="31">
        <v>182665</v>
      </c>
      <c r="G29" s="31">
        <v>182665</v>
      </c>
    </row>
    <row r="30" ht="18.75" customHeight="1" spans="1:7">
      <c r="A30" s="32"/>
      <c r="B30" s="28" t="s">
        <v>2157</v>
      </c>
      <c r="C30" s="28" t="s">
        <v>425</v>
      </c>
      <c r="D30" s="28" t="s">
        <v>2158</v>
      </c>
      <c r="E30" s="30">
        <v>8000</v>
      </c>
      <c r="F30" s="31">
        <v>8000</v>
      </c>
      <c r="G30" s="31">
        <v>8000</v>
      </c>
    </row>
    <row r="31" ht="18.75" customHeight="1" spans="1:7">
      <c r="A31" s="32"/>
      <c r="B31" s="28" t="s">
        <v>2159</v>
      </c>
      <c r="C31" s="28" t="s">
        <v>603</v>
      </c>
      <c r="D31" s="28" t="s">
        <v>2158</v>
      </c>
      <c r="E31" s="30">
        <v>2000</v>
      </c>
      <c r="F31" s="31">
        <v>2000</v>
      </c>
      <c r="G31" s="31">
        <v>2000</v>
      </c>
    </row>
    <row r="32" ht="18.75" customHeight="1" spans="1:7">
      <c r="A32" s="32"/>
      <c r="B32" s="28" t="s">
        <v>2159</v>
      </c>
      <c r="C32" s="28" t="s">
        <v>467</v>
      </c>
      <c r="D32" s="28" t="s">
        <v>2158</v>
      </c>
      <c r="E32" s="30">
        <v>172665</v>
      </c>
      <c r="F32" s="31">
        <v>172665</v>
      </c>
      <c r="G32" s="31">
        <v>172665</v>
      </c>
    </row>
    <row r="33" ht="18.75" customHeight="1" spans="1:7">
      <c r="A33" s="28" t="s">
        <v>83</v>
      </c>
      <c r="B33" s="32"/>
      <c r="C33" s="32"/>
      <c r="D33" s="32"/>
      <c r="E33" s="30">
        <v>1243857.48</v>
      </c>
      <c r="F33" s="31">
        <v>1243857.48</v>
      </c>
      <c r="G33" s="31">
        <v>1243857.48</v>
      </c>
    </row>
    <row r="34" ht="18.75" customHeight="1" spans="1:7">
      <c r="A34" s="32"/>
      <c r="B34" s="28" t="s">
        <v>2161</v>
      </c>
      <c r="C34" s="28" t="s">
        <v>425</v>
      </c>
      <c r="D34" s="28" t="s">
        <v>2158</v>
      </c>
      <c r="E34" s="30">
        <v>98466.88</v>
      </c>
      <c r="F34" s="31">
        <v>98466.88</v>
      </c>
      <c r="G34" s="31">
        <v>98466.88</v>
      </c>
    </row>
    <row r="35" ht="18.75" customHeight="1" spans="1:7">
      <c r="A35" s="32"/>
      <c r="B35" s="28" t="s">
        <v>2162</v>
      </c>
      <c r="C35" s="28" t="s">
        <v>544</v>
      </c>
      <c r="D35" s="28" t="s">
        <v>2158</v>
      </c>
      <c r="E35" s="30">
        <v>70490.6</v>
      </c>
      <c r="F35" s="31">
        <v>70490.6</v>
      </c>
      <c r="G35" s="31">
        <v>70490.6</v>
      </c>
    </row>
    <row r="36" ht="18.75" customHeight="1" spans="1:7">
      <c r="A36" s="32"/>
      <c r="B36" s="28" t="s">
        <v>2157</v>
      </c>
      <c r="C36" s="28" t="s">
        <v>428</v>
      </c>
      <c r="D36" s="28" t="s">
        <v>2158</v>
      </c>
      <c r="E36" s="30">
        <v>80000</v>
      </c>
      <c r="F36" s="31">
        <v>80000</v>
      </c>
      <c r="G36" s="31">
        <v>80000</v>
      </c>
    </row>
    <row r="37" ht="18.75" customHeight="1" spans="1:7">
      <c r="A37" s="32"/>
      <c r="B37" s="28" t="s">
        <v>2157</v>
      </c>
      <c r="C37" s="28" t="s">
        <v>520</v>
      </c>
      <c r="D37" s="28" t="s">
        <v>2158</v>
      </c>
      <c r="E37" s="30">
        <v>422400</v>
      </c>
      <c r="F37" s="31">
        <v>422400</v>
      </c>
      <c r="G37" s="31">
        <v>422400</v>
      </c>
    </row>
    <row r="38" ht="18.75" customHeight="1" spans="1:7">
      <c r="A38" s="32"/>
      <c r="B38" s="28" t="s">
        <v>2159</v>
      </c>
      <c r="C38" s="28" t="s">
        <v>512</v>
      </c>
      <c r="D38" s="28" t="s">
        <v>2158</v>
      </c>
      <c r="E38" s="30">
        <v>4500</v>
      </c>
      <c r="F38" s="31">
        <v>4500</v>
      </c>
      <c r="G38" s="31">
        <v>4500</v>
      </c>
    </row>
    <row r="39" ht="18.75" customHeight="1" spans="1:7">
      <c r="A39" s="32"/>
      <c r="B39" s="28" t="s">
        <v>2163</v>
      </c>
      <c r="C39" s="28" t="s">
        <v>551</v>
      </c>
      <c r="D39" s="28" t="s">
        <v>2158</v>
      </c>
      <c r="E39" s="30">
        <v>168000</v>
      </c>
      <c r="F39" s="31">
        <v>168000</v>
      </c>
      <c r="G39" s="31">
        <v>168000</v>
      </c>
    </row>
    <row r="40" ht="18.75" customHeight="1" spans="1:7">
      <c r="A40" s="32"/>
      <c r="B40" s="28" t="s">
        <v>2163</v>
      </c>
      <c r="C40" s="28" t="s">
        <v>553</v>
      </c>
      <c r="D40" s="28" t="s">
        <v>2158</v>
      </c>
      <c r="E40" s="30">
        <v>400000</v>
      </c>
      <c r="F40" s="31">
        <v>400000</v>
      </c>
      <c r="G40" s="31">
        <v>400000</v>
      </c>
    </row>
    <row r="41" ht="18.75" customHeight="1" spans="1:7">
      <c r="A41" s="28" t="s">
        <v>73</v>
      </c>
      <c r="B41" s="32"/>
      <c r="C41" s="32"/>
      <c r="D41" s="32"/>
      <c r="E41" s="30">
        <v>267000</v>
      </c>
      <c r="F41" s="31">
        <v>267000</v>
      </c>
      <c r="G41" s="31">
        <v>267000</v>
      </c>
    </row>
    <row r="42" ht="18.75" customHeight="1" spans="1:7">
      <c r="A42" s="32"/>
      <c r="B42" s="28" t="s">
        <v>2161</v>
      </c>
      <c r="C42" s="28" t="s">
        <v>479</v>
      </c>
      <c r="D42" s="28" t="s">
        <v>2158</v>
      </c>
      <c r="E42" s="30">
        <v>50000</v>
      </c>
      <c r="F42" s="31">
        <v>50000</v>
      </c>
      <c r="G42" s="31">
        <v>50000</v>
      </c>
    </row>
    <row r="43" ht="18.75" customHeight="1" spans="1:7">
      <c r="A43" s="32"/>
      <c r="B43" s="28" t="s">
        <v>2157</v>
      </c>
      <c r="C43" s="28" t="s">
        <v>481</v>
      </c>
      <c r="D43" s="28" t="s">
        <v>2158</v>
      </c>
      <c r="E43" s="30">
        <v>10000</v>
      </c>
      <c r="F43" s="31">
        <v>10000</v>
      </c>
      <c r="G43" s="31">
        <v>10000</v>
      </c>
    </row>
    <row r="44" ht="18.75" customHeight="1" spans="1:7">
      <c r="A44" s="32"/>
      <c r="B44" s="28" t="s">
        <v>2159</v>
      </c>
      <c r="C44" s="28" t="s">
        <v>483</v>
      </c>
      <c r="D44" s="28" t="s">
        <v>2158</v>
      </c>
      <c r="E44" s="30">
        <v>200000</v>
      </c>
      <c r="F44" s="31">
        <v>200000</v>
      </c>
      <c r="G44" s="31">
        <v>200000</v>
      </c>
    </row>
    <row r="45" ht="18.75" customHeight="1" spans="1:7">
      <c r="A45" s="32"/>
      <c r="B45" s="28" t="s">
        <v>2159</v>
      </c>
      <c r="C45" s="28" t="s">
        <v>435</v>
      </c>
      <c r="D45" s="28" t="s">
        <v>2158</v>
      </c>
      <c r="E45" s="30">
        <v>7000</v>
      </c>
      <c r="F45" s="31">
        <v>7000</v>
      </c>
      <c r="G45" s="31">
        <v>7000</v>
      </c>
    </row>
    <row r="46" ht="18.75" customHeight="1" spans="1:7">
      <c r="A46" s="28" t="s">
        <v>85</v>
      </c>
      <c r="B46" s="32"/>
      <c r="C46" s="32"/>
      <c r="D46" s="32"/>
      <c r="E46" s="30">
        <v>3634000</v>
      </c>
      <c r="F46" s="31">
        <v>3634000</v>
      </c>
      <c r="G46" s="31">
        <v>3634000</v>
      </c>
    </row>
    <row r="47" ht="18.75" customHeight="1" spans="1:7">
      <c r="A47" s="32"/>
      <c r="B47" s="28" t="s">
        <v>2157</v>
      </c>
      <c r="C47" s="28" t="s">
        <v>428</v>
      </c>
      <c r="D47" s="28" t="s">
        <v>2158</v>
      </c>
      <c r="E47" s="30">
        <v>20000</v>
      </c>
      <c r="F47" s="31">
        <v>20000</v>
      </c>
      <c r="G47" s="31">
        <v>20000</v>
      </c>
    </row>
    <row r="48" ht="18.75" customHeight="1" spans="1:7">
      <c r="A48" s="32"/>
      <c r="B48" s="28" t="s">
        <v>2159</v>
      </c>
      <c r="C48" s="28" t="s">
        <v>512</v>
      </c>
      <c r="D48" s="28" t="s">
        <v>2158</v>
      </c>
      <c r="E48" s="30">
        <v>14000</v>
      </c>
      <c r="F48" s="31">
        <v>14000</v>
      </c>
      <c r="G48" s="31">
        <v>14000</v>
      </c>
    </row>
    <row r="49" ht="18.75" customHeight="1" spans="1:7">
      <c r="A49" s="32"/>
      <c r="B49" s="28" t="s">
        <v>2160</v>
      </c>
      <c r="C49" s="28" t="s">
        <v>559</v>
      </c>
      <c r="D49" s="28" t="s">
        <v>2158</v>
      </c>
      <c r="E49" s="30">
        <v>1500000</v>
      </c>
      <c r="F49" s="31">
        <v>1500000</v>
      </c>
      <c r="G49" s="31">
        <v>1500000</v>
      </c>
    </row>
    <row r="50" ht="18.75" customHeight="1" spans="1:7">
      <c r="A50" s="32"/>
      <c r="B50" s="28" t="s">
        <v>2160</v>
      </c>
      <c r="C50" s="28" t="s">
        <v>561</v>
      </c>
      <c r="D50" s="28" t="s">
        <v>2158</v>
      </c>
      <c r="E50" s="30">
        <v>2100000</v>
      </c>
      <c r="F50" s="31">
        <v>2100000</v>
      </c>
      <c r="G50" s="31">
        <v>2100000</v>
      </c>
    </row>
    <row r="51" ht="18.75" customHeight="1" spans="1:7">
      <c r="A51" s="28" t="s">
        <v>77</v>
      </c>
      <c r="B51" s="32"/>
      <c r="C51" s="32"/>
      <c r="D51" s="32"/>
      <c r="E51" s="30">
        <v>883170.8</v>
      </c>
      <c r="F51" s="31">
        <v>883170.8</v>
      </c>
      <c r="G51" s="31">
        <v>883170.8</v>
      </c>
    </row>
    <row r="52" ht="18.75" customHeight="1" spans="1:7">
      <c r="A52" s="32"/>
      <c r="B52" s="28" t="s">
        <v>2157</v>
      </c>
      <c r="C52" s="28" t="s">
        <v>517</v>
      </c>
      <c r="D52" s="28" t="s">
        <v>2158</v>
      </c>
      <c r="E52" s="30">
        <v>35000</v>
      </c>
      <c r="F52" s="31">
        <v>35000</v>
      </c>
      <c r="G52" s="31">
        <v>35000</v>
      </c>
    </row>
    <row r="53" ht="18.75" customHeight="1" spans="1:7">
      <c r="A53" s="32"/>
      <c r="B53" s="28" t="s">
        <v>2157</v>
      </c>
      <c r="C53" s="28" t="s">
        <v>428</v>
      </c>
      <c r="D53" s="28" t="s">
        <v>2158</v>
      </c>
      <c r="E53" s="30">
        <v>20000</v>
      </c>
      <c r="F53" s="31">
        <v>20000</v>
      </c>
      <c r="G53" s="31">
        <v>20000</v>
      </c>
    </row>
    <row r="54" ht="18.75" customHeight="1" spans="1:7">
      <c r="A54" s="32"/>
      <c r="B54" s="28" t="s">
        <v>2157</v>
      </c>
      <c r="C54" s="28" t="s">
        <v>520</v>
      </c>
      <c r="D54" s="28" t="s">
        <v>2158</v>
      </c>
      <c r="E54" s="30">
        <v>63504</v>
      </c>
      <c r="F54" s="31">
        <v>63504</v>
      </c>
      <c r="G54" s="31">
        <v>63504</v>
      </c>
    </row>
    <row r="55" ht="18.75" customHeight="1" spans="1:7">
      <c r="A55" s="32"/>
      <c r="B55" s="28" t="s">
        <v>2164</v>
      </c>
      <c r="C55" s="28" t="s">
        <v>523</v>
      </c>
      <c r="D55" s="28" t="s">
        <v>2158</v>
      </c>
      <c r="E55" s="30">
        <v>105321.8</v>
      </c>
      <c r="F55" s="31">
        <v>105321.8</v>
      </c>
      <c r="G55" s="31">
        <v>105321.8</v>
      </c>
    </row>
    <row r="56" ht="18.75" customHeight="1" spans="1:7">
      <c r="A56" s="32"/>
      <c r="B56" s="28" t="s">
        <v>2159</v>
      </c>
      <c r="C56" s="28" t="s">
        <v>525</v>
      </c>
      <c r="D56" s="28" t="s">
        <v>2158</v>
      </c>
      <c r="E56" s="30">
        <v>250000</v>
      </c>
      <c r="F56" s="31">
        <v>250000</v>
      </c>
      <c r="G56" s="31">
        <v>250000</v>
      </c>
    </row>
    <row r="57" ht="18.75" customHeight="1" spans="1:7">
      <c r="A57" s="32"/>
      <c r="B57" s="28" t="s">
        <v>2160</v>
      </c>
      <c r="C57" s="28" t="s">
        <v>527</v>
      </c>
      <c r="D57" s="28" t="s">
        <v>2158</v>
      </c>
      <c r="E57" s="30">
        <v>409345</v>
      </c>
      <c r="F57" s="31">
        <v>409345</v>
      </c>
      <c r="G57" s="31">
        <v>409345</v>
      </c>
    </row>
    <row r="58" ht="18.75" customHeight="1" spans="1:7">
      <c r="A58" s="28" t="s">
        <v>81</v>
      </c>
      <c r="B58" s="32"/>
      <c r="C58" s="32"/>
      <c r="D58" s="32"/>
      <c r="E58" s="30">
        <v>362355.95</v>
      </c>
      <c r="F58" s="31">
        <v>362355.95</v>
      </c>
      <c r="G58" s="31">
        <v>362355.95</v>
      </c>
    </row>
    <row r="59" ht="18.75" customHeight="1" spans="1:7">
      <c r="A59" s="32"/>
      <c r="B59" s="28" t="s">
        <v>2161</v>
      </c>
      <c r="C59" s="28" t="s">
        <v>425</v>
      </c>
      <c r="D59" s="28" t="s">
        <v>2158</v>
      </c>
      <c r="E59" s="30">
        <v>22855.95</v>
      </c>
      <c r="F59" s="31">
        <v>22855.95</v>
      </c>
      <c r="G59" s="31">
        <v>22855.95</v>
      </c>
    </row>
    <row r="60" ht="18.75" customHeight="1" spans="1:7">
      <c r="A60" s="32"/>
      <c r="B60" s="28" t="s">
        <v>2159</v>
      </c>
      <c r="C60" s="28" t="s">
        <v>535</v>
      </c>
      <c r="D60" s="28" t="s">
        <v>2158</v>
      </c>
      <c r="E60" s="30">
        <v>2000</v>
      </c>
      <c r="F60" s="31">
        <v>2000</v>
      </c>
      <c r="G60" s="31">
        <v>2000</v>
      </c>
    </row>
    <row r="61" ht="18.75" customHeight="1" spans="1:7">
      <c r="A61" s="32"/>
      <c r="B61" s="28" t="s">
        <v>2159</v>
      </c>
      <c r="C61" s="28" t="s">
        <v>467</v>
      </c>
      <c r="D61" s="28" t="s">
        <v>2158</v>
      </c>
      <c r="E61" s="30">
        <v>337500</v>
      </c>
      <c r="F61" s="31">
        <v>337500</v>
      </c>
      <c r="G61" s="31">
        <v>337500</v>
      </c>
    </row>
    <row r="62" ht="18.75" customHeight="1" spans="1:7">
      <c r="A62" s="28" t="s">
        <v>75</v>
      </c>
      <c r="B62" s="32"/>
      <c r="C62" s="32"/>
      <c r="D62" s="32"/>
      <c r="E62" s="30">
        <v>194250</v>
      </c>
      <c r="F62" s="31">
        <v>194250</v>
      </c>
      <c r="G62" s="31">
        <v>194250</v>
      </c>
    </row>
    <row r="63" ht="18.75" customHeight="1" spans="1:7">
      <c r="A63" s="32"/>
      <c r="B63" s="28" t="s">
        <v>2157</v>
      </c>
      <c r="C63" s="28" t="s">
        <v>425</v>
      </c>
      <c r="D63" s="28" t="s">
        <v>2158</v>
      </c>
      <c r="E63" s="30">
        <v>10000</v>
      </c>
      <c r="F63" s="31">
        <v>10000</v>
      </c>
      <c r="G63" s="31">
        <v>10000</v>
      </c>
    </row>
    <row r="64" ht="18.75" customHeight="1" spans="1:7">
      <c r="A64" s="32"/>
      <c r="B64" s="28" t="s">
        <v>2159</v>
      </c>
      <c r="C64" s="28" t="s">
        <v>512</v>
      </c>
      <c r="D64" s="28" t="s">
        <v>2158</v>
      </c>
      <c r="E64" s="30">
        <v>2000</v>
      </c>
      <c r="F64" s="31">
        <v>2000</v>
      </c>
      <c r="G64" s="31">
        <v>2000</v>
      </c>
    </row>
    <row r="65" ht="18.75" customHeight="1" spans="1:7">
      <c r="A65" s="32"/>
      <c r="B65" s="28" t="s">
        <v>2159</v>
      </c>
      <c r="C65" s="28" t="s">
        <v>467</v>
      </c>
      <c r="D65" s="28" t="s">
        <v>2158</v>
      </c>
      <c r="E65" s="30">
        <v>182250</v>
      </c>
      <c r="F65" s="31">
        <v>182250</v>
      </c>
      <c r="G65" s="31">
        <v>182250</v>
      </c>
    </row>
    <row r="66" ht="18.75" customHeight="1" spans="1:7">
      <c r="A66" s="28" t="s">
        <v>79</v>
      </c>
      <c r="B66" s="32"/>
      <c r="C66" s="32"/>
      <c r="D66" s="32"/>
      <c r="E66" s="30">
        <v>178200</v>
      </c>
      <c r="F66" s="31">
        <v>178200</v>
      </c>
      <c r="G66" s="31">
        <v>178200</v>
      </c>
    </row>
    <row r="67" ht="18.75" customHeight="1" spans="1:7">
      <c r="A67" s="32"/>
      <c r="B67" s="28" t="s">
        <v>2157</v>
      </c>
      <c r="C67" s="28" t="s">
        <v>425</v>
      </c>
      <c r="D67" s="28" t="s">
        <v>2158</v>
      </c>
      <c r="E67" s="30">
        <v>11200</v>
      </c>
      <c r="F67" s="31">
        <v>11200</v>
      </c>
      <c r="G67" s="31">
        <v>11200</v>
      </c>
    </row>
    <row r="68" ht="18.75" customHeight="1" spans="1:7">
      <c r="A68" s="32"/>
      <c r="B68" s="28" t="s">
        <v>2159</v>
      </c>
      <c r="C68" s="28" t="s">
        <v>512</v>
      </c>
      <c r="D68" s="28" t="s">
        <v>2158</v>
      </c>
      <c r="E68" s="30">
        <v>2000</v>
      </c>
      <c r="F68" s="31">
        <v>2000</v>
      </c>
      <c r="G68" s="31">
        <v>2000</v>
      </c>
    </row>
    <row r="69" ht="18.75" customHeight="1" spans="1:7">
      <c r="A69" s="32"/>
      <c r="B69" s="28" t="s">
        <v>2159</v>
      </c>
      <c r="C69" s="28" t="s">
        <v>467</v>
      </c>
      <c r="D69" s="28" t="s">
        <v>2158</v>
      </c>
      <c r="E69" s="30">
        <v>165000</v>
      </c>
      <c r="F69" s="31">
        <v>165000</v>
      </c>
      <c r="G69" s="31">
        <v>165000</v>
      </c>
    </row>
    <row r="70" ht="18.75" customHeight="1" spans="1:7">
      <c r="A70" s="28" t="s">
        <v>70</v>
      </c>
      <c r="B70" s="32"/>
      <c r="C70" s="32"/>
      <c r="D70" s="32"/>
      <c r="E70" s="30">
        <v>31750622.96</v>
      </c>
      <c r="F70" s="31">
        <v>31750622.96</v>
      </c>
      <c r="G70" s="31">
        <v>31750622.96</v>
      </c>
    </row>
    <row r="71" ht="18.75" customHeight="1" spans="1:7">
      <c r="A71" s="32"/>
      <c r="B71" s="28" t="s">
        <v>2161</v>
      </c>
      <c r="C71" s="28" t="s">
        <v>425</v>
      </c>
      <c r="D71" s="28" t="s">
        <v>2158</v>
      </c>
      <c r="E71" s="30">
        <v>55000</v>
      </c>
      <c r="F71" s="31">
        <v>55000</v>
      </c>
      <c r="G71" s="31">
        <v>55000</v>
      </c>
    </row>
    <row r="72" ht="18.75" customHeight="1" spans="1:7">
      <c r="A72" s="32"/>
      <c r="B72" s="28" t="s">
        <v>2157</v>
      </c>
      <c r="C72" s="28" t="s">
        <v>428</v>
      </c>
      <c r="D72" s="28" t="s">
        <v>2158</v>
      </c>
      <c r="E72" s="30">
        <v>40000</v>
      </c>
      <c r="F72" s="31">
        <v>40000</v>
      </c>
      <c r="G72" s="31">
        <v>40000</v>
      </c>
    </row>
    <row r="73" ht="18.75" customHeight="1" spans="1:7">
      <c r="A73" s="32"/>
      <c r="B73" s="28" t="s">
        <v>2159</v>
      </c>
      <c r="C73" s="28" t="s">
        <v>431</v>
      </c>
      <c r="D73" s="28" t="s">
        <v>2158</v>
      </c>
      <c r="E73" s="30">
        <v>98686.08</v>
      </c>
      <c r="F73" s="31">
        <v>98686.08</v>
      </c>
      <c r="G73" s="31">
        <v>98686.08</v>
      </c>
    </row>
    <row r="74" ht="18.75" customHeight="1" spans="1:7">
      <c r="A74" s="32"/>
      <c r="B74" s="28" t="s">
        <v>2159</v>
      </c>
      <c r="C74" s="28" t="s">
        <v>435</v>
      </c>
      <c r="D74" s="28" t="s">
        <v>2158</v>
      </c>
      <c r="E74" s="30">
        <v>198620</v>
      </c>
      <c r="F74" s="31">
        <v>198620</v>
      </c>
      <c r="G74" s="31">
        <v>198620</v>
      </c>
    </row>
    <row r="75" ht="18.75" customHeight="1" spans="1:7">
      <c r="A75" s="32"/>
      <c r="B75" s="28" t="s">
        <v>2159</v>
      </c>
      <c r="C75" s="28" t="s">
        <v>441</v>
      </c>
      <c r="D75" s="28" t="s">
        <v>2158</v>
      </c>
      <c r="E75" s="30">
        <v>20000</v>
      </c>
      <c r="F75" s="31">
        <v>20000</v>
      </c>
      <c r="G75" s="31">
        <v>20000</v>
      </c>
    </row>
    <row r="76" ht="18.75" customHeight="1" spans="1:7">
      <c r="A76" s="32"/>
      <c r="B76" s="28" t="s">
        <v>2159</v>
      </c>
      <c r="C76" s="28" t="s">
        <v>443</v>
      </c>
      <c r="D76" s="28" t="s">
        <v>2158</v>
      </c>
      <c r="E76" s="30">
        <v>300000</v>
      </c>
      <c r="F76" s="31">
        <v>300000</v>
      </c>
      <c r="G76" s="31">
        <v>300000</v>
      </c>
    </row>
    <row r="77" ht="18.75" customHeight="1" spans="1:7">
      <c r="A77" s="32"/>
      <c r="B77" s="28" t="s">
        <v>2159</v>
      </c>
      <c r="C77" s="28" t="s">
        <v>445</v>
      </c>
      <c r="D77" s="28" t="s">
        <v>2158</v>
      </c>
      <c r="E77" s="30">
        <v>7191546.4</v>
      </c>
      <c r="F77" s="31">
        <v>7191546.4</v>
      </c>
      <c r="G77" s="31">
        <v>7191546.4</v>
      </c>
    </row>
    <row r="78" ht="18.75" customHeight="1" spans="1:7">
      <c r="A78" s="32"/>
      <c r="B78" s="28" t="s">
        <v>2159</v>
      </c>
      <c r="C78" s="28" t="s">
        <v>447</v>
      </c>
      <c r="D78" s="28" t="s">
        <v>2158</v>
      </c>
      <c r="E78" s="30">
        <v>217800</v>
      </c>
      <c r="F78" s="31">
        <v>217800</v>
      </c>
      <c r="G78" s="31">
        <v>217800</v>
      </c>
    </row>
    <row r="79" ht="18.75" customHeight="1" spans="1:7">
      <c r="A79" s="32"/>
      <c r="B79" s="28" t="s">
        <v>2159</v>
      </c>
      <c r="C79" s="28" t="s">
        <v>449</v>
      </c>
      <c r="D79" s="28" t="s">
        <v>2158</v>
      </c>
      <c r="E79" s="30">
        <v>768000</v>
      </c>
      <c r="F79" s="31">
        <v>768000</v>
      </c>
      <c r="G79" s="31">
        <v>768000</v>
      </c>
    </row>
    <row r="80" ht="18.75" customHeight="1" spans="1:7">
      <c r="A80" s="32"/>
      <c r="B80" s="28" t="s">
        <v>2159</v>
      </c>
      <c r="C80" s="28" t="s">
        <v>451</v>
      </c>
      <c r="D80" s="28" t="s">
        <v>2158</v>
      </c>
      <c r="E80" s="30">
        <v>4941152</v>
      </c>
      <c r="F80" s="31">
        <v>4941152</v>
      </c>
      <c r="G80" s="31">
        <v>4941152</v>
      </c>
    </row>
    <row r="81" ht="18.75" customHeight="1" spans="1:7">
      <c r="A81" s="32"/>
      <c r="B81" s="28" t="s">
        <v>2159</v>
      </c>
      <c r="C81" s="28" t="s">
        <v>453</v>
      </c>
      <c r="D81" s="28" t="s">
        <v>2158</v>
      </c>
      <c r="E81" s="30">
        <v>422600</v>
      </c>
      <c r="F81" s="31">
        <v>422600</v>
      </c>
      <c r="G81" s="31">
        <v>422600</v>
      </c>
    </row>
    <row r="82" ht="18.75" customHeight="1" spans="1:7">
      <c r="A82" s="32"/>
      <c r="B82" s="28" t="s">
        <v>2159</v>
      </c>
      <c r="C82" s="28" t="s">
        <v>455</v>
      </c>
      <c r="D82" s="28" t="s">
        <v>2158</v>
      </c>
      <c r="E82" s="30">
        <v>27000</v>
      </c>
      <c r="F82" s="31">
        <v>27000</v>
      </c>
      <c r="G82" s="31">
        <v>27000</v>
      </c>
    </row>
    <row r="83" ht="18.75" customHeight="1" spans="1:7">
      <c r="A83" s="32"/>
      <c r="B83" s="28" t="s">
        <v>2159</v>
      </c>
      <c r="C83" s="28" t="s">
        <v>457</v>
      </c>
      <c r="D83" s="28" t="s">
        <v>2158</v>
      </c>
      <c r="E83" s="30">
        <v>100000</v>
      </c>
      <c r="F83" s="31">
        <v>100000</v>
      </c>
      <c r="G83" s="31">
        <v>100000</v>
      </c>
    </row>
    <row r="84" ht="18.75" customHeight="1" spans="1:7">
      <c r="A84" s="32"/>
      <c r="B84" s="28" t="s">
        <v>2159</v>
      </c>
      <c r="C84" s="28" t="s">
        <v>459</v>
      </c>
      <c r="D84" s="28" t="s">
        <v>2158</v>
      </c>
      <c r="E84" s="30">
        <v>180000</v>
      </c>
      <c r="F84" s="31">
        <v>180000</v>
      </c>
      <c r="G84" s="31">
        <v>180000</v>
      </c>
    </row>
    <row r="85" ht="18.75" customHeight="1" spans="1:7">
      <c r="A85" s="32"/>
      <c r="B85" s="28" t="s">
        <v>2159</v>
      </c>
      <c r="C85" s="28" t="s">
        <v>461</v>
      </c>
      <c r="D85" s="28" t="s">
        <v>2158</v>
      </c>
      <c r="E85" s="30">
        <v>70000</v>
      </c>
      <c r="F85" s="31">
        <v>70000</v>
      </c>
      <c r="G85" s="31">
        <v>70000</v>
      </c>
    </row>
    <row r="86" ht="18.75" customHeight="1" spans="1:7">
      <c r="A86" s="32"/>
      <c r="B86" s="28" t="s">
        <v>2159</v>
      </c>
      <c r="C86" s="28" t="s">
        <v>463</v>
      </c>
      <c r="D86" s="28" t="s">
        <v>2158</v>
      </c>
      <c r="E86" s="30">
        <v>3100</v>
      </c>
      <c r="F86" s="31">
        <v>3100</v>
      </c>
      <c r="G86" s="31">
        <v>3100</v>
      </c>
    </row>
    <row r="87" ht="18.75" customHeight="1" spans="1:7">
      <c r="A87" s="32"/>
      <c r="B87" s="28" t="s">
        <v>2159</v>
      </c>
      <c r="C87" s="28" t="s">
        <v>465</v>
      </c>
      <c r="D87" s="28" t="s">
        <v>2158</v>
      </c>
      <c r="E87" s="30">
        <v>315500</v>
      </c>
      <c r="F87" s="31">
        <v>315500</v>
      </c>
      <c r="G87" s="31">
        <v>315500</v>
      </c>
    </row>
    <row r="88" ht="18.75" customHeight="1" spans="1:7">
      <c r="A88" s="32"/>
      <c r="B88" s="28" t="s">
        <v>2159</v>
      </c>
      <c r="C88" s="28" t="s">
        <v>467</v>
      </c>
      <c r="D88" s="28" t="s">
        <v>2158</v>
      </c>
      <c r="E88" s="30">
        <v>27330</v>
      </c>
      <c r="F88" s="31">
        <v>27330</v>
      </c>
      <c r="G88" s="31">
        <v>27330</v>
      </c>
    </row>
    <row r="89" ht="18.75" customHeight="1" spans="1:7">
      <c r="A89" s="32"/>
      <c r="B89" s="28" t="s">
        <v>2163</v>
      </c>
      <c r="C89" s="28" t="s">
        <v>470</v>
      </c>
      <c r="D89" s="28" t="s">
        <v>2158</v>
      </c>
      <c r="E89" s="30">
        <v>14185728</v>
      </c>
      <c r="F89" s="31">
        <v>14185728</v>
      </c>
      <c r="G89" s="31">
        <v>14185728</v>
      </c>
    </row>
    <row r="90" ht="18.75" customHeight="1" spans="1:7">
      <c r="A90" s="32"/>
      <c r="B90" s="28" t="s">
        <v>2163</v>
      </c>
      <c r="C90" s="28" t="s">
        <v>472</v>
      </c>
      <c r="D90" s="28" t="s">
        <v>2158</v>
      </c>
      <c r="E90" s="30">
        <v>1613460.48</v>
      </c>
      <c r="F90" s="31">
        <v>1613460.48</v>
      </c>
      <c r="G90" s="31">
        <v>1613460.48</v>
      </c>
    </row>
    <row r="91" ht="18.75" customHeight="1" spans="1:7">
      <c r="A91" s="32"/>
      <c r="B91" s="28" t="s">
        <v>2163</v>
      </c>
      <c r="C91" s="28" t="s">
        <v>474</v>
      </c>
      <c r="D91" s="28" t="s">
        <v>2158</v>
      </c>
      <c r="E91" s="30">
        <v>975100</v>
      </c>
      <c r="F91" s="31">
        <v>975100</v>
      </c>
      <c r="G91" s="31">
        <v>975100</v>
      </c>
    </row>
    <row r="92" ht="18.75" customHeight="1" spans="1:7">
      <c r="A92" s="33" t="s">
        <v>55</v>
      </c>
      <c r="B92" s="34" t="s">
        <v>2165</v>
      </c>
      <c r="C92" s="34"/>
      <c r="D92" s="35"/>
      <c r="E92" s="30">
        <v>40700222.19</v>
      </c>
      <c r="F92" s="31">
        <f>F70+F66+F62+F58+F51+F46+F41+F33+F29+F25+F21+F17+F13+F9</f>
        <v>40700222.19</v>
      </c>
      <c r="G92" s="31">
        <f>G70+G66+G62+G58+G51+G46+G41+G33+G29+G25+G21+G17+G13+G9</f>
        <v>40700222.19</v>
      </c>
    </row>
  </sheetData>
  <mergeCells count="11">
    <mergeCell ref="A3:G3"/>
    <mergeCell ref="A4:D4"/>
    <mergeCell ref="E5:G5"/>
    <mergeCell ref="A92:D9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GridLines="0" showZeros="0" workbookViewId="0">
      <pane ySplit="1" topLeftCell="A2" activePane="bottomLeft" state="frozen"/>
      <selection/>
      <selection pane="bottomLeft" activeCell="A11" sqref="$A11:$XFD11"/>
    </sheetView>
  </sheetViews>
  <sheetFormatPr defaultColWidth="8.57407407407407" defaultRowHeight="12.75" customHeight="1"/>
  <cols>
    <col min="1" max="1" width="15.8888888888889"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70" t="s">
        <v>52</v>
      </c>
    </row>
    <row r="3" ht="41.25" customHeight="1" spans="1:1">
      <c r="A3" s="51" t="str">
        <f>"2025"&amp;"年部门收入预算表"</f>
        <v>2025年部门收入预算表</v>
      </c>
    </row>
    <row r="4" ht="17.25" customHeight="1" spans="1:19">
      <c r="A4" s="54" t="str">
        <f>"单位名称："&amp;"昆明市五华区卫生健康局"</f>
        <v>单位名称：昆明市五华区卫生健康局</v>
      </c>
      <c r="S4" s="56" t="s">
        <v>1</v>
      </c>
    </row>
    <row r="5" ht="21.75" customHeight="1" spans="1:19">
      <c r="A5" s="230" t="s">
        <v>53</v>
      </c>
      <c r="B5" s="231" t="s">
        <v>54</v>
      </c>
      <c r="C5" s="231" t="s">
        <v>55</v>
      </c>
      <c r="D5" s="232" t="s">
        <v>56</v>
      </c>
      <c r="E5" s="232"/>
      <c r="F5" s="232"/>
      <c r="G5" s="232"/>
      <c r="H5" s="232"/>
      <c r="I5" s="178"/>
      <c r="J5" s="232"/>
      <c r="K5" s="232"/>
      <c r="L5" s="232"/>
      <c r="M5" s="232"/>
      <c r="N5" s="240"/>
      <c r="O5" s="232" t="s">
        <v>45</v>
      </c>
      <c r="P5" s="232"/>
      <c r="Q5" s="232"/>
      <c r="R5" s="232"/>
      <c r="S5" s="240"/>
    </row>
    <row r="6" ht="27" customHeight="1" spans="1:19">
      <c r="A6" s="233"/>
      <c r="B6" s="234"/>
      <c r="C6" s="234"/>
      <c r="D6" s="234" t="s">
        <v>57</v>
      </c>
      <c r="E6" s="234" t="s">
        <v>58</v>
      </c>
      <c r="F6" s="234" t="s">
        <v>59</v>
      </c>
      <c r="G6" s="234" t="s">
        <v>60</v>
      </c>
      <c r="H6" s="234" t="s">
        <v>61</v>
      </c>
      <c r="I6" s="241" t="s">
        <v>62</v>
      </c>
      <c r="J6" s="242"/>
      <c r="K6" s="242"/>
      <c r="L6" s="242"/>
      <c r="M6" s="242"/>
      <c r="N6" s="243"/>
      <c r="O6" s="234" t="s">
        <v>57</v>
      </c>
      <c r="P6" s="234" t="s">
        <v>58</v>
      </c>
      <c r="Q6" s="234" t="s">
        <v>59</v>
      </c>
      <c r="R6" s="234" t="s">
        <v>60</v>
      </c>
      <c r="S6" s="234" t="s">
        <v>63</v>
      </c>
    </row>
    <row r="7" ht="30" customHeight="1" spans="1:19">
      <c r="A7" s="235"/>
      <c r="B7" s="113"/>
      <c r="C7" s="236"/>
      <c r="D7" s="236"/>
      <c r="E7" s="236"/>
      <c r="F7" s="236"/>
      <c r="G7" s="236"/>
      <c r="H7" s="236"/>
      <c r="I7" s="80" t="s">
        <v>57</v>
      </c>
      <c r="J7" s="243" t="s">
        <v>64</v>
      </c>
      <c r="K7" s="243" t="s">
        <v>65</v>
      </c>
      <c r="L7" s="243" t="s">
        <v>66</v>
      </c>
      <c r="M7" s="243" t="s">
        <v>67</v>
      </c>
      <c r="N7" s="243" t="s">
        <v>68</v>
      </c>
      <c r="O7" s="244"/>
      <c r="P7" s="244"/>
      <c r="Q7" s="244"/>
      <c r="R7" s="244"/>
      <c r="S7" s="236"/>
    </row>
    <row r="8" ht="15" customHeight="1" spans="1:19">
      <c r="A8" s="237">
        <v>1</v>
      </c>
      <c r="B8" s="237">
        <v>2</v>
      </c>
      <c r="C8" s="237">
        <v>3</v>
      </c>
      <c r="D8" s="237">
        <v>4</v>
      </c>
      <c r="E8" s="237">
        <v>5</v>
      </c>
      <c r="F8" s="237">
        <v>6</v>
      </c>
      <c r="G8" s="237"/>
      <c r="H8" s="237">
        <v>8</v>
      </c>
      <c r="I8" s="80">
        <v>9</v>
      </c>
      <c r="J8" s="237">
        <v>10</v>
      </c>
      <c r="K8" s="237">
        <v>11</v>
      </c>
      <c r="L8" s="237">
        <v>12</v>
      </c>
      <c r="M8" s="237">
        <v>13</v>
      </c>
      <c r="N8" s="237">
        <v>14</v>
      </c>
      <c r="O8" s="237">
        <v>15</v>
      </c>
      <c r="P8" s="237">
        <v>16</v>
      </c>
      <c r="Q8" s="237">
        <v>17</v>
      </c>
      <c r="R8" s="237">
        <v>18</v>
      </c>
      <c r="S8" s="237">
        <v>19</v>
      </c>
    </row>
    <row r="9" ht="18" customHeight="1" spans="1:19">
      <c r="A9" s="28" t="s">
        <v>69</v>
      </c>
      <c r="B9" s="28" t="s">
        <v>70</v>
      </c>
      <c r="C9" s="89">
        <v>332639133.73</v>
      </c>
      <c r="D9" s="89">
        <v>332639133.73</v>
      </c>
      <c r="E9" s="89">
        <v>118828780.25</v>
      </c>
      <c r="F9" s="89"/>
      <c r="G9" s="89"/>
      <c r="H9" s="89"/>
      <c r="I9" s="89">
        <v>213810353.48</v>
      </c>
      <c r="J9" s="89">
        <v>172025353.48</v>
      </c>
      <c r="K9" s="89"/>
      <c r="L9" s="89"/>
      <c r="M9" s="89"/>
      <c r="N9" s="89">
        <v>41785000</v>
      </c>
      <c r="O9" s="89"/>
      <c r="P9" s="89"/>
      <c r="Q9" s="89"/>
      <c r="R9" s="89"/>
      <c r="S9" s="89"/>
    </row>
    <row r="10" ht="18" customHeight="1" spans="1:19">
      <c r="A10" s="238" t="s">
        <v>71</v>
      </c>
      <c r="B10" s="238" t="s">
        <v>70</v>
      </c>
      <c r="C10" s="89">
        <v>39892538.12</v>
      </c>
      <c r="D10" s="89">
        <v>39892538.12</v>
      </c>
      <c r="E10" s="89">
        <v>39892538.12</v>
      </c>
      <c r="F10" s="89"/>
      <c r="G10" s="89"/>
      <c r="H10" s="89"/>
      <c r="I10" s="89"/>
      <c r="J10" s="89"/>
      <c r="K10" s="89"/>
      <c r="L10" s="89"/>
      <c r="M10" s="89"/>
      <c r="N10" s="89"/>
      <c r="O10" s="89"/>
      <c r="P10" s="89"/>
      <c r="Q10" s="89"/>
      <c r="R10" s="89"/>
      <c r="S10" s="89"/>
    </row>
    <row r="11" ht="25" customHeight="1" spans="1:19">
      <c r="A11" s="238" t="s">
        <v>72</v>
      </c>
      <c r="B11" s="238" t="s">
        <v>73</v>
      </c>
      <c r="C11" s="89">
        <v>34945676</v>
      </c>
      <c r="D11" s="89">
        <v>34945676</v>
      </c>
      <c r="E11" s="89">
        <v>6425936</v>
      </c>
      <c r="F11" s="89"/>
      <c r="G11" s="89"/>
      <c r="H11" s="89"/>
      <c r="I11" s="89">
        <v>28519740</v>
      </c>
      <c r="J11" s="89">
        <v>28519740</v>
      </c>
      <c r="K11" s="89"/>
      <c r="L11" s="89"/>
      <c r="M11" s="89"/>
      <c r="N11" s="89"/>
      <c r="O11" s="89"/>
      <c r="P11" s="89"/>
      <c r="Q11" s="89"/>
      <c r="R11" s="89"/>
      <c r="S11" s="89"/>
    </row>
    <row r="12" ht="18" customHeight="1" spans="1:19">
      <c r="A12" s="238" t="s">
        <v>74</v>
      </c>
      <c r="B12" s="238" t="s">
        <v>75</v>
      </c>
      <c r="C12" s="89">
        <v>6078031.2</v>
      </c>
      <c r="D12" s="89">
        <v>6078031.2</v>
      </c>
      <c r="E12" s="89">
        <v>3972631.2</v>
      </c>
      <c r="F12" s="89"/>
      <c r="G12" s="89"/>
      <c r="H12" s="89"/>
      <c r="I12" s="89">
        <v>2105400</v>
      </c>
      <c r="J12" s="89">
        <v>2105400</v>
      </c>
      <c r="K12" s="89"/>
      <c r="L12" s="89"/>
      <c r="M12" s="89"/>
      <c r="N12" s="89"/>
      <c r="O12" s="89"/>
      <c r="P12" s="89"/>
      <c r="Q12" s="89"/>
      <c r="R12" s="89"/>
      <c r="S12" s="89"/>
    </row>
    <row r="13" ht="18" customHeight="1" spans="1:19">
      <c r="A13" s="238" t="s">
        <v>76</v>
      </c>
      <c r="B13" s="238" t="s">
        <v>77</v>
      </c>
      <c r="C13" s="89">
        <v>4525238.52</v>
      </c>
      <c r="D13" s="89">
        <v>4525238.52</v>
      </c>
      <c r="E13" s="89">
        <v>4525238.52</v>
      </c>
      <c r="F13" s="89"/>
      <c r="G13" s="89"/>
      <c r="H13" s="89"/>
      <c r="I13" s="89"/>
      <c r="J13" s="89"/>
      <c r="K13" s="89"/>
      <c r="L13" s="89"/>
      <c r="M13" s="89"/>
      <c r="N13" s="89"/>
      <c r="O13" s="89"/>
      <c r="P13" s="89"/>
      <c r="Q13" s="89"/>
      <c r="R13" s="89"/>
      <c r="S13" s="89"/>
    </row>
    <row r="14" ht="18" customHeight="1" spans="1:19">
      <c r="A14" s="238" t="s">
        <v>78</v>
      </c>
      <c r="B14" s="238" t="s">
        <v>79</v>
      </c>
      <c r="C14" s="89">
        <v>6814600</v>
      </c>
      <c r="D14" s="89">
        <v>6814600</v>
      </c>
      <c r="E14" s="89">
        <v>4535800</v>
      </c>
      <c r="F14" s="89"/>
      <c r="G14" s="89"/>
      <c r="H14" s="89"/>
      <c r="I14" s="89">
        <v>2278800</v>
      </c>
      <c r="J14" s="89">
        <v>2252800</v>
      </c>
      <c r="K14" s="89"/>
      <c r="L14" s="89"/>
      <c r="M14" s="89"/>
      <c r="N14" s="89">
        <v>26000</v>
      </c>
      <c r="O14" s="89"/>
      <c r="P14" s="89"/>
      <c r="Q14" s="89"/>
      <c r="R14" s="89"/>
      <c r="S14" s="89"/>
    </row>
    <row r="15" ht="18" customHeight="1" spans="1:19">
      <c r="A15" s="238" t="s">
        <v>80</v>
      </c>
      <c r="B15" s="238" t="s">
        <v>81</v>
      </c>
      <c r="C15" s="89">
        <v>12303788.95</v>
      </c>
      <c r="D15" s="89">
        <v>12303788.95</v>
      </c>
      <c r="E15" s="89">
        <v>5233147.95</v>
      </c>
      <c r="F15" s="89"/>
      <c r="G15" s="89"/>
      <c r="H15" s="89"/>
      <c r="I15" s="89">
        <v>7070641</v>
      </c>
      <c r="J15" s="89">
        <v>7070641</v>
      </c>
      <c r="K15" s="89"/>
      <c r="L15" s="89"/>
      <c r="M15" s="89"/>
      <c r="N15" s="89"/>
      <c r="O15" s="89"/>
      <c r="P15" s="89"/>
      <c r="Q15" s="89"/>
      <c r="R15" s="89"/>
      <c r="S15" s="89"/>
    </row>
    <row r="16" ht="18" customHeight="1" spans="1:19">
      <c r="A16" s="238" t="s">
        <v>82</v>
      </c>
      <c r="B16" s="238" t="s">
        <v>83</v>
      </c>
      <c r="C16" s="89">
        <v>20860184.48</v>
      </c>
      <c r="D16" s="89">
        <v>20860184.48</v>
      </c>
      <c r="E16" s="89">
        <v>20860184.48</v>
      </c>
      <c r="F16" s="89"/>
      <c r="G16" s="89"/>
      <c r="H16" s="89"/>
      <c r="I16" s="89"/>
      <c r="J16" s="89"/>
      <c r="K16" s="89"/>
      <c r="L16" s="89"/>
      <c r="M16" s="89"/>
      <c r="N16" s="89"/>
      <c r="O16" s="89"/>
      <c r="P16" s="89"/>
      <c r="Q16" s="89"/>
      <c r="R16" s="89"/>
      <c r="S16" s="89"/>
    </row>
    <row r="17" ht="18" customHeight="1" spans="1:19">
      <c r="A17" s="238" t="s">
        <v>84</v>
      </c>
      <c r="B17" s="238" t="s">
        <v>85</v>
      </c>
      <c r="C17" s="89">
        <v>139191913.13</v>
      </c>
      <c r="D17" s="89">
        <v>139191913.13</v>
      </c>
      <c r="E17" s="89">
        <v>22432913.13</v>
      </c>
      <c r="F17" s="89"/>
      <c r="G17" s="89"/>
      <c r="H17" s="89"/>
      <c r="I17" s="89">
        <v>116759000</v>
      </c>
      <c r="J17" s="89">
        <v>75000000</v>
      </c>
      <c r="K17" s="89"/>
      <c r="L17" s="89"/>
      <c r="M17" s="89"/>
      <c r="N17" s="89">
        <v>41759000</v>
      </c>
      <c r="O17" s="89"/>
      <c r="P17" s="89"/>
      <c r="Q17" s="89"/>
      <c r="R17" s="89"/>
      <c r="S17" s="89"/>
    </row>
    <row r="18" ht="18" customHeight="1" spans="1:19">
      <c r="A18" s="238" t="s">
        <v>86</v>
      </c>
      <c r="B18" s="238" t="s">
        <v>87</v>
      </c>
      <c r="C18" s="89">
        <v>14880019.52</v>
      </c>
      <c r="D18" s="89">
        <v>14880019.52</v>
      </c>
      <c r="E18" s="89">
        <v>2380019.52</v>
      </c>
      <c r="F18" s="89"/>
      <c r="G18" s="89"/>
      <c r="H18" s="89"/>
      <c r="I18" s="89">
        <v>12500000</v>
      </c>
      <c r="J18" s="89">
        <v>12500000</v>
      </c>
      <c r="K18" s="89"/>
      <c r="L18" s="89"/>
      <c r="M18" s="89"/>
      <c r="N18" s="89"/>
      <c r="O18" s="89"/>
      <c r="P18" s="89"/>
      <c r="Q18" s="89"/>
      <c r="R18" s="89"/>
      <c r="S18" s="89"/>
    </row>
    <row r="19" ht="18" customHeight="1" spans="1:19">
      <c r="A19" s="238" t="s">
        <v>88</v>
      </c>
      <c r="B19" s="238" t="s">
        <v>89</v>
      </c>
      <c r="C19" s="89">
        <v>14057051.8</v>
      </c>
      <c r="D19" s="89">
        <v>14057051.8</v>
      </c>
      <c r="E19" s="89">
        <v>1220851.8</v>
      </c>
      <c r="F19" s="89"/>
      <c r="G19" s="89"/>
      <c r="H19" s="89"/>
      <c r="I19" s="89">
        <v>12836200</v>
      </c>
      <c r="J19" s="89">
        <v>12836200</v>
      </c>
      <c r="K19" s="89"/>
      <c r="L19" s="89"/>
      <c r="M19" s="89"/>
      <c r="N19" s="89"/>
      <c r="O19" s="89"/>
      <c r="P19" s="89"/>
      <c r="Q19" s="89"/>
      <c r="R19" s="89"/>
      <c r="S19" s="89"/>
    </row>
    <row r="20" ht="18" customHeight="1" spans="1:19">
      <c r="A20" s="238" t="s">
        <v>90</v>
      </c>
      <c r="B20" s="238" t="s">
        <v>91</v>
      </c>
      <c r="C20" s="89">
        <v>11863241.97</v>
      </c>
      <c r="D20" s="89">
        <v>11863241.97</v>
      </c>
      <c r="E20" s="89">
        <v>1994291.97</v>
      </c>
      <c r="F20" s="89"/>
      <c r="G20" s="89"/>
      <c r="H20" s="89"/>
      <c r="I20" s="89">
        <v>9868950</v>
      </c>
      <c r="J20" s="89">
        <v>9868950</v>
      </c>
      <c r="K20" s="89"/>
      <c r="L20" s="89"/>
      <c r="M20" s="89"/>
      <c r="N20" s="89"/>
      <c r="O20" s="89"/>
      <c r="P20" s="89"/>
      <c r="Q20" s="89"/>
      <c r="R20" s="89"/>
      <c r="S20" s="89"/>
    </row>
    <row r="21" ht="18" customHeight="1" spans="1:19">
      <c r="A21" s="238" t="s">
        <v>92</v>
      </c>
      <c r="B21" s="238" t="s">
        <v>93</v>
      </c>
      <c r="C21" s="89">
        <v>11726973.04</v>
      </c>
      <c r="D21" s="89">
        <v>11726973.04</v>
      </c>
      <c r="E21" s="89">
        <v>2114650.56</v>
      </c>
      <c r="F21" s="89"/>
      <c r="G21" s="89"/>
      <c r="H21" s="89"/>
      <c r="I21" s="89">
        <v>9612322.48</v>
      </c>
      <c r="J21" s="89">
        <v>9612322.48</v>
      </c>
      <c r="K21" s="89"/>
      <c r="L21" s="89"/>
      <c r="M21" s="89"/>
      <c r="N21" s="89"/>
      <c r="O21" s="89"/>
      <c r="P21" s="89"/>
      <c r="Q21" s="89"/>
      <c r="R21" s="89"/>
      <c r="S21" s="89"/>
    </row>
    <row r="22" ht="18" customHeight="1" spans="1:19">
      <c r="A22" s="238" t="s">
        <v>94</v>
      </c>
      <c r="B22" s="238" t="s">
        <v>95</v>
      </c>
      <c r="C22" s="89">
        <v>10473677</v>
      </c>
      <c r="D22" s="89">
        <v>10473677</v>
      </c>
      <c r="E22" s="89">
        <v>1987592</v>
      </c>
      <c r="F22" s="89"/>
      <c r="G22" s="89"/>
      <c r="H22" s="89"/>
      <c r="I22" s="89">
        <v>8486085</v>
      </c>
      <c r="J22" s="89">
        <v>8486085</v>
      </c>
      <c r="K22" s="89"/>
      <c r="L22" s="89"/>
      <c r="M22" s="89"/>
      <c r="N22" s="89"/>
      <c r="O22" s="89"/>
      <c r="P22" s="89"/>
      <c r="Q22" s="89"/>
      <c r="R22" s="89"/>
      <c r="S22" s="89"/>
    </row>
    <row r="23" ht="18" customHeight="1" spans="1:19">
      <c r="A23" s="238" t="s">
        <v>96</v>
      </c>
      <c r="B23" s="238" t="s">
        <v>97</v>
      </c>
      <c r="C23" s="89">
        <v>5026200</v>
      </c>
      <c r="D23" s="89">
        <v>5026200</v>
      </c>
      <c r="E23" s="89">
        <v>1252985</v>
      </c>
      <c r="F23" s="89"/>
      <c r="G23" s="89"/>
      <c r="H23" s="89"/>
      <c r="I23" s="89">
        <v>3773215</v>
      </c>
      <c r="J23" s="89">
        <v>3773215</v>
      </c>
      <c r="K23" s="89"/>
      <c r="L23" s="89"/>
      <c r="M23" s="89"/>
      <c r="N23" s="89"/>
      <c r="O23" s="89"/>
      <c r="P23" s="89"/>
      <c r="Q23" s="89"/>
      <c r="R23" s="89"/>
      <c r="S23" s="89"/>
    </row>
    <row r="24" ht="18" customHeight="1" spans="1:19">
      <c r="A24" s="59" t="s">
        <v>55</v>
      </c>
      <c r="B24" s="239"/>
      <c r="C24" s="89">
        <v>332639133.73</v>
      </c>
      <c r="D24" s="89">
        <v>332639133.73</v>
      </c>
      <c r="E24" s="89">
        <v>118828780.25</v>
      </c>
      <c r="F24" s="89"/>
      <c r="G24" s="89"/>
      <c r="H24" s="89"/>
      <c r="I24" s="89">
        <v>213810353.48</v>
      </c>
      <c r="J24" s="89">
        <v>172025353.48</v>
      </c>
      <c r="K24" s="89"/>
      <c r="L24" s="89"/>
      <c r="M24" s="89"/>
      <c r="N24" s="89">
        <v>41785000</v>
      </c>
      <c r="O24" s="89"/>
      <c r="P24" s="89"/>
      <c r="Q24" s="89"/>
      <c r="R24" s="89"/>
      <c r="S24" s="89"/>
    </row>
  </sheetData>
  <mergeCells count="20">
    <mergeCell ref="A2:S2"/>
    <mergeCell ref="A3:S3"/>
    <mergeCell ref="A4:B4"/>
    <mergeCell ref="D5:N5"/>
    <mergeCell ref="O5:S5"/>
    <mergeCell ref="I6:N6"/>
    <mergeCell ref="A24:B24"/>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pane ySplit="1" topLeftCell="A44" activePane="bottomLeft" state="frozen"/>
      <selection/>
      <selection pane="bottomLeft" activeCell="F50" sqref="F50"/>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2"/>
      <c r="B1" s="2"/>
      <c r="C1" s="2"/>
      <c r="D1" s="2"/>
      <c r="E1" s="2"/>
      <c r="F1" s="2"/>
      <c r="G1" s="2"/>
      <c r="H1" s="2"/>
      <c r="I1" s="2"/>
      <c r="J1" s="2"/>
      <c r="K1" s="2"/>
      <c r="L1" s="2"/>
      <c r="M1" s="2"/>
      <c r="N1" s="2"/>
      <c r="O1" s="2"/>
    </row>
    <row r="2" ht="17.25" customHeight="1" spans="1:1">
      <c r="A2" s="56" t="s">
        <v>98</v>
      </c>
    </row>
    <row r="3" ht="41.25" customHeight="1" spans="1:1">
      <c r="A3" s="51" t="str">
        <f>"2025"&amp;"年部门支出预算表"</f>
        <v>2025年部门支出预算表</v>
      </c>
    </row>
    <row r="4" ht="17.25" customHeight="1" spans="1:15">
      <c r="A4" s="54" t="str">
        <f>"单位名称："&amp;"昆明市五华区卫生健康局"</f>
        <v>单位名称：昆明市五华区卫生健康局</v>
      </c>
      <c r="O4" s="56" t="s">
        <v>1</v>
      </c>
    </row>
    <row r="5" ht="27" customHeight="1" spans="1:15">
      <c r="A5" s="216" t="s">
        <v>99</v>
      </c>
      <c r="B5" s="216" t="s">
        <v>100</v>
      </c>
      <c r="C5" s="216" t="s">
        <v>55</v>
      </c>
      <c r="D5" s="217" t="s">
        <v>58</v>
      </c>
      <c r="E5" s="218"/>
      <c r="F5" s="219"/>
      <c r="G5" s="220" t="s">
        <v>59</v>
      </c>
      <c r="H5" s="220" t="s">
        <v>60</v>
      </c>
      <c r="I5" s="220" t="s">
        <v>101</v>
      </c>
      <c r="J5" s="217" t="s">
        <v>62</v>
      </c>
      <c r="K5" s="218"/>
      <c r="L5" s="218"/>
      <c r="M5" s="218"/>
      <c r="N5" s="227"/>
      <c r="O5" s="228"/>
    </row>
    <row r="6" ht="42" customHeight="1" spans="1:15">
      <c r="A6" s="221"/>
      <c r="B6" s="221"/>
      <c r="C6" s="222"/>
      <c r="D6" s="223" t="s">
        <v>57</v>
      </c>
      <c r="E6" s="223" t="s">
        <v>102</v>
      </c>
      <c r="F6" s="223" t="s">
        <v>103</v>
      </c>
      <c r="G6" s="222"/>
      <c r="H6" s="222"/>
      <c r="I6" s="229"/>
      <c r="J6" s="223" t="s">
        <v>57</v>
      </c>
      <c r="K6" s="210" t="s">
        <v>104</v>
      </c>
      <c r="L6" s="210" t="s">
        <v>105</v>
      </c>
      <c r="M6" s="210" t="s">
        <v>106</v>
      </c>
      <c r="N6" s="210" t="s">
        <v>107</v>
      </c>
      <c r="O6" s="210" t="s">
        <v>108</v>
      </c>
    </row>
    <row r="7" ht="18" customHeight="1" spans="1:15">
      <c r="A7" s="62" t="s">
        <v>109</v>
      </c>
      <c r="B7" s="62" t="s">
        <v>110</v>
      </c>
      <c r="C7" s="62" t="s">
        <v>111</v>
      </c>
      <c r="D7" s="65" t="s">
        <v>112</v>
      </c>
      <c r="E7" s="65" t="s">
        <v>113</v>
      </c>
      <c r="F7" s="65" t="s">
        <v>114</v>
      </c>
      <c r="G7" s="65" t="s">
        <v>115</v>
      </c>
      <c r="H7" s="65" t="s">
        <v>116</v>
      </c>
      <c r="I7" s="65" t="s">
        <v>117</v>
      </c>
      <c r="J7" s="65" t="s">
        <v>118</v>
      </c>
      <c r="K7" s="65" t="s">
        <v>119</v>
      </c>
      <c r="L7" s="65" t="s">
        <v>120</v>
      </c>
      <c r="M7" s="65" t="s">
        <v>121</v>
      </c>
      <c r="N7" s="62" t="s">
        <v>122</v>
      </c>
      <c r="O7" s="65" t="s">
        <v>123</v>
      </c>
    </row>
    <row r="8" ht="21" customHeight="1" spans="1:15">
      <c r="A8" s="66" t="s">
        <v>124</v>
      </c>
      <c r="B8" s="66" t="s">
        <v>125</v>
      </c>
      <c r="C8" s="89">
        <v>92000</v>
      </c>
      <c r="D8" s="89">
        <v>92000</v>
      </c>
      <c r="E8" s="89"/>
      <c r="F8" s="89">
        <v>92000</v>
      </c>
      <c r="G8" s="89"/>
      <c r="H8" s="89"/>
      <c r="I8" s="89"/>
      <c r="J8" s="89"/>
      <c r="K8" s="89"/>
      <c r="L8" s="89"/>
      <c r="M8" s="89"/>
      <c r="N8" s="89"/>
      <c r="O8" s="89"/>
    </row>
    <row r="9" ht="21" customHeight="1" spans="1:15">
      <c r="A9" s="224" t="s">
        <v>126</v>
      </c>
      <c r="B9" s="224" t="s">
        <v>127</v>
      </c>
      <c r="C9" s="89">
        <v>92000</v>
      </c>
      <c r="D9" s="89">
        <v>92000</v>
      </c>
      <c r="E9" s="89"/>
      <c r="F9" s="89">
        <v>92000</v>
      </c>
      <c r="G9" s="89"/>
      <c r="H9" s="89"/>
      <c r="I9" s="89"/>
      <c r="J9" s="89"/>
      <c r="K9" s="89"/>
      <c r="L9" s="89"/>
      <c r="M9" s="89"/>
      <c r="N9" s="89"/>
      <c r="O9" s="89"/>
    </row>
    <row r="10" ht="21" customHeight="1" spans="1:15">
      <c r="A10" s="225" t="s">
        <v>128</v>
      </c>
      <c r="B10" s="225" t="s">
        <v>127</v>
      </c>
      <c r="C10" s="89">
        <v>92000</v>
      </c>
      <c r="D10" s="89">
        <v>92000</v>
      </c>
      <c r="E10" s="89"/>
      <c r="F10" s="89">
        <v>92000</v>
      </c>
      <c r="G10" s="89"/>
      <c r="H10" s="89"/>
      <c r="I10" s="89"/>
      <c r="J10" s="89"/>
      <c r="K10" s="89"/>
      <c r="L10" s="89"/>
      <c r="M10" s="89"/>
      <c r="N10" s="89"/>
      <c r="O10" s="89"/>
    </row>
    <row r="11" ht="21" customHeight="1" spans="1:15">
      <c r="A11" s="66" t="s">
        <v>129</v>
      </c>
      <c r="B11" s="66" t="s">
        <v>130</v>
      </c>
      <c r="C11" s="89">
        <v>18476655.01</v>
      </c>
      <c r="D11" s="89">
        <v>18476655.01</v>
      </c>
      <c r="E11" s="89">
        <v>18406164.41</v>
      </c>
      <c r="F11" s="89">
        <v>70490.6</v>
      </c>
      <c r="G11" s="89"/>
      <c r="H11" s="89"/>
      <c r="I11" s="89"/>
      <c r="J11" s="89"/>
      <c r="K11" s="89"/>
      <c r="L11" s="89"/>
      <c r="M11" s="89"/>
      <c r="N11" s="89"/>
      <c r="O11" s="89"/>
    </row>
    <row r="12" ht="21" customHeight="1" spans="1:15">
      <c r="A12" s="224" t="s">
        <v>131</v>
      </c>
      <c r="B12" s="224" t="s">
        <v>132</v>
      </c>
      <c r="C12" s="89">
        <v>18361536.41</v>
      </c>
      <c r="D12" s="89">
        <v>18361536.41</v>
      </c>
      <c r="E12" s="89">
        <v>18361536.41</v>
      </c>
      <c r="F12" s="89"/>
      <c r="G12" s="89"/>
      <c r="H12" s="89"/>
      <c r="I12" s="89"/>
      <c r="J12" s="89"/>
      <c r="K12" s="89"/>
      <c r="L12" s="89"/>
      <c r="M12" s="89"/>
      <c r="N12" s="89"/>
      <c r="O12" s="89"/>
    </row>
    <row r="13" ht="21" customHeight="1" spans="1:15">
      <c r="A13" s="225" t="s">
        <v>133</v>
      </c>
      <c r="B13" s="225" t="s">
        <v>134</v>
      </c>
      <c r="C13" s="89">
        <v>1468800</v>
      </c>
      <c r="D13" s="89">
        <v>1468800</v>
      </c>
      <c r="E13" s="89">
        <v>1468800</v>
      </c>
      <c r="F13" s="89"/>
      <c r="G13" s="89"/>
      <c r="H13" s="89"/>
      <c r="I13" s="89"/>
      <c r="J13" s="89"/>
      <c r="K13" s="89"/>
      <c r="L13" s="89"/>
      <c r="M13" s="89"/>
      <c r="N13" s="89"/>
      <c r="O13" s="89"/>
    </row>
    <row r="14" ht="21" customHeight="1" spans="1:15">
      <c r="A14" s="225" t="s">
        <v>135</v>
      </c>
      <c r="B14" s="225" t="s">
        <v>136</v>
      </c>
      <c r="C14" s="89">
        <v>8690400</v>
      </c>
      <c r="D14" s="89">
        <v>8690400</v>
      </c>
      <c r="E14" s="89">
        <v>8690400</v>
      </c>
      <c r="F14" s="89"/>
      <c r="G14" s="89"/>
      <c r="H14" s="89"/>
      <c r="I14" s="89"/>
      <c r="J14" s="89"/>
      <c r="K14" s="89"/>
      <c r="L14" s="89"/>
      <c r="M14" s="89"/>
      <c r="N14" s="89"/>
      <c r="O14" s="89"/>
    </row>
    <row r="15" ht="21" customHeight="1" spans="1:15">
      <c r="A15" s="225" t="s">
        <v>137</v>
      </c>
      <c r="B15" s="225" t="s">
        <v>138</v>
      </c>
      <c r="C15" s="89">
        <v>6484781.82</v>
      </c>
      <c r="D15" s="89">
        <v>6484781.82</v>
      </c>
      <c r="E15" s="89">
        <v>6484781.82</v>
      </c>
      <c r="F15" s="89"/>
      <c r="G15" s="89"/>
      <c r="H15" s="89"/>
      <c r="I15" s="89"/>
      <c r="J15" s="89"/>
      <c r="K15" s="89"/>
      <c r="L15" s="89"/>
      <c r="M15" s="89"/>
      <c r="N15" s="89"/>
      <c r="O15" s="89"/>
    </row>
    <row r="16" ht="21" customHeight="1" spans="1:15">
      <c r="A16" s="225" t="s">
        <v>139</v>
      </c>
      <c r="B16" s="225" t="s">
        <v>140</v>
      </c>
      <c r="C16" s="89">
        <v>1717554.59</v>
      </c>
      <c r="D16" s="89">
        <v>1717554.59</v>
      </c>
      <c r="E16" s="89">
        <v>1717554.59</v>
      </c>
      <c r="F16" s="89"/>
      <c r="G16" s="89"/>
      <c r="H16" s="89"/>
      <c r="I16" s="89"/>
      <c r="J16" s="89"/>
      <c r="K16" s="89"/>
      <c r="L16" s="89"/>
      <c r="M16" s="89"/>
      <c r="N16" s="89"/>
      <c r="O16" s="89"/>
    </row>
    <row r="17" ht="21" customHeight="1" spans="1:15">
      <c r="A17" s="224" t="s">
        <v>141</v>
      </c>
      <c r="B17" s="224" t="s">
        <v>142</v>
      </c>
      <c r="C17" s="89">
        <v>115118.6</v>
      </c>
      <c r="D17" s="89">
        <v>115118.6</v>
      </c>
      <c r="E17" s="89">
        <v>44628</v>
      </c>
      <c r="F17" s="89">
        <v>70490.6</v>
      </c>
      <c r="G17" s="89"/>
      <c r="H17" s="89"/>
      <c r="I17" s="89"/>
      <c r="J17" s="89"/>
      <c r="K17" s="89"/>
      <c r="L17" s="89"/>
      <c r="M17" s="89"/>
      <c r="N17" s="89"/>
      <c r="O17" s="89"/>
    </row>
    <row r="18" ht="21" customHeight="1" spans="1:15">
      <c r="A18" s="225" t="s">
        <v>143</v>
      </c>
      <c r="B18" s="225" t="s">
        <v>144</v>
      </c>
      <c r="C18" s="89">
        <v>115118.6</v>
      </c>
      <c r="D18" s="89">
        <v>115118.6</v>
      </c>
      <c r="E18" s="89">
        <v>44628</v>
      </c>
      <c r="F18" s="89">
        <v>70490.6</v>
      </c>
      <c r="G18" s="89"/>
      <c r="H18" s="89"/>
      <c r="I18" s="89"/>
      <c r="J18" s="89"/>
      <c r="K18" s="89"/>
      <c r="L18" s="89"/>
      <c r="M18" s="89"/>
      <c r="N18" s="89"/>
      <c r="O18" s="89"/>
    </row>
    <row r="19" ht="21" customHeight="1" spans="1:15">
      <c r="A19" s="66" t="s">
        <v>145</v>
      </c>
      <c r="B19" s="66" t="s">
        <v>146</v>
      </c>
      <c r="C19" s="89">
        <v>309055006.72</v>
      </c>
      <c r="D19" s="89">
        <v>95244653.24</v>
      </c>
      <c r="E19" s="89">
        <v>54706921.65</v>
      </c>
      <c r="F19" s="89">
        <v>40537731.59</v>
      </c>
      <c r="G19" s="89"/>
      <c r="H19" s="89"/>
      <c r="I19" s="89"/>
      <c r="J19" s="89">
        <v>213810353.48</v>
      </c>
      <c r="K19" s="89">
        <v>172025353.48</v>
      </c>
      <c r="L19" s="89"/>
      <c r="M19" s="89"/>
      <c r="N19" s="89"/>
      <c r="O19" s="89">
        <v>41785000</v>
      </c>
    </row>
    <row r="20" ht="21" customHeight="1" spans="1:15">
      <c r="A20" s="224" t="s">
        <v>147</v>
      </c>
      <c r="B20" s="224" t="s">
        <v>148</v>
      </c>
      <c r="C20" s="89">
        <v>6274574</v>
      </c>
      <c r="D20" s="89">
        <v>6274574</v>
      </c>
      <c r="E20" s="89">
        <v>5134454</v>
      </c>
      <c r="F20" s="89">
        <v>1140120</v>
      </c>
      <c r="G20" s="89"/>
      <c r="H20" s="89"/>
      <c r="I20" s="89"/>
      <c r="J20" s="89"/>
      <c r="K20" s="89"/>
      <c r="L20" s="89"/>
      <c r="M20" s="89"/>
      <c r="N20" s="89"/>
      <c r="O20" s="89"/>
    </row>
    <row r="21" ht="21" customHeight="1" spans="1:15">
      <c r="A21" s="225" t="s">
        <v>149</v>
      </c>
      <c r="B21" s="225" t="s">
        <v>150</v>
      </c>
      <c r="C21" s="89">
        <v>5197454</v>
      </c>
      <c r="D21" s="89">
        <v>5197454</v>
      </c>
      <c r="E21" s="89">
        <v>5134454</v>
      </c>
      <c r="F21" s="89">
        <v>63000</v>
      </c>
      <c r="G21" s="89"/>
      <c r="H21" s="89"/>
      <c r="I21" s="89"/>
      <c r="J21" s="89"/>
      <c r="K21" s="89"/>
      <c r="L21" s="89"/>
      <c r="M21" s="89"/>
      <c r="N21" s="89"/>
      <c r="O21" s="89"/>
    </row>
    <row r="22" ht="21" customHeight="1" spans="1:15">
      <c r="A22" s="225" t="s">
        <v>151</v>
      </c>
      <c r="B22" s="225" t="s">
        <v>152</v>
      </c>
      <c r="C22" s="89">
        <v>1077120</v>
      </c>
      <c r="D22" s="89">
        <v>1077120</v>
      </c>
      <c r="E22" s="89"/>
      <c r="F22" s="89">
        <v>1077120</v>
      </c>
      <c r="G22" s="89"/>
      <c r="H22" s="89"/>
      <c r="I22" s="89"/>
      <c r="J22" s="89"/>
      <c r="K22" s="89"/>
      <c r="L22" s="89"/>
      <c r="M22" s="89"/>
      <c r="N22" s="89"/>
      <c r="O22" s="89"/>
    </row>
    <row r="23" ht="21" customHeight="1" spans="1:15">
      <c r="A23" s="224" t="s">
        <v>153</v>
      </c>
      <c r="B23" s="224" t="s">
        <v>154</v>
      </c>
      <c r="C23" s="89">
        <v>128817486.4</v>
      </c>
      <c r="D23" s="89">
        <v>12058486.4</v>
      </c>
      <c r="E23" s="89">
        <v>8438486.4</v>
      </c>
      <c r="F23" s="89">
        <v>3620000</v>
      </c>
      <c r="G23" s="89"/>
      <c r="H23" s="89"/>
      <c r="I23" s="89"/>
      <c r="J23" s="89">
        <v>116759000</v>
      </c>
      <c r="K23" s="89">
        <v>75000000</v>
      </c>
      <c r="L23" s="89"/>
      <c r="M23" s="89"/>
      <c r="N23" s="89"/>
      <c r="O23" s="89">
        <v>41759000</v>
      </c>
    </row>
    <row r="24" ht="21" customHeight="1" spans="1:15">
      <c r="A24" s="225" t="s">
        <v>155</v>
      </c>
      <c r="B24" s="225" t="s">
        <v>156</v>
      </c>
      <c r="C24" s="89">
        <v>128817486.4</v>
      </c>
      <c r="D24" s="89">
        <v>12058486.4</v>
      </c>
      <c r="E24" s="89">
        <v>8438486.4</v>
      </c>
      <c r="F24" s="89">
        <v>3620000</v>
      </c>
      <c r="G24" s="89"/>
      <c r="H24" s="89"/>
      <c r="I24" s="89"/>
      <c r="J24" s="89">
        <v>116759000</v>
      </c>
      <c r="K24" s="89">
        <v>75000000</v>
      </c>
      <c r="L24" s="89"/>
      <c r="M24" s="89"/>
      <c r="N24" s="89"/>
      <c r="O24" s="89">
        <v>41759000</v>
      </c>
    </row>
    <row r="25" ht="21" customHeight="1" spans="1:15">
      <c r="A25" s="224" t="s">
        <v>157</v>
      </c>
      <c r="B25" s="224" t="s">
        <v>158</v>
      </c>
      <c r="C25" s="89">
        <v>83826498.19</v>
      </c>
      <c r="D25" s="89">
        <v>15294884.71</v>
      </c>
      <c r="E25" s="89">
        <v>14987328.76</v>
      </c>
      <c r="F25" s="89">
        <v>307555.95</v>
      </c>
      <c r="G25" s="89"/>
      <c r="H25" s="89"/>
      <c r="I25" s="89"/>
      <c r="J25" s="89">
        <v>68531613.48</v>
      </c>
      <c r="K25" s="89">
        <v>68505613.48</v>
      </c>
      <c r="L25" s="89"/>
      <c r="M25" s="89"/>
      <c r="N25" s="89"/>
      <c r="O25" s="89">
        <v>26000</v>
      </c>
    </row>
    <row r="26" ht="21" customHeight="1" spans="1:15">
      <c r="A26" s="225" t="s">
        <v>159</v>
      </c>
      <c r="B26" s="225" t="s">
        <v>160</v>
      </c>
      <c r="C26" s="89">
        <v>63492680.04</v>
      </c>
      <c r="D26" s="89">
        <v>6415907.56</v>
      </c>
      <c r="E26" s="89">
        <v>6373307.56</v>
      </c>
      <c r="F26" s="89">
        <v>42600</v>
      </c>
      <c r="G26" s="89"/>
      <c r="H26" s="89"/>
      <c r="I26" s="89"/>
      <c r="J26" s="89">
        <v>57076772.48</v>
      </c>
      <c r="K26" s="89">
        <v>57076772.48</v>
      </c>
      <c r="L26" s="89"/>
      <c r="M26" s="89"/>
      <c r="N26" s="89"/>
      <c r="O26" s="89"/>
    </row>
    <row r="27" ht="21" customHeight="1" spans="1:15">
      <c r="A27" s="225" t="s">
        <v>161</v>
      </c>
      <c r="B27" s="225" t="s">
        <v>162</v>
      </c>
      <c r="C27" s="89">
        <v>20112918.15</v>
      </c>
      <c r="D27" s="89">
        <v>8658077.15</v>
      </c>
      <c r="E27" s="89">
        <v>8614021.2</v>
      </c>
      <c r="F27" s="89">
        <v>44055.95</v>
      </c>
      <c r="G27" s="89"/>
      <c r="H27" s="89"/>
      <c r="I27" s="89"/>
      <c r="J27" s="89">
        <v>11454841</v>
      </c>
      <c r="K27" s="89">
        <v>11428841</v>
      </c>
      <c r="L27" s="89"/>
      <c r="M27" s="89"/>
      <c r="N27" s="89"/>
      <c r="O27" s="89">
        <v>26000</v>
      </c>
    </row>
    <row r="28" ht="21" customHeight="1" spans="1:15">
      <c r="A28" s="225" t="s">
        <v>163</v>
      </c>
      <c r="B28" s="225" t="s">
        <v>164</v>
      </c>
      <c r="C28" s="89">
        <v>220900</v>
      </c>
      <c r="D28" s="89">
        <v>220900</v>
      </c>
      <c r="E28" s="89"/>
      <c r="F28" s="89">
        <v>220900</v>
      </c>
      <c r="G28" s="89"/>
      <c r="H28" s="89"/>
      <c r="I28" s="89"/>
      <c r="J28" s="89"/>
      <c r="K28" s="89"/>
      <c r="L28" s="89"/>
      <c r="M28" s="89"/>
      <c r="N28" s="89"/>
      <c r="O28" s="89"/>
    </row>
    <row r="29" ht="21" customHeight="1" spans="1:15">
      <c r="A29" s="224" t="s">
        <v>165</v>
      </c>
      <c r="B29" s="224" t="s">
        <v>166</v>
      </c>
      <c r="C29" s="89">
        <v>67896856.36</v>
      </c>
      <c r="D29" s="89">
        <v>39377116.36</v>
      </c>
      <c r="E29" s="89">
        <v>19862105.68</v>
      </c>
      <c r="F29" s="89">
        <v>19515010.68</v>
      </c>
      <c r="G29" s="89"/>
      <c r="H29" s="89"/>
      <c r="I29" s="89"/>
      <c r="J29" s="89">
        <v>28519740</v>
      </c>
      <c r="K29" s="89">
        <v>28519740</v>
      </c>
      <c r="L29" s="89"/>
      <c r="M29" s="89"/>
      <c r="N29" s="89"/>
      <c r="O29" s="89"/>
    </row>
    <row r="30" ht="21" customHeight="1" spans="1:15">
      <c r="A30" s="225" t="s">
        <v>167</v>
      </c>
      <c r="B30" s="225" t="s">
        <v>168</v>
      </c>
      <c r="C30" s="89">
        <v>14128345.88</v>
      </c>
      <c r="D30" s="89">
        <v>14128345.88</v>
      </c>
      <c r="E30" s="89">
        <v>13527479</v>
      </c>
      <c r="F30" s="89">
        <v>600866.88</v>
      </c>
      <c r="G30" s="89"/>
      <c r="H30" s="89"/>
      <c r="I30" s="89"/>
      <c r="J30" s="89"/>
      <c r="K30" s="89"/>
      <c r="L30" s="89"/>
      <c r="M30" s="89"/>
      <c r="N30" s="89"/>
      <c r="O30" s="89"/>
    </row>
    <row r="31" ht="21" customHeight="1" spans="1:15">
      <c r="A31" s="225" t="s">
        <v>169</v>
      </c>
      <c r="B31" s="225" t="s">
        <v>170</v>
      </c>
      <c r="C31" s="89">
        <v>3402861.48</v>
      </c>
      <c r="D31" s="89">
        <v>3402861.48</v>
      </c>
      <c r="E31" s="89">
        <v>2519690.68</v>
      </c>
      <c r="F31" s="89">
        <v>883170.8</v>
      </c>
      <c r="G31" s="89"/>
      <c r="H31" s="89"/>
      <c r="I31" s="89"/>
      <c r="J31" s="89"/>
      <c r="K31" s="89"/>
      <c r="L31" s="89"/>
      <c r="M31" s="89"/>
      <c r="N31" s="89"/>
      <c r="O31" s="89"/>
    </row>
    <row r="32" ht="21" customHeight="1" spans="1:15">
      <c r="A32" s="225" t="s">
        <v>171</v>
      </c>
      <c r="B32" s="225" t="s">
        <v>172</v>
      </c>
      <c r="C32" s="89">
        <v>32594676</v>
      </c>
      <c r="D32" s="89">
        <v>4074936</v>
      </c>
      <c r="E32" s="89">
        <v>3814936</v>
      </c>
      <c r="F32" s="89">
        <v>260000</v>
      </c>
      <c r="G32" s="89"/>
      <c r="H32" s="89"/>
      <c r="I32" s="89"/>
      <c r="J32" s="89">
        <v>28519740</v>
      </c>
      <c r="K32" s="89">
        <v>28519740</v>
      </c>
      <c r="L32" s="89"/>
      <c r="M32" s="89"/>
      <c r="N32" s="89"/>
      <c r="O32" s="89"/>
    </row>
    <row r="33" ht="21" customHeight="1" spans="1:15">
      <c r="A33" s="225" t="s">
        <v>173</v>
      </c>
      <c r="B33" s="225" t="s">
        <v>174</v>
      </c>
      <c r="C33" s="89">
        <v>16922973</v>
      </c>
      <c r="D33" s="89">
        <v>16922973</v>
      </c>
      <c r="E33" s="89"/>
      <c r="F33" s="89">
        <v>16922973</v>
      </c>
      <c r="G33" s="89"/>
      <c r="H33" s="89"/>
      <c r="I33" s="89"/>
      <c r="J33" s="89"/>
      <c r="K33" s="89"/>
      <c r="L33" s="89"/>
      <c r="M33" s="89"/>
      <c r="N33" s="89"/>
      <c r="O33" s="89"/>
    </row>
    <row r="34" ht="21" customHeight="1" spans="1:15">
      <c r="A34" s="225" t="s">
        <v>175</v>
      </c>
      <c r="B34" s="225" t="s">
        <v>176</v>
      </c>
      <c r="C34" s="89">
        <v>400000</v>
      </c>
      <c r="D34" s="89">
        <v>400000</v>
      </c>
      <c r="E34" s="89"/>
      <c r="F34" s="89">
        <v>400000</v>
      </c>
      <c r="G34" s="89"/>
      <c r="H34" s="89"/>
      <c r="I34" s="89"/>
      <c r="J34" s="89"/>
      <c r="K34" s="89"/>
      <c r="L34" s="89"/>
      <c r="M34" s="89"/>
      <c r="N34" s="89"/>
      <c r="O34" s="89"/>
    </row>
    <row r="35" ht="21" customHeight="1" spans="1:15">
      <c r="A35" s="225" t="s">
        <v>177</v>
      </c>
      <c r="B35" s="225" t="s">
        <v>178</v>
      </c>
      <c r="C35" s="89">
        <v>448000</v>
      </c>
      <c r="D35" s="89">
        <v>448000</v>
      </c>
      <c r="E35" s="89"/>
      <c r="F35" s="89">
        <v>448000</v>
      </c>
      <c r="G35" s="89"/>
      <c r="H35" s="89"/>
      <c r="I35" s="89"/>
      <c r="J35" s="89"/>
      <c r="K35" s="89"/>
      <c r="L35" s="89"/>
      <c r="M35" s="89"/>
      <c r="N35" s="89"/>
      <c r="O35" s="89"/>
    </row>
    <row r="36" ht="21" customHeight="1" spans="1:15">
      <c r="A36" s="224" t="s">
        <v>179</v>
      </c>
      <c r="B36" s="224" t="s">
        <v>180</v>
      </c>
      <c r="C36" s="89">
        <v>15486358.88</v>
      </c>
      <c r="D36" s="89">
        <v>15486358.88</v>
      </c>
      <c r="E36" s="89"/>
      <c r="F36" s="89">
        <v>15486358.88</v>
      </c>
      <c r="G36" s="89"/>
      <c r="H36" s="89"/>
      <c r="I36" s="89"/>
      <c r="J36" s="89"/>
      <c r="K36" s="89"/>
      <c r="L36" s="89"/>
      <c r="M36" s="89"/>
      <c r="N36" s="89"/>
      <c r="O36" s="89"/>
    </row>
    <row r="37" ht="21" customHeight="1" spans="1:15">
      <c r="A37" s="225" t="s">
        <v>181</v>
      </c>
      <c r="B37" s="225" t="s">
        <v>182</v>
      </c>
      <c r="C37" s="89">
        <v>15486358.88</v>
      </c>
      <c r="D37" s="89">
        <v>15486358.88</v>
      </c>
      <c r="E37" s="89"/>
      <c r="F37" s="89">
        <v>15486358.88</v>
      </c>
      <c r="G37" s="89"/>
      <c r="H37" s="89"/>
      <c r="I37" s="89"/>
      <c r="J37" s="89"/>
      <c r="K37" s="89"/>
      <c r="L37" s="89"/>
      <c r="M37" s="89"/>
      <c r="N37" s="89"/>
      <c r="O37" s="89"/>
    </row>
    <row r="38" ht="21" customHeight="1" spans="1:15">
      <c r="A38" s="224" t="s">
        <v>183</v>
      </c>
      <c r="B38" s="224" t="s">
        <v>184</v>
      </c>
      <c r="C38" s="89">
        <v>6284546.81</v>
      </c>
      <c r="D38" s="89">
        <v>6284546.81</v>
      </c>
      <c r="E38" s="89">
        <v>6284546.81</v>
      </c>
      <c r="F38" s="89"/>
      <c r="G38" s="89"/>
      <c r="H38" s="89"/>
      <c r="I38" s="89"/>
      <c r="J38" s="89"/>
      <c r="K38" s="89"/>
      <c r="L38" s="89"/>
      <c r="M38" s="89"/>
      <c r="N38" s="89"/>
      <c r="O38" s="89"/>
    </row>
    <row r="39" ht="21" customHeight="1" spans="1:15">
      <c r="A39" s="225" t="s">
        <v>185</v>
      </c>
      <c r="B39" s="225" t="s">
        <v>186</v>
      </c>
      <c r="C39" s="89">
        <v>402833.88</v>
      </c>
      <c r="D39" s="89">
        <v>402833.88</v>
      </c>
      <c r="E39" s="89">
        <v>402833.88</v>
      </c>
      <c r="F39" s="89"/>
      <c r="G39" s="89"/>
      <c r="H39" s="89"/>
      <c r="I39" s="89"/>
      <c r="J39" s="89"/>
      <c r="K39" s="89"/>
      <c r="L39" s="89"/>
      <c r="M39" s="89"/>
      <c r="N39" s="89"/>
      <c r="O39" s="89"/>
    </row>
    <row r="40" ht="21" customHeight="1" spans="1:15">
      <c r="A40" s="225" t="s">
        <v>187</v>
      </c>
      <c r="B40" s="225" t="s">
        <v>188</v>
      </c>
      <c r="C40" s="89">
        <v>3724325.86</v>
      </c>
      <c r="D40" s="89">
        <v>3724325.86</v>
      </c>
      <c r="E40" s="89">
        <v>3724325.86</v>
      </c>
      <c r="F40" s="89"/>
      <c r="G40" s="89"/>
      <c r="H40" s="89"/>
      <c r="I40" s="89"/>
      <c r="J40" s="89"/>
      <c r="K40" s="89"/>
      <c r="L40" s="89"/>
      <c r="M40" s="89"/>
      <c r="N40" s="89"/>
      <c r="O40" s="89"/>
    </row>
    <row r="41" ht="21" customHeight="1" spans="1:15">
      <c r="A41" s="225" t="s">
        <v>189</v>
      </c>
      <c r="B41" s="225" t="s">
        <v>190</v>
      </c>
      <c r="C41" s="89">
        <v>1819066.2</v>
      </c>
      <c r="D41" s="89">
        <v>1819066.2</v>
      </c>
      <c r="E41" s="89">
        <v>1819066.2</v>
      </c>
      <c r="F41" s="89"/>
      <c r="G41" s="89"/>
      <c r="H41" s="89"/>
      <c r="I41" s="89"/>
      <c r="J41" s="89"/>
      <c r="K41" s="89"/>
      <c r="L41" s="89"/>
      <c r="M41" s="89"/>
      <c r="N41" s="89"/>
      <c r="O41" s="89"/>
    </row>
    <row r="42" ht="21" customHeight="1" spans="1:15">
      <c r="A42" s="225" t="s">
        <v>191</v>
      </c>
      <c r="B42" s="225" t="s">
        <v>192</v>
      </c>
      <c r="C42" s="89">
        <v>338320.87</v>
      </c>
      <c r="D42" s="89">
        <v>338320.87</v>
      </c>
      <c r="E42" s="89">
        <v>338320.87</v>
      </c>
      <c r="F42" s="89"/>
      <c r="G42" s="89"/>
      <c r="H42" s="89"/>
      <c r="I42" s="89"/>
      <c r="J42" s="89"/>
      <c r="K42" s="89"/>
      <c r="L42" s="89"/>
      <c r="M42" s="89"/>
      <c r="N42" s="89"/>
      <c r="O42" s="89"/>
    </row>
    <row r="43" ht="21" customHeight="1" spans="1:15">
      <c r="A43" s="224" t="s">
        <v>193</v>
      </c>
      <c r="B43" s="224" t="s">
        <v>194</v>
      </c>
      <c r="C43" s="89">
        <v>50000</v>
      </c>
      <c r="D43" s="89">
        <v>50000</v>
      </c>
      <c r="E43" s="89"/>
      <c r="F43" s="89">
        <v>50000</v>
      </c>
      <c r="G43" s="89"/>
      <c r="H43" s="89"/>
      <c r="I43" s="89"/>
      <c r="J43" s="89"/>
      <c r="K43" s="89"/>
      <c r="L43" s="89"/>
      <c r="M43" s="89"/>
      <c r="N43" s="89"/>
      <c r="O43" s="89"/>
    </row>
    <row r="44" ht="21" customHeight="1" spans="1:15">
      <c r="A44" s="225" t="s">
        <v>195</v>
      </c>
      <c r="B44" s="225" t="s">
        <v>196</v>
      </c>
      <c r="C44" s="89">
        <v>50000</v>
      </c>
      <c r="D44" s="89">
        <v>50000</v>
      </c>
      <c r="E44" s="89"/>
      <c r="F44" s="89">
        <v>50000</v>
      </c>
      <c r="G44" s="89"/>
      <c r="H44" s="89"/>
      <c r="I44" s="89"/>
      <c r="J44" s="89"/>
      <c r="K44" s="89"/>
      <c r="L44" s="89"/>
      <c r="M44" s="89"/>
      <c r="N44" s="89"/>
      <c r="O44" s="89"/>
    </row>
    <row r="45" ht="21" customHeight="1" spans="1:15">
      <c r="A45" s="224" t="s">
        <v>197</v>
      </c>
      <c r="B45" s="224" t="s">
        <v>198</v>
      </c>
      <c r="C45" s="89">
        <v>418686.08</v>
      </c>
      <c r="D45" s="89">
        <v>418686.08</v>
      </c>
      <c r="E45" s="89"/>
      <c r="F45" s="89">
        <v>418686.08</v>
      </c>
      <c r="G45" s="89"/>
      <c r="H45" s="89"/>
      <c r="I45" s="89"/>
      <c r="J45" s="89"/>
      <c r="K45" s="89"/>
      <c r="L45" s="89"/>
      <c r="M45" s="89"/>
      <c r="N45" s="89"/>
      <c r="O45" s="89"/>
    </row>
    <row r="46" ht="21" customHeight="1" spans="1:15">
      <c r="A46" s="225" t="s">
        <v>199</v>
      </c>
      <c r="B46" s="225" t="s">
        <v>198</v>
      </c>
      <c r="C46" s="89">
        <v>418686.08</v>
      </c>
      <c r="D46" s="89">
        <v>418686.08</v>
      </c>
      <c r="E46" s="89"/>
      <c r="F46" s="89">
        <v>418686.08</v>
      </c>
      <c r="G46" s="89"/>
      <c r="H46" s="89"/>
      <c r="I46" s="89"/>
      <c r="J46" s="89"/>
      <c r="K46" s="89"/>
      <c r="L46" s="89"/>
      <c r="M46" s="89"/>
      <c r="N46" s="89"/>
      <c r="O46" s="89"/>
    </row>
    <row r="47" ht="21" customHeight="1" spans="1:15">
      <c r="A47" s="66" t="s">
        <v>200</v>
      </c>
      <c r="B47" s="66" t="s">
        <v>201</v>
      </c>
      <c r="C47" s="89">
        <v>5015472</v>
      </c>
      <c r="D47" s="89">
        <v>5015472</v>
      </c>
      <c r="E47" s="89">
        <v>5015472</v>
      </c>
      <c r="F47" s="89"/>
      <c r="G47" s="89"/>
      <c r="H47" s="89"/>
      <c r="I47" s="89"/>
      <c r="J47" s="89"/>
      <c r="K47" s="89"/>
      <c r="L47" s="89"/>
      <c r="M47" s="89"/>
      <c r="N47" s="89"/>
      <c r="O47" s="89"/>
    </row>
    <row r="48" ht="21" customHeight="1" spans="1:15">
      <c r="A48" s="224" t="s">
        <v>202</v>
      </c>
      <c r="B48" s="224" t="s">
        <v>203</v>
      </c>
      <c r="C48" s="89">
        <v>5015472</v>
      </c>
      <c r="D48" s="89">
        <v>5015472</v>
      </c>
      <c r="E48" s="89">
        <v>5015472</v>
      </c>
      <c r="F48" s="89"/>
      <c r="G48" s="89"/>
      <c r="H48" s="89"/>
      <c r="I48" s="89"/>
      <c r="J48" s="89"/>
      <c r="K48" s="89"/>
      <c r="L48" s="89"/>
      <c r="M48" s="89"/>
      <c r="N48" s="89"/>
      <c r="O48" s="89"/>
    </row>
    <row r="49" ht="21" customHeight="1" spans="1:15">
      <c r="A49" s="225" t="s">
        <v>204</v>
      </c>
      <c r="B49" s="225" t="s">
        <v>205</v>
      </c>
      <c r="C49" s="89">
        <v>5015472</v>
      </c>
      <c r="D49" s="89">
        <v>5015472</v>
      </c>
      <c r="E49" s="89">
        <v>5015472</v>
      </c>
      <c r="F49" s="89"/>
      <c r="G49" s="89"/>
      <c r="H49" s="89"/>
      <c r="I49" s="89"/>
      <c r="J49" s="89"/>
      <c r="K49" s="89"/>
      <c r="L49" s="89"/>
      <c r="M49" s="89"/>
      <c r="N49" s="89"/>
      <c r="O49" s="89"/>
    </row>
    <row r="50" ht="21" customHeight="1" spans="1:15">
      <c r="A50" s="226" t="s">
        <v>55</v>
      </c>
      <c r="B50" s="41"/>
      <c r="C50" s="89">
        <v>332639133.73</v>
      </c>
      <c r="D50" s="89">
        <v>118828780.25</v>
      </c>
      <c r="E50" s="89">
        <v>78128558.06</v>
      </c>
      <c r="F50" s="89">
        <v>40700222.19</v>
      </c>
      <c r="G50" s="89"/>
      <c r="H50" s="89"/>
      <c r="I50" s="89"/>
      <c r="J50" s="89">
        <v>213810353.48</v>
      </c>
      <c r="K50" s="89">
        <v>172025353.48</v>
      </c>
      <c r="L50" s="89"/>
      <c r="M50" s="89"/>
      <c r="N50" s="89"/>
      <c r="O50" s="89">
        <v>41785000</v>
      </c>
    </row>
  </sheetData>
  <mergeCells count="12">
    <mergeCell ref="A2:O2"/>
    <mergeCell ref="A3:O3"/>
    <mergeCell ref="A4:B4"/>
    <mergeCell ref="D5:F5"/>
    <mergeCell ref="J5:O5"/>
    <mergeCell ref="A50:B5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D35" sqref="D35"/>
    </sheetView>
  </sheetViews>
  <sheetFormatPr defaultColWidth="8.57407407407407" defaultRowHeight="12.75" customHeight="1" outlineLevelCol="3"/>
  <cols>
    <col min="1" max="4" width="35.5740740740741" customWidth="1"/>
  </cols>
  <sheetData>
    <row r="1" customHeight="1" spans="1:4">
      <c r="A1" s="2"/>
      <c r="B1" s="2"/>
      <c r="C1" s="2"/>
      <c r="D1" s="2"/>
    </row>
    <row r="2" ht="15" customHeight="1" spans="1:4">
      <c r="A2" s="52"/>
      <c r="B2" s="56"/>
      <c r="C2" s="56"/>
      <c r="D2" s="56" t="s">
        <v>206</v>
      </c>
    </row>
    <row r="3" ht="41.25" customHeight="1" spans="1:1">
      <c r="A3" s="51" t="str">
        <f>"2025"&amp;"年部门财政拨款收支预算总表"</f>
        <v>2025年部门财政拨款收支预算总表</v>
      </c>
    </row>
    <row r="4" ht="17.25" customHeight="1" spans="1:4">
      <c r="A4" s="54" t="str">
        <f>"单位名称："&amp;"昆明市五华区卫生健康局"</f>
        <v>单位名称：昆明市五华区卫生健康局</v>
      </c>
      <c r="B4" s="209"/>
      <c r="D4" s="56" t="s">
        <v>1</v>
      </c>
    </row>
    <row r="5" ht="17.25" customHeight="1" spans="1:4">
      <c r="A5" s="210" t="s">
        <v>2</v>
      </c>
      <c r="B5" s="211"/>
      <c r="C5" s="210" t="s">
        <v>3</v>
      </c>
      <c r="D5" s="211"/>
    </row>
    <row r="6" ht="18.75" customHeight="1" spans="1:4">
      <c r="A6" s="210" t="s">
        <v>4</v>
      </c>
      <c r="B6" s="210" t="s">
        <v>5</v>
      </c>
      <c r="C6" s="210" t="s">
        <v>6</v>
      </c>
      <c r="D6" s="210" t="s">
        <v>5</v>
      </c>
    </row>
    <row r="7" ht="16.5" customHeight="1" spans="1:4">
      <c r="A7" s="212" t="s">
        <v>207</v>
      </c>
      <c r="B7" s="89">
        <v>118828780.25</v>
      </c>
      <c r="C7" s="212" t="s">
        <v>208</v>
      </c>
      <c r="D7" s="89">
        <v>118828780.25</v>
      </c>
    </row>
    <row r="8" ht="16.5" customHeight="1" spans="1:4">
      <c r="A8" s="212" t="s">
        <v>209</v>
      </c>
      <c r="B8" s="89">
        <v>118828780.25</v>
      </c>
      <c r="C8" s="212" t="s">
        <v>210</v>
      </c>
      <c r="D8" s="89">
        <v>92000</v>
      </c>
    </row>
    <row r="9" ht="16.5" customHeight="1" spans="1:4">
      <c r="A9" s="212" t="s">
        <v>211</v>
      </c>
      <c r="B9" s="89"/>
      <c r="C9" s="212" t="s">
        <v>212</v>
      </c>
      <c r="D9" s="89"/>
    </row>
    <row r="10" ht="16.5" customHeight="1" spans="1:4">
      <c r="A10" s="212" t="s">
        <v>213</v>
      </c>
      <c r="B10" s="89"/>
      <c r="C10" s="212" t="s">
        <v>214</v>
      </c>
      <c r="D10" s="89"/>
    </row>
    <row r="11" ht="16.5" customHeight="1" spans="1:4">
      <c r="A11" s="212" t="s">
        <v>215</v>
      </c>
      <c r="B11" s="89"/>
      <c r="C11" s="212" t="s">
        <v>216</v>
      </c>
      <c r="D11" s="89"/>
    </row>
    <row r="12" ht="16.5" customHeight="1" spans="1:4">
      <c r="A12" s="212" t="s">
        <v>209</v>
      </c>
      <c r="B12" s="89"/>
      <c r="C12" s="212" t="s">
        <v>217</v>
      </c>
      <c r="D12" s="89"/>
    </row>
    <row r="13" ht="16.5" customHeight="1" spans="1:4">
      <c r="A13" s="193" t="s">
        <v>211</v>
      </c>
      <c r="B13" s="89"/>
      <c r="C13" s="79" t="s">
        <v>218</v>
      </c>
      <c r="D13" s="89"/>
    </row>
    <row r="14" ht="16.5" customHeight="1" spans="1:4">
      <c r="A14" s="193" t="s">
        <v>213</v>
      </c>
      <c r="B14" s="89"/>
      <c r="C14" s="79" t="s">
        <v>219</v>
      </c>
      <c r="D14" s="89"/>
    </row>
    <row r="15" ht="16.5" customHeight="1" spans="1:4">
      <c r="A15" s="213"/>
      <c r="B15" s="89"/>
      <c r="C15" s="79" t="s">
        <v>220</v>
      </c>
      <c r="D15" s="89">
        <v>18476655.01</v>
      </c>
    </row>
    <row r="16" ht="16.5" customHeight="1" spans="1:4">
      <c r="A16" s="213"/>
      <c r="B16" s="89"/>
      <c r="C16" s="79" t="s">
        <v>221</v>
      </c>
      <c r="D16" s="89">
        <v>95244653.24</v>
      </c>
    </row>
    <row r="17" ht="16.5" customHeight="1" spans="1:4">
      <c r="A17" s="213"/>
      <c r="B17" s="89"/>
      <c r="C17" s="79" t="s">
        <v>222</v>
      </c>
      <c r="D17" s="89"/>
    </row>
    <row r="18" ht="16.5" customHeight="1" spans="1:4">
      <c r="A18" s="213"/>
      <c r="B18" s="89"/>
      <c r="C18" s="79" t="s">
        <v>223</v>
      </c>
      <c r="D18" s="89"/>
    </row>
    <row r="19" ht="16.5" customHeight="1" spans="1:4">
      <c r="A19" s="213"/>
      <c r="B19" s="89"/>
      <c r="C19" s="79" t="s">
        <v>224</v>
      </c>
      <c r="D19" s="89"/>
    </row>
    <row r="20" ht="16.5" customHeight="1" spans="1:4">
      <c r="A20" s="213"/>
      <c r="B20" s="89"/>
      <c r="C20" s="79" t="s">
        <v>225</v>
      </c>
      <c r="D20" s="89"/>
    </row>
    <row r="21" ht="16.5" customHeight="1" spans="1:4">
      <c r="A21" s="213"/>
      <c r="B21" s="89"/>
      <c r="C21" s="79" t="s">
        <v>226</v>
      </c>
      <c r="D21" s="89"/>
    </row>
    <row r="22" ht="16.5" customHeight="1" spans="1:4">
      <c r="A22" s="213"/>
      <c r="B22" s="89"/>
      <c r="C22" s="79" t="s">
        <v>227</v>
      </c>
      <c r="D22" s="89"/>
    </row>
    <row r="23" ht="16.5" customHeight="1" spans="1:4">
      <c r="A23" s="213"/>
      <c r="B23" s="89"/>
      <c r="C23" s="79" t="s">
        <v>228</v>
      </c>
      <c r="D23" s="89"/>
    </row>
    <row r="24" ht="16.5" customHeight="1" spans="1:4">
      <c r="A24" s="213"/>
      <c r="B24" s="89"/>
      <c r="C24" s="79" t="s">
        <v>229</v>
      </c>
      <c r="D24" s="89"/>
    </row>
    <row r="25" ht="16.5" customHeight="1" spans="1:4">
      <c r="A25" s="213"/>
      <c r="B25" s="89"/>
      <c r="C25" s="79" t="s">
        <v>230</v>
      </c>
      <c r="D25" s="89"/>
    </row>
    <row r="26" ht="16.5" customHeight="1" spans="1:4">
      <c r="A26" s="213"/>
      <c r="B26" s="89"/>
      <c r="C26" s="79" t="s">
        <v>231</v>
      </c>
      <c r="D26" s="89">
        <v>5015472</v>
      </c>
    </row>
    <row r="27" ht="16.5" customHeight="1" spans="1:4">
      <c r="A27" s="213"/>
      <c r="B27" s="89"/>
      <c r="C27" s="79" t="s">
        <v>232</v>
      </c>
      <c r="D27" s="89"/>
    </row>
    <row r="28" ht="16.5" customHeight="1" spans="1:4">
      <c r="A28" s="213"/>
      <c r="B28" s="89"/>
      <c r="C28" s="79" t="s">
        <v>233</v>
      </c>
      <c r="D28" s="89"/>
    </row>
    <row r="29" ht="16.5" customHeight="1" spans="1:4">
      <c r="A29" s="213"/>
      <c r="B29" s="89"/>
      <c r="C29" s="79" t="s">
        <v>234</v>
      </c>
      <c r="D29" s="89"/>
    </row>
    <row r="30" ht="16.5" customHeight="1" spans="1:4">
      <c r="A30" s="213"/>
      <c r="B30" s="89"/>
      <c r="C30" s="79" t="s">
        <v>235</v>
      </c>
      <c r="D30" s="89"/>
    </row>
    <row r="31" ht="16.5" customHeight="1" spans="1:4">
      <c r="A31" s="213"/>
      <c r="B31" s="89"/>
      <c r="C31" s="79" t="s">
        <v>236</v>
      </c>
      <c r="D31" s="89"/>
    </row>
    <row r="32" ht="16.5" customHeight="1" spans="1:4">
      <c r="A32" s="213"/>
      <c r="B32" s="89"/>
      <c r="C32" s="193" t="s">
        <v>237</v>
      </c>
      <c r="D32" s="89"/>
    </row>
    <row r="33" ht="16.5" customHeight="1" spans="1:4">
      <c r="A33" s="213"/>
      <c r="B33" s="89"/>
      <c r="C33" s="193" t="s">
        <v>238</v>
      </c>
      <c r="D33" s="89"/>
    </row>
    <row r="34" ht="16.5" customHeight="1" spans="1:4">
      <c r="A34" s="213"/>
      <c r="B34" s="89"/>
      <c r="C34" s="67" t="s">
        <v>239</v>
      </c>
      <c r="D34" s="89"/>
    </row>
    <row r="35" ht="15" customHeight="1" spans="1:4">
      <c r="A35" s="214" t="s">
        <v>50</v>
      </c>
      <c r="B35" s="215">
        <v>118828780.25</v>
      </c>
      <c r="C35" s="214" t="s">
        <v>51</v>
      </c>
      <c r="D35" s="215">
        <v>118828780.25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0"/>
  <sheetViews>
    <sheetView showZeros="0" workbookViewId="0">
      <pane ySplit="1" topLeftCell="A22" activePane="bottomLeft" state="frozen"/>
      <selection/>
      <selection pane="bottomLeft" activeCell="F50" sqref="F50"/>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2"/>
      <c r="B1" s="2"/>
      <c r="C1" s="2"/>
      <c r="D1" s="2"/>
      <c r="E1" s="2"/>
      <c r="F1" s="2"/>
      <c r="G1" s="2"/>
    </row>
    <row r="2" customHeight="1" spans="4:7">
      <c r="D2" s="183"/>
      <c r="F2" s="81"/>
      <c r="G2" s="188" t="s">
        <v>240</v>
      </c>
    </row>
    <row r="3" ht="41.25" customHeight="1" spans="1:7">
      <c r="A3" s="171" t="str">
        <f>"2025"&amp;"年一般公共预算支出预算表（按功能科目分类）"</f>
        <v>2025年一般公共预算支出预算表（按功能科目分类）</v>
      </c>
      <c r="B3" s="171"/>
      <c r="C3" s="171"/>
      <c r="D3" s="171"/>
      <c r="E3" s="171"/>
      <c r="F3" s="171"/>
      <c r="G3" s="171"/>
    </row>
    <row r="4" ht="18" customHeight="1" spans="1:7">
      <c r="A4" s="8" t="str">
        <f>"单位名称："&amp;"昆明市五华区卫生健康局"</f>
        <v>单位名称：昆明市五华区卫生健康局</v>
      </c>
      <c r="F4" s="167"/>
      <c r="G4" s="188" t="s">
        <v>1</v>
      </c>
    </row>
    <row r="5" ht="20.25" customHeight="1" spans="1:7">
      <c r="A5" s="205" t="s">
        <v>241</v>
      </c>
      <c r="B5" s="206"/>
      <c r="C5" s="172" t="s">
        <v>55</v>
      </c>
      <c r="D5" s="194" t="s">
        <v>102</v>
      </c>
      <c r="E5" s="44"/>
      <c r="F5" s="45"/>
      <c r="G5" s="185" t="s">
        <v>103</v>
      </c>
    </row>
    <row r="6" ht="20.25" customHeight="1" spans="1:7">
      <c r="A6" s="207" t="s">
        <v>99</v>
      </c>
      <c r="B6" s="207" t="s">
        <v>100</v>
      </c>
      <c r="C6" s="24"/>
      <c r="D6" s="177" t="s">
        <v>57</v>
      </c>
      <c r="E6" s="177" t="s">
        <v>242</v>
      </c>
      <c r="F6" s="177" t="s">
        <v>243</v>
      </c>
      <c r="G6" s="187"/>
    </row>
    <row r="7" ht="15" customHeight="1" spans="1:7">
      <c r="A7" s="71" t="s">
        <v>109</v>
      </c>
      <c r="B7" s="71" t="s">
        <v>110</v>
      </c>
      <c r="C7" s="71" t="s">
        <v>111</v>
      </c>
      <c r="D7" s="71" t="s">
        <v>112</v>
      </c>
      <c r="E7" s="71" t="s">
        <v>113</v>
      </c>
      <c r="F7" s="71" t="s">
        <v>114</v>
      </c>
      <c r="G7" s="71" t="s">
        <v>115</v>
      </c>
    </row>
    <row r="8" ht="18" customHeight="1" spans="1:7">
      <c r="A8" s="67" t="s">
        <v>124</v>
      </c>
      <c r="B8" s="67" t="s">
        <v>125</v>
      </c>
      <c r="C8" s="89">
        <v>92000</v>
      </c>
      <c r="D8" s="89"/>
      <c r="E8" s="89"/>
      <c r="F8" s="89"/>
      <c r="G8" s="89"/>
    </row>
    <row r="9" ht="18" customHeight="1" spans="1:7">
      <c r="A9" s="181" t="s">
        <v>126</v>
      </c>
      <c r="B9" s="181" t="s">
        <v>127</v>
      </c>
      <c r="C9" s="89">
        <v>92000</v>
      </c>
      <c r="D9" s="89"/>
      <c r="E9" s="89"/>
      <c r="F9" s="89"/>
      <c r="G9" s="89"/>
    </row>
    <row r="10" ht="18" customHeight="1" spans="1:7">
      <c r="A10" s="182" t="s">
        <v>128</v>
      </c>
      <c r="B10" s="182" t="s">
        <v>127</v>
      </c>
      <c r="C10" s="89">
        <v>92000</v>
      </c>
      <c r="D10" s="89"/>
      <c r="E10" s="89"/>
      <c r="F10" s="89"/>
      <c r="G10" s="89">
        <v>92000</v>
      </c>
    </row>
    <row r="11" ht="18" customHeight="1" spans="1:7">
      <c r="A11" s="67" t="s">
        <v>129</v>
      </c>
      <c r="B11" s="67" t="s">
        <v>130</v>
      </c>
      <c r="C11" s="89">
        <v>18476655.01</v>
      </c>
      <c r="D11" s="89">
        <v>18406164.41</v>
      </c>
      <c r="E11" s="89">
        <v>17916564.41</v>
      </c>
      <c r="F11" s="89">
        <v>489600</v>
      </c>
      <c r="G11" s="89">
        <v>70490.6</v>
      </c>
    </row>
    <row r="12" ht="18" customHeight="1" spans="1:7">
      <c r="A12" s="181" t="s">
        <v>131</v>
      </c>
      <c r="B12" s="181" t="s">
        <v>132</v>
      </c>
      <c r="C12" s="89">
        <v>18361536.41</v>
      </c>
      <c r="D12" s="89">
        <v>18361536.41</v>
      </c>
      <c r="E12" s="89">
        <v>17871936.41</v>
      </c>
      <c r="F12" s="89">
        <v>489600</v>
      </c>
      <c r="G12" s="89"/>
    </row>
    <row r="13" ht="18" customHeight="1" spans="1:7">
      <c r="A13" s="182" t="s">
        <v>133</v>
      </c>
      <c r="B13" s="182" t="s">
        <v>134</v>
      </c>
      <c r="C13" s="89">
        <v>1468800</v>
      </c>
      <c r="D13" s="89">
        <v>1468800</v>
      </c>
      <c r="E13" s="89">
        <v>1285200</v>
      </c>
      <c r="F13" s="89">
        <v>183600</v>
      </c>
      <c r="G13" s="89"/>
    </row>
    <row r="14" ht="18" customHeight="1" spans="1:7">
      <c r="A14" s="182" t="s">
        <v>135</v>
      </c>
      <c r="B14" s="182" t="s">
        <v>136</v>
      </c>
      <c r="C14" s="89">
        <v>8690400</v>
      </c>
      <c r="D14" s="89">
        <v>8690400</v>
      </c>
      <c r="E14" s="89">
        <v>8384400</v>
      </c>
      <c r="F14" s="89">
        <v>306000</v>
      </c>
      <c r="G14" s="89"/>
    </row>
    <row r="15" ht="18" customHeight="1" spans="1:7">
      <c r="A15" s="182" t="s">
        <v>137</v>
      </c>
      <c r="B15" s="182" t="s">
        <v>138</v>
      </c>
      <c r="C15" s="89">
        <v>6484781.82</v>
      </c>
      <c r="D15" s="89">
        <v>6484781.82</v>
      </c>
      <c r="E15" s="89">
        <v>6484781.82</v>
      </c>
      <c r="F15" s="89"/>
      <c r="G15" s="89"/>
    </row>
    <row r="16" ht="18" customHeight="1" spans="1:7">
      <c r="A16" s="182" t="s">
        <v>139</v>
      </c>
      <c r="B16" s="182" t="s">
        <v>140</v>
      </c>
      <c r="C16" s="89">
        <v>1717554.59</v>
      </c>
      <c r="D16" s="89">
        <v>1717554.59</v>
      </c>
      <c r="E16" s="89">
        <v>1717554.59</v>
      </c>
      <c r="F16" s="89"/>
      <c r="G16" s="89"/>
    </row>
    <row r="17" ht="18" customHeight="1" spans="1:7">
      <c r="A17" s="181" t="s">
        <v>141</v>
      </c>
      <c r="B17" s="181" t="s">
        <v>142</v>
      </c>
      <c r="C17" s="89">
        <v>115118.6</v>
      </c>
      <c r="D17" s="89">
        <v>44628</v>
      </c>
      <c r="E17" s="89">
        <v>44628</v>
      </c>
      <c r="F17" s="89"/>
      <c r="G17" s="89">
        <v>70490.6</v>
      </c>
    </row>
    <row r="18" ht="18" customHeight="1" spans="1:7">
      <c r="A18" s="182" t="s">
        <v>143</v>
      </c>
      <c r="B18" s="182" t="s">
        <v>144</v>
      </c>
      <c r="C18" s="89">
        <v>115118.6</v>
      </c>
      <c r="D18" s="89">
        <v>44628</v>
      </c>
      <c r="E18" s="89">
        <v>44628</v>
      </c>
      <c r="F18" s="89"/>
      <c r="G18" s="89">
        <v>70490.6</v>
      </c>
    </row>
    <row r="19" ht="18" customHeight="1" spans="1:7">
      <c r="A19" s="67" t="s">
        <v>145</v>
      </c>
      <c r="B19" s="67" t="s">
        <v>146</v>
      </c>
      <c r="C19" s="89">
        <v>95244653.24</v>
      </c>
      <c r="D19" s="89">
        <v>54706921.65</v>
      </c>
      <c r="E19" s="89">
        <v>53048386.65</v>
      </c>
      <c r="F19" s="89">
        <v>1658535</v>
      </c>
      <c r="G19" s="89">
        <v>40537731.59</v>
      </c>
    </row>
    <row r="20" ht="18" customHeight="1" spans="1:7">
      <c r="A20" s="181" t="s">
        <v>147</v>
      </c>
      <c r="B20" s="181" t="s">
        <v>148</v>
      </c>
      <c r="C20" s="89">
        <v>6274574</v>
      </c>
      <c r="D20" s="89">
        <v>5134454</v>
      </c>
      <c r="E20" s="89">
        <v>4640217</v>
      </c>
      <c r="F20" s="89">
        <v>494237</v>
      </c>
      <c r="G20" s="89">
        <v>1140120</v>
      </c>
    </row>
    <row r="21" ht="18" customHeight="1" spans="1:7">
      <c r="A21" s="182" t="s">
        <v>149</v>
      </c>
      <c r="B21" s="182" t="s">
        <v>150</v>
      </c>
      <c r="C21" s="89">
        <v>5197454</v>
      </c>
      <c r="D21" s="89">
        <v>5134454</v>
      </c>
      <c r="E21" s="89">
        <v>4640217</v>
      </c>
      <c r="F21" s="89">
        <v>494237</v>
      </c>
      <c r="G21" s="89">
        <v>63000</v>
      </c>
    </row>
    <row r="22" ht="18" customHeight="1" spans="1:7">
      <c r="A22" s="182" t="s">
        <v>151</v>
      </c>
      <c r="B22" s="182" t="s">
        <v>152</v>
      </c>
      <c r="C22" s="89">
        <v>1077120</v>
      </c>
      <c r="D22" s="89"/>
      <c r="E22" s="89"/>
      <c r="F22" s="89"/>
      <c r="G22" s="89">
        <v>1077120</v>
      </c>
    </row>
    <row r="23" ht="18" customHeight="1" spans="1:7">
      <c r="A23" s="181" t="s">
        <v>153</v>
      </c>
      <c r="B23" s="181" t="s">
        <v>154</v>
      </c>
      <c r="C23" s="89">
        <v>12058486.4</v>
      </c>
      <c r="D23" s="89">
        <v>8438486.4</v>
      </c>
      <c r="E23" s="89">
        <v>8438486.4</v>
      </c>
      <c r="F23" s="89"/>
      <c r="G23" s="89">
        <v>3620000</v>
      </c>
    </row>
    <row r="24" ht="18" customHeight="1" spans="1:7">
      <c r="A24" s="182" t="s">
        <v>155</v>
      </c>
      <c r="B24" s="182" t="s">
        <v>156</v>
      </c>
      <c r="C24" s="89">
        <v>12058486.4</v>
      </c>
      <c r="D24" s="89">
        <v>8438486.4</v>
      </c>
      <c r="E24" s="89">
        <v>8438486.4</v>
      </c>
      <c r="F24" s="89"/>
      <c r="G24" s="89">
        <v>3620000</v>
      </c>
    </row>
    <row r="25" ht="18" customHeight="1" spans="1:7">
      <c r="A25" s="181" t="s">
        <v>157</v>
      </c>
      <c r="B25" s="181" t="s">
        <v>158</v>
      </c>
      <c r="C25" s="89">
        <v>15294884.71</v>
      </c>
      <c r="D25" s="89">
        <v>14987328.76</v>
      </c>
      <c r="E25" s="89">
        <v>14987328.76</v>
      </c>
      <c r="F25" s="89"/>
      <c r="G25" s="89">
        <v>307555.95</v>
      </c>
    </row>
    <row r="26" ht="18" customHeight="1" spans="1:7">
      <c r="A26" s="182" t="s">
        <v>159</v>
      </c>
      <c r="B26" s="182" t="s">
        <v>160</v>
      </c>
      <c r="C26" s="89">
        <v>6415907.56</v>
      </c>
      <c r="D26" s="89">
        <v>6373307.56</v>
      </c>
      <c r="E26" s="89">
        <v>6373307.56</v>
      </c>
      <c r="F26" s="89"/>
      <c r="G26" s="89">
        <v>42600</v>
      </c>
    </row>
    <row r="27" ht="18" customHeight="1" spans="1:7">
      <c r="A27" s="182" t="s">
        <v>161</v>
      </c>
      <c r="B27" s="182" t="s">
        <v>162</v>
      </c>
      <c r="C27" s="89">
        <v>8658077.15</v>
      </c>
      <c r="D27" s="89">
        <v>8614021.2</v>
      </c>
      <c r="E27" s="89">
        <v>8614021.2</v>
      </c>
      <c r="F27" s="89"/>
      <c r="G27" s="89">
        <v>44055.95</v>
      </c>
    </row>
    <row r="28" ht="18" customHeight="1" spans="1:7">
      <c r="A28" s="182" t="s">
        <v>163</v>
      </c>
      <c r="B28" s="182" t="s">
        <v>164</v>
      </c>
      <c r="C28" s="89">
        <v>220900</v>
      </c>
      <c r="D28" s="89"/>
      <c r="E28" s="89"/>
      <c r="F28" s="89"/>
      <c r="G28" s="89">
        <v>220900</v>
      </c>
    </row>
    <row r="29" ht="18" customHeight="1" spans="1:7">
      <c r="A29" s="181" t="s">
        <v>165</v>
      </c>
      <c r="B29" s="181" t="s">
        <v>166</v>
      </c>
      <c r="C29" s="89">
        <v>39377116.36</v>
      </c>
      <c r="D29" s="89">
        <v>19862105.68</v>
      </c>
      <c r="E29" s="89">
        <v>18697807.68</v>
      </c>
      <c r="F29" s="89">
        <v>1164298</v>
      </c>
      <c r="G29" s="89">
        <v>19515010.68</v>
      </c>
    </row>
    <row r="30" ht="18" customHeight="1" spans="1:7">
      <c r="A30" s="182" t="s">
        <v>167</v>
      </c>
      <c r="B30" s="182" t="s">
        <v>168</v>
      </c>
      <c r="C30" s="89">
        <v>14128345.88</v>
      </c>
      <c r="D30" s="89">
        <v>13527479</v>
      </c>
      <c r="E30" s="89">
        <v>12664097</v>
      </c>
      <c r="F30" s="89">
        <v>863382</v>
      </c>
      <c r="G30" s="89">
        <v>600866.88</v>
      </c>
    </row>
    <row r="31" ht="18" customHeight="1" spans="1:7">
      <c r="A31" s="182" t="s">
        <v>169</v>
      </c>
      <c r="B31" s="182" t="s">
        <v>170</v>
      </c>
      <c r="C31" s="89">
        <v>3402861.48</v>
      </c>
      <c r="D31" s="89">
        <v>2519690.68</v>
      </c>
      <c r="E31" s="89">
        <v>2218774.68</v>
      </c>
      <c r="F31" s="89">
        <v>300916</v>
      </c>
      <c r="G31" s="89">
        <v>883170.8</v>
      </c>
    </row>
    <row r="32" ht="18" customHeight="1" spans="1:7">
      <c r="A32" s="182" t="s">
        <v>171</v>
      </c>
      <c r="B32" s="182" t="s">
        <v>172</v>
      </c>
      <c r="C32" s="89">
        <v>4074936</v>
      </c>
      <c r="D32" s="89">
        <v>3814936</v>
      </c>
      <c r="E32" s="89">
        <v>3814936</v>
      </c>
      <c r="F32" s="89"/>
      <c r="G32" s="89">
        <v>260000</v>
      </c>
    </row>
    <row r="33" ht="18" customHeight="1" spans="1:7">
      <c r="A33" s="182" t="s">
        <v>173</v>
      </c>
      <c r="B33" s="182" t="s">
        <v>174</v>
      </c>
      <c r="C33" s="89">
        <v>16922973</v>
      </c>
      <c r="D33" s="89"/>
      <c r="E33" s="89"/>
      <c r="F33" s="89"/>
      <c r="G33" s="89">
        <v>16922973</v>
      </c>
    </row>
    <row r="34" ht="18" customHeight="1" spans="1:7">
      <c r="A34" s="182" t="s">
        <v>175</v>
      </c>
      <c r="B34" s="182" t="s">
        <v>176</v>
      </c>
      <c r="C34" s="89">
        <v>400000</v>
      </c>
      <c r="D34" s="89"/>
      <c r="E34" s="89"/>
      <c r="F34" s="89"/>
      <c r="G34" s="89">
        <v>400000</v>
      </c>
    </row>
    <row r="35" ht="18" customHeight="1" spans="1:7">
      <c r="A35" s="182" t="s">
        <v>177</v>
      </c>
      <c r="B35" s="182" t="s">
        <v>178</v>
      </c>
      <c r="C35" s="89">
        <v>448000</v>
      </c>
      <c r="D35" s="89"/>
      <c r="E35" s="89"/>
      <c r="F35" s="89"/>
      <c r="G35" s="89">
        <v>448000</v>
      </c>
    </row>
    <row r="36" ht="18" customHeight="1" spans="1:7">
      <c r="A36" s="181" t="s">
        <v>179</v>
      </c>
      <c r="B36" s="181" t="s">
        <v>180</v>
      </c>
      <c r="C36" s="89">
        <v>15486358.88</v>
      </c>
      <c r="D36" s="89"/>
      <c r="E36" s="89"/>
      <c r="F36" s="89"/>
      <c r="G36" s="89">
        <v>15486358.88</v>
      </c>
    </row>
    <row r="37" ht="18" customHeight="1" spans="1:7">
      <c r="A37" s="182" t="s">
        <v>181</v>
      </c>
      <c r="B37" s="182" t="s">
        <v>182</v>
      </c>
      <c r="C37" s="89">
        <v>15486358.88</v>
      </c>
      <c r="D37" s="89"/>
      <c r="E37" s="89"/>
      <c r="F37" s="89"/>
      <c r="G37" s="89">
        <v>15486358.88</v>
      </c>
    </row>
    <row r="38" ht="18" customHeight="1" spans="1:7">
      <c r="A38" s="181" t="s">
        <v>183</v>
      </c>
      <c r="B38" s="181" t="s">
        <v>184</v>
      </c>
      <c r="C38" s="89">
        <v>6284546.81</v>
      </c>
      <c r="D38" s="89">
        <v>6284546.81</v>
      </c>
      <c r="E38" s="89">
        <v>6284546.81</v>
      </c>
      <c r="F38" s="89"/>
      <c r="G38" s="89"/>
    </row>
    <row r="39" ht="18" customHeight="1" spans="1:7">
      <c r="A39" s="182" t="s">
        <v>185</v>
      </c>
      <c r="B39" s="182" t="s">
        <v>186</v>
      </c>
      <c r="C39" s="89">
        <v>402833.88</v>
      </c>
      <c r="D39" s="89">
        <v>402833.88</v>
      </c>
      <c r="E39" s="89">
        <v>402833.88</v>
      </c>
      <c r="F39" s="89"/>
      <c r="G39" s="89"/>
    </row>
    <row r="40" ht="18" customHeight="1" spans="1:7">
      <c r="A40" s="182" t="s">
        <v>187</v>
      </c>
      <c r="B40" s="182" t="s">
        <v>188</v>
      </c>
      <c r="C40" s="89">
        <v>3724325.86</v>
      </c>
      <c r="D40" s="89">
        <v>3724325.86</v>
      </c>
      <c r="E40" s="89">
        <v>3724325.86</v>
      </c>
      <c r="F40" s="89"/>
      <c r="G40" s="89"/>
    </row>
    <row r="41" ht="18" customHeight="1" spans="1:7">
      <c r="A41" s="182" t="s">
        <v>189</v>
      </c>
      <c r="B41" s="182" t="s">
        <v>190</v>
      </c>
      <c r="C41" s="89">
        <v>1819066.2</v>
      </c>
      <c r="D41" s="89">
        <v>1819066.2</v>
      </c>
      <c r="E41" s="89">
        <v>1819066.2</v>
      </c>
      <c r="F41" s="89"/>
      <c r="G41" s="89"/>
    </row>
    <row r="42" ht="18" customHeight="1" spans="1:7">
      <c r="A42" s="182" t="s">
        <v>191</v>
      </c>
      <c r="B42" s="182" t="s">
        <v>192</v>
      </c>
      <c r="C42" s="89">
        <v>338320.87</v>
      </c>
      <c r="D42" s="89">
        <v>338320.87</v>
      </c>
      <c r="E42" s="89">
        <v>338320.87</v>
      </c>
      <c r="F42" s="89"/>
      <c r="G42" s="89"/>
    </row>
    <row r="43" ht="18" customHeight="1" spans="1:7">
      <c r="A43" s="181" t="s">
        <v>193</v>
      </c>
      <c r="B43" s="181" t="s">
        <v>194</v>
      </c>
      <c r="C43" s="89">
        <v>50000</v>
      </c>
      <c r="D43" s="89"/>
      <c r="E43" s="89"/>
      <c r="F43" s="89"/>
      <c r="G43" s="89">
        <v>50000</v>
      </c>
    </row>
    <row r="44" ht="18" customHeight="1" spans="1:7">
      <c r="A44" s="182" t="s">
        <v>195</v>
      </c>
      <c r="B44" s="182" t="s">
        <v>196</v>
      </c>
      <c r="C44" s="89">
        <v>50000</v>
      </c>
      <c r="D44" s="89"/>
      <c r="E44" s="89"/>
      <c r="F44" s="89"/>
      <c r="G44" s="89">
        <v>50000</v>
      </c>
    </row>
    <row r="45" ht="18" customHeight="1" spans="1:7">
      <c r="A45" s="181" t="s">
        <v>197</v>
      </c>
      <c r="B45" s="181" t="s">
        <v>198</v>
      </c>
      <c r="C45" s="89">
        <v>418686.08</v>
      </c>
      <c r="D45" s="89"/>
      <c r="E45" s="89"/>
      <c r="F45" s="89"/>
      <c r="G45" s="89">
        <v>418686.08</v>
      </c>
    </row>
    <row r="46" ht="18" customHeight="1" spans="1:7">
      <c r="A46" s="182" t="s">
        <v>199</v>
      </c>
      <c r="B46" s="182" t="s">
        <v>198</v>
      </c>
      <c r="C46" s="89">
        <v>418686.08</v>
      </c>
      <c r="D46" s="89"/>
      <c r="E46" s="89"/>
      <c r="F46" s="89"/>
      <c r="G46" s="89">
        <v>418686.08</v>
      </c>
    </row>
    <row r="47" ht="18" customHeight="1" spans="1:7">
      <c r="A47" s="67" t="s">
        <v>200</v>
      </c>
      <c r="B47" s="67" t="s">
        <v>201</v>
      </c>
      <c r="C47" s="89">
        <v>5015472</v>
      </c>
      <c r="D47" s="89">
        <v>5015472</v>
      </c>
      <c r="E47" s="89">
        <v>5015472</v>
      </c>
      <c r="F47" s="89"/>
      <c r="G47" s="89"/>
    </row>
    <row r="48" ht="18" customHeight="1" spans="1:7">
      <c r="A48" s="181" t="s">
        <v>202</v>
      </c>
      <c r="B48" s="181" t="s">
        <v>203</v>
      </c>
      <c r="C48" s="89">
        <v>5015472</v>
      </c>
      <c r="D48" s="89">
        <v>5015472</v>
      </c>
      <c r="E48" s="89">
        <v>5015472</v>
      </c>
      <c r="F48" s="89"/>
      <c r="G48" s="89"/>
    </row>
    <row r="49" ht="18" customHeight="1" spans="1:7">
      <c r="A49" s="182" t="s">
        <v>204</v>
      </c>
      <c r="B49" s="182" t="s">
        <v>205</v>
      </c>
      <c r="C49" s="89">
        <v>5015472</v>
      </c>
      <c r="D49" s="89">
        <v>5015472</v>
      </c>
      <c r="E49" s="89">
        <v>5015472</v>
      </c>
      <c r="F49" s="89"/>
      <c r="G49" s="89"/>
    </row>
    <row r="50" ht="18" customHeight="1" spans="1:7">
      <c r="A50" s="88" t="s">
        <v>244</v>
      </c>
      <c r="B50" s="208" t="s">
        <v>244</v>
      </c>
      <c r="C50" s="89">
        <v>118828780.25</v>
      </c>
      <c r="D50" s="89">
        <v>78128558.06</v>
      </c>
      <c r="E50" s="89">
        <v>75980423.06</v>
      </c>
      <c r="F50" s="89">
        <v>2148135</v>
      </c>
      <c r="G50" s="89">
        <v>40700222.19</v>
      </c>
    </row>
  </sheetData>
  <mergeCells count="6">
    <mergeCell ref="A3:G3"/>
    <mergeCell ref="A5:B5"/>
    <mergeCell ref="D5:F5"/>
    <mergeCell ref="A50:B5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10.4259259259259" defaultRowHeight="14.25" customHeight="1" outlineLevelRow="7" outlineLevelCol="5"/>
  <cols>
    <col min="1" max="6" width="28.1388888888889" customWidth="1"/>
  </cols>
  <sheetData>
    <row r="1" customHeight="1" spans="1:6">
      <c r="A1" s="2"/>
      <c r="B1" s="2"/>
      <c r="C1" s="2"/>
      <c r="D1" s="2"/>
      <c r="E1" s="2"/>
      <c r="F1" s="2"/>
    </row>
    <row r="2" customHeight="1" spans="1:6">
      <c r="A2" s="53"/>
      <c r="B2" s="53"/>
      <c r="C2" s="53"/>
      <c r="D2" s="53"/>
      <c r="E2" s="52"/>
      <c r="F2" s="200" t="s">
        <v>245</v>
      </c>
    </row>
    <row r="3" ht="41.25" customHeight="1" spans="1:6">
      <c r="A3" s="201" t="str">
        <f>"2025"&amp;"年一般公共预算“三公”经费支出预算表"</f>
        <v>2025年一般公共预算“三公”经费支出预算表</v>
      </c>
      <c r="B3" s="53"/>
      <c r="C3" s="53"/>
      <c r="D3" s="53"/>
      <c r="E3" s="52"/>
      <c r="F3" s="53"/>
    </row>
    <row r="4" customHeight="1" spans="1:6">
      <c r="A4" s="202" t="str">
        <f>"单位名称："&amp;"昆明市五华区卫生健康局"</f>
        <v>单位名称：昆明市五华区卫生健康局</v>
      </c>
      <c r="B4" s="203"/>
      <c r="D4" s="53"/>
      <c r="E4" s="52"/>
      <c r="F4" s="70" t="s">
        <v>1</v>
      </c>
    </row>
    <row r="5" ht="27" customHeight="1" spans="1:6">
      <c r="A5" s="57" t="s">
        <v>246</v>
      </c>
      <c r="B5" s="57" t="s">
        <v>247</v>
      </c>
      <c r="C5" s="59" t="s">
        <v>248</v>
      </c>
      <c r="D5" s="57"/>
      <c r="E5" s="58"/>
      <c r="F5" s="57" t="s">
        <v>249</v>
      </c>
    </row>
    <row r="6" ht="28.5" customHeight="1" spans="1:6">
      <c r="A6" s="204"/>
      <c r="B6" s="61"/>
      <c r="C6" s="58" t="s">
        <v>57</v>
      </c>
      <c r="D6" s="58" t="s">
        <v>250</v>
      </c>
      <c r="E6" s="58" t="s">
        <v>251</v>
      </c>
      <c r="F6" s="60"/>
    </row>
    <row r="7" ht="17.25" customHeight="1" spans="1:6">
      <c r="A7" s="65" t="s">
        <v>109</v>
      </c>
      <c r="B7" s="65" t="s">
        <v>110</v>
      </c>
      <c r="C7" s="65" t="s">
        <v>111</v>
      </c>
      <c r="D7" s="65" t="s">
        <v>112</v>
      </c>
      <c r="E7" s="65" t="s">
        <v>113</v>
      </c>
      <c r="F7" s="65" t="s">
        <v>114</v>
      </c>
    </row>
    <row r="8" ht="17.25" customHeight="1" spans="1:6">
      <c r="A8" s="89">
        <v>177298</v>
      </c>
      <c r="B8" s="89"/>
      <c r="C8" s="89">
        <v>177298</v>
      </c>
      <c r="D8" s="89"/>
      <c r="E8" s="89">
        <v>177298</v>
      </c>
      <c r="F8" s="8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48"/>
  <sheetViews>
    <sheetView showZeros="0" topLeftCell="E1" workbookViewId="0">
      <pane ySplit="1" topLeftCell="A10" activePane="bottomLeft" state="frozen"/>
      <selection/>
      <selection pane="bottomLeft" activeCell="G1" sqref="G1"/>
    </sheetView>
  </sheetViews>
  <sheetFormatPr defaultColWidth="9.13888888888889" defaultRowHeight="14.25" customHeight="1"/>
  <cols>
    <col min="1" max="1" width="21" customWidth="1"/>
    <col min="2" max="2" width="51" customWidth="1"/>
    <col min="3" max="3" width="21.4444444444444" customWidth="1"/>
    <col min="4" max="4" width="21" customWidth="1"/>
    <col min="5" max="5" width="12.7777777777778" customWidth="1"/>
    <col min="6" max="6" width="30.4444444444444" customWidth="1"/>
    <col min="7" max="7" width="16.7777777777778" customWidth="1"/>
    <col min="8" max="8" width="26.6666666666667" customWidth="1"/>
    <col min="9" max="10" width="13.4444444444444" customWidth="1"/>
    <col min="11" max="11" width="10.7777777777778" customWidth="1"/>
    <col min="12" max="12" width="16.7777777777778" customWidth="1"/>
    <col min="13" max="13" width="13.4444444444444" customWidth="1"/>
    <col min="14" max="14" width="8.77777777777778" customWidth="1"/>
    <col min="15" max="15" width="12.7777777777778" customWidth="1"/>
    <col min="16" max="16" width="14.7777777777778" customWidth="1"/>
    <col min="17" max="18" width="16.7777777777778" customWidth="1"/>
    <col min="19" max="19" width="4.77777777777778" customWidth="1"/>
    <col min="20" max="21" width="8.77777777777778" customWidth="1"/>
    <col min="22" max="22" width="12.7777777777778" customWidth="1"/>
    <col min="23" max="23" width="16.7777777777778" customWidth="1"/>
    <col min="24" max="24" width="8.77777777777778"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83"/>
      <c r="C2" s="189"/>
      <c r="E2" s="190"/>
      <c r="F2" s="190"/>
      <c r="G2" s="190"/>
      <c r="H2" s="190"/>
      <c r="I2" s="91"/>
      <c r="J2" s="91"/>
      <c r="K2" s="91"/>
      <c r="L2" s="91"/>
      <c r="M2" s="91"/>
      <c r="N2" s="91"/>
      <c r="R2" s="91"/>
      <c r="V2" s="189"/>
      <c r="X2" s="42" t="s">
        <v>252</v>
      </c>
    </row>
    <row r="3" ht="45.75" customHeight="1" spans="1:24">
      <c r="A3" s="76" t="str">
        <f>"2025"&amp;"年部门基本支出预算表"</f>
        <v>2025年部门基本支出预算表</v>
      </c>
      <c r="B3" s="6"/>
      <c r="C3" s="76"/>
      <c r="D3" s="76"/>
      <c r="E3" s="76"/>
      <c r="F3" s="76"/>
      <c r="G3" s="76"/>
      <c r="H3" s="76"/>
      <c r="I3" s="76"/>
      <c r="J3" s="76"/>
      <c r="K3" s="76"/>
      <c r="L3" s="76"/>
      <c r="M3" s="76"/>
      <c r="N3" s="76"/>
      <c r="O3" s="6"/>
      <c r="P3" s="6"/>
      <c r="Q3" s="6"/>
      <c r="R3" s="76"/>
      <c r="S3" s="76"/>
      <c r="T3" s="76"/>
      <c r="U3" s="76"/>
      <c r="V3" s="76"/>
      <c r="W3" s="76"/>
      <c r="X3" s="76"/>
    </row>
    <row r="4" ht="18.75" customHeight="1" spans="1:24">
      <c r="A4" s="8" t="str">
        <f>"单位名称："&amp;"昆明市五华区卫生健康局"</f>
        <v>单位名称：昆明市五华区卫生健康局</v>
      </c>
      <c r="B4" s="9"/>
      <c r="C4" s="191"/>
      <c r="D4" s="191"/>
      <c r="E4" s="191"/>
      <c r="F4" s="191"/>
      <c r="G4" s="191"/>
      <c r="H4" s="191"/>
      <c r="I4" s="93"/>
      <c r="J4" s="93"/>
      <c r="K4" s="93"/>
      <c r="L4" s="93"/>
      <c r="M4" s="93"/>
      <c r="N4" s="93"/>
      <c r="O4" s="10"/>
      <c r="P4" s="10"/>
      <c r="Q4" s="10"/>
      <c r="R4" s="93"/>
      <c r="V4" s="189"/>
      <c r="X4" s="42" t="s">
        <v>1</v>
      </c>
    </row>
    <row r="5" ht="18" customHeight="1" spans="1:24">
      <c r="A5" s="13" t="s">
        <v>253</v>
      </c>
      <c r="B5" s="13" t="s">
        <v>254</v>
      </c>
      <c r="C5" s="13" t="s">
        <v>255</v>
      </c>
      <c r="D5" s="13" t="s">
        <v>256</v>
      </c>
      <c r="E5" s="13" t="s">
        <v>257</v>
      </c>
      <c r="F5" s="13" t="s">
        <v>258</v>
      </c>
      <c r="G5" s="13" t="s">
        <v>259</v>
      </c>
      <c r="H5" s="13" t="s">
        <v>260</v>
      </c>
      <c r="I5" s="194" t="s">
        <v>261</v>
      </c>
      <c r="J5" s="116" t="s">
        <v>261</v>
      </c>
      <c r="K5" s="116"/>
      <c r="L5" s="116"/>
      <c r="M5" s="116"/>
      <c r="N5" s="116"/>
      <c r="O5" s="44"/>
      <c r="P5" s="44"/>
      <c r="Q5" s="44"/>
      <c r="R5" s="109" t="s">
        <v>61</v>
      </c>
      <c r="S5" s="116" t="s">
        <v>62</v>
      </c>
      <c r="T5" s="116"/>
      <c r="U5" s="116"/>
      <c r="V5" s="116"/>
      <c r="W5" s="116"/>
      <c r="X5" s="117"/>
    </row>
    <row r="6" ht="18" customHeight="1" spans="1:24">
      <c r="A6" s="18"/>
      <c r="B6" s="37"/>
      <c r="C6" s="174"/>
      <c r="D6" s="18"/>
      <c r="E6" s="18"/>
      <c r="F6" s="18"/>
      <c r="G6" s="18"/>
      <c r="H6" s="18"/>
      <c r="I6" s="172" t="s">
        <v>262</v>
      </c>
      <c r="J6" s="194" t="s">
        <v>58</v>
      </c>
      <c r="K6" s="116"/>
      <c r="L6" s="116"/>
      <c r="M6" s="116"/>
      <c r="N6" s="117"/>
      <c r="O6" s="15" t="s">
        <v>263</v>
      </c>
      <c r="P6" s="44"/>
      <c r="Q6" s="45"/>
      <c r="R6" s="13" t="s">
        <v>61</v>
      </c>
      <c r="S6" s="194" t="s">
        <v>62</v>
      </c>
      <c r="T6" s="109" t="s">
        <v>64</v>
      </c>
      <c r="U6" s="116" t="s">
        <v>62</v>
      </c>
      <c r="V6" s="109" t="s">
        <v>66</v>
      </c>
      <c r="W6" s="109" t="s">
        <v>67</v>
      </c>
      <c r="X6" s="197" t="s">
        <v>68</v>
      </c>
    </row>
    <row r="7" ht="19.5" customHeight="1" spans="1:24">
      <c r="A7" s="37"/>
      <c r="B7" s="37"/>
      <c r="C7" s="37"/>
      <c r="D7" s="37"/>
      <c r="E7" s="37"/>
      <c r="F7" s="37"/>
      <c r="G7" s="37"/>
      <c r="H7" s="37"/>
      <c r="I7" s="37"/>
      <c r="J7" s="195" t="s">
        <v>264</v>
      </c>
      <c r="K7" s="13" t="s">
        <v>265</v>
      </c>
      <c r="L7" s="13" t="s">
        <v>266</v>
      </c>
      <c r="M7" s="13" t="s">
        <v>267</v>
      </c>
      <c r="N7" s="13" t="s">
        <v>268</v>
      </c>
      <c r="O7" s="13" t="s">
        <v>58</v>
      </c>
      <c r="P7" s="13" t="s">
        <v>59</v>
      </c>
      <c r="Q7" s="13" t="s">
        <v>60</v>
      </c>
      <c r="R7" s="37"/>
      <c r="S7" s="13" t="s">
        <v>57</v>
      </c>
      <c r="T7" s="13" t="s">
        <v>64</v>
      </c>
      <c r="U7" s="13" t="s">
        <v>269</v>
      </c>
      <c r="V7" s="13" t="s">
        <v>66</v>
      </c>
      <c r="W7" s="13" t="s">
        <v>67</v>
      </c>
      <c r="X7" s="13" t="s">
        <v>68</v>
      </c>
    </row>
    <row r="8" ht="37.5" customHeight="1" spans="1:24">
      <c r="A8" s="192"/>
      <c r="B8" s="24"/>
      <c r="C8" s="192"/>
      <c r="D8" s="192"/>
      <c r="E8" s="192"/>
      <c r="F8" s="192"/>
      <c r="G8" s="192"/>
      <c r="H8" s="192"/>
      <c r="I8" s="192"/>
      <c r="J8" s="196" t="s">
        <v>57</v>
      </c>
      <c r="K8" s="22" t="s">
        <v>270</v>
      </c>
      <c r="L8" s="22" t="s">
        <v>266</v>
      </c>
      <c r="M8" s="22" t="s">
        <v>267</v>
      </c>
      <c r="N8" s="22" t="s">
        <v>268</v>
      </c>
      <c r="O8" s="22" t="s">
        <v>266</v>
      </c>
      <c r="P8" s="22" t="s">
        <v>267</v>
      </c>
      <c r="Q8" s="22" t="s">
        <v>268</v>
      </c>
      <c r="R8" s="22" t="s">
        <v>61</v>
      </c>
      <c r="S8" s="22" t="s">
        <v>57</v>
      </c>
      <c r="T8" s="22" t="s">
        <v>64</v>
      </c>
      <c r="U8" s="22" t="s">
        <v>269</v>
      </c>
      <c r="V8" s="22" t="s">
        <v>66</v>
      </c>
      <c r="W8" s="22" t="s">
        <v>67</v>
      </c>
      <c r="X8" s="22" t="s">
        <v>68</v>
      </c>
    </row>
    <row r="9" customHeight="1" spans="1:24">
      <c r="A9" s="46">
        <v>1</v>
      </c>
      <c r="B9" s="46">
        <v>2</v>
      </c>
      <c r="C9" s="46">
        <v>3</v>
      </c>
      <c r="D9" s="46">
        <v>4</v>
      </c>
      <c r="E9" s="46">
        <v>5</v>
      </c>
      <c r="F9" s="46">
        <v>6</v>
      </c>
      <c r="G9" s="46"/>
      <c r="H9" s="46">
        <v>8</v>
      </c>
      <c r="I9" s="46">
        <v>9</v>
      </c>
      <c r="J9" s="46">
        <v>10</v>
      </c>
      <c r="K9" s="46">
        <v>11</v>
      </c>
      <c r="L9" s="46">
        <v>12</v>
      </c>
      <c r="M9" s="46">
        <v>13</v>
      </c>
      <c r="N9" s="46">
        <v>14</v>
      </c>
      <c r="O9" s="46">
        <v>15</v>
      </c>
      <c r="P9" s="46">
        <v>16</v>
      </c>
      <c r="Q9" s="46">
        <v>17</v>
      </c>
      <c r="R9" s="46">
        <v>18</v>
      </c>
      <c r="S9" s="46">
        <v>19</v>
      </c>
      <c r="T9" s="46">
        <v>20</v>
      </c>
      <c r="U9" s="46">
        <v>21</v>
      </c>
      <c r="V9" s="46">
        <v>22</v>
      </c>
      <c r="W9" s="46">
        <v>23</v>
      </c>
      <c r="X9" s="46">
        <v>24</v>
      </c>
    </row>
    <row r="10" ht="20.25" customHeight="1" spans="1:24">
      <c r="A10" s="193" t="s">
        <v>70</v>
      </c>
      <c r="B10" s="193" t="s">
        <v>70</v>
      </c>
      <c r="C10" s="193" t="s">
        <v>271</v>
      </c>
      <c r="D10" s="193" t="s">
        <v>272</v>
      </c>
      <c r="E10" s="193" t="s">
        <v>149</v>
      </c>
      <c r="F10" s="193" t="s">
        <v>150</v>
      </c>
      <c r="G10" s="193" t="s">
        <v>273</v>
      </c>
      <c r="H10" s="193" t="s">
        <v>274</v>
      </c>
      <c r="I10" s="89">
        <v>981768</v>
      </c>
      <c r="J10" s="89">
        <v>981768</v>
      </c>
      <c r="K10" s="89"/>
      <c r="L10" s="89"/>
      <c r="M10" s="89">
        <v>981768</v>
      </c>
      <c r="N10" s="89"/>
      <c r="O10" s="89"/>
      <c r="P10" s="89"/>
      <c r="Q10" s="89"/>
      <c r="R10" s="89"/>
      <c r="S10" s="89"/>
      <c r="T10" s="89"/>
      <c r="U10" s="89"/>
      <c r="V10" s="89"/>
      <c r="W10" s="89"/>
      <c r="X10" s="89"/>
    </row>
    <row r="11" ht="20.25" customHeight="1" spans="1:24">
      <c r="A11" s="193" t="s">
        <v>70</v>
      </c>
      <c r="B11" s="193" t="s">
        <v>70</v>
      </c>
      <c r="C11" s="193" t="s">
        <v>271</v>
      </c>
      <c r="D11" s="193" t="s">
        <v>272</v>
      </c>
      <c r="E11" s="193" t="s">
        <v>149</v>
      </c>
      <c r="F11" s="193" t="s">
        <v>150</v>
      </c>
      <c r="G11" s="193" t="s">
        <v>275</v>
      </c>
      <c r="H11" s="193" t="s">
        <v>276</v>
      </c>
      <c r="I11" s="89">
        <v>1484892</v>
      </c>
      <c r="J11" s="89">
        <v>1484892</v>
      </c>
      <c r="K11" s="32"/>
      <c r="L11" s="32"/>
      <c r="M11" s="89">
        <v>1484892</v>
      </c>
      <c r="N11" s="32"/>
      <c r="O11" s="89"/>
      <c r="P11" s="89"/>
      <c r="Q11" s="89"/>
      <c r="R11" s="89"/>
      <c r="S11" s="89"/>
      <c r="T11" s="89"/>
      <c r="U11" s="89"/>
      <c r="V11" s="89"/>
      <c r="W11" s="89"/>
      <c r="X11" s="89"/>
    </row>
    <row r="12" ht="20.25" customHeight="1" spans="1:24">
      <c r="A12" s="193" t="s">
        <v>70</v>
      </c>
      <c r="B12" s="193" t="s">
        <v>70</v>
      </c>
      <c r="C12" s="193" t="s">
        <v>271</v>
      </c>
      <c r="D12" s="193" t="s">
        <v>272</v>
      </c>
      <c r="E12" s="193" t="s">
        <v>149</v>
      </c>
      <c r="F12" s="193" t="s">
        <v>150</v>
      </c>
      <c r="G12" s="193" t="s">
        <v>277</v>
      </c>
      <c r="H12" s="193" t="s">
        <v>278</v>
      </c>
      <c r="I12" s="89">
        <v>81814</v>
      </c>
      <c r="J12" s="89">
        <v>81814</v>
      </c>
      <c r="K12" s="32"/>
      <c r="L12" s="32"/>
      <c r="M12" s="89">
        <v>81814</v>
      </c>
      <c r="N12" s="32"/>
      <c r="O12" s="89"/>
      <c r="P12" s="89"/>
      <c r="Q12" s="89"/>
      <c r="R12" s="89"/>
      <c r="S12" s="89"/>
      <c r="T12" s="89"/>
      <c r="U12" s="89"/>
      <c r="V12" s="89"/>
      <c r="W12" s="89"/>
      <c r="X12" s="89"/>
    </row>
    <row r="13" ht="20.25" customHeight="1" spans="1:24">
      <c r="A13" s="193" t="s">
        <v>70</v>
      </c>
      <c r="B13" s="193" t="s">
        <v>70</v>
      </c>
      <c r="C13" s="193" t="s">
        <v>279</v>
      </c>
      <c r="D13" s="193" t="s">
        <v>280</v>
      </c>
      <c r="E13" s="193" t="s">
        <v>149</v>
      </c>
      <c r="F13" s="193" t="s">
        <v>150</v>
      </c>
      <c r="G13" s="193" t="s">
        <v>273</v>
      </c>
      <c r="H13" s="193" t="s">
        <v>274</v>
      </c>
      <c r="I13" s="89">
        <v>288648</v>
      </c>
      <c r="J13" s="89">
        <v>288648</v>
      </c>
      <c r="K13" s="32"/>
      <c r="L13" s="32"/>
      <c r="M13" s="89">
        <v>288648</v>
      </c>
      <c r="N13" s="32"/>
      <c r="O13" s="89"/>
      <c r="P13" s="89"/>
      <c r="Q13" s="89"/>
      <c r="R13" s="89"/>
      <c r="S13" s="89"/>
      <c r="T13" s="89"/>
      <c r="U13" s="89"/>
      <c r="V13" s="89"/>
      <c r="W13" s="89"/>
      <c r="X13" s="89"/>
    </row>
    <row r="14" ht="20.25" customHeight="1" spans="1:24">
      <c r="A14" s="193" t="s">
        <v>70</v>
      </c>
      <c r="B14" s="193" t="s">
        <v>70</v>
      </c>
      <c r="C14" s="193" t="s">
        <v>279</v>
      </c>
      <c r="D14" s="193" t="s">
        <v>280</v>
      </c>
      <c r="E14" s="193" t="s">
        <v>149</v>
      </c>
      <c r="F14" s="193" t="s">
        <v>150</v>
      </c>
      <c r="G14" s="193" t="s">
        <v>275</v>
      </c>
      <c r="H14" s="193" t="s">
        <v>276</v>
      </c>
      <c r="I14" s="89">
        <v>137304</v>
      </c>
      <c r="J14" s="89">
        <v>137304</v>
      </c>
      <c r="K14" s="32"/>
      <c r="L14" s="32"/>
      <c r="M14" s="89">
        <v>137304</v>
      </c>
      <c r="N14" s="32"/>
      <c r="O14" s="89"/>
      <c r="P14" s="89"/>
      <c r="Q14" s="89"/>
      <c r="R14" s="89"/>
      <c r="S14" s="89"/>
      <c r="T14" s="89"/>
      <c r="U14" s="89"/>
      <c r="V14" s="89"/>
      <c r="W14" s="89"/>
      <c r="X14" s="89"/>
    </row>
    <row r="15" ht="20.25" customHeight="1" spans="1:24">
      <c r="A15" s="193" t="s">
        <v>70</v>
      </c>
      <c r="B15" s="193" t="s">
        <v>70</v>
      </c>
      <c r="C15" s="193" t="s">
        <v>279</v>
      </c>
      <c r="D15" s="193" t="s">
        <v>280</v>
      </c>
      <c r="E15" s="193" t="s">
        <v>149</v>
      </c>
      <c r="F15" s="193" t="s">
        <v>150</v>
      </c>
      <c r="G15" s="193" t="s">
        <v>277</v>
      </c>
      <c r="H15" s="193" t="s">
        <v>278</v>
      </c>
      <c r="I15" s="89">
        <v>24054</v>
      </c>
      <c r="J15" s="89">
        <v>24054</v>
      </c>
      <c r="K15" s="32"/>
      <c r="L15" s="32"/>
      <c r="M15" s="89">
        <v>24054</v>
      </c>
      <c r="N15" s="32"/>
      <c r="O15" s="89"/>
      <c r="P15" s="89"/>
      <c r="Q15" s="89"/>
      <c r="R15" s="89"/>
      <c r="S15" s="89"/>
      <c r="T15" s="89"/>
      <c r="U15" s="89"/>
      <c r="V15" s="89"/>
      <c r="W15" s="89"/>
      <c r="X15" s="89"/>
    </row>
    <row r="16" ht="20.25" customHeight="1" spans="1:24">
      <c r="A16" s="193" t="s">
        <v>70</v>
      </c>
      <c r="B16" s="193" t="s">
        <v>70</v>
      </c>
      <c r="C16" s="193" t="s">
        <v>279</v>
      </c>
      <c r="D16" s="193" t="s">
        <v>280</v>
      </c>
      <c r="E16" s="193" t="s">
        <v>149</v>
      </c>
      <c r="F16" s="193" t="s">
        <v>150</v>
      </c>
      <c r="G16" s="193" t="s">
        <v>281</v>
      </c>
      <c r="H16" s="193" t="s">
        <v>282</v>
      </c>
      <c r="I16" s="89">
        <v>64932</v>
      </c>
      <c r="J16" s="89">
        <v>64932</v>
      </c>
      <c r="K16" s="32"/>
      <c r="L16" s="32"/>
      <c r="M16" s="89">
        <v>64932</v>
      </c>
      <c r="N16" s="32"/>
      <c r="O16" s="89"/>
      <c r="P16" s="89"/>
      <c r="Q16" s="89"/>
      <c r="R16" s="89"/>
      <c r="S16" s="89"/>
      <c r="T16" s="89"/>
      <c r="U16" s="89"/>
      <c r="V16" s="89"/>
      <c r="W16" s="89"/>
      <c r="X16" s="89"/>
    </row>
    <row r="17" ht="20.25" customHeight="1" spans="1:24">
      <c r="A17" s="193" t="s">
        <v>70</v>
      </c>
      <c r="B17" s="193" t="s">
        <v>70</v>
      </c>
      <c r="C17" s="193" t="s">
        <v>279</v>
      </c>
      <c r="D17" s="193" t="s">
        <v>280</v>
      </c>
      <c r="E17" s="193" t="s">
        <v>149</v>
      </c>
      <c r="F17" s="193" t="s">
        <v>150</v>
      </c>
      <c r="G17" s="193" t="s">
        <v>281</v>
      </c>
      <c r="H17" s="193" t="s">
        <v>282</v>
      </c>
      <c r="I17" s="89">
        <v>123900</v>
      </c>
      <c r="J17" s="89">
        <v>123900</v>
      </c>
      <c r="K17" s="32"/>
      <c r="L17" s="32"/>
      <c r="M17" s="89">
        <v>123900</v>
      </c>
      <c r="N17" s="32"/>
      <c r="O17" s="89"/>
      <c r="P17" s="89"/>
      <c r="Q17" s="89"/>
      <c r="R17" s="89"/>
      <c r="S17" s="89"/>
      <c r="T17" s="89"/>
      <c r="U17" s="89"/>
      <c r="V17" s="89"/>
      <c r="W17" s="89"/>
      <c r="X17" s="89"/>
    </row>
    <row r="18" ht="20.25" customHeight="1" spans="1:24">
      <c r="A18" s="193" t="s">
        <v>70</v>
      </c>
      <c r="B18" s="193" t="s">
        <v>70</v>
      </c>
      <c r="C18" s="193" t="s">
        <v>283</v>
      </c>
      <c r="D18" s="193" t="s">
        <v>284</v>
      </c>
      <c r="E18" s="193" t="s">
        <v>137</v>
      </c>
      <c r="F18" s="193" t="s">
        <v>138</v>
      </c>
      <c r="G18" s="193" t="s">
        <v>285</v>
      </c>
      <c r="H18" s="193" t="s">
        <v>286</v>
      </c>
      <c r="I18" s="89">
        <v>529961.4</v>
      </c>
      <c r="J18" s="89">
        <v>529961.4</v>
      </c>
      <c r="K18" s="32"/>
      <c r="L18" s="32"/>
      <c r="M18" s="89">
        <v>529961.4</v>
      </c>
      <c r="N18" s="32"/>
      <c r="O18" s="89"/>
      <c r="P18" s="89"/>
      <c r="Q18" s="89"/>
      <c r="R18" s="89"/>
      <c r="S18" s="89"/>
      <c r="T18" s="89"/>
      <c r="U18" s="89"/>
      <c r="V18" s="89"/>
      <c r="W18" s="89"/>
      <c r="X18" s="89"/>
    </row>
    <row r="19" ht="20.25" customHeight="1" spans="1:24">
      <c r="A19" s="193" t="s">
        <v>70</v>
      </c>
      <c r="B19" s="193" t="s">
        <v>70</v>
      </c>
      <c r="C19" s="193" t="s">
        <v>283</v>
      </c>
      <c r="D19" s="193" t="s">
        <v>284</v>
      </c>
      <c r="E19" s="193" t="s">
        <v>139</v>
      </c>
      <c r="F19" s="193" t="s">
        <v>140</v>
      </c>
      <c r="G19" s="193" t="s">
        <v>287</v>
      </c>
      <c r="H19" s="193" t="s">
        <v>288</v>
      </c>
      <c r="I19" s="89">
        <v>100000</v>
      </c>
      <c r="J19" s="89">
        <v>100000</v>
      </c>
      <c r="K19" s="32"/>
      <c r="L19" s="32"/>
      <c r="M19" s="89">
        <v>100000</v>
      </c>
      <c r="N19" s="32"/>
      <c r="O19" s="89"/>
      <c r="P19" s="89"/>
      <c r="Q19" s="89"/>
      <c r="R19" s="89"/>
      <c r="S19" s="89"/>
      <c r="T19" s="89"/>
      <c r="U19" s="89"/>
      <c r="V19" s="89"/>
      <c r="W19" s="89"/>
      <c r="X19" s="89"/>
    </row>
    <row r="20" ht="20.25" customHeight="1" spans="1:24">
      <c r="A20" s="193" t="s">
        <v>70</v>
      </c>
      <c r="B20" s="193" t="s">
        <v>70</v>
      </c>
      <c r="C20" s="193" t="s">
        <v>283</v>
      </c>
      <c r="D20" s="193" t="s">
        <v>284</v>
      </c>
      <c r="E20" s="193" t="s">
        <v>185</v>
      </c>
      <c r="F20" s="193" t="s">
        <v>186</v>
      </c>
      <c r="G20" s="193" t="s">
        <v>289</v>
      </c>
      <c r="H20" s="193" t="s">
        <v>290</v>
      </c>
      <c r="I20" s="89">
        <v>267070.68</v>
      </c>
      <c r="J20" s="89">
        <v>267070.68</v>
      </c>
      <c r="K20" s="32"/>
      <c r="L20" s="32"/>
      <c r="M20" s="89">
        <v>267070.68</v>
      </c>
      <c r="N20" s="32"/>
      <c r="O20" s="89"/>
      <c r="P20" s="89"/>
      <c r="Q20" s="89"/>
      <c r="R20" s="89"/>
      <c r="S20" s="89"/>
      <c r="T20" s="89"/>
      <c r="U20" s="89"/>
      <c r="V20" s="89"/>
      <c r="W20" s="89"/>
      <c r="X20" s="89"/>
    </row>
    <row r="21" ht="20.25" customHeight="1" spans="1:24">
      <c r="A21" s="193" t="s">
        <v>70</v>
      </c>
      <c r="B21" s="193" t="s">
        <v>70</v>
      </c>
      <c r="C21" s="193" t="s">
        <v>283</v>
      </c>
      <c r="D21" s="193" t="s">
        <v>284</v>
      </c>
      <c r="E21" s="193" t="s">
        <v>187</v>
      </c>
      <c r="F21" s="193" t="s">
        <v>188</v>
      </c>
      <c r="G21" s="193" t="s">
        <v>289</v>
      </c>
      <c r="H21" s="193" t="s">
        <v>290</v>
      </c>
      <c r="I21" s="89">
        <v>33414</v>
      </c>
      <c r="J21" s="89">
        <v>33414</v>
      </c>
      <c r="K21" s="32"/>
      <c r="L21" s="32"/>
      <c r="M21" s="89">
        <v>33414</v>
      </c>
      <c r="N21" s="32"/>
      <c r="O21" s="89"/>
      <c r="P21" s="89"/>
      <c r="Q21" s="89"/>
      <c r="R21" s="89"/>
      <c r="S21" s="89"/>
      <c r="T21" s="89"/>
      <c r="U21" s="89"/>
      <c r="V21" s="89"/>
      <c r="W21" s="89"/>
      <c r="X21" s="89"/>
    </row>
    <row r="22" ht="20.25" customHeight="1" spans="1:24">
      <c r="A22" s="193" t="s">
        <v>70</v>
      </c>
      <c r="B22" s="193" t="s">
        <v>70</v>
      </c>
      <c r="C22" s="193" t="s">
        <v>283</v>
      </c>
      <c r="D22" s="193" t="s">
        <v>284</v>
      </c>
      <c r="E22" s="193" t="s">
        <v>189</v>
      </c>
      <c r="F22" s="193" t="s">
        <v>190</v>
      </c>
      <c r="G22" s="193" t="s">
        <v>291</v>
      </c>
      <c r="H22" s="193" t="s">
        <v>292</v>
      </c>
      <c r="I22" s="89">
        <v>333339.48</v>
      </c>
      <c r="J22" s="89">
        <v>333339.48</v>
      </c>
      <c r="K22" s="32"/>
      <c r="L22" s="32"/>
      <c r="M22" s="89">
        <v>333339.48</v>
      </c>
      <c r="N22" s="32"/>
      <c r="O22" s="89"/>
      <c r="P22" s="89"/>
      <c r="Q22" s="89"/>
      <c r="R22" s="89"/>
      <c r="S22" s="89"/>
      <c r="T22" s="89"/>
      <c r="U22" s="89"/>
      <c r="V22" s="89"/>
      <c r="W22" s="89"/>
      <c r="X22" s="89"/>
    </row>
    <row r="23" ht="20.25" customHeight="1" spans="1:24">
      <c r="A23" s="193" t="s">
        <v>70</v>
      </c>
      <c r="B23" s="193" t="s">
        <v>70</v>
      </c>
      <c r="C23" s="193" t="s">
        <v>283</v>
      </c>
      <c r="D23" s="193" t="s">
        <v>284</v>
      </c>
      <c r="E23" s="193" t="s">
        <v>149</v>
      </c>
      <c r="F23" s="193" t="s">
        <v>150</v>
      </c>
      <c r="G23" s="193" t="s">
        <v>293</v>
      </c>
      <c r="H23" s="193" t="s">
        <v>294</v>
      </c>
      <c r="I23" s="89">
        <v>3585</v>
      </c>
      <c r="J23" s="89">
        <v>3585</v>
      </c>
      <c r="K23" s="32"/>
      <c r="L23" s="32"/>
      <c r="M23" s="89">
        <v>3585</v>
      </c>
      <c r="N23" s="32"/>
      <c r="O23" s="89"/>
      <c r="P23" s="89"/>
      <c r="Q23" s="89"/>
      <c r="R23" s="89"/>
      <c r="S23" s="89"/>
      <c r="T23" s="89"/>
      <c r="U23" s="89"/>
      <c r="V23" s="89"/>
      <c r="W23" s="89"/>
      <c r="X23" s="89"/>
    </row>
    <row r="24" ht="20.25" customHeight="1" spans="1:24">
      <c r="A24" s="193" t="s">
        <v>70</v>
      </c>
      <c r="B24" s="193" t="s">
        <v>70</v>
      </c>
      <c r="C24" s="193" t="s">
        <v>283</v>
      </c>
      <c r="D24" s="193" t="s">
        <v>284</v>
      </c>
      <c r="E24" s="193" t="s">
        <v>191</v>
      </c>
      <c r="F24" s="193" t="s">
        <v>192</v>
      </c>
      <c r="G24" s="193" t="s">
        <v>293</v>
      </c>
      <c r="H24" s="193" t="s">
        <v>294</v>
      </c>
      <c r="I24" s="89">
        <v>6624.48</v>
      </c>
      <c r="J24" s="89">
        <v>6624.48</v>
      </c>
      <c r="K24" s="32"/>
      <c r="L24" s="32"/>
      <c r="M24" s="89">
        <v>6624.48</v>
      </c>
      <c r="N24" s="32"/>
      <c r="O24" s="89"/>
      <c r="P24" s="89"/>
      <c r="Q24" s="89"/>
      <c r="R24" s="89"/>
      <c r="S24" s="89"/>
      <c r="T24" s="89"/>
      <c r="U24" s="89"/>
      <c r="V24" s="89"/>
      <c r="W24" s="89"/>
      <c r="X24" s="89"/>
    </row>
    <row r="25" ht="20.25" customHeight="1" spans="1:24">
      <c r="A25" s="193" t="s">
        <v>70</v>
      </c>
      <c r="B25" s="193" t="s">
        <v>70</v>
      </c>
      <c r="C25" s="193" t="s">
        <v>283</v>
      </c>
      <c r="D25" s="193" t="s">
        <v>284</v>
      </c>
      <c r="E25" s="193" t="s">
        <v>191</v>
      </c>
      <c r="F25" s="193" t="s">
        <v>192</v>
      </c>
      <c r="G25" s="193" t="s">
        <v>293</v>
      </c>
      <c r="H25" s="193" t="s">
        <v>294</v>
      </c>
      <c r="I25" s="89">
        <v>36687.12</v>
      </c>
      <c r="J25" s="89">
        <v>36687.12</v>
      </c>
      <c r="K25" s="32"/>
      <c r="L25" s="32"/>
      <c r="M25" s="89">
        <v>36687.12</v>
      </c>
      <c r="N25" s="32"/>
      <c r="O25" s="89"/>
      <c r="P25" s="89"/>
      <c r="Q25" s="89"/>
      <c r="R25" s="89"/>
      <c r="S25" s="89"/>
      <c r="T25" s="89"/>
      <c r="U25" s="89"/>
      <c r="V25" s="89"/>
      <c r="W25" s="89"/>
      <c r="X25" s="89"/>
    </row>
    <row r="26" ht="20.25" customHeight="1" spans="1:24">
      <c r="A26" s="193" t="s">
        <v>70</v>
      </c>
      <c r="B26" s="193" t="s">
        <v>70</v>
      </c>
      <c r="C26" s="193" t="s">
        <v>295</v>
      </c>
      <c r="D26" s="193" t="s">
        <v>205</v>
      </c>
      <c r="E26" s="193" t="s">
        <v>204</v>
      </c>
      <c r="F26" s="193" t="s">
        <v>205</v>
      </c>
      <c r="G26" s="193" t="s">
        <v>296</v>
      </c>
      <c r="H26" s="193" t="s">
        <v>205</v>
      </c>
      <c r="I26" s="89">
        <v>519564</v>
      </c>
      <c r="J26" s="89">
        <v>519564</v>
      </c>
      <c r="K26" s="32"/>
      <c r="L26" s="32"/>
      <c r="M26" s="89">
        <v>519564</v>
      </c>
      <c r="N26" s="32"/>
      <c r="O26" s="89"/>
      <c r="P26" s="89"/>
      <c r="Q26" s="89"/>
      <c r="R26" s="89"/>
      <c r="S26" s="89"/>
      <c r="T26" s="89"/>
      <c r="U26" s="89"/>
      <c r="V26" s="89"/>
      <c r="W26" s="89"/>
      <c r="X26" s="89"/>
    </row>
    <row r="27" ht="20.25" customHeight="1" spans="1:24">
      <c r="A27" s="193" t="s">
        <v>70</v>
      </c>
      <c r="B27" s="193" t="s">
        <v>70</v>
      </c>
      <c r="C27" s="193" t="s">
        <v>297</v>
      </c>
      <c r="D27" s="193" t="s">
        <v>298</v>
      </c>
      <c r="E27" s="193" t="s">
        <v>149</v>
      </c>
      <c r="F27" s="193" t="s">
        <v>150</v>
      </c>
      <c r="G27" s="193" t="s">
        <v>299</v>
      </c>
      <c r="H27" s="193" t="s">
        <v>300</v>
      </c>
      <c r="I27" s="89">
        <v>221400</v>
      </c>
      <c r="J27" s="89">
        <v>221400</v>
      </c>
      <c r="K27" s="32"/>
      <c r="L27" s="32"/>
      <c r="M27" s="89">
        <v>221400</v>
      </c>
      <c r="N27" s="32"/>
      <c r="O27" s="89"/>
      <c r="P27" s="89"/>
      <c r="Q27" s="89"/>
      <c r="R27" s="89"/>
      <c r="S27" s="89"/>
      <c r="T27" s="89"/>
      <c r="U27" s="89"/>
      <c r="V27" s="89"/>
      <c r="W27" s="89"/>
      <c r="X27" s="89"/>
    </row>
    <row r="28" ht="20.25" customHeight="1" spans="1:24">
      <c r="A28" s="193" t="s">
        <v>70</v>
      </c>
      <c r="B28" s="193" t="s">
        <v>70</v>
      </c>
      <c r="C28" s="193" t="s">
        <v>301</v>
      </c>
      <c r="D28" s="193" t="s">
        <v>302</v>
      </c>
      <c r="E28" s="193" t="s">
        <v>149</v>
      </c>
      <c r="F28" s="193" t="s">
        <v>150</v>
      </c>
      <c r="G28" s="193" t="s">
        <v>303</v>
      </c>
      <c r="H28" s="193" t="s">
        <v>302</v>
      </c>
      <c r="I28" s="89">
        <v>5460</v>
      </c>
      <c r="J28" s="89">
        <v>5460</v>
      </c>
      <c r="K28" s="32"/>
      <c r="L28" s="32"/>
      <c r="M28" s="89">
        <v>5460</v>
      </c>
      <c r="N28" s="32"/>
      <c r="O28" s="89"/>
      <c r="P28" s="89"/>
      <c r="Q28" s="89"/>
      <c r="R28" s="89"/>
      <c r="S28" s="89"/>
      <c r="T28" s="89"/>
      <c r="U28" s="89"/>
      <c r="V28" s="89"/>
      <c r="W28" s="89"/>
      <c r="X28" s="89"/>
    </row>
    <row r="29" ht="20.25" customHeight="1" spans="1:24">
      <c r="A29" s="193" t="s">
        <v>70</v>
      </c>
      <c r="B29" s="193" t="s">
        <v>70</v>
      </c>
      <c r="C29" s="193" t="s">
        <v>301</v>
      </c>
      <c r="D29" s="193" t="s">
        <v>302</v>
      </c>
      <c r="E29" s="193" t="s">
        <v>149</v>
      </c>
      <c r="F29" s="193" t="s">
        <v>150</v>
      </c>
      <c r="G29" s="193" t="s">
        <v>303</v>
      </c>
      <c r="H29" s="193" t="s">
        <v>302</v>
      </c>
      <c r="I29" s="89">
        <v>18720</v>
      </c>
      <c r="J29" s="89">
        <v>18720</v>
      </c>
      <c r="K29" s="32"/>
      <c r="L29" s="32"/>
      <c r="M29" s="89">
        <v>18720</v>
      </c>
      <c r="N29" s="32"/>
      <c r="O29" s="89"/>
      <c r="P29" s="89"/>
      <c r="Q29" s="89"/>
      <c r="R29" s="89"/>
      <c r="S29" s="89"/>
      <c r="T29" s="89"/>
      <c r="U29" s="89"/>
      <c r="V29" s="89"/>
      <c r="W29" s="89"/>
      <c r="X29" s="89"/>
    </row>
    <row r="30" ht="20.25" customHeight="1" spans="1:24">
      <c r="A30" s="193" t="s">
        <v>70</v>
      </c>
      <c r="B30" s="193" t="s">
        <v>70</v>
      </c>
      <c r="C30" s="193" t="s">
        <v>304</v>
      </c>
      <c r="D30" s="193" t="s">
        <v>305</v>
      </c>
      <c r="E30" s="193" t="s">
        <v>149</v>
      </c>
      <c r="F30" s="193" t="s">
        <v>150</v>
      </c>
      <c r="G30" s="193" t="s">
        <v>306</v>
      </c>
      <c r="H30" s="193" t="s">
        <v>307</v>
      </c>
      <c r="I30" s="89">
        <v>30149</v>
      </c>
      <c r="J30" s="89">
        <v>30149</v>
      </c>
      <c r="K30" s="32"/>
      <c r="L30" s="32"/>
      <c r="M30" s="89">
        <v>30149</v>
      </c>
      <c r="N30" s="32"/>
      <c r="O30" s="89"/>
      <c r="P30" s="89"/>
      <c r="Q30" s="89"/>
      <c r="R30" s="89"/>
      <c r="S30" s="89"/>
      <c r="T30" s="89"/>
      <c r="U30" s="89"/>
      <c r="V30" s="89"/>
      <c r="W30" s="89"/>
      <c r="X30" s="89"/>
    </row>
    <row r="31" ht="20.25" customHeight="1" spans="1:24">
      <c r="A31" s="193" t="s">
        <v>70</v>
      </c>
      <c r="B31" s="193" t="s">
        <v>70</v>
      </c>
      <c r="C31" s="193" t="s">
        <v>304</v>
      </c>
      <c r="D31" s="193" t="s">
        <v>305</v>
      </c>
      <c r="E31" s="193" t="s">
        <v>149</v>
      </c>
      <c r="F31" s="193" t="s">
        <v>150</v>
      </c>
      <c r="G31" s="193" t="s">
        <v>306</v>
      </c>
      <c r="H31" s="193" t="s">
        <v>307</v>
      </c>
      <c r="I31" s="89">
        <v>24968</v>
      </c>
      <c r="J31" s="89">
        <v>24968</v>
      </c>
      <c r="K31" s="32"/>
      <c r="L31" s="32"/>
      <c r="M31" s="89">
        <v>24968</v>
      </c>
      <c r="N31" s="32"/>
      <c r="O31" s="89"/>
      <c r="P31" s="89"/>
      <c r="Q31" s="89"/>
      <c r="R31" s="89"/>
      <c r="S31" s="89"/>
      <c r="T31" s="89"/>
      <c r="U31" s="89"/>
      <c r="V31" s="89"/>
      <c r="W31" s="89"/>
      <c r="X31" s="89"/>
    </row>
    <row r="32" ht="20.25" customHeight="1" spans="1:24">
      <c r="A32" s="193" t="s">
        <v>70</v>
      </c>
      <c r="B32" s="193" t="s">
        <v>70</v>
      </c>
      <c r="C32" s="193" t="s">
        <v>304</v>
      </c>
      <c r="D32" s="193" t="s">
        <v>305</v>
      </c>
      <c r="E32" s="193" t="s">
        <v>149</v>
      </c>
      <c r="F32" s="193" t="s">
        <v>150</v>
      </c>
      <c r="G32" s="193" t="s">
        <v>308</v>
      </c>
      <c r="H32" s="193" t="s">
        <v>309</v>
      </c>
      <c r="I32" s="89">
        <v>8800</v>
      </c>
      <c r="J32" s="89">
        <v>8800</v>
      </c>
      <c r="K32" s="32"/>
      <c r="L32" s="32"/>
      <c r="M32" s="89">
        <v>8800</v>
      </c>
      <c r="N32" s="32"/>
      <c r="O32" s="89"/>
      <c r="P32" s="89"/>
      <c r="Q32" s="89"/>
      <c r="R32" s="89"/>
      <c r="S32" s="89"/>
      <c r="T32" s="89"/>
      <c r="U32" s="89"/>
      <c r="V32" s="89"/>
      <c r="W32" s="89"/>
      <c r="X32" s="89"/>
    </row>
    <row r="33" ht="20.25" customHeight="1" spans="1:24">
      <c r="A33" s="193" t="s">
        <v>70</v>
      </c>
      <c r="B33" s="193" t="s">
        <v>70</v>
      </c>
      <c r="C33" s="193" t="s">
        <v>304</v>
      </c>
      <c r="D33" s="193" t="s">
        <v>305</v>
      </c>
      <c r="E33" s="193" t="s">
        <v>149</v>
      </c>
      <c r="F33" s="193" t="s">
        <v>150</v>
      </c>
      <c r="G33" s="193" t="s">
        <v>310</v>
      </c>
      <c r="H33" s="193" t="s">
        <v>311</v>
      </c>
      <c r="I33" s="89">
        <v>33600</v>
      </c>
      <c r="J33" s="89">
        <v>33600</v>
      </c>
      <c r="K33" s="32"/>
      <c r="L33" s="32"/>
      <c r="M33" s="89">
        <v>33600</v>
      </c>
      <c r="N33" s="32"/>
      <c r="O33" s="89"/>
      <c r="P33" s="89"/>
      <c r="Q33" s="89"/>
      <c r="R33" s="89"/>
      <c r="S33" s="89"/>
      <c r="T33" s="89"/>
      <c r="U33" s="89"/>
      <c r="V33" s="89"/>
      <c r="W33" s="89"/>
      <c r="X33" s="89"/>
    </row>
    <row r="34" ht="20.25" customHeight="1" spans="1:24">
      <c r="A34" s="193" t="s">
        <v>70</v>
      </c>
      <c r="B34" s="193" t="s">
        <v>70</v>
      </c>
      <c r="C34" s="193" t="s">
        <v>304</v>
      </c>
      <c r="D34" s="193" t="s">
        <v>305</v>
      </c>
      <c r="E34" s="193" t="s">
        <v>149</v>
      </c>
      <c r="F34" s="193" t="s">
        <v>150</v>
      </c>
      <c r="G34" s="193" t="s">
        <v>312</v>
      </c>
      <c r="H34" s="193" t="s">
        <v>313</v>
      </c>
      <c r="I34" s="89">
        <v>15000</v>
      </c>
      <c r="J34" s="89">
        <v>15000</v>
      </c>
      <c r="K34" s="32"/>
      <c r="L34" s="32"/>
      <c r="M34" s="89">
        <v>15000</v>
      </c>
      <c r="N34" s="32"/>
      <c r="O34" s="89"/>
      <c r="P34" s="89"/>
      <c r="Q34" s="89"/>
      <c r="R34" s="89"/>
      <c r="S34" s="89"/>
      <c r="T34" s="89"/>
      <c r="U34" s="89"/>
      <c r="V34" s="89"/>
      <c r="W34" s="89"/>
      <c r="X34" s="89"/>
    </row>
    <row r="35" ht="20.25" customHeight="1" spans="1:24">
      <c r="A35" s="193" t="s">
        <v>70</v>
      </c>
      <c r="B35" s="193" t="s">
        <v>70</v>
      </c>
      <c r="C35" s="193" t="s">
        <v>304</v>
      </c>
      <c r="D35" s="193" t="s">
        <v>305</v>
      </c>
      <c r="E35" s="193" t="s">
        <v>149</v>
      </c>
      <c r="F35" s="193" t="s">
        <v>150</v>
      </c>
      <c r="G35" s="193" t="s">
        <v>314</v>
      </c>
      <c r="H35" s="193" t="s">
        <v>315</v>
      </c>
      <c r="I35" s="89">
        <v>6000</v>
      </c>
      <c r="J35" s="89">
        <v>6000</v>
      </c>
      <c r="K35" s="32"/>
      <c r="L35" s="32"/>
      <c r="M35" s="89">
        <v>6000</v>
      </c>
      <c r="N35" s="32"/>
      <c r="O35" s="89"/>
      <c r="P35" s="89"/>
      <c r="Q35" s="89"/>
      <c r="R35" s="89"/>
      <c r="S35" s="89"/>
      <c r="T35" s="89"/>
      <c r="U35" s="89"/>
      <c r="V35" s="89"/>
      <c r="W35" s="89"/>
      <c r="X35" s="89"/>
    </row>
    <row r="36" ht="20.25" customHeight="1" spans="1:24">
      <c r="A36" s="193" t="s">
        <v>70</v>
      </c>
      <c r="B36" s="193" t="s">
        <v>70</v>
      </c>
      <c r="C36" s="193" t="s">
        <v>304</v>
      </c>
      <c r="D36" s="193" t="s">
        <v>305</v>
      </c>
      <c r="E36" s="193" t="s">
        <v>149</v>
      </c>
      <c r="F36" s="193" t="s">
        <v>150</v>
      </c>
      <c r="G36" s="193" t="s">
        <v>316</v>
      </c>
      <c r="H36" s="193" t="s">
        <v>317</v>
      </c>
      <c r="I36" s="89">
        <v>15000</v>
      </c>
      <c r="J36" s="89">
        <v>15000</v>
      </c>
      <c r="K36" s="32"/>
      <c r="L36" s="32"/>
      <c r="M36" s="89">
        <v>15000</v>
      </c>
      <c r="N36" s="32"/>
      <c r="O36" s="89"/>
      <c r="P36" s="89"/>
      <c r="Q36" s="89"/>
      <c r="R36" s="89"/>
      <c r="S36" s="89"/>
      <c r="T36" s="89"/>
      <c r="U36" s="89"/>
      <c r="V36" s="89"/>
      <c r="W36" s="89"/>
      <c r="X36" s="89"/>
    </row>
    <row r="37" ht="20.25" customHeight="1" spans="1:24">
      <c r="A37" s="193" t="s">
        <v>70</v>
      </c>
      <c r="B37" s="193" t="s">
        <v>70</v>
      </c>
      <c r="C37" s="193" t="s">
        <v>304</v>
      </c>
      <c r="D37" s="193" t="s">
        <v>305</v>
      </c>
      <c r="E37" s="193" t="s">
        <v>149</v>
      </c>
      <c r="F37" s="193" t="s">
        <v>150</v>
      </c>
      <c r="G37" s="193" t="s">
        <v>318</v>
      </c>
      <c r="H37" s="193" t="s">
        <v>319</v>
      </c>
      <c r="I37" s="89">
        <v>72000</v>
      </c>
      <c r="J37" s="89">
        <v>72000</v>
      </c>
      <c r="K37" s="32"/>
      <c r="L37" s="32"/>
      <c r="M37" s="89">
        <v>72000</v>
      </c>
      <c r="N37" s="32"/>
      <c r="O37" s="89"/>
      <c r="P37" s="89"/>
      <c r="Q37" s="89"/>
      <c r="R37" s="89"/>
      <c r="S37" s="89"/>
      <c r="T37" s="89"/>
      <c r="U37" s="89"/>
      <c r="V37" s="89"/>
      <c r="W37" s="89"/>
      <c r="X37" s="89"/>
    </row>
    <row r="38" ht="20.25" customHeight="1" spans="1:24">
      <c r="A38" s="193" t="s">
        <v>70</v>
      </c>
      <c r="B38" s="193" t="s">
        <v>70</v>
      </c>
      <c r="C38" s="193" t="s">
        <v>304</v>
      </c>
      <c r="D38" s="193" t="s">
        <v>305</v>
      </c>
      <c r="E38" s="193" t="s">
        <v>149</v>
      </c>
      <c r="F38" s="193" t="s">
        <v>150</v>
      </c>
      <c r="G38" s="193" t="s">
        <v>318</v>
      </c>
      <c r="H38" s="193" t="s">
        <v>319</v>
      </c>
      <c r="I38" s="89">
        <v>21000</v>
      </c>
      <c r="J38" s="89">
        <v>21000</v>
      </c>
      <c r="K38" s="32"/>
      <c r="L38" s="32"/>
      <c r="M38" s="89">
        <v>21000</v>
      </c>
      <c r="N38" s="32"/>
      <c r="O38" s="89"/>
      <c r="P38" s="89"/>
      <c r="Q38" s="89"/>
      <c r="R38" s="89"/>
      <c r="S38" s="89"/>
      <c r="T38" s="89"/>
      <c r="U38" s="89"/>
      <c r="V38" s="89"/>
      <c r="W38" s="89"/>
      <c r="X38" s="89"/>
    </row>
    <row r="39" ht="20.25" customHeight="1" spans="1:24">
      <c r="A39" s="193" t="s">
        <v>70</v>
      </c>
      <c r="B39" s="193" t="s">
        <v>70</v>
      </c>
      <c r="C39" s="193" t="s">
        <v>304</v>
      </c>
      <c r="D39" s="193" t="s">
        <v>305</v>
      </c>
      <c r="E39" s="193" t="s">
        <v>149</v>
      </c>
      <c r="F39" s="193" t="s">
        <v>150</v>
      </c>
      <c r="G39" s="193" t="s">
        <v>299</v>
      </c>
      <c r="H39" s="193" t="s">
        <v>300</v>
      </c>
      <c r="I39" s="89">
        <v>22140</v>
      </c>
      <c r="J39" s="89">
        <v>22140</v>
      </c>
      <c r="K39" s="32"/>
      <c r="L39" s="32"/>
      <c r="M39" s="89">
        <v>22140</v>
      </c>
      <c r="N39" s="32"/>
      <c r="O39" s="89"/>
      <c r="P39" s="89"/>
      <c r="Q39" s="89"/>
      <c r="R39" s="89"/>
      <c r="S39" s="89"/>
      <c r="T39" s="89"/>
      <c r="U39" s="89"/>
      <c r="V39" s="89"/>
      <c r="W39" s="89"/>
      <c r="X39" s="89"/>
    </row>
    <row r="40" ht="20.25" customHeight="1" spans="1:24">
      <c r="A40" s="193" t="s">
        <v>70</v>
      </c>
      <c r="B40" s="193" t="s">
        <v>70</v>
      </c>
      <c r="C40" s="193" t="s">
        <v>304</v>
      </c>
      <c r="D40" s="193" t="s">
        <v>305</v>
      </c>
      <c r="E40" s="193" t="s">
        <v>133</v>
      </c>
      <c r="F40" s="193" t="s">
        <v>134</v>
      </c>
      <c r="G40" s="193" t="s">
        <v>320</v>
      </c>
      <c r="H40" s="193" t="s">
        <v>321</v>
      </c>
      <c r="I40" s="89">
        <v>24600</v>
      </c>
      <c r="J40" s="89">
        <v>24600</v>
      </c>
      <c r="K40" s="32"/>
      <c r="L40" s="32"/>
      <c r="M40" s="89">
        <v>24600</v>
      </c>
      <c r="N40" s="32"/>
      <c r="O40" s="89"/>
      <c r="P40" s="89"/>
      <c r="Q40" s="89"/>
      <c r="R40" s="89"/>
      <c r="S40" s="89"/>
      <c r="T40" s="89"/>
      <c r="U40" s="89"/>
      <c r="V40" s="89"/>
      <c r="W40" s="89"/>
      <c r="X40" s="89"/>
    </row>
    <row r="41" ht="20.25" customHeight="1" spans="1:24">
      <c r="A41" s="193" t="s">
        <v>70</v>
      </c>
      <c r="B41" s="193" t="s">
        <v>70</v>
      </c>
      <c r="C41" s="193" t="s">
        <v>322</v>
      </c>
      <c r="D41" s="193" t="s">
        <v>323</v>
      </c>
      <c r="E41" s="193" t="s">
        <v>133</v>
      </c>
      <c r="F41" s="193" t="s">
        <v>134</v>
      </c>
      <c r="G41" s="193" t="s">
        <v>324</v>
      </c>
      <c r="H41" s="193" t="s">
        <v>325</v>
      </c>
      <c r="I41" s="89">
        <v>1033200</v>
      </c>
      <c r="J41" s="89">
        <v>1033200</v>
      </c>
      <c r="K41" s="32"/>
      <c r="L41" s="32"/>
      <c r="M41" s="89">
        <v>1033200</v>
      </c>
      <c r="N41" s="32"/>
      <c r="O41" s="89"/>
      <c r="P41" s="89"/>
      <c r="Q41" s="89"/>
      <c r="R41" s="89"/>
      <c r="S41" s="89"/>
      <c r="T41" s="89"/>
      <c r="U41" s="89"/>
      <c r="V41" s="89"/>
      <c r="W41" s="89"/>
      <c r="X41" s="89"/>
    </row>
    <row r="42" ht="20.25" customHeight="1" spans="1:24">
      <c r="A42" s="193" t="s">
        <v>70</v>
      </c>
      <c r="B42" s="193" t="s">
        <v>70</v>
      </c>
      <c r="C42" s="193" t="s">
        <v>326</v>
      </c>
      <c r="D42" s="193" t="s">
        <v>327</v>
      </c>
      <c r="E42" s="193" t="s">
        <v>149</v>
      </c>
      <c r="F42" s="193" t="s">
        <v>150</v>
      </c>
      <c r="G42" s="193" t="s">
        <v>277</v>
      </c>
      <c r="H42" s="193" t="s">
        <v>278</v>
      </c>
      <c r="I42" s="89">
        <v>240800</v>
      </c>
      <c r="J42" s="89">
        <v>240800</v>
      </c>
      <c r="K42" s="32"/>
      <c r="L42" s="32"/>
      <c r="M42" s="89">
        <v>240800</v>
      </c>
      <c r="N42" s="32"/>
      <c r="O42" s="89"/>
      <c r="P42" s="89"/>
      <c r="Q42" s="89"/>
      <c r="R42" s="89"/>
      <c r="S42" s="89"/>
      <c r="T42" s="89"/>
      <c r="U42" s="89"/>
      <c r="V42" s="89"/>
      <c r="W42" s="89"/>
      <c r="X42" s="89"/>
    </row>
    <row r="43" ht="20.25" customHeight="1" spans="1:24">
      <c r="A43" s="193" t="s">
        <v>70</v>
      </c>
      <c r="B43" s="193" t="s">
        <v>70</v>
      </c>
      <c r="C43" s="193" t="s">
        <v>326</v>
      </c>
      <c r="D43" s="193" t="s">
        <v>327</v>
      </c>
      <c r="E43" s="193" t="s">
        <v>149</v>
      </c>
      <c r="F43" s="193" t="s">
        <v>150</v>
      </c>
      <c r="G43" s="193" t="s">
        <v>281</v>
      </c>
      <c r="H43" s="193" t="s">
        <v>282</v>
      </c>
      <c r="I43" s="89">
        <v>67200</v>
      </c>
      <c r="J43" s="89">
        <v>67200</v>
      </c>
      <c r="K43" s="32"/>
      <c r="L43" s="32"/>
      <c r="M43" s="89">
        <v>67200</v>
      </c>
      <c r="N43" s="32"/>
      <c r="O43" s="89"/>
      <c r="P43" s="89"/>
      <c r="Q43" s="89"/>
      <c r="R43" s="89"/>
      <c r="S43" s="89"/>
      <c r="T43" s="89"/>
      <c r="U43" s="89"/>
      <c r="V43" s="89"/>
      <c r="W43" s="89"/>
      <c r="X43" s="89"/>
    </row>
    <row r="44" ht="20.25" customHeight="1" spans="1:24">
      <c r="A44" s="193" t="s">
        <v>70</v>
      </c>
      <c r="B44" s="193" t="s">
        <v>70</v>
      </c>
      <c r="C44" s="193" t="s">
        <v>326</v>
      </c>
      <c r="D44" s="193" t="s">
        <v>327</v>
      </c>
      <c r="E44" s="193" t="s">
        <v>149</v>
      </c>
      <c r="F44" s="193" t="s">
        <v>150</v>
      </c>
      <c r="G44" s="193" t="s">
        <v>281</v>
      </c>
      <c r="H44" s="193" t="s">
        <v>282</v>
      </c>
      <c r="I44" s="89">
        <v>58800</v>
      </c>
      <c r="J44" s="89">
        <v>58800</v>
      </c>
      <c r="K44" s="32"/>
      <c r="L44" s="32"/>
      <c r="M44" s="89">
        <v>58800</v>
      </c>
      <c r="N44" s="32"/>
      <c r="O44" s="89"/>
      <c r="P44" s="89"/>
      <c r="Q44" s="89"/>
      <c r="R44" s="89"/>
      <c r="S44" s="89"/>
      <c r="T44" s="89"/>
      <c r="U44" s="89"/>
      <c r="V44" s="89"/>
      <c r="W44" s="89"/>
      <c r="X44" s="89"/>
    </row>
    <row r="45" ht="20.25" customHeight="1" spans="1:24">
      <c r="A45" s="193" t="s">
        <v>70</v>
      </c>
      <c r="B45" s="193" t="s">
        <v>70</v>
      </c>
      <c r="C45" s="193" t="s">
        <v>328</v>
      </c>
      <c r="D45" s="193" t="s">
        <v>329</v>
      </c>
      <c r="E45" s="193" t="s">
        <v>149</v>
      </c>
      <c r="F45" s="193" t="s">
        <v>150</v>
      </c>
      <c r="G45" s="193" t="s">
        <v>277</v>
      </c>
      <c r="H45" s="193" t="s">
        <v>278</v>
      </c>
      <c r="I45" s="89">
        <v>480000</v>
      </c>
      <c r="J45" s="89">
        <v>480000</v>
      </c>
      <c r="K45" s="32"/>
      <c r="L45" s="32"/>
      <c r="M45" s="89">
        <v>480000</v>
      </c>
      <c r="N45" s="32"/>
      <c r="O45" s="89"/>
      <c r="P45" s="89"/>
      <c r="Q45" s="89"/>
      <c r="R45" s="89"/>
      <c r="S45" s="89"/>
      <c r="T45" s="89"/>
      <c r="U45" s="89"/>
      <c r="V45" s="89"/>
      <c r="W45" s="89"/>
      <c r="X45" s="89"/>
    </row>
    <row r="46" ht="20.25" customHeight="1" spans="1:24">
      <c r="A46" s="193" t="s">
        <v>70</v>
      </c>
      <c r="B46" s="193" t="s">
        <v>70</v>
      </c>
      <c r="C46" s="193" t="s">
        <v>328</v>
      </c>
      <c r="D46" s="193" t="s">
        <v>329</v>
      </c>
      <c r="E46" s="193" t="s">
        <v>149</v>
      </c>
      <c r="F46" s="193" t="s">
        <v>150</v>
      </c>
      <c r="G46" s="193" t="s">
        <v>277</v>
      </c>
      <c r="H46" s="193" t="s">
        <v>278</v>
      </c>
      <c r="I46" s="89">
        <v>602520</v>
      </c>
      <c r="J46" s="89">
        <v>602520</v>
      </c>
      <c r="K46" s="32"/>
      <c r="L46" s="32"/>
      <c r="M46" s="89">
        <v>602520</v>
      </c>
      <c r="N46" s="32"/>
      <c r="O46" s="89"/>
      <c r="P46" s="89"/>
      <c r="Q46" s="89"/>
      <c r="R46" s="89"/>
      <c r="S46" s="89"/>
      <c r="T46" s="89"/>
      <c r="U46" s="89"/>
      <c r="V46" s="89"/>
      <c r="W46" s="89"/>
      <c r="X46" s="89"/>
    </row>
    <row r="47" ht="20.25" customHeight="1" spans="1:24">
      <c r="A47" s="193" t="s">
        <v>70</v>
      </c>
      <c r="B47" s="193" t="s">
        <v>70</v>
      </c>
      <c r="C47" s="193" t="s">
        <v>330</v>
      </c>
      <c r="D47" s="193" t="s">
        <v>331</v>
      </c>
      <c r="E47" s="193" t="s">
        <v>133</v>
      </c>
      <c r="F47" s="193" t="s">
        <v>134</v>
      </c>
      <c r="G47" s="193" t="s">
        <v>318</v>
      </c>
      <c r="H47" s="193" t="s">
        <v>319</v>
      </c>
      <c r="I47" s="89">
        <v>123000</v>
      </c>
      <c r="J47" s="89">
        <v>123000</v>
      </c>
      <c r="K47" s="32"/>
      <c r="L47" s="32"/>
      <c r="M47" s="89">
        <v>123000</v>
      </c>
      <c r="N47" s="32"/>
      <c r="O47" s="89"/>
      <c r="P47" s="89"/>
      <c r="Q47" s="89"/>
      <c r="R47" s="89"/>
      <c r="S47" s="89"/>
      <c r="T47" s="89"/>
      <c r="U47" s="89"/>
      <c r="V47" s="89"/>
      <c r="W47" s="89"/>
      <c r="X47" s="89"/>
    </row>
    <row r="48" ht="20.25" customHeight="1" spans="1:24">
      <c r="A48" s="193" t="s">
        <v>70</v>
      </c>
      <c r="B48" s="193" t="s">
        <v>73</v>
      </c>
      <c r="C48" s="193" t="s">
        <v>332</v>
      </c>
      <c r="D48" s="193" t="s">
        <v>280</v>
      </c>
      <c r="E48" s="193" t="s">
        <v>171</v>
      </c>
      <c r="F48" s="193" t="s">
        <v>172</v>
      </c>
      <c r="G48" s="193" t="s">
        <v>273</v>
      </c>
      <c r="H48" s="193" t="s">
        <v>274</v>
      </c>
      <c r="I48" s="89">
        <v>1339296</v>
      </c>
      <c r="J48" s="89">
        <v>1339296</v>
      </c>
      <c r="K48" s="32"/>
      <c r="L48" s="32"/>
      <c r="M48" s="89">
        <v>1339296</v>
      </c>
      <c r="N48" s="32"/>
      <c r="O48" s="89"/>
      <c r="P48" s="89"/>
      <c r="Q48" s="89"/>
      <c r="R48" s="89"/>
      <c r="S48" s="89"/>
      <c r="T48" s="89"/>
      <c r="U48" s="89"/>
      <c r="V48" s="89"/>
      <c r="W48" s="89"/>
      <c r="X48" s="89"/>
    </row>
    <row r="49" ht="20.25" customHeight="1" spans="1:24">
      <c r="A49" s="193" t="s">
        <v>70</v>
      </c>
      <c r="B49" s="193" t="s">
        <v>73</v>
      </c>
      <c r="C49" s="193" t="s">
        <v>332</v>
      </c>
      <c r="D49" s="193" t="s">
        <v>280</v>
      </c>
      <c r="E49" s="193" t="s">
        <v>171</v>
      </c>
      <c r="F49" s="193" t="s">
        <v>172</v>
      </c>
      <c r="G49" s="193" t="s">
        <v>275</v>
      </c>
      <c r="H49" s="193" t="s">
        <v>276</v>
      </c>
      <c r="I49" s="89">
        <v>657540</v>
      </c>
      <c r="J49" s="89">
        <v>657540</v>
      </c>
      <c r="K49" s="32"/>
      <c r="L49" s="32"/>
      <c r="M49" s="89">
        <v>657540</v>
      </c>
      <c r="N49" s="32"/>
      <c r="O49" s="89"/>
      <c r="P49" s="89"/>
      <c r="Q49" s="89"/>
      <c r="R49" s="89"/>
      <c r="S49" s="89"/>
      <c r="T49" s="89"/>
      <c r="U49" s="89"/>
      <c r="V49" s="89"/>
      <c r="W49" s="89"/>
      <c r="X49" s="89"/>
    </row>
    <row r="50" ht="20.25" customHeight="1" spans="1:24">
      <c r="A50" s="193" t="s">
        <v>70</v>
      </c>
      <c r="B50" s="193" t="s">
        <v>73</v>
      </c>
      <c r="C50" s="193" t="s">
        <v>332</v>
      </c>
      <c r="D50" s="193" t="s">
        <v>280</v>
      </c>
      <c r="E50" s="193" t="s">
        <v>171</v>
      </c>
      <c r="F50" s="193" t="s">
        <v>172</v>
      </c>
      <c r="G50" s="193" t="s">
        <v>281</v>
      </c>
      <c r="H50" s="193" t="s">
        <v>282</v>
      </c>
      <c r="I50" s="89">
        <v>631500</v>
      </c>
      <c r="J50" s="89">
        <v>631500</v>
      </c>
      <c r="K50" s="32"/>
      <c r="L50" s="32"/>
      <c r="M50" s="89">
        <v>631500</v>
      </c>
      <c r="N50" s="32"/>
      <c r="O50" s="89"/>
      <c r="P50" s="89"/>
      <c r="Q50" s="89"/>
      <c r="R50" s="89"/>
      <c r="S50" s="89"/>
      <c r="T50" s="89"/>
      <c r="U50" s="89"/>
      <c r="V50" s="89"/>
      <c r="W50" s="89"/>
      <c r="X50" s="89"/>
    </row>
    <row r="51" ht="20.25" customHeight="1" spans="1:24">
      <c r="A51" s="193" t="s">
        <v>70</v>
      </c>
      <c r="B51" s="193" t="s">
        <v>73</v>
      </c>
      <c r="C51" s="193" t="s">
        <v>333</v>
      </c>
      <c r="D51" s="193" t="s">
        <v>284</v>
      </c>
      <c r="E51" s="193" t="s">
        <v>137</v>
      </c>
      <c r="F51" s="193" t="s">
        <v>138</v>
      </c>
      <c r="G51" s="193" t="s">
        <v>285</v>
      </c>
      <c r="H51" s="193" t="s">
        <v>286</v>
      </c>
      <c r="I51" s="89">
        <v>510000</v>
      </c>
      <c r="J51" s="89">
        <v>510000</v>
      </c>
      <c r="K51" s="32"/>
      <c r="L51" s="32"/>
      <c r="M51" s="89">
        <v>510000</v>
      </c>
      <c r="N51" s="32"/>
      <c r="O51" s="89"/>
      <c r="P51" s="89"/>
      <c r="Q51" s="89"/>
      <c r="R51" s="89"/>
      <c r="S51" s="89"/>
      <c r="T51" s="89"/>
      <c r="U51" s="89"/>
      <c r="V51" s="89"/>
      <c r="W51" s="89"/>
      <c r="X51" s="89"/>
    </row>
    <row r="52" ht="20.25" customHeight="1" spans="1:24">
      <c r="A52" s="193" t="s">
        <v>70</v>
      </c>
      <c r="B52" s="193" t="s">
        <v>73</v>
      </c>
      <c r="C52" s="193" t="s">
        <v>333</v>
      </c>
      <c r="D52" s="193" t="s">
        <v>284</v>
      </c>
      <c r="E52" s="193" t="s">
        <v>187</v>
      </c>
      <c r="F52" s="193" t="s">
        <v>188</v>
      </c>
      <c r="G52" s="193" t="s">
        <v>289</v>
      </c>
      <c r="H52" s="193" t="s">
        <v>290</v>
      </c>
      <c r="I52" s="89">
        <v>270000</v>
      </c>
      <c r="J52" s="89">
        <v>270000</v>
      </c>
      <c r="K52" s="32"/>
      <c r="L52" s="32"/>
      <c r="M52" s="89">
        <v>270000</v>
      </c>
      <c r="N52" s="32"/>
      <c r="O52" s="89"/>
      <c r="P52" s="89"/>
      <c r="Q52" s="89"/>
      <c r="R52" s="89"/>
      <c r="S52" s="89"/>
      <c r="T52" s="89"/>
      <c r="U52" s="89"/>
      <c r="V52" s="89"/>
      <c r="W52" s="89"/>
      <c r="X52" s="89"/>
    </row>
    <row r="53" ht="20.25" customHeight="1" spans="1:24">
      <c r="A53" s="193" t="s">
        <v>70</v>
      </c>
      <c r="B53" s="193" t="s">
        <v>73</v>
      </c>
      <c r="C53" s="193" t="s">
        <v>333</v>
      </c>
      <c r="D53" s="193" t="s">
        <v>284</v>
      </c>
      <c r="E53" s="193" t="s">
        <v>189</v>
      </c>
      <c r="F53" s="193" t="s">
        <v>190</v>
      </c>
      <c r="G53" s="193" t="s">
        <v>291</v>
      </c>
      <c r="H53" s="193" t="s">
        <v>292</v>
      </c>
      <c r="I53" s="89">
        <v>280000</v>
      </c>
      <c r="J53" s="89">
        <v>280000</v>
      </c>
      <c r="K53" s="32"/>
      <c r="L53" s="32"/>
      <c r="M53" s="89">
        <v>280000</v>
      </c>
      <c r="N53" s="32"/>
      <c r="O53" s="89"/>
      <c r="P53" s="89"/>
      <c r="Q53" s="89"/>
      <c r="R53" s="89"/>
      <c r="S53" s="89"/>
      <c r="T53" s="89"/>
      <c r="U53" s="89"/>
      <c r="V53" s="89"/>
      <c r="W53" s="89"/>
      <c r="X53" s="89"/>
    </row>
    <row r="54" ht="20.25" customHeight="1" spans="1:24">
      <c r="A54" s="193" t="s">
        <v>70</v>
      </c>
      <c r="B54" s="193" t="s">
        <v>73</v>
      </c>
      <c r="C54" s="193" t="s">
        <v>333</v>
      </c>
      <c r="D54" s="193" t="s">
        <v>284</v>
      </c>
      <c r="E54" s="193" t="s">
        <v>171</v>
      </c>
      <c r="F54" s="193" t="s">
        <v>172</v>
      </c>
      <c r="G54" s="193" t="s">
        <v>293</v>
      </c>
      <c r="H54" s="193" t="s">
        <v>294</v>
      </c>
      <c r="I54" s="89">
        <v>17000</v>
      </c>
      <c r="J54" s="89">
        <v>17000</v>
      </c>
      <c r="K54" s="32"/>
      <c r="L54" s="32"/>
      <c r="M54" s="89">
        <v>17000</v>
      </c>
      <c r="N54" s="32"/>
      <c r="O54" s="89"/>
      <c r="P54" s="89"/>
      <c r="Q54" s="89"/>
      <c r="R54" s="89"/>
      <c r="S54" s="89"/>
      <c r="T54" s="89"/>
      <c r="U54" s="89"/>
      <c r="V54" s="89"/>
      <c r="W54" s="89"/>
      <c r="X54" s="89"/>
    </row>
    <row r="55" ht="20.25" customHeight="1" spans="1:24">
      <c r="A55" s="193" t="s">
        <v>70</v>
      </c>
      <c r="B55" s="193" t="s">
        <v>73</v>
      </c>
      <c r="C55" s="193" t="s">
        <v>333</v>
      </c>
      <c r="D55" s="193" t="s">
        <v>284</v>
      </c>
      <c r="E55" s="193" t="s">
        <v>191</v>
      </c>
      <c r="F55" s="193" t="s">
        <v>192</v>
      </c>
      <c r="G55" s="193" t="s">
        <v>293</v>
      </c>
      <c r="H55" s="193" t="s">
        <v>294</v>
      </c>
      <c r="I55" s="89">
        <v>32000</v>
      </c>
      <c r="J55" s="89">
        <v>32000</v>
      </c>
      <c r="K55" s="32"/>
      <c r="L55" s="32"/>
      <c r="M55" s="89">
        <v>32000</v>
      </c>
      <c r="N55" s="32"/>
      <c r="O55" s="89"/>
      <c r="P55" s="89"/>
      <c r="Q55" s="89"/>
      <c r="R55" s="89"/>
      <c r="S55" s="89"/>
      <c r="T55" s="89"/>
      <c r="U55" s="89"/>
      <c r="V55" s="89"/>
      <c r="W55" s="89"/>
      <c r="X55" s="89"/>
    </row>
    <row r="56" ht="20.25" customHeight="1" spans="1:24">
      <c r="A56" s="193" t="s">
        <v>70</v>
      </c>
      <c r="B56" s="193" t="s">
        <v>73</v>
      </c>
      <c r="C56" s="193" t="s">
        <v>333</v>
      </c>
      <c r="D56" s="193" t="s">
        <v>284</v>
      </c>
      <c r="E56" s="193" t="s">
        <v>191</v>
      </c>
      <c r="F56" s="193" t="s">
        <v>192</v>
      </c>
      <c r="G56" s="193" t="s">
        <v>293</v>
      </c>
      <c r="H56" s="193" t="s">
        <v>294</v>
      </c>
      <c r="I56" s="89">
        <v>8000</v>
      </c>
      <c r="J56" s="89">
        <v>8000</v>
      </c>
      <c r="K56" s="32"/>
      <c r="L56" s="32"/>
      <c r="M56" s="89">
        <v>8000</v>
      </c>
      <c r="N56" s="32"/>
      <c r="O56" s="89"/>
      <c r="P56" s="89"/>
      <c r="Q56" s="89"/>
      <c r="R56" s="89"/>
      <c r="S56" s="89"/>
      <c r="T56" s="89"/>
      <c r="U56" s="89"/>
      <c r="V56" s="89"/>
      <c r="W56" s="89"/>
      <c r="X56" s="89"/>
    </row>
    <row r="57" ht="20.25" customHeight="1" spans="1:24">
      <c r="A57" s="193" t="s">
        <v>70</v>
      </c>
      <c r="B57" s="193" t="s">
        <v>73</v>
      </c>
      <c r="C57" s="193" t="s">
        <v>334</v>
      </c>
      <c r="D57" s="193" t="s">
        <v>205</v>
      </c>
      <c r="E57" s="193" t="s">
        <v>204</v>
      </c>
      <c r="F57" s="193" t="s">
        <v>205</v>
      </c>
      <c r="G57" s="193" t="s">
        <v>296</v>
      </c>
      <c r="H57" s="193" t="s">
        <v>205</v>
      </c>
      <c r="I57" s="89">
        <v>620000</v>
      </c>
      <c r="J57" s="89">
        <v>620000</v>
      </c>
      <c r="K57" s="32"/>
      <c r="L57" s="32"/>
      <c r="M57" s="89">
        <v>620000</v>
      </c>
      <c r="N57" s="32"/>
      <c r="O57" s="89"/>
      <c r="P57" s="89"/>
      <c r="Q57" s="89"/>
      <c r="R57" s="89"/>
      <c r="S57" s="89"/>
      <c r="T57" s="89"/>
      <c r="U57" s="89"/>
      <c r="V57" s="89"/>
      <c r="W57" s="89"/>
      <c r="X57" s="89"/>
    </row>
    <row r="58" ht="20.25" customHeight="1" spans="1:24">
      <c r="A58" s="193" t="s">
        <v>70</v>
      </c>
      <c r="B58" s="193" t="s">
        <v>73</v>
      </c>
      <c r="C58" s="193" t="s">
        <v>335</v>
      </c>
      <c r="D58" s="193" t="s">
        <v>305</v>
      </c>
      <c r="E58" s="193" t="s">
        <v>135</v>
      </c>
      <c r="F58" s="193" t="s">
        <v>136</v>
      </c>
      <c r="G58" s="193" t="s">
        <v>320</v>
      </c>
      <c r="H58" s="193" t="s">
        <v>321</v>
      </c>
      <c r="I58" s="89">
        <v>15600</v>
      </c>
      <c r="J58" s="89">
        <v>15600</v>
      </c>
      <c r="K58" s="32"/>
      <c r="L58" s="32"/>
      <c r="M58" s="89">
        <v>15600</v>
      </c>
      <c r="N58" s="32"/>
      <c r="O58" s="89"/>
      <c r="P58" s="89"/>
      <c r="Q58" s="89"/>
      <c r="R58" s="89"/>
      <c r="S58" s="89"/>
      <c r="T58" s="89"/>
      <c r="U58" s="89"/>
      <c r="V58" s="89"/>
      <c r="W58" s="89"/>
      <c r="X58" s="89"/>
    </row>
    <row r="59" ht="20.25" customHeight="1" spans="1:24">
      <c r="A59" s="193" t="s">
        <v>70</v>
      </c>
      <c r="B59" s="193" t="s">
        <v>73</v>
      </c>
      <c r="C59" s="193" t="s">
        <v>336</v>
      </c>
      <c r="D59" s="193" t="s">
        <v>323</v>
      </c>
      <c r="E59" s="193" t="s">
        <v>135</v>
      </c>
      <c r="F59" s="193" t="s">
        <v>136</v>
      </c>
      <c r="G59" s="193" t="s">
        <v>324</v>
      </c>
      <c r="H59" s="193" t="s">
        <v>325</v>
      </c>
      <c r="I59" s="89">
        <v>530400</v>
      </c>
      <c r="J59" s="89">
        <v>530400</v>
      </c>
      <c r="K59" s="32"/>
      <c r="L59" s="32"/>
      <c r="M59" s="89">
        <v>530400</v>
      </c>
      <c r="N59" s="32"/>
      <c r="O59" s="89"/>
      <c r="P59" s="89"/>
      <c r="Q59" s="89"/>
      <c r="R59" s="89"/>
      <c r="S59" s="89"/>
      <c r="T59" s="89"/>
      <c r="U59" s="89"/>
      <c r="V59" s="89"/>
      <c r="W59" s="89"/>
      <c r="X59" s="89"/>
    </row>
    <row r="60" ht="20.25" customHeight="1" spans="1:24">
      <c r="A60" s="193" t="s">
        <v>70</v>
      </c>
      <c r="B60" s="193" t="s">
        <v>73</v>
      </c>
      <c r="C60" s="193" t="s">
        <v>337</v>
      </c>
      <c r="D60" s="193" t="s">
        <v>327</v>
      </c>
      <c r="E60" s="193" t="s">
        <v>171</v>
      </c>
      <c r="F60" s="193" t="s">
        <v>172</v>
      </c>
      <c r="G60" s="193" t="s">
        <v>277</v>
      </c>
      <c r="H60" s="193" t="s">
        <v>278</v>
      </c>
      <c r="I60" s="89">
        <v>1169600</v>
      </c>
      <c r="J60" s="89">
        <v>1169600</v>
      </c>
      <c r="K60" s="32"/>
      <c r="L60" s="32"/>
      <c r="M60" s="89">
        <v>1169600</v>
      </c>
      <c r="N60" s="32"/>
      <c r="O60" s="89"/>
      <c r="P60" s="89"/>
      <c r="Q60" s="89"/>
      <c r="R60" s="89"/>
      <c r="S60" s="89"/>
      <c r="T60" s="89"/>
      <c r="U60" s="89"/>
      <c r="V60" s="89"/>
      <c r="W60" s="89"/>
      <c r="X60" s="89"/>
    </row>
    <row r="61" ht="20.25" customHeight="1" spans="1:24">
      <c r="A61" s="193" t="s">
        <v>70</v>
      </c>
      <c r="B61" s="193" t="s">
        <v>73</v>
      </c>
      <c r="C61" s="193" t="s">
        <v>338</v>
      </c>
      <c r="D61" s="193" t="s">
        <v>331</v>
      </c>
      <c r="E61" s="193" t="s">
        <v>135</v>
      </c>
      <c r="F61" s="193" t="s">
        <v>136</v>
      </c>
      <c r="G61" s="193" t="s">
        <v>318</v>
      </c>
      <c r="H61" s="193" t="s">
        <v>319</v>
      </c>
      <c r="I61" s="89">
        <v>78000</v>
      </c>
      <c r="J61" s="89">
        <v>78000</v>
      </c>
      <c r="K61" s="32"/>
      <c r="L61" s="32"/>
      <c r="M61" s="89">
        <v>78000</v>
      </c>
      <c r="N61" s="32"/>
      <c r="O61" s="89"/>
      <c r="P61" s="89"/>
      <c r="Q61" s="89"/>
      <c r="R61" s="89"/>
      <c r="S61" s="89"/>
      <c r="T61" s="89"/>
      <c r="U61" s="89"/>
      <c r="V61" s="89"/>
      <c r="W61" s="89"/>
      <c r="X61" s="89"/>
    </row>
    <row r="62" ht="20.25" customHeight="1" spans="1:24">
      <c r="A62" s="193" t="s">
        <v>70</v>
      </c>
      <c r="B62" s="193" t="s">
        <v>75</v>
      </c>
      <c r="C62" s="193" t="s">
        <v>339</v>
      </c>
      <c r="D62" s="193" t="s">
        <v>280</v>
      </c>
      <c r="E62" s="193" t="s">
        <v>161</v>
      </c>
      <c r="F62" s="193" t="s">
        <v>162</v>
      </c>
      <c r="G62" s="193" t="s">
        <v>273</v>
      </c>
      <c r="H62" s="193" t="s">
        <v>274</v>
      </c>
      <c r="I62" s="89">
        <v>783397.2</v>
      </c>
      <c r="J62" s="89">
        <v>783397.2</v>
      </c>
      <c r="K62" s="32"/>
      <c r="L62" s="32"/>
      <c r="M62" s="89">
        <v>783397.2</v>
      </c>
      <c r="N62" s="32"/>
      <c r="O62" s="89"/>
      <c r="P62" s="89"/>
      <c r="Q62" s="89"/>
      <c r="R62" s="89"/>
      <c r="S62" s="89"/>
      <c r="T62" s="89"/>
      <c r="U62" s="89"/>
      <c r="V62" s="89"/>
      <c r="W62" s="89"/>
      <c r="X62" s="89"/>
    </row>
    <row r="63" ht="20.25" customHeight="1" spans="1:24">
      <c r="A63" s="193" t="s">
        <v>70</v>
      </c>
      <c r="B63" s="193" t="s">
        <v>75</v>
      </c>
      <c r="C63" s="193" t="s">
        <v>339</v>
      </c>
      <c r="D63" s="193" t="s">
        <v>280</v>
      </c>
      <c r="E63" s="193" t="s">
        <v>161</v>
      </c>
      <c r="F63" s="193" t="s">
        <v>162</v>
      </c>
      <c r="G63" s="193" t="s">
        <v>275</v>
      </c>
      <c r="H63" s="193" t="s">
        <v>276</v>
      </c>
      <c r="I63" s="89">
        <v>450804</v>
      </c>
      <c r="J63" s="89">
        <v>450804</v>
      </c>
      <c r="K63" s="32"/>
      <c r="L63" s="32"/>
      <c r="M63" s="89">
        <v>450804</v>
      </c>
      <c r="N63" s="32"/>
      <c r="O63" s="89"/>
      <c r="P63" s="89"/>
      <c r="Q63" s="89"/>
      <c r="R63" s="89"/>
      <c r="S63" s="89"/>
      <c r="T63" s="89"/>
      <c r="U63" s="89"/>
      <c r="V63" s="89"/>
      <c r="W63" s="89"/>
      <c r="X63" s="89"/>
    </row>
    <row r="64" ht="20.25" customHeight="1" spans="1:24">
      <c r="A64" s="193" t="s">
        <v>70</v>
      </c>
      <c r="B64" s="193" t="s">
        <v>75</v>
      </c>
      <c r="C64" s="193" t="s">
        <v>339</v>
      </c>
      <c r="D64" s="193" t="s">
        <v>280</v>
      </c>
      <c r="E64" s="193" t="s">
        <v>161</v>
      </c>
      <c r="F64" s="193" t="s">
        <v>162</v>
      </c>
      <c r="G64" s="193" t="s">
        <v>275</v>
      </c>
      <c r="H64" s="193" t="s">
        <v>276</v>
      </c>
      <c r="I64" s="89">
        <v>138000</v>
      </c>
      <c r="J64" s="89">
        <v>138000</v>
      </c>
      <c r="K64" s="32"/>
      <c r="L64" s="32"/>
      <c r="M64" s="89">
        <v>138000</v>
      </c>
      <c r="N64" s="32"/>
      <c r="O64" s="89"/>
      <c r="P64" s="89"/>
      <c r="Q64" s="89"/>
      <c r="R64" s="89"/>
      <c r="S64" s="89"/>
      <c r="T64" s="89"/>
      <c r="U64" s="89"/>
      <c r="V64" s="89"/>
      <c r="W64" s="89"/>
      <c r="X64" s="89"/>
    </row>
    <row r="65" ht="20.25" customHeight="1" spans="1:24">
      <c r="A65" s="193" t="s">
        <v>70</v>
      </c>
      <c r="B65" s="193" t="s">
        <v>75</v>
      </c>
      <c r="C65" s="193" t="s">
        <v>339</v>
      </c>
      <c r="D65" s="193" t="s">
        <v>280</v>
      </c>
      <c r="E65" s="193" t="s">
        <v>161</v>
      </c>
      <c r="F65" s="193" t="s">
        <v>162</v>
      </c>
      <c r="G65" s="193" t="s">
        <v>281</v>
      </c>
      <c r="H65" s="193" t="s">
        <v>282</v>
      </c>
      <c r="I65" s="89">
        <v>414180</v>
      </c>
      <c r="J65" s="89">
        <v>414180</v>
      </c>
      <c r="K65" s="32"/>
      <c r="L65" s="32"/>
      <c r="M65" s="89">
        <v>414180</v>
      </c>
      <c r="N65" s="32"/>
      <c r="O65" s="89"/>
      <c r="P65" s="89"/>
      <c r="Q65" s="89"/>
      <c r="R65" s="89"/>
      <c r="S65" s="89"/>
      <c r="T65" s="89"/>
      <c r="U65" s="89"/>
      <c r="V65" s="89"/>
      <c r="W65" s="89"/>
      <c r="X65" s="89"/>
    </row>
    <row r="66" ht="20.25" customHeight="1" spans="1:24">
      <c r="A66" s="193" t="s">
        <v>70</v>
      </c>
      <c r="B66" s="193" t="s">
        <v>75</v>
      </c>
      <c r="C66" s="193" t="s">
        <v>340</v>
      </c>
      <c r="D66" s="193" t="s">
        <v>284</v>
      </c>
      <c r="E66" s="193" t="s">
        <v>137</v>
      </c>
      <c r="F66" s="193" t="s">
        <v>138</v>
      </c>
      <c r="G66" s="193" t="s">
        <v>285</v>
      </c>
      <c r="H66" s="193" t="s">
        <v>286</v>
      </c>
      <c r="I66" s="89">
        <v>310000</v>
      </c>
      <c r="J66" s="89">
        <v>310000</v>
      </c>
      <c r="K66" s="32"/>
      <c r="L66" s="32"/>
      <c r="M66" s="89">
        <v>310000</v>
      </c>
      <c r="N66" s="32"/>
      <c r="O66" s="89"/>
      <c r="P66" s="89"/>
      <c r="Q66" s="89"/>
      <c r="R66" s="89"/>
      <c r="S66" s="89"/>
      <c r="T66" s="89"/>
      <c r="U66" s="89"/>
      <c r="V66" s="89"/>
      <c r="W66" s="89"/>
      <c r="X66" s="89"/>
    </row>
    <row r="67" ht="20.25" customHeight="1" spans="1:24">
      <c r="A67" s="193" t="s">
        <v>70</v>
      </c>
      <c r="B67" s="193" t="s">
        <v>75</v>
      </c>
      <c r="C67" s="193" t="s">
        <v>340</v>
      </c>
      <c r="D67" s="193" t="s">
        <v>284</v>
      </c>
      <c r="E67" s="193" t="s">
        <v>139</v>
      </c>
      <c r="F67" s="193" t="s">
        <v>140</v>
      </c>
      <c r="G67" s="193" t="s">
        <v>287</v>
      </c>
      <c r="H67" s="193" t="s">
        <v>288</v>
      </c>
      <c r="I67" s="89">
        <v>154400</v>
      </c>
      <c r="J67" s="89">
        <v>154400</v>
      </c>
      <c r="K67" s="32"/>
      <c r="L67" s="32"/>
      <c r="M67" s="89">
        <v>154400</v>
      </c>
      <c r="N67" s="32"/>
      <c r="O67" s="89"/>
      <c r="P67" s="89"/>
      <c r="Q67" s="89"/>
      <c r="R67" s="89"/>
      <c r="S67" s="89"/>
      <c r="T67" s="89"/>
      <c r="U67" s="89"/>
      <c r="V67" s="89"/>
      <c r="W67" s="89"/>
      <c r="X67" s="89"/>
    </row>
    <row r="68" ht="20.25" customHeight="1" spans="1:24">
      <c r="A68" s="193" t="s">
        <v>70</v>
      </c>
      <c r="B68" s="193" t="s">
        <v>75</v>
      </c>
      <c r="C68" s="193" t="s">
        <v>340</v>
      </c>
      <c r="D68" s="193" t="s">
        <v>284</v>
      </c>
      <c r="E68" s="193" t="s">
        <v>187</v>
      </c>
      <c r="F68" s="193" t="s">
        <v>188</v>
      </c>
      <c r="G68" s="193" t="s">
        <v>289</v>
      </c>
      <c r="H68" s="193" t="s">
        <v>290</v>
      </c>
      <c r="I68" s="89">
        <v>135200</v>
      </c>
      <c r="J68" s="89">
        <v>135200</v>
      </c>
      <c r="K68" s="32"/>
      <c r="L68" s="32"/>
      <c r="M68" s="89">
        <v>135200</v>
      </c>
      <c r="N68" s="32"/>
      <c r="O68" s="89"/>
      <c r="P68" s="89"/>
      <c r="Q68" s="89"/>
      <c r="R68" s="89"/>
      <c r="S68" s="89"/>
      <c r="T68" s="89"/>
      <c r="U68" s="89"/>
      <c r="V68" s="89"/>
      <c r="W68" s="89"/>
      <c r="X68" s="89"/>
    </row>
    <row r="69" ht="20.25" customHeight="1" spans="1:24">
      <c r="A69" s="193" t="s">
        <v>70</v>
      </c>
      <c r="B69" s="193" t="s">
        <v>75</v>
      </c>
      <c r="C69" s="193" t="s">
        <v>340</v>
      </c>
      <c r="D69" s="193" t="s">
        <v>284</v>
      </c>
      <c r="E69" s="193" t="s">
        <v>189</v>
      </c>
      <c r="F69" s="193" t="s">
        <v>190</v>
      </c>
      <c r="G69" s="193" t="s">
        <v>291</v>
      </c>
      <c r="H69" s="193" t="s">
        <v>292</v>
      </c>
      <c r="I69" s="89">
        <v>110200</v>
      </c>
      <c r="J69" s="89">
        <v>110200</v>
      </c>
      <c r="K69" s="32"/>
      <c r="L69" s="32"/>
      <c r="M69" s="89">
        <v>110200</v>
      </c>
      <c r="N69" s="32"/>
      <c r="O69" s="89"/>
      <c r="P69" s="89"/>
      <c r="Q69" s="89"/>
      <c r="R69" s="89"/>
      <c r="S69" s="89"/>
      <c r="T69" s="89"/>
      <c r="U69" s="89"/>
      <c r="V69" s="89"/>
      <c r="W69" s="89"/>
      <c r="X69" s="89"/>
    </row>
    <row r="70" ht="20.25" customHeight="1" spans="1:24">
      <c r="A70" s="193" t="s">
        <v>70</v>
      </c>
      <c r="B70" s="193" t="s">
        <v>75</v>
      </c>
      <c r="C70" s="193" t="s">
        <v>340</v>
      </c>
      <c r="D70" s="193" t="s">
        <v>284</v>
      </c>
      <c r="E70" s="193" t="s">
        <v>161</v>
      </c>
      <c r="F70" s="193" t="s">
        <v>162</v>
      </c>
      <c r="G70" s="193" t="s">
        <v>293</v>
      </c>
      <c r="H70" s="193" t="s">
        <v>294</v>
      </c>
      <c r="I70" s="89">
        <v>13600</v>
      </c>
      <c r="J70" s="89">
        <v>13600</v>
      </c>
      <c r="K70" s="32"/>
      <c r="L70" s="32"/>
      <c r="M70" s="89">
        <v>13600</v>
      </c>
      <c r="N70" s="32"/>
      <c r="O70" s="89"/>
      <c r="P70" s="89"/>
      <c r="Q70" s="89"/>
      <c r="R70" s="89"/>
      <c r="S70" s="89"/>
      <c r="T70" s="89"/>
      <c r="U70" s="89"/>
      <c r="V70" s="89"/>
      <c r="W70" s="89"/>
      <c r="X70" s="89"/>
    </row>
    <row r="71" ht="20.25" customHeight="1" spans="1:24">
      <c r="A71" s="193" t="s">
        <v>70</v>
      </c>
      <c r="B71" s="193" t="s">
        <v>75</v>
      </c>
      <c r="C71" s="193" t="s">
        <v>340</v>
      </c>
      <c r="D71" s="193" t="s">
        <v>284</v>
      </c>
      <c r="E71" s="193" t="s">
        <v>191</v>
      </c>
      <c r="F71" s="193" t="s">
        <v>192</v>
      </c>
      <c r="G71" s="193" t="s">
        <v>293</v>
      </c>
      <c r="H71" s="193" t="s">
        <v>294</v>
      </c>
      <c r="I71" s="89">
        <v>17400</v>
      </c>
      <c r="J71" s="89">
        <v>17400</v>
      </c>
      <c r="K71" s="32"/>
      <c r="L71" s="32"/>
      <c r="M71" s="89">
        <v>17400</v>
      </c>
      <c r="N71" s="32"/>
      <c r="O71" s="89"/>
      <c r="P71" s="89"/>
      <c r="Q71" s="89"/>
      <c r="R71" s="89"/>
      <c r="S71" s="89"/>
      <c r="T71" s="89"/>
      <c r="U71" s="89"/>
      <c r="V71" s="89"/>
      <c r="W71" s="89"/>
      <c r="X71" s="89"/>
    </row>
    <row r="72" ht="20.25" customHeight="1" spans="1:24">
      <c r="A72" s="193" t="s">
        <v>70</v>
      </c>
      <c r="B72" s="193" t="s">
        <v>75</v>
      </c>
      <c r="C72" s="193" t="s">
        <v>340</v>
      </c>
      <c r="D72" s="193" t="s">
        <v>284</v>
      </c>
      <c r="E72" s="193" t="s">
        <v>191</v>
      </c>
      <c r="F72" s="193" t="s">
        <v>192</v>
      </c>
      <c r="G72" s="193" t="s">
        <v>293</v>
      </c>
      <c r="H72" s="193" t="s">
        <v>294</v>
      </c>
      <c r="I72" s="89">
        <v>4000</v>
      </c>
      <c r="J72" s="89">
        <v>4000</v>
      </c>
      <c r="K72" s="32"/>
      <c r="L72" s="32"/>
      <c r="M72" s="89">
        <v>4000</v>
      </c>
      <c r="N72" s="32"/>
      <c r="O72" s="89"/>
      <c r="P72" s="89"/>
      <c r="Q72" s="89"/>
      <c r="R72" s="89"/>
      <c r="S72" s="89"/>
      <c r="T72" s="89"/>
      <c r="U72" s="89"/>
      <c r="V72" s="89"/>
      <c r="W72" s="89"/>
      <c r="X72" s="89"/>
    </row>
    <row r="73" ht="20.25" customHeight="1" spans="1:24">
      <c r="A73" s="193" t="s">
        <v>70</v>
      </c>
      <c r="B73" s="193" t="s">
        <v>75</v>
      </c>
      <c r="C73" s="193" t="s">
        <v>341</v>
      </c>
      <c r="D73" s="193" t="s">
        <v>205</v>
      </c>
      <c r="E73" s="193" t="s">
        <v>204</v>
      </c>
      <c r="F73" s="193" t="s">
        <v>205</v>
      </c>
      <c r="G73" s="193" t="s">
        <v>296</v>
      </c>
      <c r="H73" s="193" t="s">
        <v>205</v>
      </c>
      <c r="I73" s="89">
        <v>360000</v>
      </c>
      <c r="J73" s="89">
        <v>360000</v>
      </c>
      <c r="K73" s="32"/>
      <c r="L73" s="32"/>
      <c r="M73" s="89">
        <v>360000</v>
      </c>
      <c r="N73" s="32"/>
      <c r="O73" s="89"/>
      <c r="P73" s="89"/>
      <c r="Q73" s="89"/>
      <c r="R73" s="89"/>
      <c r="S73" s="89"/>
      <c r="T73" s="89"/>
      <c r="U73" s="89"/>
      <c r="V73" s="89"/>
      <c r="W73" s="89"/>
      <c r="X73" s="89"/>
    </row>
    <row r="74" ht="20.25" customHeight="1" spans="1:24">
      <c r="A74" s="193" t="s">
        <v>70</v>
      </c>
      <c r="B74" s="193" t="s">
        <v>75</v>
      </c>
      <c r="C74" s="193" t="s">
        <v>342</v>
      </c>
      <c r="D74" s="193" t="s">
        <v>305</v>
      </c>
      <c r="E74" s="193" t="s">
        <v>135</v>
      </c>
      <c r="F74" s="193" t="s">
        <v>136</v>
      </c>
      <c r="G74" s="193" t="s">
        <v>320</v>
      </c>
      <c r="H74" s="193" t="s">
        <v>321</v>
      </c>
      <c r="I74" s="89">
        <v>2400</v>
      </c>
      <c r="J74" s="89">
        <v>2400</v>
      </c>
      <c r="K74" s="32"/>
      <c r="L74" s="32"/>
      <c r="M74" s="89">
        <v>2400</v>
      </c>
      <c r="N74" s="32"/>
      <c r="O74" s="89"/>
      <c r="P74" s="89"/>
      <c r="Q74" s="89"/>
      <c r="R74" s="89"/>
      <c r="S74" s="89"/>
      <c r="T74" s="89"/>
      <c r="U74" s="89"/>
      <c r="V74" s="89"/>
      <c r="W74" s="89"/>
      <c r="X74" s="89"/>
    </row>
    <row r="75" ht="20.25" customHeight="1" spans="1:24">
      <c r="A75" s="193" t="s">
        <v>70</v>
      </c>
      <c r="B75" s="193" t="s">
        <v>75</v>
      </c>
      <c r="C75" s="193" t="s">
        <v>343</v>
      </c>
      <c r="D75" s="193" t="s">
        <v>323</v>
      </c>
      <c r="E75" s="193" t="s">
        <v>135</v>
      </c>
      <c r="F75" s="193" t="s">
        <v>136</v>
      </c>
      <c r="G75" s="193" t="s">
        <v>324</v>
      </c>
      <c r="H75" s="193" t="s">
        <v>325</v>
      </c>
      <c r="I75" s="89">
        <v>81600</v>
      </c>
      <c r="J75" s="89">
        <v>81600</v>
      </c>
      <c r="K75" s="32"/>
      <c r="L75" s="32"/>
      <c r="M75" s="89">
        <v>81600</v>
      </c>
      <c r="N75" s="32"/>
      <c r="O75" s="89"/>
      <c r="P75" s="89"/>
      <c r="Q75" s="89"/>
      <c r="R75" s="89"/>
      <c r="S75" s="89"/>
      <c r="T75" s="89"/>
      <c r="U75" s="89"/>
      <c r="V75" s="89"/>
      <c r="W75" s="89"/>
      <c r="X75" s="89"/>
    </row>
    <row r="76" ht="20.25" customHeight="1" spans="1:24">
      <c r="A76" s="193" t="s">
        <v>70</v>
      </c>
      <c r="B76" s="193" t="s">
        <v>75</v>
      </c>
      <c r="C76" s="193" t="s">
        <v>344</v>
      </c>
      <c r="D76" s="193" t="s">
        <v>327</v>
      </c>
      <c r="E76" s="193" t="s">
        <v>161</v>
      </c>
      <c r="F76" s="193" t="s">
        <v>162</v>
      </c>
      <c r="G76" s="193" t="s">
        <v>277</v>
      </c>
      <c r="H76" s="193" t="s">
        <v>278</v>
      </c>
      <c r="I76" s="89">
        <v>791200</v>
      </c>
      <c r="J76" s="89">
        <v>791200</v>
      </c>
      <c r="K76" s="32"/>
      <c r="L76" s="32"/>
      <c r="M76" s="89">
        <v>791200</v>
      </c>
      <c r="N76" s="32"/>
      <c r="O76" s="89"/>
      <c r="P76" s="89"/>
      <c r="Q76" s="89"/>
      <c r="R76" s="89"/>
      <c r="S76" s="89"/>
      <c r="T76" s="89"/>
      <c r="U76" s="89"/>
      <c r="V76" s="89"/>
      <c r="W76" s="89"/>
      <c r="X76" s="89"/>
    </row>
    <row r="77" ht="20.25" customHeight="1" spans="1:24">
      <c r="A77" s="193" t="s">
        <v>70</v>
      </c>
      <c r="B77" s="193" t="s">
        <v>75</v>
      </c>
      <c r="C77" s="193" t="s">
        <v>345</v>
      </c>
      <c r="D77" s="193" t="s">
        <v>331</v>
      </c>
      <c r="E77" s="193" t="s">
        <v>135</v>
      </c>
      <c r="F77" s="193" t="s">
        <v>136</v>
      </c>
      <c r="G77" s="193" t="s">
        <v>318</v>
      </c>
      <c r="H77" s="193" t="s">
        <v>319</v>
      </c>
      <c r="I77" s="89">
        <v>12000</v>
      </c>
      <c r="J77" s="89">
        <v>12000</v>
      </c>
      <c r="K77" s="32"/>
      <c r="L77" s="32"/>
      <c r="M77" s="89">
        <v>12000</v>
      </c>
      <c r="N77" s="32"/>
      <c r="O77" s="89"/>
      <c r="P77" s="89"/>
      <c r="Q77" s="89"/>
      <c r="R77" s="89"/>
      <c r="S77" s="89"/>
      <c r="T77" s="89"/>
      <c r="U77" s="89"/>
      <c r="V77" s="89"/>
      <c r="W77" s="89"/>
      <c r="X77" s="89"/>
    </row>
    <row r="78" ht="20.25" customHeight="1" spans="1:24">
      <c r="A78" s="193" t="s">
        <v>70</v>
      </c>
      <c r="B78" s="193" t="s">
        <v>77</v>
      </c>
      <c r="C78" s="193" t="s">
        <v>346</v>
      </c>
      <c r="D78" s="193" t="s">
        <v>272</v>
      </c>
      <c r="E78" s="193" t="s">
        <v>169</v>
      </c>
      <c r="F78" s="193" t="s">
        <v>170</v>
      </c>
      <c r="G78" s="193" t="s">
        <v>273</v>
      </c>
      <c r="H78" s="193" t="s">
        <v>274</v>
      </c>
      <c r="I78" s="89">
        <v>616860</v>
      </c>
      <c r="J78" s="89">
        <v>616860</v>
      </c>
      <c r="K78" s="32"/>
      <c r="L78" s="32"/>
      <c r="M78" s="89">
        <v>616860</v>
      </c>
      <c r="N78" s="32"/>
      <c r="O78" s="89"/>
      <c r="P78" s="89"/>
      <c r="Q78" s="89"/>
      <c r="R78" s="89"/>
      <c r="S78" s="89"/>
      <c r="T78" s="89"/>
      <c r="U78" s="89"/>
      <c r="V78" s="89"/>
      <c r="W78" s="89"/>
      <c r="X78" s="89"/>
    </row>
    <row r="79" ht="20.25" customHeight="1" spans="1:24">
      <c r="A79" s="193" t="s">
        <v>70</v>
      </c>
      <c r="B79" s="193" t="s">
        <v>77</v>
      </c>
      <c r="C79" s="193" t="s">
        <v>346</v>
      </c>
      <c r="D79" s="193" t="s">
        <v>272</v>
      </c>
      <c r="E79" s="193" t="s">
        <v>169</v>
      </c>
      <c r="F79" s="193" t="s">
        <v>170</v>
      </c>
      <c r="G79" s="193" t="s">
        <v>275</v>
      </c>
      <c r="H79" s="193" t="s">
        <v>276</v>
      </c>
      <c r="I79" s="89">
        <v>901308</v>
      </c>
      <c r="J79" s="89">
        <v>901308</v>
      </c>
      <c r="K79" s="32"/>
      <c r="L79" s="32"/>
      <c r="M79" s="89">
        <v>901308</v>
      </c>
      <c r="N79" s="32"/>
      <c r="O79" s="89"/>
      <c r="P79" s="89"/>
      <c r="Q79" s="89"/>
      <c r="R79" s="89"/>
      <c r="S79" s="89"/>
      <c r="T79" s="89"/>
      <c r="U79" s="89"/>
      <c r="V79" s="89"/>
      <c r="W79" s="89"/>
      <c r="X79" s="89"/>
    </row>
    <row r="80" ht="20.25" customHeight="1" spans="1:24">
      <c r="A80" s="193" t="s">
        <v>70</v>
      </c>
      <c r="B80" s="193" t="s">
        <v>77</v>
      </c>
      <c r="C80" s="193" t="s">
        <v>346</v>
      </c>
      <c r="D80" s="193" t="s">
        <v>272</v>
      </c>
      <c r="E80" s="193" t="s">
        <v>169</v>
      </c>
      <c r="F80" s="193" t="s">
        <v>170</v>
      </c>
      <c r="G80" s="193" t="s">
        <v>277</v>
      </c>
      <c r="H80" s="193" t="s">
        <v>278</v>
      </c>
      <c r="I80" s="89">
        <v>51405</v>
      </c>
      <c r="J80" s="89">
        <v>51405</v>
      </c>
      <c r="K80" s="32"/>
      <c r="L80" s="32"/>
      <c r="M80" s="89">
        <v>51405</v>
      </c>
      <c r="N80" s="32"/>
      <c r="O80" s="89"/>
      <c r="P80" s="89"/>
      <c r="Q80" s="89"/>
      <c r="R80" s="89"/>
      <c r="S80" s="89"/>
      <c r="T80" s="89"/>
      <c r="U80" s="89"/>
      <c r="V80" s="89"/>
      <c r="W80" s="89"/>
      <c r="X80" s="89"/>
    </row>
    <row r="81" ht="20.25" customHeight="1" spans="1:24">
      <c r="A81" s="193" t="s">
        <v>70</v>
      </c>
      <c r="B81" s="193" t="s">
        <v>77</v>
      </c>
      <c r="C81" s="193" t="s">
        <v>347</v>
      </c>
      <c r="D81" s="193" t="s">
        <v>284</v>
      </c>
      <c r="E81" s="193" t="s">
        <v>137</v>
      </c>
      <c r="F81" s="193" t="s">
        <v>138</v>
      </c>
      <c r="G81" s="193" t="s">
        <v>285</v>
      </c>
      <c r="H81" s="193" t="s">
        <v>286</v>
      </c>
      <c r="I81" s="89">
        <v>274963.2</v>
      </c>
      <c r="J81" s="89">
        <v>274963.2</v>
      </c>
      <c r="K81" s="32"/>
      <c r="L81" s="32"/>
      <c r="M81" s="89">
        <v>274963.2</v>
      </c>
      <c r="N81" s="32"/>
      <c r="O81" s="89"/>
      <c r="P81" s="89"/>
      <c r="Q81" s="89"/>
      <c r="R81" s="89"/>
      <c r="S81" s="89"/>
      <c r="T81" s="89"/>
      <c r="U81" s="89"/>
      <c r="V81" s="89"/>
      <c r="W81" s="89"/>
      <c r="X81" s="89"/>
    </row>
    <row r="82" ht="20.25" customHeight="1" spans="1:24">
      <c r="A82" s="193" t="s">
        <v>70</v>
      </c>
      <c r="B82" s="193" t="s">
        <v>77</v>
      </c>
      <c r="C82" s="193" t="s">
        <v>347</v>
      </c>
      <c r="D82" s="193" t="s">
        <v>284</v>
      </c>
      <c r="E82" s="193" t="s">
        <v>185</v>
      </c>
      <c r="F82" s="193" t="s">
        <v>186</v>
      </c>
      <c r="G82" s="193" t="s">
        <v>289</v>
      </c>
      <c r="H82" s="193" t="s">
        <v>290</v>
      </c>
      <c r="I82" s="89">
        <v>135763.2</v>
      </c>
      <c r="J82" s="89">
        <v>135763.2</v>
      </c>
      <c r="K82" s="32"/>
      <c r="L82" s="32"/>
      <c r="M82" s="89">
        <v>135763.2</v>
      </c>
      <c r="N82" s="32"/>
      <c r="O82" s="89"/>
      <c r="P82" s="89"/>
      <c r="Q82" s="89"/>
      <c r="R82" s="89"/>
      <c r="S82" s="89"/>
      <c r="T82" s="89"/>
      <c r="U82" s="89"/>
      <c r="V82" s="89"/>
      <c r="W82" s="89"/>
      <c r="X82" s="89"/>
    </row>
    <row r="83" ht="20.25" customHeight="1" spans="1:24">
      <c r="A83" s="193" t="s">
        <v>70</v>
      </c>
      <c r="B83" s="193" t="s">
        <v>77</v>
      </c>
      <c r="C83" s="193" t="s">
        <v>347</v>
      </c>
      <c r="D83" s="193" t="s">
        <v>284</v>
      </c>
      <c r="E83" s="193" t="s">
        <v>189</v>
      </c>
      <c r="F83" s="193" t="s">
        <v>190</v>
      </c>
      <c r="G83" s="193" t="s">
        <v>291</v>
      </c>
      <c r="H83" s="193" t="s">
        <v>292</v>
      </c>
      <c r="I83" s="89">
        <v>128487.48</v>
      </c>
      <c r="J83" s="89">
        <v>128487.48</v>
      </c>
      <c r="K83" s="32"/>
      <c r="L83" s="32"/>
      <c r="M83" s="89">
        <v>128487.48</v>
      </c>
      <c r="N83" s="32"/>
      <c r="O83" s="89"/>
      <c r="P83" s="89"/>
      <c r="Q83" s="89"/>
      <c r="R83" s="89"/>
      <c r="S83" s="89"/>
      <c r="T83" s="89"/>
      <c r="U83" s="89"/>
      <c r="V83" s="89"/>
      <c r="W83" s="89"/>
      <c r="X83" s="89"/>
    </row>
    <row r="84" ht="20.25" customHeight="1" spans="1:24">
      <c r="A84" s="193" t="s">
        <v>70</v>
      </c>
      <c r="B84" s="193" t="s">
        <v>77</v>
      </c>
      <c r="C84" s="193" t="s">
        <v>347</v>
      </c>
      <c r="D84" s="193" t="s">
        <v>284</v>
      </c>
      <c r="E84" s="193" t="s">
        <v>169</v>
      </c>
      <c r="F84" s="193" t="s">
        <v>170</v>
      </c>
      <c r="G84" s="193" t="s">
        <v>293</v>
      </c>
      <c r="H84" s="193" t="s">
        <v>294</v>
      </c>
      <c r="I84" s="89">
        <v>361.68</v>
      </c>
      <c r="J84" s="89">
        <v>361.68</v>
      </c>
      <c r="K84" s="32"/>
      <c r="L84" s="32"/>
      <c r="M84" s="89">
        <v>361.68</v>
      </c>
      <c r="N84" s="32"/>
      <c r="O84" s="89"/>
      <c r="P84" s="89"/>
      <c r="Q84" s="89"/>
      <c r="R84" s="89"/>
      <c r="S84" s="89"/>
      <c r="T84" s="89"/>
      <c r="U84" s="89"/>
      <c r="V84" s="89"/>
      <c r="W84" s="89"/>
      <c r="X84" s="89"/>
    </row>
    <row r="85" ht="20.25" customHeight="1" spans="1:24">
      <c r="A85" s="193" t="s">
        <v>70</v>
      </c>
      <c r="B85" s="193" t="s">
        <v>77</v>
      </c>
      <c r="C85" s="193" t="s">
        <v>347</v>
      </c>
      <c r="D85" s="193" t="s">
        <v>284</v>
      </c>
      <c r="E85" s="193" t="s">
        <v>191</v>
      </c>
      <c r="F85" s="193" t="s">
        <v>192</v>
      </c>
      <c r="G85" s="193" t="s">
        <v>293</v>
      </c>
      <c r="H85" s="193" t="s">
        <v>294</v>
      </c>
      <c r="I85" s="89">
        <v>12918</v>
      </c>
      <c r="J85" s="89">
        <v>12918</v>
      </c>
      <c r="K85" s="32"/>
      <c r="L85" s="32"/>
      <c r="M85" s="89">
        <v>12918</v>
      </c>
      <c r="N85" s="32"/>
      <c r="O85" s="89"/>
      <c r="P85" s="89"/>
      <c r="Q85" s="89"/>
      <c r="R85" s="89"/>
      <c r="S85" s="89"/>
      <c r="T85" s="89"/>
      <c r="U85" s="89"/>
      <c r="V85" s="89"/>
      <c r="W85" s="89"/>
      <c r="X85" s="89"/>
    </row>
    <row r="86" ht="20.25" customHeight="1" spans="1:24">
      <c r="A86" s="193" t="s">
        <v>70</v>
      </c>
      <c r="B86" s="193" t="s">
        <v>77</v>
      </c>
      <c r="C86" s="193" t="s">
        <v>347</v>
      </c>
      <c r="D86" s="193" t="s">
        <v>284</v>
      </c>
      <c r="E86" s="193" t="s">
        <v>191</v>
      </c>
      <c r="F86" s="193" t="s">
        <v>192</v>
      </c>
      <c r="G86" s="193" t="s">
        <v>293</v>
      </c>
      <c r="H86" s="193" t="s">
        <v>294</v>
      </c>
      <c r="I86" s="89">
        <v>3437.16</v>
      </c>
      <c r="J86" s="89">
        <v>3437.16</v>
      </c>
      <c r="K86" s="32"/>
      <c r="L86" s="32"/>
      <c r="M86" s="89">
        <v>3437.16</v>
      </c>
      <c r="N86" s="32"/>
      <c r="O86" s="89"/>
      <c r="P86" s="89"/>
      <c r="Q86" s="89"/>
      <c r="R86" s="89"/>
      <c r="S86" s="89"/>
      <c r="T86" s="89"/>
      <c r="U86" s="89"/>
      <c r="V86" s="89"/>
      <c r="W86" s="89"/>
      <c r="X86" s="89"/>
    </row>
    <row r="87" ht="20.25" customHeight="1" spans="1:24">
      <c r="A87" s="193" t="s">
        <v>70</v>
      </c>
      <c r="B87" s="193" t="s">
        <v>77</v>
      </c>
      <c r="C87" s="193" t="s">
        <v>348</v>
      </c>
      <c r="D87" s="193" t="s">
        <v>205</v>
      </c>
      <c r="E87" s="193" t="s">
        <v>204</v>
      </c>
      <c r="F87" s="193" t="s">
        <v>205</v>
      </c>
      <c r="G87" s="193" t="s">
        <v>296</v>
      </c>
      <c r="H87" s="193" t="s">
        <v>205</v>
      </c>
      <c r="I87" s="89">
        <v>256020</v>
      </c>
      <c r="J87" s="89">
        <v>256020</v>
      </c>
      <c r="K87" s="32"/>
      <c r="L87" s="32"/>
      <c r="M87" s="89">
        <v>256020</v>
      </c>
      <c r="N87" s="32"/>
      <c r="O87" s="89"/>
      <c r="P87" s="89"/>
      <c r="Q87" s="89"/>
      <c r="R87" s="89"/>
      <c r="S87" s="89"/>
      <c r="T87" s="89"/>
      <c r="U87" s="89"/>
      <c r="V87" s="89"/>
      <c r="W87" s="89"/>
      <c r="X87" s="89"/>
    </row>
    <row r="88" ht="20.25" customHeight="1" spans="1:24">
      <c r="A88" s="193" t="s">
        <v>70</v>
      </c>
      <c r="B88" s="193" t="s">
        <v>77</v>
      </c>
      <c r="C88" s="193" t="s">
        <v>349</v>
      </c>
      <c r="D88" s="193" t="s">
        <v>350</v>
      </c>
      <c r="E88" s="193" t="s">
        <v>169</v>
      </c>
      <c r="F88" s="193" t="s">
        <v>170</v>
      </c>
      <c r="G88" s="193" t="s">
        <v>351</v>
      </c>
      <c r="H88" s="193" t="s">
        <v>350</v>
      </c>
      <c r="I88" s="89">
        <v>32236</v>
      </c>
      <c r="J88" s="89">
        <v>32236</v>
      </c>
      <c r="K88" s="32"/>
      <c r="L88" s="32"/>
      <c r="M88" s="89">
        <v>32236</v>
      </c>
      <c r="N88" s="32"/>
      <c r="O88" s="89"/>
      <c r="P88" s="89"/>
      <c r="Q88" s="89"/>
      <c r="R88" s="89"/>
      <c r="S88" s="89"/>
      <c r="T88" s="89"/>
      <c r="U88" s="89"/>
      <c r="V88" s="89"/>
      <c r="W88" s="89"/>
      <c r="X88" s="89"/>
    </row>
    <row r="89" ht="20.25" customHeight="1" spans="1:24">
      <c r="A89" s="193" t="s">
        <v>70</v>
      </c>
      <c r="B89" s="193" t="s">
        <v>77</v>
      </c>
      <c r="C89" s="193" t="s">
        <v>352</v>
      </c>
      <c r="D89" s="193" t="s">
        <v>298</v>
      </c>
      <c r="E89" s="193" t="s">
        <v>169</v>
      </c>
      <c r="F89" s="193" t="s">
        <v>170</v>
      </c>
      <c r="G89" s="193" t="s">
        <v>299</v>
      </c>
      <c r="H89" s="193" t="s">
        <v>300</v>
      </c>
      <c r="I89" s="89">
        <v>124800</v>
      </c>
      <c r="J89" s="89">
        <v>124800</v>
      </c>
      <c r="K89" s="32"/>
      <c r="L89" s="32"/>
      <c r="M89" s="89">
        <v>124800</v>
      </c>
      <c r="N89" s="32"/>
      <c r="O89" s="89"/>
      <c r="P89" s="89"/>
      <c r="Q89" s="89"/>
      <c r="R89" s="89"/>
      <c r="S89" s="89"/>
      <c r="T89" s="89"/>
      <c r="U89" s="89"/>
      <c r="V89" s="89"/>
      <c r="W89" s="89"/>
      <c r="X89" s="89"/>
    </row>
    <row r="90" ht="20.25" customHeight="1" spans="1:24">
      <c r="A90" s="193" t="s">
        <v>70</v>
      </c>
      <c r="B90" s="193" t="s">
        <v>77</v>
      </c>
      <c r="C90" s="193" t="s">
        <v>353</v>
      </c>
      <c r="D90" s="193" t="s">
        <v>302</v>
      </c>
      <c r="E90" s="193" t="s">
        <v>169</v>
      </c>
      <c r="F90" s="193" t="s">
        <v>170</v>
      </c>
      <c r="G90" s="193" t="s">
        <v>303</v>
      </c>
      <c r="H90" s="193" t="s">
        <v>302</v>
      </c>
      <c r="I90" s="89">
        <v>11700</v>
      </c>
      <c r="J90" s="89">
        <v>11700</v>
      </c>
      <c r="K90" s="32"/>
      <c r="L90" s="32"/>
      <c r="M90" s="89">
        <v>11700</v>
      </c>
      <c r="N90" s="32"/>
      <c r="O90" s="89"/>
      <c r="P90" s="89"/>
      <c r="Q90" s="89"/>
      <c r="R90" s="89"/>
      <c r="S90" s="89"/>
      <c r="T90" s="89"/>
      <c r="U90" s="89"/>
      <c r="V90" s="89"/>
      <c r="W90" s="89"/>
      <c r="X90" s="89"/>
    </row>
    <row r="91" ht="20.25" customHeight="1" spans="1:24">
      <c r="A91" s="193" t="s">
        <v>70</v>
      </c>
      <c r="B91" s="193" t="s">
        <v>77</v>
      </c>
      <c r="C91" s="193" t="s">
        <v>354</v>
      </c>
      <c r="D91" s="193" t="s">
        <v>305</v>
      </c>
      <c r="E91" s="193" t="s">
        <v>169</v>
      </c>
      <c r="F91" s="193" t="s">
        <v>170</v>
      </c>
      <c r="G91" s="193" t="s">
        <v>306</v>
      </c>
      <c r="H91" s="193" t="s">
        <v>307</v>
      </c>
      <c r="I91" s="89">
        <v>10205</v>
      </c>
      <c r="J91" s="89">
        <v>10205</v>
      </c>
      <c r="K91" s="32"/>
      <c r="L91" s="32"/>
      <c r="M91" s="89">
        <v>10205</v>
      </c>
      <c r="N91" s="32"/>
      <c r="O91" s="89"/>
      <c r="P91" s="89"/>
      <c r="Q91" s="89"/>
      <c r="R91" s="89"/>
      <c r="S91" s="89"/>
      <c r="T91" s="89"/>
      <c r="U91" s="89"/>
      <c r="V91" s="89"/>
      <c r="W91" s="89"/>
      <c r="X91" s="89"/>
    </row>
    <row r="92" ht="20.25" customHeight="1" spans="1:24">
      <c r="A92" s="193" t="s">
        <v>70</v>
      </c>
      <c r="B92" s="193" t="s">
        <v>77</v>
      </c>
      <c r="C92" s="193" t="s">
        <v>354</v>
      </c>
      <c r="D92" s="193" t="s">
        <v>305</v>
      </c>
      <c r="E92" s="193" t="s">
        <v>169</v>
      </c>
      <c r="F92" s="193" t="s">
        <v>170</v>
      </c>
      <c r="G92" s="193" t="s">
        <v>308</v>
      </c>
      <c r="H92" s="193" t="s">
        <v>309</v>
      </c>
      <c r="I92" s="89">
        <v>3945</v>
      </c>
      <c r="J92" s="89">
        <v>3945</v>
      </c>
      <c r="K92" s="32"/>
      <c r="L92" s="32"/>
      <c r="M92" s="89">
        <v>3945</v>
      </c>
      <c r="N92" s="32"/>
      <c r="O92" s="89"/>
      <c r="P92" s="89"/>
      <c r="Q92" s="89"/>
      <c r="R92" s="89"/>
      <c r="S92" s="89"/>
      <c r="T92" s="89"/>
      <c r="U92" s="89"/>
      <c r="V92" s="89"/>
      <c r="W92" s="89"/>
      <c r="X92" s="89"/>
    </row>
    <row r="93" ht="20.25" customHeight="1" spans="1:24">
      <c r="A93" s="193" t="s">
        <v>70</v>
      </c>
      <c r="B93" s="193" t="s">
        <v>77</v>
      </c>
      <c r="C93" s="193" t="s">
        <v>354</v>
      </c>
      <c r="D93" s="193" t="s">
        <v>305</v>
      </c>
      <c r="E93" s="193" t="s">
        <v>169</v>
      </c>
      <c r="F93" s="193" t="s">
        <v>170</v>
      </c>
      <c r="G93" s="193" t="s">
        <v>308</v>
      </c>
      <c r="H93" s="193" t="s">
        <v>309</v>
      </c>
      <c r="I93" s="89">
        <v>9000</v>
      </c>
      <c r="J93" s="89">
        <v>9000</v>
      </c>
      <c r="K93" s="32"/>
      <c r="L93" s="32"/>
      <c r="M93" s="89">
        <v>9000</v>
      </c>
      <c r="N93" s="32"/>
      <c r="O93" s="89"/>
      <c r="P93" s="89"/>
      <c r="Q93" s="89"/>
      <c r="R93" s="89"/>
      <c r="S93" s="89"/>
      <c r="T93" s="89"/>
      <c r="U93" s="89"/>
      <c r="V93" s="89"/>
      <c r="W93" s="89"/>
      <c r="X93" s="89"/>
    </row>
    <row r="94" ht="20.25" customHeight="1" spans="1:24">
      <c r="A94" s="193" t="s">
        <v>70</v>
      </c>
      <c r="B94" s="193" t="s">
        <v>77</v>
      </c>
      <c r="C94" s="193" t="s">
        <v>354</v>
      </c>
      <c r="D94" s="193" t="s">
        <v>305</v>
      </c>
      <c r="E94" s="193" t="s">
        <v>169</v>
      </c>
      <c r="F94" s="193" t="s">
        <v>170</v>
      </c>
      <c r="G94" s="193" t="s">
        <v>355</v>
      </c>
      <c r="H94" s="193" t="s">
        <v>356</v>
      </c>
      <c r="I94" s="89">
        <v>6150</v>
      </c>
      <c r="J94" s="89">
        <v>6150</v>
      </c>
      <c r="K94" s="32"/>
      <c r="L94" s="32"/>
      <c r="M94" s="89">
        <v>6150</v>
      </c>
      <c r="N94" s="32"/>
      <c r="O94" s="89"/>
      <c r="P94" s="89"/>
      <c r="Q94" s="89"/>
      <c r="R94" s="89"/>
      <c r="S94" s="89"/>
      <c r="T94" s="89"/>
      <c r="U94" s="89"/>
      <c r="V94" s="89"/>
      <c r="W94" s="89"/>
      <c r="X94" s="89"/>
    </row>
    <row r="95" ht="20.25" customHeight="1" spans="1:24">
      <c r="A95" s="193" t="s">
        <v>70</v>
      </c>
      <c r="B95" s="193" t="s">
        <v>77</v>
      </c>
      <c r="C95" s="193" t="s">
        <v>354</v>
      </c>
      <c r="D95" s="193" t="s">
        <v>305</v>
      </c>
      <c r="E95" s="193" t="s">
        <v>169</v>
      </c>
      <c r="F95" s="193" t="s">
        <v>170</v>
      </c>
      <c r="G95" s="193" t="s">
        <v>310</v>
      </c>
      <c r="H95" s="193" t="s">
        <v>311</v>
      </c>
      <c r="I95" s="89">
        <v>44400</v>
      </c>
      <c r="J95" s="89">
        <v>44400</v>
      </c>
      <c r="K95" s="32"/>
      <c r="L95" s="32"/>
      <c r="M95" s="89">
        <v>44400</v>
      </c>
      <c r="N95" s="32"/>
      <c r="O95" s="89"/>
      <c r="P95" s="89"/>
      <c r="Q95" s="89"/>
      <c r="R95" s="89"/>
      <c r="S95" s="89"/>
      <c r="T95" s="89"/>
      <c r="U95" s="89"/>
      <c r="V95" s="89"/>
      <c r="W95" s="89"/>
      <c r="X95" s="89"/>
    </row>
    <row r="96" ht="20.25" customHeight="1" spans="1:24">
      <c r="A96" s="193" t="s">
        <v>70</v>
      </c>
      <c r="B96" s="193" t="s">
        <v>77</v>
      </c>
      <c r="C96" s="193" t="s">
        <v>354</v>
      </c>
      <c r="D96" s="193" t="s">
        <v>305</v>
      </c>
      <c r="E96" s="193" t="s">
        <v>169</v>
      </c>
      <c r="F96" s="193" t="s">
        <v>170</v>
      </c>
      <c r="G96" s="193" t="s">
        <v>314</v>
      </c>
      <c r="H96" s="193" t="s">
        <v>315</v>
      </c>
      <c r="I96" s="89">
        <v>1000</v>
      </c>
      <c r="J96" s="89">
        <v>1000</v>
      </c>
      <c r="K96" s="32"/>
      <c r="L96" s="32"/>
      <c r="M96" s="89">
        <v>1000</v>
      </c>
      <c r="N96" s="32"/>
      <c r="O96" s="89"/>
      <c r="P96" s="89"/>
      <c r="Q96" s="89"/>
      <c r="R96" s="89"/>
      <c r="S96" s="89"/>
      <c r="T96" s="89"/>
      <c r="U96" s="89"/>
      <c r="V96" s="89"/>
      <c r="W96" s="89"/>
      <c r="X96" s="89"/>
    </row>
    <row r="97" ht="20.25" customHeight="1" spans="1:24">
      <c r="A97" s="193" t="s">
        <v>70</v>
      </c>
      <c r="B97" s="193" t="s">
        <v>77</v>
      </c>
      <c r="C97" s="193" t="s">
        <v>354</v>
      </c>
      <c r="D97" s="193" t="s">
        <v>305</v>
      </c>
      <c r="E97" s="193" t="s">
        <v>169</v>
      </c>
      <c r="F97" s="193" t="s">
        <v>170</v>
      </c>
      <c r="G97" s="193" t="s">
        <v>318</v>
      </c>
      <c r="H97" s="193" t="s">
        <v>319</v>
      </c>
      <c r="I97" s="89">
        <v>45000</v>
      </c>
      <c r="J97" s="89">
        <v>45000</v>
      </c>
      <c r="K97" s="32"/>
      <c r="L97" s="32"/>
      <c r="M97" s="89">
        <v>45000</v>
      </c>
      <c r="N97" s="32"/>
      <c r="O97" s="89"/>
      <c r="P97" s="89"/>
      <c r="Q97" s="89"/>
      <c r="R97" s="89"/>
      <c r="S97" s="89"/>
      <c r="T97" s="89"/>
      <c r="U97" s="89"/>
      <c r="V97" s="89"/>
      <c r="W97" s="89"/>
      <c r="X97" s="89"/>
    </row>
    <row r="98" ht="20.25" customHeight="1" spans="1:24">
      <c r="A98" s="193" t="s">
        <v>70</v>
      </c>
      <c r="B98" s="193" t="s">
        <v>77</v>
      </c>
      <c r="C98" s="193" t="s">
        <v>354</v>
      </c>
      <c r="D98" s="193" t="s">
        <v>305</v>
      </c>
      <c r="E98" s="193" t="s">
        <v>169</v>
      </c>
      <c r="F98" s="193" t="s">
        <v>170</v>
      </c>
      <c r="G98" s="193" t="s">
        <v>299</v>
      </c>
      <c r="H98" s="193" t="s">
        <v>300</v>
      </c>
      <c r="I98" s="89">
        <v>12480</v>
      </c>
      <c r="J98" s="89">
        <v>12480</v>
      </c>
      <c r="K98" s="32"/>
      <c r="L98" s="32"/>
      <c r="M98" s="89">
        <v>12480</v>
      </c>
      <c r="N98" s="32"/>
      <c r="O98" s="89"/>
      <c r="P98" s="89"/>
      <c r="Q98" s="89"/>
      <c r="R98" s="89"/>
      <c r="S98" s="89"/>
      <c r="T98" s="89"/>
      <c r="U98" s="89"/>
      <c r="V98" s="89"/>
      <c r="W98" s="89"/>
      <c r="X98" s="89"/>
    </row>
    <row r="99" ht="20.25" customHeight="1" spans="1:24">
      <c r="A99" s="193" t="s">
        <v>70</v>
      </c>
      <c r="B99" s="193" t="s">
        <v>77</v>
      </c>
      <c r="C99" s="193" t="s">
        <v>354</v>
      </c>
      <c r="D99" s="193" t="s">
        <v>305</v>
      </c>
      <c r="E99" s="193" t="s">
        <v>133</v>
      </c>
      <c r="F99" s="193" t="s">
        <v>134</v>
      </c>
      <c r="G99" s="193" t="s">
        <v>320</v>
      </c>
      <c r="H99" s="193" t="s">
        <v>321</v>
      </c>
      <c r="I99" s="89">
        <v>6000</v>
      </c>
      <c r="J99" s="89">
        <v>6000</v>
      </c>
      <c r="K99" s="32"/>
      <c r="L99" s="32"/>
      <c r="M99" s="89">
        <v>6000</v>
      </c>
      <c r="N99" s="32"/>
      <c r="O99" s="89"/>
      <c r="P99" s="89"/>
      <c r="Q99" s="89"/>
      <c r="R99" s="89"/>
      <c r="S99" s="89"/>
      <c r="T99" s="89"/>
      <c r="U99" s="89"/>
      <c r="V99" s="89"/>
      <c r="W99" s="89"/>
      <c r="X99" s="89"/>
    </row>
    <row r="100" ht="20.25" customHeight="1" spans="1:24">
      <c r="A100" s="193" t="s">
        <v>70</v>
      </c>
      <c r="B100" s="193" t="s">
        <v>77</v>
      </c>
      <c r="C100" s="193" t="s">
        <v>357</v>
      </c>
      <c r="D100" s="193" t="s">
        <v>323</v>
      </c>
      <c r="E100" s="193" t="s">
        <v>133</v>
      </c>
      <c r="F100" s="193" t="s">
        <v>134</v>
      </c>
      <c r="G100" s="193" t="s">
        <v>324</v>
      </c>
      <c r="H100" s="193" t="s">
        <v>325</v>
      </c>
      <c r="I100" s="89">
        <v>252000</v>
      </c>
      <c r="J100" s="89">
        <v>252000</v>
      </c>
      <c r="K100" s="32"/>
      <c r="L100" s="32"/>
      <c r="M100" s="89">
        <v>252000</v>
      </c>
      <c r="N100" s="32"/>
      <c r="O100" s="89"/>
      <c r="P100" s="89"/>
      <c r="Q100" s="89"/>
      <c r="R100" s="89"/>
      <c r="S100" s="89"/>
      <c r="T100" s="89"/>
      <c r="U100" s="89"/>
      <c r="V100" s="89"/>
      <c r="W100" s="89"/>
      <c r="X100" s="89"/>
    </row>
    <row r="101" ht="20.25" customHeight="1" spans="1:24">
      <c r="A101" s="193" t="s">
        <v>70</v>
      </c>
      <c r="B101" s="193" t="s">
        <v>77</v>
      </c>
      <c r="C101" s="193" t="s">
        <v>358</v>
      </c>
      <c r="D101" s="193" t="s">
        <v>329</v>
      </c>
      <c r="E101" s="193" t="s">
        <v>169</v>
      </c>
      <c r="F101" s="193" t="s">
        <v>170</v>
      </c>
      <c r="G101" s="193" t="s">
        <v>277</v>
      </c>
      <c r="H101" s="193" t="s">
        <v>278</v>
      </c>
      <c r="I101" s="89">
        <v>348840</v>
      </c>
      <c r="J101" s="89">
        <v>348840</v>
      </c>
      <c r="K101" s="32"/>
      <c r="L101" s="32"/>
      <c r="M101" s="89">
        <v>348840</v>
      </c>
      <c r="N101" s="32"/>
      <c r="O101" s="89"/>
      <c r="P101" s="89"/>
      <c r="Q101" s="89"/>
      <c r="R101" s="89"/>
      <c r="S101" s="89"/>
      <c r="T101" s="89"/>
      <c r="U101" s="89"/>
      <c r="V101" s="89"/>
      <c r="W101" s="89"/>
      <c r="X101" s="89"/>
    </row>
    <row r="102" ht="20.25" customHeight="1" spans="1:24">
      <c r="A102" s="193" t="s">
        <v>70</v>
      </c>
      <c r="B102" s="193" t="s">
        <v>77</v>
      </c>
      <c r="C102" s="193" t="s">
        <v>358</v>
      </c>
      <c r="D102" s="193" t="s">
        <v>329</v>
      </c>
      <c r="E102" s="193" t="s">
        <v>169</v>
      </c>
      <c r="F102" s="193" t="s">
        <v>170</v>
      </c>
      <c r="G102" s="193" t="s">
        <v>277</v>
      </c>
      <c r="H102" s="193" t="s">
        <v>278</v>
      </c>
      <c r="I102" s="89">
        <v>300000</v>
      </c>
      <c r="J102" s="89">
        <v>300000</v>
      </c>
      <c r="K102" s="32"/>
      <c r="L102" s="32"/>
      <c r="M102" s="89">
        <v>300000</v>
      </c>
      <c r="N102" s="32"/>
      <c r="O102" s="89"/>
      <c r="P102" s="89"/>
      <c r="Q102" s="89"/>
      <c r="R102" s="89"/>
      <c r="S102" s="89"/>
      <c r="T102" s="89"/>
      <c r="U102" s="89"/>
      <c r="V102" s="89"/>
      <c r="W102" s="89"/>
      <c r="X102" s="89"/>
    </row>
    <row r="103" ht="20.25" customHeight="1" spans="1:24">
      <c r="A103" s="193" t="s">
        <v>70</v>
      </c>
      <c r="B103" s="193" t="s">
        <v>77</v>
      </c>
      <c r="C103" s="193" t="s">
        <v>359</v>
      </c>
      <c r="D103" s="193" t="s">
        <v>360</v>
      </c>
      <c r="E103" s="193" t="s">
        <v>143</v>
      </c>
      <c r="F103" s="193" t="s">
        <v>144</v>
      </c>
      <c r="G103" s="193" t="s">
        <v>324</v>
      </c>
      <c r="H103" s="193" t="s">
        <v>325</v>
      </c>
      <c r="I103" s="89">
        <v>22788</v>
      </c>
      <c r="J103" s="89">
        <v>22788</v>
      </c>
      <c r="K103" s="32"/>
      <c r="L103" s="32"/>
      <c r="M103" s="89">
        <v>22788</v>
      </c>
      <c r="N103" s="32"/>
      <c r="O103" s="89"/>
      <c r="P103" s="89"/>
      <c r="Q103" s="89"/>
      <c r="R103" s="89"/>
      <c r="S103" s="89"/>
      <c r="T103" s="89"/>
      <c r="U103" s="89"/>
      <c r="V103" s="89"/>
      <c r="W103" s="89"/>
      <c r="X103" s="89"/>
    </row>
    <row r="104" ht="20.25" customHeight="1" spans="1:24">
      <c r="A104" s="193" t="s">
        <v>70</v>
      </c>
      <c r="B104" s="193" t="s">
        <v>77</v>
      </c>
      <c r="C104" s="193" t="s">
        <v>361</v>
      </c>
      <c r="D104" s="193" t="s">
        <v>331</v>
      </c>
      <c r="E104" s="193" t="s">
        <v>133</v>
      </c>
      <c r="F104" s="193" t="s">
        <v>134</v>
      </c>
      <c r="G104" s="193" t="s">
        <v>318</v>
      </c>
      <c r="H104" s="193" t="s">
        <v>319</v>
      </c>
      <c r="I104" s="89">
        <v>30000</v>
      </c>
      <c r="J104" s="89">
        <v>30000</v>
      </c>
      <c r="K104" s="32"/>
      <c r="L104" s="32"/>
      <c r="M104" s="89">
        <v>30000</v>
      </c>
      <c r="N104" s="32"/>
      <c r="O104" s="89"/>
      <c r="P104" s="89"/>
      <c r="Q104" s="89"/>
      <c r="R104" s="89"/>
      <c r="S104" s="89"/>
      <c r="T104" s="89"/>
      <c r="U104" s="89"/>
      <c r="V104" s="89"/>
      <c r="W104" s="89"/>
      <c r="X104" s="89"/>
    </row>
    <row r="105" ht="20.25" customHeight="1" spans="1:24">
      <c r="A105" s="193" t="s">
        <v>70</v>
      </c>
      <c r="B105" s="193" t="s">
        <v>79</v>
      </c>
      <c r="C105" s="193" t="s">
        <v>362</v>
      </c>
      <c r="D105" s="193" t="s">
        <v>280</v>
      </c>
      <c r="E105" s="193" t="s">
        <v>161</v>
      </c>
      <c r="F105" s="193" t="s">
        <v>162</v>
      </c>
      <c r="G105" s="193" t="s">
        <v>273</v>
      </c>
      <c r="H105" s="193" t="s">
        <v>274</v>
      </c>
      <c r="I105" s="89">
        <v>845076</v>
      </c>
      <c r="J105" s="89">
        <v>845076</v>
      </c>
      <c r="K105" s="32"/>
      <c r="L105" s="32"/>
      <c r="M105" s="89">
        <v>845076</v>
      </c>
      <c r="N105" s="32"/>
      <c r="O105" s="89"/>
      <c r="P105" s="89"/>
      <c r="Q105" s="89"/>
      <c r="R105" s="89"/>
      <c r="S105" s="89"/>
      <c r="T105" s="89"/>
      <c r="U105" s="89"/>
      <c r="V105" s="89"/>
      <c r="W105" s="89"/>
      <c r="X105" s="89"/>
    </row>
    <row r="106" ht="20.25" customHeight="1" spans="1:24">
      <c r="A106" s="193" t="s">
        <v>70</v>
      </c>
      <c r="B106" s="193" t="s">
        <v>79</v>
      </c>
      <c r="C106" s="193" t="s">
        <v>362</v>
      </c>
      <c r="D106" s="193" t="s">
        <v>280</v>
      </c>
      <c r="E106" s="193" t="s">
        <v>161</v>
      </c>
      <c r="F106" s="193" t="s">
        <v>162</v>
      </c>
      <c r="G106" s="193" t="s">
        <v>275</v>
      </c>
      <c r="H106" s="193" t="s">
        <v>276</v>
      </c>
      <c r="I106" s="89">
        <v>470148</v>
      </c>
      <c r="J106" s="89">
        <v>470148</v>
      </c>
      <c r="K106" s="32"/>
      <c r="L106" s="32"/>
      <c r="M106" s="89">
        <v>470148</v>
      </c>
      <c r="N106" s="32"/>
      <c r="O106" s="89"/>
      <c r="P106" s="89"/>
      <c r="Q106" s="89"/>
      <c r="R106" s="89"/>
      <c r="S106" s="89"/>
      <c r="T106" s="89"/>
      <c r="U106" s="89"/>
      <c r="V106" s="89"/>
      <c r="W106" s="89"/>
      <c r="X106" s="89"/>
    </row>
    <row r="107" ht="20.25" customHeight="1" spans="1:24">
      <c r="A107" s="193" t="s">
        <v>70</v>
      </c>
      <c r="B107" s="193" t="s">
        <v>79</v>
      </c>
      <c r="C107" s="193" t="s">
        <v>362</v>
      </c>
      <c r="D107" s="193" t="s">
        <v>280</v>
      </c>
      <c r="E107" s="193" t="s">
        <v>161</v>
      </c>
      <c r="F107" s="193" t="s">
        <v>162</v>
      </c>
      <c r="G107" s="193" t="s">
        <v>275</v>
      </c>
      <c r="H107" s="193" t="s">
        <v>276</v>
      </c>
      <c r="I107" s="89">
        <v>144000</v>
      </c>
      <c r="J107" s="89">
        <v>144000</v>
      </c>
      <c r="K107" s="32"/>
      <c r="L107" s="32"/>
      <c r="M107" s="89">
        <v>144000</v>
      </c>
      <c r="N107" s="32"/>
      <c r="O107" s="89"/>
      <c r="P107" s="89"/>
      <c r="Q107" s="89"/>
      <c r="R107" s="89"/>
      <c r="S107" s="89"/>
      <c r="T107" s="89"/>
      <c r="U107" s="89"/>
      <c r="V107" s="89"/>
      <c r="W107" s="89"/>
      <c r="X107" s="89"/>
    </row>
    <row r="108" ht="20.25" customHeight="1" spans="1:24">
      <c r="A108" s="193" t="s">
        <v>70</v>
      </c>
      <c r="B108" s="193" t="s">
        <v>79</v>
      </c>
      <c r="C108" s="193" t="s">
        <v>362</v>
      </c>
      <c r="D108" s="193" t="s">
        <v>280</v>
      </c>
      <c r="E108" s="193" t="s">
        <v>161</v>
      </c>
      <c r="F108" s="193" t="s">
        <v>162</v>
      </c>
      <c r="G108" s="193" t="s">
        <v>281</v>
      </c>
      <c r="H108" s="193" t="s">
        <v>282</v>
      </c>
      <c r="I108" s="89">
        <v>431820</v>
      </c>
      <c r="J108" s="89">
        <v>431820</v>
      </c>
      <c r="K108" s="32"/>
      <c r="L108" s="32"/>
      <c r="M108" s="89">
        <v>431820</v>
      </c>
      <c r="N108" s="32"/>
      <c r="O108" s="89"/>
      <c r="P108" s="89"/>
      <c r="Q108" s="89"/>
      <c r="R108" s="89"/>
      <c r="S108" s="89"/>
      <c r="T108" s="89"/>
      <c r="U108" s="89"/>
      <c r="V108" s="89"/>
      <c r="W108" s="89"/>
      <c r="X108" s="89"/>
    </row>
    <row r="109" ht="20.25" customHeight="1" spans="1:24">
      <c r="A109" s="193" t="s">
        <v>70</v>
      </c>
      <c r="B109" s="193" t="s">
        <v>79</v>
      </c>
      <c r="C109" s="193" t="s">
        <v>363</v>
      </c>
      <c r="D109" s="193" t="s">
        <v>284</v>
      </c>
      <c r="E109" s="193" t="s">
        <v>137</v>
      </c>
      <c r="F109" s="193" t="s">
        <v>138</v>
      </c>
      <c r="G109" s="193" t="s">
        <v>285</v>
      </c>
      <c r="H109" s="193" t="s">
        <v>286</v>
      </c>
      <c r="I109" s="89">
        <v>388980</v>
      </c>
      <c r="J109" s="89">
        <v>388980</v>
      </c>
      <c r="K109" s="32"/>
      <c r="L109" s="32"/>
      <c r="M109" s="89">
        <v>388980</v>
      </c>
      <c r="N109" s="32"/>
      <c r="O109" s="89"/>
      <c r="P109" s="89"/>
      <c r="Q109" s="89"/>
      <c r="R109" s="89"/>
      <c r="S109" s="89"/>
      <c r="T109" s="89"/>
      <c r="U109" s="89"/>
      <c r="V109" s="89"/>
      <c r="W109" s="89"/>
      <c r="X109" s="89"/>
    </row>
    <row r="110" ht="20.25" customHeight="1" spans="1:24">
      <c r="A110" s="193" t="s">
        <v>70</v>
      </c>
      <c r="B110" s="193" t="s">
        <v>79</v>
      </c>
      <c r="C110" s="193" t="s">
        <v>363</v>
      </c>
      <c r="D110" s="193" t="s">
        <v>284</v>
      </c>
      <c r="E110" s="193" t="s">
        <v>139</v>
      </c>
      <c r="F110" s="193" t="s">
        <v>140</v>
      </c>
      <c r="G110" s="193" t="s">
        <v>287</v>
      </c>
      <c r="H110" s="193" t="s">
        <v>288</v>
      </c>
      <c r="I110" s="89">
        <v>194500</v>
      </c>
      <c r="J110" s="89">
        <v>194500</v>
      </c>
      <c r="K110" s="32"/>
      <c r="L110" s="32"/>
      <c r="M110" s="89">
        <v>194500</v>
      </c>
      <c r="N110" s="32"/>
      <c r="O110" s="89"/>
      <c r="P110" s="89"/>
      <c r="Q110" s="89"/>
      <c r="R110" s="89"/>
      <c r="S110" s="89"/>
      <c r="T110" s="89"/>
      <c r="U110" s="89"/>
      <c r="V110" s="89"/>
      <c r="W110" s="89"/>
      <c r="X110" s="89"/>
    </row>
    <row r="111" ht="20.25" customHeight="1" spans="1:24">
      <c r="A111" s="193" t="s">
        <v>70</v>
      </c>
      <c r="B111" s="193" t="s">
        <v>79</v>
      </c>
      <c r="C111" s="193" t="s">
        <v>363</v>
      </c>
      <c r="D111" s="193" t="s">
        <v>284</v>
      </c>
      <c r="E111" s="193" t="s">
        <v>187</v>
      </c>
      <c r="F111" s="193" t="s">
        <v>188</v>
      </c>
      <c r="G111" s="193" t="s">
        <v>289</v>
      </c>
      <c r="H111" s="193" t="s">
        <v>290</v>
      </c>
      <c r="I111" s="89">
        <v>192060</v>
      </c>
      <c r="J111" s="89">
        <v>192060</v>
      </c>
      <c r="K111" s="32"/>
      <c r="L111" s="32"/>
      <c r="M111" s="89">
        <v>192060</v>
      </c>
      <c r="N111" s="32"/>
      <c r="O111" s="89"/>
      <c r="P111" s="89"/>
      <c r="Q111" s="89"/>
      <c r="R111" s="89"/>
      <c r="S111" s="89"/>
      <c r="T111" s="89"/>
      <c r="U111" s="89"/>
      <c r="V111" s="89"/>
      <c r="W111" s="89"/>
      <c r="X111" s="89"/>
    </row>
    <row r="112" ht="20.25" customHeight="1" spans="1:24">
      <c r="A112" s="193" t="s">
        <v>70</v>
      </c>
      <c r="B112" s="193" t="s">
        <v>79</v>
      </c>
      <c r="C112" s="193" t="s">
        <v>363</v>
      </c>
      <c r="D112" s="193" t="s">
        <v>284</v>
      </c>
      <c r="E112" s="193" t="s">
        <v>189</v>
      </c>
      <c r="F112" s="193" t="s">
        <v>190</v>
      </c>
      <c r="G112" s="193" t="s">
        <v>291</v>
      </c>
      <c r="H112" s="193" t="s">
        <v>292</v>
      </c>
      <c r="I112" s="89">
        <v>121560</v>
      </c>
      <c r="J112" s="89">
        <v>121560</v>
      </c>
      <c r="K112" s="32"/>
      <c r="L112" s="32"/>
      <c r="M112" s="89">
        <v>121560</v>
      </c>
      <c r="N112" s="32"/>
      <c r="O112" s="89"/>
      <c r="P112" s="89"/>
      <c r="Q112" s="89"/>
      <c r="R112" s="89"/>
      <c r="S112" s="89"/>
      <c r="T112" s="89"/>
      <c r="U112" s="89"/>
      <c r="V112" s="89"/>
      <c r="W112" s="89"/>
      <c r="X112" s="89"/>
    </row>
    <row r="113" ht="20.25" customHeight="1" spans="1:24">
      <c r="A113" s="193" t="s">
        <v>70</v>
      </c>
      <c r="B113" s="193" t="s">
        <v>79</v>
      </c>
      <c r="C113" s="193" t="s">
        <v>363</v>
      </c>
      <c r="D113" s="193" t="s">
        <v>284</v>
      </c>
      <c r="E113" s="193" t="s">
        <v>161</v>
      </c>
      <c r="F113" s="193" t="s">
        <v>162</v>
      </c>
      <c r="G113" s="193" t="s">
        <v>293</v>
      </c>
      <c r="H113" s="193" t="s">
        <v>294</v>
      </c>
      <c r="I113" s="89">
        <v>17028</v>
      </c>
      <c r="J113" s="89">
        <v>17028</v>
      </c>
      <c r="K113" s="32"/>
      <c r="L113" s="32"/>
      <c r="M113" s="89">
        <v>17028</v>
      </c>
      <c r="N113" s="32"/>
      <c r="O113" s="89"/>
      <c r="P113" s="89"/>
      <c r="Q113" s="89"/>
      <c r="R113" s="89"/>
      <c r="S113" s="89"/>
      <c r="T113" s="89"/>
      <c r="U113" s="89"/>
      <c r="V113" s="89"/>
      <c r="W113" s="89"/>
      <c r="X113" s="89"/>
    </row>
    <row r="114" ht="20.25" customHeight="1" spans="1:24">
      <c r="A114" s="193" t="s">
        <v>70</v>
      </c>
      <c r="B114" s="193" t="s">
        <v>79</v>
      </c>
      <c r="C114" s="193" t="s">
        <v>363</v>
      </c>
      <c r="D114" s="193" t="s">
        <v>284</v>
      </c>
      <c r="E114" s="193" t="s">
        <v>191</v>
      </c>
      <c r="F114" s="193" t="s">
        <v>192</v>
      </c>
      <c r="G114" s="193" t="s">
        <v>293</v>
      </c>
      <c r="H114" s="193" t="s">
        <v>294</v>
      </c>
      <c r="I114" s="89">
        <v>21660</v>
      </c>
      <c r="J114" s="89">
        <v>21660</v>
      </c>
      <c r="K114" s="32"/>
      <c r="L114" s="32"/>
      <c r="M114" s="89">
        <v>21660</v>
      </c>
      <c r="N114" s="32"/>
      <c r="O114" s="89"/>
      <c r="P114" s="89"/>
      <c r="Q114" s="89"/>
      <c r="R114" s="89"/>
      <c r="S114" s="89"/>
      <c r="T114" s="89"/>
      <c r="U114" s="89"/>
      <c r="V114" s="89"/>
      <c r="W114" s="89"/>
      <c r="X114" s="89"/>
    </row>
    <row r="115" ht="20.25" customHeight="1" spans="1:24">
      <c r="A115" s="193" t="s">
        <v>70</v>
      </c>
      <c r="B115" s="193" t="s">
        <v>79</v>
      </c>
      <c r="C115" s="193" t="s">
        <v>363</v>
      </c>
      <c r="D115" s="193" t="s">
        <v>284</v>
      </c>
      <c r="E115" s="193" t="s">
        <v>191</v>
      </c>
      <c r="F115" s="193" t="s">
        <v>192</v>
      </c>
      <c r="G115" s="193" t="s">
        <v>293</v>
      </c>
      <c r="H115" s="193" t="s">
        <v>294</v>
      </c>
      <c r="I115" s="89">
        <v>4872</v>
      </c>
      <c r="J115" s="89">
        <v>4872</v>
      </c>
      <c r="K115" s="32"/>
      <c r="L115" s="32"/>
      <c r="M115" s="89">
        <v>4872</v>
      </c>
      <c r="N115" s="32"/>
      <c r="O115" s="89"/>
      <c r="P115" s="89"/>
      <c r="Q115" s="89"/>
      <c r="R115" s="89"/>
      <c r="S115" s="89"/>
      <c r="T115" s="89"/>
      <c r="U115" s="89"/>
      <c r="V115" s="89"/>
      <c r="W115" s="89"/>
      <c r="X115" s="89"/>
    </row>
    <row r="116" ht="20.25" customHeight="1" spans="1:24">
      <c r="A116" s="193" t="s">
        <v>70</v>
      </c>
      <c r="B116" s="193" t="s">
        <v>79</v>
      </c>
      <c r="C116" s="193" t="s">
        <v>364</v>
      </c>
      <c r="D116" s="193" t="s">
        <v>205</v>
      </c>
      <c r="E116" s="193" t="s">
        <v>204</v>
      </c>
      <c r="F116" s="193" t="s">
        <v>205</v>
      </c>
      <c r="G116" s="193" t="s">
        <v>296</v>
      </c>
      <c r="H116" s="193" t="s">
        <v>205</v>
      </c>
      <c r="I116" s="89">
        <v>473376</v>
      </c>
      <c r="J116" s="89">
        <v>473376</v>
      </c>
      <c r="K116" s="32"/>
      <c r="L116" s="32"/>
      <c r="M116" s="89">
        <v>473376</v>
      </c>
      <c r="N116" s="32"/>
      <c r="O116" s="89"/>
      <c r="P116" s="89"/>
      <c r="Q116" s="89"/>
      <c r="R116" s="89"/>
      <c r="S116" s="89"/>
      <c r="T116" s="89"/>
      <c r="U116" s="89"/>
      <c r="V116" s="89"/>
      <c r="W116" s="89"/>
      <c r="X116" s="89"/>
    </row>
    <row r="117" ht="20.25" customHeight="1" spans="1:24">
      <c r="A117" s="193" t="s">
        <v>70</v>
      </c>
      <c r="B117" s="193" t="s">
        <v>79</v>
      </c>
      <c r="C117" s="193" t="s">
        <v>365</v>
      </c>
      <c r="D117" s="193" t="s">
        <v>305</v>
      </c>
      <c r="E117" s="193" t="s">
        <v>135</v>
      </c>
      <c r="F117" s="193" t="s">
        <v>136</v>
      </c>
      <c r="G117" s="193" t="s">
        <v>320</v>
      </c>
      <c r="H117" s="193" t="s">
        <v>321</v>
      </c>
      <c r="I117" s="89">
        <v>5400</v>
      </c>
      <c r="J117" s="89">
        <v>5400</v>
      </c>
      <c r="K117" s="32"/>
      <c r="L117" s="32"/>
      <c r="M117" s="89">
        <v>5400</v>
      </c>
      <c r="N117" s="32"/>
      <c r="O117" s="89"/>
      <c r="P117" s="89"/>
      <c r="Q117" s="89"/>
      <c r="R117" s="89"/>
      <c r="S117" s="89"/>
      <c r="T117" s="89"/>
      <c r="U117" s="89"/>
      <c r="V117" s="89"/>
      <c r="W117" s="89"/>
      <c r="X117" s="89"/>
    </row>
    <row r="118" ht="20.25" customHeight="1" spans="1:24">
      <c r="A118" s="193" t="s">
        <v>70</v>
      </c>
      <c r="B118" s="193" t="s">
        <v>79</v>
      </c>
      <c r="C118" s="193" t="s">
        <v>366</v>
      </c>
      <c r="D118" s="193" t="s">
        <v>323</v>
      </c>
      <c r="E118" s="193" t="s">
        <v>135</v>
      </c>
      <c r="F118" s="193" t="s">
        <v>136</v>
      </c>
      <c r="G118" s="193" t="s">
        <v>324</v>
      </c>
      <c r="H118" s="193" t="s">
        <v>325</v>
      </c>
      <c r="I118" s="89">
        <v>183600</v>
      </c>
      <c r="J118" s="89">
        <v>183600</v>
      </c>
      <c r="K118" s="32"/>
      <c r="L118" s="32"/>
      <c r="M118" s="89">
        <v>183600</v>
      </c>
      <c r="N118" s="32"/>
      <c r="O118" s="89"/>
      <c r="P118" s="89"/>
      <c r="Q118" s="89"/>
      <c r="R118" s="89"/>
      <c r="S118" s="89"/>
      <c r="T118" s="89"/>
      <c r="U118" s="89"/>
      <c r="V118" s="89"/>
      <c r="W118" s="89"/>
      <c r="X118" s="89"/>
    </row>
    <row r="119" ht="20.25" customHeight="1" spans="1:24">
      <c r="A119" s="193" t="s">
        <v>70</v>
      </c>
      <c r="B119" s="193" t="s">
        <v>79</v>
      </c>
      <c r="C119" s="193" t="s">
        <v>367</v>
      </c>
      <c r="D119" s="193" t="s">
        <v>327</v>
      </c>
      <c r="E119" s="193" t="s">
        <v>161</v>
      </c>
      <c r="F119" s="193" t="s">
        <v>162</v>
      </c>
      <c r="G119" s="193" t="s">
        <v>277</v>
      </c>
      <c r="H119" s="193" t="s">
        <v>278</v>
      </c>
      <c r="I119" s="89">
        <v>825600</v>
      </c>
      <c r="J119" s="89">
        <v>825600</v>
      </c>
      <c r="K119" s="32"/>
      <c r="L119" s="32"/>
      <c r="M119" s="89">
        <v>825600</v>
      </c>
      <c r="N119" s="32"/>
      <c r="O119" s="89"/>
      <c r="P119" s="89"/>
      <c r="Q119" s="89"/>
      <c r="R119" s="89"/>
      <c r="S119" s="89"/>
      <c r="T119" s="89"/>
      <c r="U119" s="89"/>
      <c r="V119" s="89"/>
      <c r="W119" s="89"/>
      <c r="X119" s="89"/>
    </row>
    <row r="120" ht="20.25" customHeight="1" spans="1:24">
      <c r="A120" s="193" t="s">
        <v>70</v>
      </c>
      <c r="B120" s="193" t="s">
        <v>79</v>
      </c>
      <c r="C120" s="193" t="s">
        <v>368</v>
      </c>
      <c r="D120" s="193" t="s">
        <v>360</v>
      </c>
      <c r="E120" s="193" t="s">
        <v>143</v>
      </c>
      <c r="F120" s="193" t="s">
        <v>144</v>
      </c>
      <c r="G120" s="193" t="s">
        <v>324</v>
      </c>
      <c r="H120" s="193" t="s">
        <v>325</v>
      </c>
      <c r="I120" s="89">
        <v>10920</v>
      </c>
      <c r="J120" s="89">
        <v>10920</v>
      </c>
      <c r="K120" s="32"/>
      <c r="L120" s="32"/>
      <c r="M120" s="89">
        <v>10920</v>
      </c>
      <c r="N120" s="32"/>
      <c r="O120" s="89"/>
      <c r="P120" s="89"/>
      <c r="Q120" s="89"/>
      <c r="R120" s="89"/>
      <c r="S120" s="89"/>
      <c r="T120" s="89"/>
      <c r="U120" s="89"/>
      <c r="V120" s="89"/>
      <c r="W120" s="89"/>
      <c r="X120" s="89"/>
    </row>
    <row r="121" ht="20.25" customHeight="1" spans="1:24">
      <c r="A121" s="193" t="s">
        <v>70</v>
      </c>
      <c r="B121" s="193" t="s">
        <v>79</v>
      </c>
      <c r="C121" s="193" t="s">
        <v>369</v>
      </c>
      <c r="D121" s="193" t="s">
        <v>331</v>
      </c>
      <c r="E121" s="193" t="s">
        <v>135</v>
      </c>
      <c r="F121" s="193" t="s">
        <v>136</v>
      </c>
      <c r="G121" s="193" t="s">
        <v>318</v>
      </c>
      <c r="H121" s="193" t="s">
        <v>319</v>
      </c>
      <c r="I121" s="89">
        <v>27000</v>
      </c>
      <c r="J121" s="89">
        <v>27000</v>
      </c>
      <c r="K121" s="32"/>
      <c r="L121" s="32"/>
      <c r="M121" s="89">
        <v>27000</v>
      </c>
      <c r="N121" s="32"/>
      <c r="O121" s="89"/>
      <c r="P121" s="89"/>
      <c r="Q121" s="89"/>
      <c r="R121" s="89"/>
      <c r="S121" s="89"/>
      <c r="T121" s="89"/>
      <c r="U121" s="89"/>
      <c r="V121" s="89"/>
      <c r="W121" s="89"/>
      <c r="X121" s="89"/>
    </row>
    <row r="122" ht="20.25" customHeight="1" spans="1:24">
      <c r="A122" s="193" t="s">
        <v>70</v>
      </c>
      <c r="B122" s="193" t="s">
        <v>81</v>
      </c>
      <c r="C122" s="193" t="s">
        <v>370</v>
      </c>
      <c r="D122" s="193" t="s">
        <v>280</v>
      </c>
      <c r="E122" s="193" t="s">
        <v>161</v>
      </c>
      <c r="F122" s="193" t="s">
        <v>162</v>
      </c>
      <c r="G122" s="193" t="s">
        <v>273</v>
      </c>
      <c r="H122" s="193" t="s">
        <v>274</v>
      </c>
      <c r="I122" s="89">
        <v>1008600</v>
      </c>
      <c r="J122" s="89">
        <v>1008600</v>
      </c>
      <c r="K122" s="32"/>
      <c r="L122" s="32"/>
      <c r="M122" s="89">
        <v>1008600</v>
      </c>
      <c r="N122" s="32"/>
      <c r="O122" s="89"/>
      <c r="P122" s="89"/>
      <c r="Q122" s="89"/>
      <c r="R122" s="89"/>
      <c r="S122" s="89"/>
      <c r="T122" s="89"/>
      <c r="U122" s="89"/>
      <c r="V122" s="89"/>
      <c r="W122" s="89"/>
      <c r="X122" s="89"/>
    </row>
    <row r="123" ht="20.25" customHeight="1" spans="1:24">
      <c r="A123" s="193" t="s">
        <v>70</v>
      </c>
      <c r="B123" s="193" t="s">
        <v>81</v>
      </c>
      <c r="C123" s="193" t="s">
        <v>370</v>
      </c>
      <c r="D123" s="193" t="s">
        <v>280</v>
      </c>
      <c r="E123" s="193" t="s">
        <v>161</v>
      </c>
      <c r="F123" s="193" t="s">
        <v>162</v>
      </c>
      <c r="G123" s="193" t="s">
        <v>275</v>
      </c>
      <c r="H123" s="193" t="s">
        <v>276</v>
      </c>
      <c r="I123" s="89">
        <v>571020</v>
      </c>
      <c r="J123" s="89">
        <v>571020</v>
      </c>
      <c r="K123" s="32"/>
      <c r="L123" s="32"/>
      <c r="M123" s="89">
        <v>571020</v>
      </c>
      <c r="N123" s="32"/>
      <c r="O123" s="89"/>
      <c r="P123" s="89"/>
      <c r="Q123" s="89"/>
      <c r="R123" s="89"/>
      <c r="S123" s="89"/>
      <c r="T123" s="89"/>
      <c r="U123" s="89"/>
      <c r="V123" s="89"/>
      <c r="W123" s="89"/>
      <c r="X123" s="89"/>
    </row>
    <row r="124" ht="20.25" customHeight="1" spans="1:24">
      <c r="A124" s="193" t="s">
        <v>70</v>
      </c>
      <c r="B124" s="193" t="s">
        <v>81</v>
      </c>
      <c r="C124" s="193" t="s">
        <v>370</v>
      </c>
      <c r="D124" s="193" t="s">
        <v>280</v>
      </c>
      <c r="E124" s="193" t="s">
        <v>161</v>
      </c>
      <c r="F124" s="193" t="s">
        <v>162</v>
      </c>
      <c r="G124" s="193" t="s">
        <v>275</v>
      </c>
      <c r="H124" s="193" t="s">
        <v>276</v>
      </c>
      <c r="I124" s="89">
        <v>174000</v>
      </c>
      <c r="J124" s="89">
        <v>174000</v>
      </c>
      <c r="K124" s="32"/>
      <c r="L124" s="32"/>
      <c r="M124" s="89">
        <v>174000</v>
      </c>
      <c r="N124" s="32"/>
      <c r="O124" s="89"/>
      <c r="P124" s="89"/>
      <c r="Q124" s="89"/>
      <c r="R124" s="89"/>
      <c r="S124" s="89"/>
      <c r="T124" s="89"/>
      <c r="U124" s="89"/>
      <c r="V124" s="89"/>
      <c r="W124" s="89"/>
      <c r="X124" s="89"/>
    </row>
    <row r="125" ht="20.25" customHeight="1" spans="1:24">
      <c r="A125" s="193" t="s">
        <v>70</v>
      </c>
      <c r="B125" s="193" t="s">
        <v>81</v>
      </c>
      <c r="C125" s="193" t="s">
        <v>370</v>
      </c>
      <c r="D125" s="193" t="s">
        <v>280</v>
      </c>
      <c r="E125" s="193" t="s">
        <v>161</v>
      </c>
      <c r="F125" s="193" t="s">
        <v>162</v>
      </c>
      <c r="G125" s="193" t="s">
        <v>281</v>
      </c>
      <c r="H125" s="193" t="s">
        <v>282</v>
      </c>
      <c r="I125" s="89">
        <v>524400</v>
      </c>
      <c r="J125" s="89">
        <v>524400</v>
      </c>
      <c r="K125" s="32"/>
      <c r="L125" s="32"/>
      <c r="M125" s="89">
        <v>524400</v>
      </c>
      <c r="N125" s="32"/>
      <c r="O125" s="89"/>
      <c r="P125" s="89"/>
      <c r="Q125" s="89"/>
      <c r="R125" s="89"/>
      <c r="S125" s="89"/>
      <c r="T125" s="89"/>
      <c r="U125" s="89"/>
      <c r="V125" s="89"/>
      <c r="W125" s="89"/>
      <c r="X125" s="89"/>
    </row>
    <row r="126" ht="20.25" customHeight="1" spans="1:24">
      <c r="A126" s="193" t="s">
        <v>70</v>
      </c>
      <c r="B126" s="193" t="s">
        <v>81</v>
      </c>
      <c r="C126" s="193" t="s">
        <v>371</v>
      </c>
      <c r="D126" s="193" t="s">
        <v>284</v>
      </c>
      <c r="E126" s="193" t="s">
        <v>137</v>
      </c>
      <c r="F126" s="193" t="s">
        <v>138</v>
      </c>
      <c r="G126" s="193" t="s">
        <v>285</v>
      </c>
      <c r="H126" s="193" t="s">
        <v>286</v>
      </c>
      <c r="I126" s="89">
        <v>589500</v>
      </c>
      <c r="J126" s="89">
        <v>589500</v>
      </c>
      <c r="K126" s="32"/>
      <c r="L126" s="32"/>
      <c r="M126" s="89">
        <v>589500</v>
      </c>
      <c r="N126" s="32"/>
      <c r="O126" s="89"/>
      <c r="P126" s="89"/>
      <c r="Q126" s="89"/>
      <c r="R126" s="89"/>
      <c r="S126" s="89"/>
      <c r="T126" s="89"/>
      <c r="U126" s="89"/>
      <c r="V126" s="89"/>
      <c r="W126" s="89"/>
      <c r="X126" s="89"/>
    </row>
    <row r="127" ht="20.25" customHeight="1" spans="1:24">
      <c r="A127" s="193" t="s">
        <v>70</v>
      </c>
      <c r="B127" s="193" t="s">
        <v>81</v>
      </c>
      <c r="C127" s="193" t="s">
        <v>371</v>
      </c>
      <c r="D127" s="193" t="s">
        <v>284</v>
      </c>
      <c r="E127" s="193" t="s">
        <v>187</v>
      </c>
      <c r="F127" s="193" t="s">
        <v>188</v>
      </c>
      <c r="G127" s="193" t="s">
        <v>289</v>
      </c>
      <c r="H127" s="193" t="s">
        <v>290</v>
      </c>
      <c r="I127" s="89">
        <v>213012</v>
      </c>
      <c r="J127" s="89">
        <v>213012</v>
      </c>
      <c r="K127" s="32"/>
      <c r="L127" s="32"/>
      <c r="M127" s="89">
        <v>213012</v>
      </c>
      <c r="N127" s="32"/>
      <c r="O127" s="89"/>
      <c r="P127" s="89"/>
      <c r="Q127" s="89"/>
      <c r="R127" s="89"/>
      <c r="S127" s="89"/>
      <c r="T127" s="89"/>
      <c r="U127" s="89"/>
      <c r="V127" s="89"/>
      <c r="W127" s="89"/>
      <c r="X127" s="89"/>
    </row>
    <row r="128" ht="20.25" customHeight="1" spans="1:24">
      <c r="A128" s="193" t="s">
        <v>70</v>
      </c>
      <c r="B128" s="193" t="s">
        <v>81</v>
      </c>
      <c r="C128" s="193" t="s">
        <v>371</v>
      </c>
      <c r="D128" s="193" t="s">
        <v>284</v>
      </c>
      <c r="E128" s="193" t="s">
        <v>189</v>
      </c>
      <c r="F128" s="193" t="s">
        <v>190</v>
      </c>
      <c r="G128" s="193" t="s">
        <v>291</v>
      </c>
      <c r="H128" s="193" t="s">
        <v>292</v>
      </c>
      <c r="I128" s="89">
        <v>131424</v>
      </c>
      <c r="J128" s="89">
        <v>131424</v>
      </c>
      <c r="K128" s="32"/>
      <c r="L128" s="32"/>
      <c r="M128" s="89">
        <v>131424</v>
      </c>
      <c r="N128" s="32"/>
      <c r="O128" s="89"/>
      <c r="P128" s="89"/>
      <c r="Q128" s="89"/>
      <c r="R128" s="89"/>
      <c r="S128" s="89"/>
      <c r="T128" s="89"/>
      <c r="U128" s="89"/>
      <c r="V128" s="89"/>
      <c r="W128" s="89"/>
      <c r="X128" s="89"/>
    </row>
    <row r="129" ht="20.25" customHeight="1" spans="1:24">
      <c r="A129" s="193" t="s">
        <v>70</v>
      </c>
      <c r="B129" s="193" t="s">
        <v>81</v>
      </c>
      <c r="C129" s="193" t="s">
        <v>371</v>
      </c>
      <c r="D129" s="193" t="s">
        <v>284</v>
      </c>
      <c r="E129" s="193" t="s">
        <v>161</v>
      </c>
      <c r="F129" s="193" t="s">
        <v>162</v>
      </c>
      <c r="G129" s="193" t="s">
        <v>293</v>
      </c>
      <c r="H129" s="193" t="s">
        <v>294</v>
      </c>
      <c r="I129" s="89">
        <v>13548</v>
      </c>
      <c r="J129" s="89">
        <v>13548</v>
      </c>
      <c r="K129" s="32"/>
      <c r="L129" s="32"/>
      <c r="M129" s="89">
        <v>13548</v>
      </c>
      <c r="N129" s="32"/>
      <c r="O129" s="89"/>
      <c r="P129" s="89"/>
      <c r="Q129" s="89"/>
      <c r="R129" s="89"/>
      <c r="S129" s="89"/>
      <c r="T129" s="89"/>
      <c r="U129" s="89"/>
      <c r="V129" s="89"/>
      <c r="W129" s="89"/>
      <c r="X129" s="89"/>
    </row>
    <row r="130" ht="20.25" customHeight="1" spans="1:24">
      <c r="A130" s="193" t="s">
        <v>70</v>
      </c>
      <c r="B130" s="193" t="s">
        <v>81</v>
      </c>
      <c r="C130" s="193" t="s">
        <v>371</v>
      </c>
      <c r="D130" s="193" t="s">
        <v>284</v>
      </c>
      <c r="E130" s="193" t="s">
        <v>191</v>
      </c>
      <c r="F130" s="193" t="s">
        <v>192</v>
      </c>
      <c r="G130" s="193" t="s">
        <v>293</v>
      </c>
      <c r="H130" s="193" t="s">
        <v>294</v>
      </c>
      <c r="I130" s="89">
        <v>18600</v>
      </c>
      <c r="J130" s="89">
        <v>18600</v>
      </c>
      <c r="K130" s="32"/>
      <c r="L130" s="32"/>
      <c r="M130" s="89">
        <v>18600</v>
      </c>
      <c r="N130" s="32"/>
      <c r="O130" s="89"/>
      <c r="P130" s="89"/>
      <c r="Q130" s="89"/>
      <c r="R130" s="89"/>
      <c r="S130" s="89"/>
      <c r="T130" s="89"/>
      <c r="U130" s="89"/>
      <c r="V130" s="89"/>
      <c r="W130" s="89"/>
      <c r="X130" s="89"/>
    </row>
    <row r="131" ht="20.25" customHeight="1" spans="1:24">
      <c r="A131" s="193" t="s">
        <v>70</v>
      </c>
      <c r="B131" s="193" t="s">
        <v>81</v>
      </c>
      <c r="C131" s="193" t="s">
        <v>371</v>
      </c>
      <c r="D131" s="193" t="s">
        <v>284</v>
      </c>
      <c r="E131" s="193" t="s">
        <v>191</v>
      </c>
      <c r="F131" s="193" t="s">
        <v>192</v>
      </c>
      <c r="G131" s="193" t="s">
        <v>293</v>
      </c>
      <c r="H131" s="193" t="s">
        <v>294</v>
      </c>
      <c r="I131" s="89">
        <v>4500</v>
      </c>
      <c r="J131" s="89">
        <v>4500</v>
      </c>
      <c r="K131" s="32"/>
      <c r="L131" s="32"/>
      <c r="M131" s="89">
        <v>4500</v>
      </c>
      <c r="N131" s="32"/>
      <c r="O131" s="89"/>
      <c r="P131" s="89"/>
      <c r="Q131" s="89"/>
      <c r="R131" s="89"/>
      <c r="S131" s="89"/>
      <c r="T131" s="89"/>
      <c r="U131" s="89"/>
      <c r="V131" s="89"/>
      <c r="W131" s="89"/>
      <c r="X131" s="89"/>
    </row>
    <row r="132" ht="20.25" customHeight="1" spans="1:24">
      <c r="A132" s="193" t="s">
        <v>70</v>
      </c>
      <c r="B132" s="193" t="s">
        <v>81</v>
      </c>
      <c r="C132" s="193" t="s">
        <v>372</v>
      </c>
      <c r="D132" s="193" t="s">
        <v>205</v>
      </c>
      <c r="E132" s="193" t="s">
        <v>204</v>
      </c>
      <c r="F132" s="193" t="s">
        <v>205</v>
      </c>
      <c r="G132" s="193" t="s">
        <v>296</v>
      </c>
      <c r="H132" s="193" t="s">
        <v>205</v>
      </c>
      <c r="I132" s="89">
        <v>445668</v>
      </c>
      <c r="J132" s="89">
        <v>445668</v>
      </c>
      <c r="K132" s="32"/>
      <c r="L132" s="32"/>
      <c r="M132" s="89">
        <v>445668</v>
      </c>
      <c r="N132" s="32"/>
      <c r="O132" s="89"/>
      <c r="P132" s="89"/>
      <c r="Q132" s="89"/>
      <c r="R132" s="89"/>
      <c r="S132" s="89"/>
      <c r="T132" s="89"/>
      <c r="U132" s="89"/>
      <c r="V132" s="89"/>
      <c r="W132" s="89"/>
      <c r="X132" s="89"/>
    </row>
    <row r="133" ht="20.25" customHeight="1" spans="1:24">
      <c r="A133" s="193" t="s">
        <v>70</v>
      </c>
      <c r="B133" s="193" t="s">
        <v>81</v>
      </c>
      <c r="C133" s="193" t="s">
        <v>373</v>
      </c>
      <c r="D133" s="193" t="s">
        <v>305</v>
      </c>
      <c r="E133" s="193" t="s">
        <v>135</v>
      </c>
      <c r="F133" s="193" t="s">
        <v>136</v>
      </c>
      <c r="G133" s="193" t="s">
        <v>320</v>
      </c>
      <c r="H133" s="193" t="s">
        <v>321</v>
      </c>
      <c r="I133" s="89">
        <v>4200</v>
      </c>
      <c r="J133" s="89">
        <v>4200</v>
      </c>
      <c r="K133" s="32"/>
      <c r="L133" s="32"/>
      <c r="M133" s="89">
        <v>4200</v>
      </c>
      <c r="N133" s="32"/>
      <c r="O133" s="89"/>
      <c r="P133" s="89"/>
      <c r="Q133" s="89"/>
      <c r="R133" s="89"/>
      <c r="S133" s="89"/>
      <c r="T133" s="89"/>
      <c r="U133" s="89"/>
      <c r="V133" s="89"/>
      <c r="W133" s="89"/>
      <c r="X133" s="89"/>
    </row>
    <row r="134" ht="20.25" customHeight="1" spans="1:24">
      <c r="A134" s="193" t="s">
        <v>70</v>
      </c>
      <c r="B134" s="193" t="s">
        <v>81</v>
      </c>
      <c r="C134" s="193" t="s">
        <v>374</v>
      </c>
      <c r="D134" s="193" t="s">
        <v>323</v>
      </c>
      <c r="E134" s="193" t="s">
        <v>135</v>
      </c>
      <c r="F134" s="193" t="s">
        <v>136</v>
      </c>
      <c r="G134" s="193" t="s">
        <v>324</v>
      </c>
      <c r="H134" s="193" t="s">
        <v>325</v>
      </c>
      <c r="I134" s="89">
        <v>142800</v>
      </c>
      <c r="J134" s="89">
        <v>142800</v>
      </c>
      <c r="K134" s="32"/>
      <c r="L134" s="32"/>
      <c r="M134" s="89">
        <v>142800</v>
      </c>
      <c r="N134" s="32"/>
      <c r="O134" s="89"/>
      <c r="P134" s="89"/>
      <c r="Q134" s="89"/>
      <c r="R134" s="89"/>
      <c r="S134" s="89"/>
      <c r="T134" s="89"/>
      <c r="U134" s="89"/>
      <c r="V134" s="89"/>
      <c r="W134" s="89"/>
      <c r="X134" s="89"/>
    </row>
    <row r="135" ht="20.25" customHeight="1" spans="1:24">
      <c r="A135" s="193" t="s">
        <v>70</v>
      </c>
      <c r="B135" s="193" t="s">
        <v>81</v>
      </c>
      <c r="C135" s="193" t="s">
        <v>375</v>
      </c>
      <c r="D135" s="193" t="s">
        <v>327</v>
      </c>
      <c r="E135" s="193" t="s">
        <v>161</v>
      </c>
      <c r="F135" s="193" t="s">
        <v>162</v>
      </c>
      <c r="G135" s="193" t="s">
        <v>277</v>
      </c>
      <c r="H135" s="193" t="s">
        <v>278</v>
      </c>
      <c r="I135" s="89">
        <v>997600</v>
      </c>
      <c r="J135" s="89">
        <v>997600</v>
      </c>
      <c r="K135" s="32"/>
      <c r="L135" s="32"/>
      <c r="M135" s="89">
        <v>997600</v>
      </c>
      <c r="N135" s="32"/>
      <c r="O135" s="89"/>
      <c r="P135" s="89"/>
      <c r="Q135" s="89"/>
      <c r="R135" s="89"/>
      <c r="S135" s="89"/>
      <c r="T135" s="89"/>
      <c r="U135" s="89"/>
      <c r="V135" s="89"/>
      <c r="W135" s="89"/>
      <c r="X135" s="89"/>
    </row>
    <row r="136" ht="20.25" customHeight="1" spans="1:24">
      <c r="A136" s="193" t="s">
        <v>70</v>
      </c>
      <c r="B136" s="193" t="s">
        <v>81</v>
      </c>
      <c r="C136" s="193" t="s">
        <v>376</v>
      </c>
      <c r="D136" s="193" t="s">
        <v>360</v>
      </c>
      <c r="E136" s="193" t="s">
        <v>143</v>
      </c>
      <c r="F136" s="193" t="s">
        <v>144</v>
      </c>
      <c r="G136" s="193" t="s">
        <v>324</v>
      </c>
      <c r="H136" s="193" t="s">
        <v>325</v>
      </c>
      <c r="I136" s="89">
        <v>10920</v>
      </c>
      <c r="J136" s="89">
        <v>10920</v>
      </c>
      <c r="K136" s="32"/>
      <c r="L136" s="32"/>
      <c r="M136" s="89">
        <v>10920</v>
      </c>
      <c r="N136" s="32"/>
      <c r="O136" s="89"/>
      <c r="P136" s="89"/>
      <c r="Q136" s="89"/>
      <c r="R136" s="89"/>
      <c r="S136" s="89"/>
      <c r="T136" s="89"/>
      <c r="U136" s="89"/>
      <c r="V136" s="89"/>
      <c r="W136" s="89"/>
      <c r="X136" s="89"/>
    </row>
    <row r="137" ht="20.25" customHeight="1" spans="1:24">
      <c r="A137" s="193" t="s">
        <v>70</v>
      </c>
      <c r="B137" s="193" t="s">
        <v>81</v>
      </c>
      <c r="C137" s="193" t="s">
        <v>377</v>
      </c>
      <c r="D137" s="193" t="s">
        <v>331</v>
      </c>
      <c r="E137" s="193" t="s">
        <v>135</v>
      </c>
      <c r="F137" s="193" t="s">
        <v>136</v>
      </c>
      <c r="G137" s="193" t="s">
        <v>318</v>
      </c>
      <c r="H137" s="193" t="s">
        <v>319</v>
      </c>
      <c r="I137" s="89">
        <v>21000</v>
      </c>
      <c r="J137" s="89">
        <v>21000</v>
      </c>
      <c r="K137" s="32"/>
      <c r="L137" s="32"/>
      <c r="M137" s="89">
        <v>21000</v>
      </c>
      <c r="N137" s="32"/>
      <c r="O137" s="89"/>
      <c r="P137" s="89"/>
      <c r="Q137" s="89"/>
      <c r="R137" s="89"/>
      <c r="S137" s="89"/>
      <c r="T137" s="89"/>
      <c r="U137" s="89"/>
      <c r="V137" s="89"/>
      <c r="W137" s="89"/>
      <c r="X137" s="89"/>
    </row>
    <row r="138" ht="20.25" customHeight="1" spans="1:24">
      <c r="A138" s="193" t="s">
        <v>70</v>
      </c>
      <c r="B138" s="193" t="s">
        <v>83</v>
      </c>
      <c r="C138" s="193" t="s">
        <v>378</v>
      </c>
      <c r="D138" s="193" t="s">
        <v>280</v>
      </c>
      <c r="E138" s="193" t="s">
        <v>167</v>
      </c>
      <c r="F138" s="193" t="s">
        <v>168</v>
      </c>
      <c r="G138" s="193" t="s">
        <v>273</v>
      </c>
      <c r="H138" s="193" t="s">
        <v>274</v>
      </c>
      <c r="I138" s="89">
        <v>3667380</v>
      </c>
      <c r="J138" s="89">
        <v>3667380</v>
      </c>
      <c r="K138" s="32"/>
      <c r="L138" s="32"/>
      <c r="M138" s="89">
        <v>3667380</v>
      </c>
      <c r="N138" s="32"/>
      <c r="O138" s="89"/>
      <c r="P138" s="89"/>
      <c r="Q138" s="89"/>
      <c r="R138" s="89"/>
      <c r="S138" s="89"/>
      <c r="T138" s="89"/>
      <c r="U138" s="89"/>
      <c r="V138" s="89"/>
      <c r="W138" s="89"/>
      <c r="X138" s="89"/>
    </row>
    <row r="139" ht="20.25" customHeight="1" spans="1:24">
      <c r="A139" s="193" t="s">
        <v>70</v>
      </c>
      <c r="B139" s="193" t="s">
        <v>83</v>
      </c>
      <c r="C139" s="193" t="s">
        <v>378</v>
      </c>
      <c r="D139" s="193" t="s">
        <v>280</v>
      </c>
      <c r="E139" s="193" t="s">
        <v>167</v>
      </c>
      <c r="F139" s="193" t="s">
        <v>168</v>
      </c>
      <c r="G139" s="193" t="s">
        <v>275</v>
      </c>
      <c r="H139" s="193" t="s">
        <v>276</v>
      </c>
      <c r="I139" s="89">
        <v>2177928</v>
      </c>
      <c r="J139" s="89">
        <v>2177928</v>
      </c>
      <c r="K139" s="32"/>
      <c r="L139" s="32"/>
      <c r="M139" s="89">
        <v>2177928</v>
      </c>
      <c r="N139" s="32"/>
      <c r="O139" s="89"/>
      <c r="P139" s="89"/>
      <c r="Q139" s="89"/>
      <c r="R139" s="89"/>
      <c r="S139" s="89"/>
      <c r="T139" s="89"/>
      <c r="U139" s="89"/>
      <c r="V139" s="89"/>
      <c r="W139" s="89"/>
      <c r="X139" s="89"/>
    </row>
    <row r="140" ht="20.25" customHeight="1" spans="1:24">
      <c r="A140" s="193" t="s">
        <v>70</v>
      </c>
      <c r="B140" s="193" t="s">
        <v>83</v>
      </c>
      <c r="C140" s="193" t="s">
        <v>378</v>
      </c>
      <c r="D140" s="193" t="s">
        <v>280</v>
      </c>
      <c r="E140" s="193" t="s">
        <v>167</v>
      </c>
      <c r="F140" s="193" t="s">
        <v>168</v>
      </c>
      <c r="G140" s="193" t="s">
        <v>277</v>
      </c>
      <c r="H140" s="193" t="s">
        <v>278</v>
      </c>
      <c r="I140" s="89">
        <v>305615</v>
      </c>
      <c r="J140" s="89">
        <v>305615</v>
      </c>
      <c r="K140" s="32"/>
      <c r="L140" s="32"/>
      <c r="M140" s="89">
        <v>305615</v>
      </c>
      <c r="N140" s="32"/>
      <c r="O140" s="89"/>
      <c r="P140" s="89"/>
      <c r="Q140" s="89"/>
      <c r="R140" s="89"/>
      <c r="S140" s="89"/>
      <c r="T140" s="89"/>
      <c r="U140" s="89"/>
      <c r="V140" s="89"/>
      <c r="W140" s="89"/>
      <c r="X140" s="89"/>
    </row>
    <row r="141" ht="20.25" customHeight="1" spans="1:24">
      <c r="A141" s="193" t="s">
        <v>70</v>
      </c>
      <c r="B141" s="193" t="s">
        <v>83</v>
      </c>
      <c r="C141" s="193" t="s">
        <v>378</v>
      </c>
      <c r="D141" s="193" t="s">
        <v>280</v>
      </c>
      <c r="E141" s="193" t="s">
        <v>167</v>
      </c>
      <c r="F141" s="193" t="s">
        <v>168</v>
      </c>
      <c r="G141" s="193" t="s">
        <v>281</v>
      </c>
      <c r="H141" s="193" t="s">
        <v>282</v>
      </c>
      <c r="I141" s="89">
        <v>651024</v>
      </c>
      <c r="J141" s="89">
        <v>651024</v>
      </c>
      <c r="K141" s="32"/>
      <c r="L141" s="32"/>
      <c r="M141" s="89">
        <v>651024</v>
      </c>
      <c r="N141" s="32"/>
      <c r="O141" s="89"/>
      <c r="P141" s="89"/>
      <c r="Q141" s="89"/>
      <c r="R141" s="89"/>
      <c r="S141" s="89"/>
      <c r="T141" s="89"/>
      <c r="U141" s="89"/>
      <c r="V141" s="89"/>
      <c r="W141" s="89"/>
      <c r="X141" s="89"/>
    </row>
    <row r="142" ht="20.25" customHeight="1" spans="1:24">
      <c r="A142" s="193" t="s">
        <v>70</v>
      </c>
      <c r="B142" s="193" t="s">
        <v>83</v>
      </c>
      <c r="C142" s="193" t="s">
        <v>378</v>
      </c>
      <c r="D142" s="193" t="s">
        <v>280</v>
      </c>
      <c r="E142" s="193" t="s">
        <v>167</v>
      </c>
      <c r="F142" s="193" t="s">
        <v>168</v>
      </c>
      <c r="G142" s="193" t="s">
        <v>281</v>
      </c>
      <c r="H142" s="193" t="s">
        <v>282</v>
      </c>
      <c r="I142" s="89">
        <v>1523880</v>
      </c>
      <c r="J142" s="89">
        <v>1523880</v>
      </c>
      <c r="K142" s="32"/>
      <c r="L142" s="32"/>
      <c r="M142" s="89">
        <v>1523880</v>
      </c>
      <c r="N142" s="32"/>
      <c r="O142" s="89"/>
      <c r="P142" s="89"/>
      <c r="Q142" s="89"/>
      <c r="R142" s="89"/>
      <c r="S142" s="89"/>
      <c r="T142" s="89"/>
      <c r="U142" s="89"/>
      <c r="V142" s="89"/>
      <c r="W142" s="89"/>
      <c r="X142" s="89"/>
    </row>
    <row r="143" ht="20.25" customHeight="1" spans="1:24">
      <c r="A143" s="193" t="s">
        <v>70</v>
      </c>
      <c r="B143" s="193" t="s">
        <v>83</v>
      </c>
      <c r="C143" s="193" t="s">
        <v>379</v>
      </c>
      <c r="D143" s="193" t="s">
        <v>284</v>
      </c>
      <c r="E143" s="193" t="s">
        <v>137</v>
      </c>
      <c r="F143" s="193" t="s">
        <v>138</v>
      </c>
      <c r="G143" s="193" t="s">
        <v>285</v>
      </c>
      <c r="H143" s="193" t="s">
        <v>286</v>
      </c>
      <c r="I143" s="89">
        <v>1776000</v>
      </c>
      <c r="J143" s="89">
        <v>1776000</v>
      </c>
      <c r="K143" s="32"/>
      <c r="L143" s="32"/>
      <c r="M143" s="89">
        <v>1776000</v>
      </c>
      <c r="N143" s="32"/>
      <c r="O143" s="89"/>
      <c r="P143" s="89"/>
      <c r="Q143" s="89"/>
      <c r="R143" s="89"/>
      <c r="S143" s="89"/>
      <c r="T143" s="89"/>
      <c r="U143" s="89"/>
      <c r="V143" s="89"/>
      <c r="W143" s="89"/>
      <c r="X143" s="89"/>
    </row>
    <row r="144" ht="20.25" customHeight="1" spans="1:24">
      <c r="A144" s="193" t="s">
        <v>70</v>
      </c>
      <c r="B144" s="193" t="s">
        <v>83</v>
      </c>
      <c r="C144" s="193" t="s">
        <v>379</v>
      </c>
      <c r="D144" s="193" t="s">
        <v>284</v>
      </c>
      <c r="E144" s="193" t="s">
        <v>139</v>
      </c>
      <c r="F144" s="193" t="s">
        <v>140</v>
      </c>
      <c r="G144" s="193" t="s">
        <v>287</v>
      </c>
      <c r="H144" s="193" t="s">
        <v>288</v>
      </c>
      <c r="I144" s="89">
        <v>600000</v>
      </c>
      <c r="J144" s="89">
        <v>600000</v>
      </c>
      <c r="K144" s="32"/>
      <c r="L144" s="32"/>
      <c r="M144" s="89">
        <v>600000</v>
      </c>
      <c r="N144" s="32"/>
      <c r="O144" s="89"/>
      <c r="P144" s="89"/>
      <c r="Q144" s="89"/>
      <c r="R144" s="89"/>
      <c r="S144" s="89"/>
      <c r="T144" s="89"/>
      <c r="U144" s="89"/>
      <c r="V144" s="89"/>
      <c r="W144" s="89"/>
      <c r="X144" s="89"/>
    </row>
    <row r="145" ht="20.25" customHeight="1" spans="1:24">
      <c r="A145" s="193" t="s">
        <v>70</v>
      </c>
      <c r="B145" s="193" t="s">
        <v>83</v>
      </c>
      <c r="C145" s="193" t="s">
        <v>379</v>
      </c>
      <c r="D145" s="193" t="s">
        <v>284</v>
      </c>
      <c r="E145" s="193" t="s">
        <v>187</v>
      </c>
      <c r="F145" s="193" t="s">
        <v>188</v>
      </c>
      <c r="G145" s="193" t="s">
        <v>289</v>
      </c>
      <c r="H145" s="193" t="s">
        <v>290</v>
      </c>
      <c r="I145" s="89">
        <v>697584</v>
      </c>
      <c r="J145" s="89">
        <v>697584</v>
      </c>
      <c r="K145" s="32"/>
      <c r="L145" s="32"/>
      <c r="M145" s="89">
        <v>697584</v>
      </c>
      <c r="N145" s="32"/>
      <c r="O145" s="89"/>
      <c r="P145" s="89"/>
      <c r="Q145" s="89"/>
      <c r="R145" s="89"/>
      <c r="S145" s="89"/>
      <c r="T145" s="89"/>
      <c r="U145" s="89"/>
      <c r="V145" s="89"/>
      <c r="W145" s="89"/>
      <c r="X145" s="89"/>
    </row>
    <row r="146" ht="20.25" customHeight="1" spans="1:24">
      <c r="A146" s="193" t="s">
        <v>70</v>
      </c>
      <c r="B146" s="193" t="s">
        <v>83</v>
      </c>
      <c r="C146" s="193" t="s">
        <v>379</v>
      </c>
      <c r="D146" s="193" t="s">
        <v>284</v>
      </c>
      <c r="E146" s="193" t="s">
        <v>189</v>
      </c>
      <c r="F146" s="193" t="s">
        <v>190</v>
      </c>
      <c r="G146" s="193" t="s">
        <v>291</v>
      </c>
      <c r="H146" s="193" t="s">
        <v>292</v>
      </c>
      <c r="I146" s="89">
        <v>532560</v>
      </c>
      <c r="J146" s="89">
        <v>532560</v>
      </c>
      <c r="K146" s="32"/>
      <c r="L146" s="32"/>
      <c r="M146" s="89">
        <v>532560</v>
      </c>
      <c r="N146" s="32"/>
      <c r="O146" s="89"/>
      <c r="P146" s="89"/>
      <c r="Q146" s="89"/>
      <c r="R146" s="89"/>
      <c r="S146" s="89"/>
      <c r="T146" s="89"/>
      <c r="U146" s="89"/>
      <c r="V146" s="89"/>
      <c r="W146" s="89"/>
      <c r="X146" s="89"/>
    </row>
    <row r="147" ht="20.25" customHeight="1" spans="1:24">
      <c r="A147" s="193" t="s">
        <v>70</v>
      </c>
      <c r="B147" s="193" t="s">
        <v>83</v>
      </c>
      <c r="C147" s="193" t="s">
        <v>379</v>
      </c>
      <c r="D147" s="193" t="s">
        <v>284</v>
      </c>
      <c r="E147" s="193" t="s">
        <v>167</v>
      </c>
      <c r="F147" s="193" t="s">
        <v>168</v>
      </c>
      <c r="G147" s="193" t="s">
        <v>293</v>
      </c>
      <c r="H147" s="193" t="s">
        <v>294</v>
      </c>
      <c r="I147" s="89">
        <v>41470</v>
      </c>
      <c r="J147" s="89">
        <v>41470</v>
      </c>
      <c r="K147" s="32"/>
      <c r="L147" s="32"/>
      <c r="M147" s="89">
        <v>41470</v>
      </c>
      <c r="N147" s="32"/>
      <c r="O147" s="89"/>
      <c r="P147" s="89"/>
      <c r="Q147" s="89"/>
      <c r="R147" s="89"/>
      <c r="S147" s="89"/>
      <c r="T147" s="89"/>
      <c r="U147" s="89"/>
      <c r="V147" s="89"/>
      <c r="W147" s="89"/>
      <c r="X147" s="89"/>
    </row>
    <row r="148" ht="20.25" customHeight="1" spans="1:24">
      <c r="A148" s="193" t="s">
        <v>70</v>
      </c>
      <c r="B148" s="193" t="s">
        <v>83</v>
      </c>
      <c r="C148" s="193" t="s">
        <v>379</v>
      </c>
      <c r="D148" s="193" t="s">
        <v>284</v>
      </c>
      <c r="E148" s="193" t="s">
        <v>191</v>
      </c>
      <c r="F148" s="193" t="s">
        <v>192</v>
      </c>
      <c r="G148" s="193" t="s">
        <v>293</v>
      </c>
      <c r="H148" s="193" t="s">
        <v>294</v>
      </c>
      <c r="I148" s="89">
        <v>64368</v>
      </c>
      <c r="J148" s="89">
        <v>64368</v>
      </c>
      <c r="K148" s="32"/>
      <c r="L148" s="32"/>
      <c r="M148" s="89">
        <v>64368</v>
      </c>
      <c r="N148" s="32"/>
      <c r="O148" s="89"/>
      <c r="P148" s="89"/>
      <c r="Q148" s="89"/>
      <c r="R148" s="89"/>
      <c r="S148" s="89"/>
      <c r="T148" s="89"/>
      <c r="U148" s="89"/>
      <c r="V148" s="89"/>
      <c r="W148" s="89"/>
      <c r="X148" s="89"/>
    </row>
    <row r="149" ht="20.25" customHeight="1" spans="1:24">
      <c r="A149" s="193" t="s">
        <v>70</v>
      </c>
      <c r="B149" s="193" t="s">
        <v>83</v>
      </c>
      <c r="C149" s="193" t="s">
        <v>379</v>
      </c>
      <c r="D149" s="193" t="s">
        <v>284</v>
      </c>
      <c r="E149" s="193" t="s">
        <v>191</v>
      </c>
      <c r="F149" s="193" t="s">
        <v>192</v>
      </c>
      <c r="G149" s="193" t="s">
        <v>293</v>
      </c>
      <c r="H149" s="193" t="s">
        <v>294</v>
      </c>
      <c r="I149" s="89">
        <v>15468</v>
      </c>
      <c r="J149" s="89">
        <v>15468</v>
      </c>
      <c r="K149" s="32"/>
      <c r="L149" s="32"/>
      <c r="M149" s="89">
        <v>15468</v>
      </c>
      <c r="N149" s="32"/>
      <c r="O149" s="89"/>
      <c r="P149" s="89"/>
      <c r="Q149" s="89"/>
      <c r="R149" s="89"/>
      <c r="S149" s="89"/>
      <c r="T149" s="89"/>
      <c r="U149" s="89"/>
      <c r="V149" s="89"/>
      <c r="W149" s="89"/>
      <c r="X149" s="89"/>
    </row>
    <row r="150" ht="20.25" customHeight="1" spans="1:24">
      <c r="A150" s="193" t="s">
        <v>70</v>
      </c>
      <c r="B150" s="193" t="s">
        <v>83</v>
      </c>
      <c r="C150" s="193" t="s">
        <v>380</v>
      </c>
      <c r="D150" s="193" t="s">
        <v>205</v>
      </c>
      <c r="E150" s="193" t="s">
        <v>204</v>
      </c>
      <c r="F150" s="193" t="s">
        <v>205</v>
      </c>
      <c r="G150" s="193" t="s">
        <v>296</v>
      </c>
      <c r="H150" s="193" t="s">
        <v>205</v>
      </c>
      <c r="I150" s="89">
        <v>1466868</v>
      </c>
      <c r="J150" s="89">
        <v>1466868</v>
      </c>
      <c r="K150" s="32"/>
      <c r="L150" s="32"/>
      <c r="M150" s="89">
        <v>1466868</v>
      </c>
      <c r="N150" s="32"/>
      <c r="O150" s="89"/>
      <c r="P150" s="89"/>
      <c r="Q150" s="89"/>
      <c r="R150" s="89"/>
      <c r="S150" s="89"/>
      <c r="T150" s="89"/>
      <c r="U150" s="89"/>
      <c r="V150" s="89"/>
      <c r="W150" s="89"/>
      <c r="X150" s="89"/>
    </row>
    <row r="151" ht="20.25" customHeight="1" spans="1:24">
      <c r="A151" s="193" t="s">
        <v>70</v>
      </c>
      <c r="B151" s="193" t="s">
        <v>83</v>
      </c>
      <c r="C151" s="193" t="s">
        <v>381</v>
      </c>
      <c r="D151" s="193" t="s">
        <v>350</v>
      </c>
      <c r="E151" s="193" t="s">
        <v>167</v>
      </c>
      <c r="F151" s="193" t="s">
        <v>168</v>
      </c>
      <c r="G151" s="193" t="s">
        <v>351</v>
      </c>
      <c r="H151" s="193" t="s">
        <v>350</v>
      </c>
      <c r="I151" s="89">
        <v>145062</v>
      </c>
      <c r="J151" s="89">
        <v>145062</v>
      </c>
      <c r="K151" s="32"/>
      <c r="L151" s="32"/>
      <c r="M151" s="89">
        <v>145062</v>
      </c>
      <c r="N151" s="32"/>
      <c r="O151" s="89"/>
      <c r="P151" s="89"/>
      <c r="Q151" s="89"/>
      <c r="R151" s="89"/>
      <c r="S151" s="89"/>
      <c r="T151" s="89"/>
      <c r="U151" s="89"/>
      <c r="V151" s="89"/>
      <c r="W151" s="89"/>
      <c r="X151" s="89"/>
    </row>
    <row r="152" ht="20.25" customHeight="1" spans="1:24">
      <c r="A152" s="193" t="s">
        <v>70</v>
      </c>
      <c r="B152" s="193" t="s">
        <v>83</v>
      </c>
      <c r="C152" s="193" t="s">
        <v>382</v>
      </c>
      <c r="D152" s="193" t="s">
        <v>302</v>
      </c>
      <c r="E152" s="193" t="s">
        <v>167</v>
      </c>
      <c r="F152" s="193" t="s">
        <v>168</v>
      </c>
      <c r="G152" s="193" t="s">
        <v>303</v>
      </c>
      <c r="H152" s="193" t="s">
        <v>302</v>
      </c>
      <c r="I152" s="89">
        <v>63960</v>
      </c>
      <c r="J152" s="89">
        <v>63960</v>
      </c>
      <c r="K152" s="32"/>
      <c r="L152" s="32"/>
      <c r="M152" s="89">
        <v>63960</v>
      </c>
      <c r="N152" s="32"/>
      <c r="O152" s="89"/>
      <c r="P152" s="89"/>
      <c r="Q152" s="89"/>
      <c r="R152" s="89"/>
      <c r="S152" s="89"/>
      <c r="T152" s="89"/>
      <c r="U152" s="89"/>
      <c r="V152" s="89"/>
      <c r="W152" s="89"/>
      <c r="X152" s="89"/>
    </row>
    <row r="153" ht="20.25" customHeight="1" spans="1:24">
      <c r="A153" s="193" t="s">
        <v>70</v>
      </c>
      <c r="B153" s="193" t="s">
        <v>83</v>
      </c>
      <c r="C153" s="193" t="s">
        <v>383</v>
      </c>
      <c r="D153" s="193" t="s">
        <v>305</v>
      </c>
      <c r="E153" s="193" t="s">
        <v>167</v>
      </c>
      <c r="F153" s="193" t="s">
        <v>168</v>
      </c>
      <c r="G153" s="193" t="s">
        <v>306</v>
      </c>
      <c r="H153" s="193" t="s">
        <v>307</v>
      </c>
      <c r="I153" s="89">
        <v>115046</v>
      </c>
      <c r="J153" s="89">
        <v>115046</v>
      </c>
      <c r="K153" s="32"/>
      <c r="L153" s="32"/>
      <c r="M153" s="89">
        <v>115046</v>
      </c>
      <c r="N153" s="32"/>
      <c r="O153" s="89"/>
      <c r="P153" s="89"/>
      <c r="Q153" s="89"/>
      <c r="R153" s="89"/>
      <c r="S153" s="89"/>
      <c r="T153" s="89"/>
      <c r="U153" s="89"/>
      <c r="V153" s="89"/>
      <c r="W153" s="89"/>
      <c r="X153" s="89"/>
    </row>
    <row r="154" ht="20.25" customHeight="1" spans="1:24">
      <c r="A154" s="193" t="s">
        <v>70</v>
      </c>
      <c r="B154" s="193" t="s">
        <v>83</v>
      </c>
      <c r="C154" s="193" t="s">
        <v>383</v>
      </c>
      <c r="D154" s="193" t="s">
        <v>305</v>
      </c>
      <c r="E154" s="193" t="s">
        <v>167</v>
      </c>
      <c r="F154" s="193" t="s">
        <v>168</v>
      </c>
      <c r="G154" s="193" t="s">
        <v>308</v>
      </c>
      <c r="H154" s="193" t="s">
        <v>309</v>
      </c>
      <c r="I154" s="89">
        <v>21566</v>
      </c>
      <c r="J154" s="89">
        <v>21566</v>
      </c>
      <c r="K154" s="32"/>
      <c r="L154" s="32"/>
      <c r="M154" s="89">
        <v>21566</v>
      </c>
      <c r="N154" s="32"/>
      <c r="O154" s="89"/>
      <c r="P154" s="89"/>
      <c r="Q154" s="89"/>
      <c r="R154" s="89"/>
      <c r="S154" s="89"/>
      <c r="T154" s="89"/>
      <c r="U154" s="89"/>
      <c r="V154" s="89"/>
      <c r="W154" s="89"/>
      <c r="X154" s="89"/>
    </row>
    <row r="155" ht="20.25" customHeight="1" spans="1:24">
      <c r="A155" s="193" t="s">
        <v>70</v>
      </c>
      <c r="B155" s="193" t="s">
        <v>83</v>
      </c>
      <c r="C155" s="193" t="s">
        <v>383</v>
      </c>
      <c r="D155" s="193" t="s">
        <v>305</v>
      </c>
      <c r="E155" s="193" t="s">
        <v>167</v>
      </c>
      <c r="F155" s="193" t="s">
        <v>168</v>
      </c>
      <c r="G155" s="193" t="s">
        <v>308</v>
      </c>
      <c r="H155" s="193" t="s">
        <v>309</v>
      </c>
      <c r="I155" s="89">
        <v>17958</v>
      </c>
      <c r="J155" s="89">
        <v>17958</v>
      </c>
      <c r="K155" s="32"/>
      <c r="L155" s="32"/>
      <c r="M155" s="89">
        <v>17958</v>
      </c>
      <c r="N155" s="32"/>
      <c r="O155" s="89"/>
      <c r="P155" s="89"/>
      <c r="Q155" s="89"/>
      <c r="R155" s="89"/>
      <c r="S155" s="89"/>
      <c r="T155" s="89"/>
      <c r="U155" s="89"/>
      <c r="V155" s="89"/>
      <c r="W155" s="89"/>
      <c r="X155" s="89"/>
    </row>
    <row r="156" ht="20.25" customHeight="1" spans="1:24">
      <c r="A156" s="193" t="s">
        <v>70</v>
      </c>
      <c r="B156" s="193" t="s">
        <v>83</v>
      </c>
      <c r="C156" s="193" t="s">
        <v>383</v>
      </c>
      <c r="D156" s="193" t="s">
        <v>305</v>
      </c>
      <c r="E156" s="193" t="s">
        <v>167</v>
      </c>
      <c r="F156" s="193" t="s">
        <v>168</v>
      </c>
      <c r="G156" s="193" t="s">
        <v>355</v>
      </c>
      <c r="H156" s="193" t="s">
        <v>356</v>
      </c>
      <c r="I156" s="89">
        <v>38130</v>
      </c>
      <c r="J156" s="89">
        <v>38130</v>
      </c>
      <c r="K156" s="32"/>
      <c r="L156" s="32"/>
      <c r="M156" s="89">
        <v>38130</v>
      </c>
      <c r="N156" s="32"/>
      <c r="O156" s="89"/>
      <c r="P156" s="89"/>
      <c r="Q156" s="89"/>
      <c r="R156" s="89"/>
      <c r="S156" s="89"/>
      <c r="T156" s="89"/>
      <c r="U156" s="89"/>
      <c r="V156" s="89"/>
      <c r="W156" s="89"/>
      <c r="X156" s="89"/>
    </row>
    <row r="157" ht="20.25" customHeight="1" spans="1:24">
      <c r="A157" s="193" t="s">
        <v>70</v>
      </c>
      <c r="B157" s="193" t="s">
        <v>83</v>
      </c>
      <c r="C157" s="193" t="s">
        <v>383</v>
      </c>
      <c r="D157" s="193" t="s">
        <v>305</v>
      </c>
      <c r="E157" s="193" t="s">
        <v>167</v>
      </c>
      <c r="F157" s="193" t="s">
        <v>168</v>
      </c>
      <c r="G157" s="193" t="s">
        <v>310</v>
      </c>
      <c r="H157" s="193" t="s">
        <v>311</v>
      </c>
      <c r="I157" s="89">
        <v>60000</v>
      </c>
      <c r="J157" s="89">
        <v>60000</v>
      </c>
      <c r="K157" s="32"/>
      <c r="L157" s="32"/>
      <c r="M157" s="89">
        <v>60000</v>
      </c>
      <c r="N157" s="32"/>
      <c r="O157" s="89"/>
      <c r="P157" s="89"/>
      <c r="Q157" s="89"/>
      <c r="R157" s="89"/>
      <c r="S157" s="89"/>
      <c r="T157" s="89"/>
      <c r="U157" s="89"/>
      <c r="V157" s="89"/>
      <c r="W157" s="89"/>
      <c r="X157" s="89"/>
    </row>
    <row r="158" ht="20.25" customHeight="1" spans="1:24">
      <c r="A158" s="193" t="s">
        <v>70</v>
      </c>
      <c r="B158" s="193" t="s">
        <v>83</v>
      </c>
      <c r="C158" s="193" t="s">
        <v>383</v>
      </c>
      <c r="D158" s="193" t="s">
        <v>305</v>
      </c>
      <c r="E158" s="193" t="s">
        <v>167</v>
      </c>
      <c r="F158" s="193" t="s">
        <v>168</v>
      </c>
      <c r="G158" s="193" t="s">
        <v>312</v>
      </c>
      <c r="H158" s="193" t="s">
        <v>313</v>
      </c>
      <c r="I158" s="89">
        <v>63956</v>
      </c>
      <c r="J158" s="89">
        <v>63956</v>
      </c>
      <c r="K158" s="32"/>
      <c r="L158" s="32"/>
      <c r="M158" s="89">
        <v>63956</v>
      </c>
      <c r="N158" s="32"/>
      <c r="O158" s="89"/>
      <c r="P158" s="89"/>
      <c r="Q158" s="89"/>
      <c r="R158" s="89"/>
      <c r="S158" s="89"/>
      <c r="T158" s="89"/>
      <c r="U158" s="89"/>
      <c r="V158" s="89"/>
      <c r="W158" s="89"/>
      <c r="X158" s="89"/>
    </row>
    <row r="159" ht="20.25" customHeight="1" spans="1:24">
      <c r="A159" s="193" t="s">
        <v>70</v>
      </c>
      <c r="B159" s="193" t="s">
        <v>83</v>
      </c>
      <c r="C159" s="193" t="s">
        <v>383</v>
      </c>
      <c r="D159" s="193" t="s">
        <v>305</v>
      </c>
      <c r="E159" s="193" t="s">
        <v>167</v>
      </c>
      <c r="F159" s="193" t="s">
        <v>168</v>
      </c>
      <c r="G159" s="193" t="s">
        <v>314</v>
      </c>
      <c r="H159" s="193" t="s">
        <v>315</v>
      </c>
      <c r="I159" s="89">
        <v>79704</v>
      </c>
      <c r="J159" s="89">
        <v>79704</v>
      </c>
      <c r="K159" s="32"/>
      <c r="L159" s="32"/>
      <c r="M159" s="89">
        <v>79704</v>
      </c>
      <c r="N159" s="32"/>
      <c r="O159" s="89"/>
      <c r="P159" s="89"/>
      <c r="Q159" s="89"/>
      <c r="R159" s="89"/>
      <c r="S159" s="89"/>
      <c r="T159" s="89"/>
      <c r="U159" s="89"/>
      <c r="V159" s="89"/>
      <c r="W159" s="89"/>
      <c r="X159" s="89"/>
    </row>
    <row r="160" ht="20.25" customHeight="1" spans="1:24">
      <c r="A160" s="193" t="s">
        <v>70</v>
      </c>
      <c r="B160" s="193" t="s">
        <v>83</v>
      </c>
      <c r="C160" s="193" t="s">
        <v>383</v>
      </c>
      <c r="D160" s="193" t="s">
        <v>305</v>
      </c>
      <c r="E160" s="193" t="s">
        <v>167</v>
      </c>
      <c r="F160" s="193" t="s">
        <v>168</v>
      </c>
      <c r="G160" s="193" t="s">
        <v>316</v>
      </c>
      <c r="H160" s="193" t="s">
        <v>317</v>
      </c>
      <c r="I160" s="89">
        <v>12000</v>
      </c>
      <c r="J160" s="89">
        <v>12000</v>
      </c>
      <c r="K160" s="32"/>
      <c r="L160" s="32"/>
      <c r="M160" s="89">
        <v>12000</v>
      </c>
      <c r="N160" s="32"/>
      <c r="O160" s="89"/>
      <c r="P160" s="89"/>
      <c r="Q160" s="89"/>
      <c r="R160" s="89"/>
      <c r="S160" s="89"/>
      <c r="T160" s="89"/>
      <c r="U160" s="89"/>
      <c r="V160" s="89"/>
      <c r="W160" s="89"/>
      <c r="X160" s="89"/>
    </row>
    <row r="161" ht="20.25" customHeight="1" spans="1:24">
      <c r="A161" s="193" t="s">
        <v>70</v>
      </c>
      <c r="B161" s="193" t="s">
        <v>83</v>
      </c>
      <c r="C161" s="193" t="s">
        <v>383</v>
      </c>
      <c r="D161" s="193" t="s">
        <v>305</v>
      </c>
      <c r="E161" s="193" t="s">
        <v>167</v>
      </c>
      <c r="F161" s="193" t="s">
        <v>168</v>
      </c>
      <c r="G161" s="193" t="s">
        <v>318</v>
      </c>
      <c r="H161" s="193" t="s">
        <v>319</v>
      </c>
      <c r="I161" s="89">
        <v>246000</v>
      </c>
      <c r="J161" s="89">
        <v>246000</v>
      </c>
      <c r="K161" s="32"/>
      <c r="L161" s="32"/>
      <c r="M161" s="89">
        <v>246000</v>
      </c>
      <c r="N161" s="32"/>
      <c r="O161" s="89"/>
      <c r="P161" s="89"/>
      <c r="Q161" s="89"/>
      <c r="R161" s="89"/>
      <c r="S161" s="89"/>
      <c r="T161" s="89"/>
      <c r="U161" s="89"/>
      <c r="V161" s="89"/>
      <c r="W161" s="89"/>
      <c r="X161" s="89"/>
    </row>
    <row r="162" ht="20.25" customHeight="1" spans="1:24">
      <c r="A162" s="193" t="s">
        <v>70</v>
      </c>
      <c r="B162" s="193" t="s">
        <v>83</v>
      </c>
      <c r="C162" s="193" t="s">
        <v>383</v>
      </c>
      <c r="D162" s="193" t="s">
        <v>305</v>
      </c>
      <c r="E162" s="193" t="s">
        <v>135</v>
      </c>
      <c r="F162" s="193" t="s">
        <v>136</v>
      </c>
      <c r="G162" s="193" t="s">
        <v>320</v>
      </c>
      <c r="H162" s="193" t="s">
        <v>321</v>
      </c>
      <c r="I162" s="89">
        <v>23400</v>
      </c>
      <c r="J162" s="89">
        <v>23400</v>
      </c>
      <c r="K162" s="32"/>
      <c r="L162" s="32"/>
      <c r="M162" s="89">
        <v>23400</v>
      </c>
      <c r="N162" s="32"/>
      <c r="O162" s="89"/>
      <c r="P162" s="89"/>
      <c r="Q162" s="89"/>
      <c r="R162" s="89"/>
      <c r="S162" s="89"/>
      <c r="T162" s="89"/>
      <c r="U162" s="89"/>
      <c r="V162" s="89"/>
      <c r="W162" s="89"/>
      <c r="X162" s="89"/>
    </row>
    <row r="163" ht="20.25" customHeight="1" spans="1:24">
      <c r="A163" s="193" t="s">
        <v>70</v>
      </c>
      <c r="B163" s="193" t="s">
        <v>83</v>
      </c>
      <c r="C163" s="193" t="s">
        <v>384</v>
      </c>
      <c r="D163" s="193" t="s">
        <v>323</v>
      </c>
      <c r="E163" s="193" t="s">
        <v>135</v>
      </c>
      <c r="F163" s="193" t="s">
        <v>136</v>
      </c>
      <c r="G163" s="193" t="s">
        <v>324</v>
      </c>
      <c r="H163" s="193" t="s">
        <v>325</v>
      </c>
      <c r="I163" s="89">
        <v>795600</v>
      </c>
      <c r="J163" s="89">
        <v>795600</v>
      </c>
      <c r="K163" s="32"/>
      <c r="L163" s="32"/>
      <c r="M163" s="89">
        <v>795600</v>
      </c>
      <c r="N163" s="32"/>
      <c r="O163" s="89"/>
      <c r="P163" s="89"/>
      <c r="Q163" s="89"/>
      <c r="R163" s="89"/>
      <c r="S163" s="89"/>
      <c r="T163" s="89"/>
      <c r="U163" s="89"/>
      <c r="V163" s="89"/>
      <c r="W163" s="89"/>
      <c r="X163" s="89"/>
    </row>
    <row r="164" ht="20.25" customHeight="1" spans="1:24">
      <c r="A164" s="193" t="s">
        <v>70</v>
      </c>
      <c r="B164" s="193" t="s">
        <v>83</v>
      </c>
      <c r="C164" s="193" t="s">
        <v>385</v>
      </c>
      <c r="D164" s="193" t="s">
        <v>327</v>
      </c>
      <c r="E164" s="193" t="s">
        <v>167</v>
      </c>
      <c r="F164" s="193" t="s">
        <v>168</v>
      </c>
      <c r="G164" s="193" t="s">
        <v>277</v>
      </c>
      <c r="H164" s="193" t="s">
        <v>278</v>
      </c>
      <c r="I164" s="89">
        <v>2820800</v>
      </c>
      <c r="J164" s="89">
        <v>2820800</v>
      </c>
      <c r="K164" s="32"/>
      <c r="L164" s="32"/>
      <c r="M164" s="89">
        <v>2820800</v>
      </c>
      <c r="N164" s="32"/>
      <c r="O164" s="89"/>
      <c r="P164" s="89"/>
      <c r="Q164" s="89"/>
      <c r="R164" s="89"/>
      <c r="S164" s="89"/>
      <c r="T164" s="89"/>
      <c r="U164" s="89"/>
      <c r="V164" s="89"/>
      <c r="W164" s="89"/>
      <c r="X164" s="89"/>
    </row>
    <row r="165" ht="20.25" customHeight="1" spans="1:24">
      <c r="A165" s="193" t="s">
        <v>70</v>
      </c>
      <c r="B165" s="193" t="s">
        <v>83</v>
      </c>
      <c r="C165" s="193" t="s">
        <v>385</v>
      </c>
      <c r="D165" s="193" t="s">
        <v>327</v>
      </c>
      <c r="E165" s="193" t="s">
        <v>167</v>
      </c>
      <c r="F165" s="193" t="s">
        <v>168</v>
      </c>
      <c r="G165" s="193" t="s">
        <v>281</v>
      </c>
      <c r="H165" s="193" t="s">
        <v>282</v>
      </c>
      <c r="I165" s="89">
        <v>787200</v>
      </c>
      <c r="J165" s="89">
        <v>787200</v>
      </c>
      <c r="K165" s="32"/>
      <c r="L165" s="32"/>
      <c r="M165" s="89">
        <v>787200</v>
      </c>
      <c r="N165" s="32"/>
      <c r="O165" s="89"/>
      <c r="P165" s="89"/>
      <c r="Q165" s="89"/>
      <c r="R165" s="89"/>
      <c r="S165" s="89"/>
      <c r="T165" s="89"/>
      <c r="U165" s="89"/>
      <c r="V165" s="89"/>
      <c r="W165" s="89"/>
      <c r="X165" s="89"/>
    </row>
    <row r="166" ht="20.25" customHeight="1" spans="1:24">
      <c r="A166" s="193" t="s">
        <v>70</v>
      </c>
      <c r="B166" s="193" t="s">
        <v>83</v>
      </c>
      <c r="C166" s="193" t="s">
        <v>385</v>
      </c>
      <c r="D166" s="193" t="s">
        <v>327</v>
      </c>
      <c r="E166" s="193" t="s">
        <v>167</v>
      </c>
      <c r="F166" s="193" t="s">
        <v>168</v>
      </c>
      <c r="G166" s="193" t="s">
        <v>281</v>
      </c>
      <c r="H166" s="193" t="s">
        <v>282</v>
      </c>
      <c r="I166" s="89">
        <v>688800</v>
      </c>
      <c r="J166" s="89">
        <v>688800</v>
      </c>
      <c r="K166" s="32"/>
      <c r="L166" s="32"/>
      <c r="M166" s="89">
        <v>688800</v>
      </c>
      <c r="N166" s="32"/>
      <c r="O166" s="89"/>
      <c r="P166" s="89"/>
      <c r="Q166" s="89"/>
      <c r="R166" s="89"/>
      <c r="S166" s="89"/>
      <c r="T166" s="89"/>
      <c r="U166" s="89"/>
      <c r="V166" s="89"/>
      <c r="W166" s="89"/>
      <c r="X166" s="89"/>
    </row>
    <row r="167" ht="20.25" customHeight="1" spans="1:24">
      <c r="A167" s="193" t="s">
        <v>70</v>
      </c>
      <c r="B167" s="193" t="s">
        <v>83</v>
      </c>
      <c r="C167" s="193" t="s">
        <v>386</v>
      </c>
      <c r="D167" s="193" t="s">
        <v>331</v>
      </c>
      <c r="E167" s="193" t="s">
        <v>135</v>
      </c>
      <c r="F167" s="193" t="s">
        <v>136</v>
      </c>
      <c r="G167" s="193" t="s">
        <v>318</v>
      </c>
      <c r="H167" s="193" t="s">
        <v>319</v>
      </c>
      <c r="I167" s="89">
        <v>117000</v>
      </c>
      <c r="J167" s="89">
        <v>117000</v>
      </c>
      <c r="K167" s="32"/>
      <c r="L167" s="32"/>
      <c r="M167" s="89">
        <v>117000</v>
      </c>
      <c r="N167" s="32"/>
      <c r="O167" s="89"/>
      <c r="P167" s="89"/>
      <c r="Q167" s="89"/>
      <c r="R167" s="89"/>
      <c r="S167" s="89"/>
      <c r="T167" s="89"/>
      <c r="U167" s="89"/>
      <c r="V167" s="89"/>
      <c r="W167" s="89"/>
      <c r="X167" s="89"/>
    </row>
    <row r="168" ht="20.25" customHeight="1" spans="1:24">
      <c r="A168" s="193" t="s">
        <v>70</v>
      </c>
      <c r="B168" s="193" t="s">
        <v>85</v>
      </c>
      <c r="C168" s="193" t="s">
        <v>387</v>
      </c>
      <c r="D168" s="193" t="s">
        <v>323</v>
      </c>
      <c r="E168" s="193" t="s">
        <v>135</v>
      </c>
      <c r="F168" s="193" t="s">
        <v>136</v>
      </c>
      <c r="G168" s="193" t="s">
        <v>324</v>
      </c>
      <c r="H168" s="193" t="s">
        <v>325</v>
      </c>
      <c r="I168" s="89">
        <v>6650400</v>
      </c>
      <c r="J168" s="89">
        <v>6650400</v>
      </c>
      <c r="K168" s="32"/>
      <c r="L168" s="32"/>
      <c r="M168" s="89">
        <v>6650400</v>
      </c>
      <c r="N168" s="32"/>
      <c r="O168" s="89"/>
      <c r="P168" s="89"/>
      <c r="Q168" s="89"/>
      <c r="R168" s="89"/>
      <c r="S168" s="89"/>
      <c r="T168" s="89"/>
      <c r="U168" s="89"/>
      <c r="V168" s="89"/>
      <c r="W168" s="89"/>
      <c r="X168" s="89"/>
    </row>
    <row r="169" ht="20.25" customHeight="1" spans="1:24">
      <c r="A169" s="193" t="s">
        <v>70</v>
      </c>
      <c r="B169" s="193" t="s">
        <v>85</v>
      </c>
      <c r="C169" s="193" t="s">
        <v>388</v>
      </c>
      <c r="D169" s="193" t="s">
        <v>280</v>
      </c>
      <c r="E169" s="193" t="s">
        <v>155</v>
      </c>
      <c r="F169" s="193" t="s">
        <v>156</v>
      </c>
      <c r="G169" s="193" t="s">
        <v>273</v>
      </c>
      <c r="H169" s="193" t="s">
        <v>274</v>
      </c>
      <c r="I169" s="89">
        <v>3885993.6</v>
      </c>
      <c r="J169" s="89">
        <v>3885993.6</v>
      </c>
      <c r="K169" s="32"/>
      <c r="L169" s="32"/>
      <c r="M169" s="89">
        <v>3885993.6</v>
      </c>
      <c r="N169" s="32"/>
      <c r="O169" s="89"/>
      <c r="P169" s="89"/>
      <c r="Q169" s="89"/>
      <c r="R169" s="89"/>
      <c r="S169" s="89"/>
      <c r="T169" s="89"/>
      <c r="U169" s="89"/>
      <c r="V169" s="89"/>
      <c r="W169" s="89"/>
      <c r="X169" s="89"/>
    </row>
    <row r="170" ht="20.25" customHeight="1" spans="1:24">
      <c r="A170" s="193" t="s">
        <v>70</v>
      </c>
      <c r="B170" s="193" t="s">
        <v>85</v>
      </c>
      <c r="C170" s="193" t="s">
        <v>388</v>
      </c>
      <c r="D170" s="193" t="s">
        <v>280</v>
      </c>
      <c r="E170" s="193" t="s">
        <v>155</v>
      </c>
      <c r="F170" s="193" t="s">
        <v>156</v>
      </c>
      <c r="G170" s="193" t="s">
        <v>281</v>
      </c>
      <c r="H170" s="193" t="s">
        <v>282</v>
      </c>
      <c r="I170" s="89">
        <v>1203460.8</v>
      </c>
      <c r="J170" s="89">
        <v>1203460.8</v>
      </c>
      <c r="K170" s="32"/>
      <c r="L170" s="32"/>
      <c r="M170" s="89">
        <v>1203460.8</v>
      </c>
      <c r="N170" s="32"/>
      <c r="O170" s="89"/>
      <c r="P170" s="89"/>
      <c r="Q170" s="89"/>
      <c r="R170" s="89"/>
      <c r="S170" s="89"/>
      <c r="T170" s="89"/>
      <c r="U170" s="89"/>
      <c r="V170" s="89"/>
      <c r="W170" s="89"/>
      <c r="X170" s="89"/>
    </row>
    <row r="171" ht="20.25" customHeight="1" spans="1:24">
      <c r="A171" s="193" t="s">
        <v>70</v>
      </c>
      <c r="B171" s="193" t="s">
        <v>85</v>
      </c>
      <c r="C171" s="193" t="s">
        <v>388</v>
      </c>
      <c r="D171" s="193" t="s">
        <v>280</v>
      </c>
      <c r="E171" s="193" t="s">
        <v>155</v>
      </c>
      <c r="F171" s="193" t="s">
        <v>156</v>
      </c>
      <c r="G171" s="193" t="s">
        <v>281</v>
      </c>
      <c r="H171" s="193" t="s">
        <v>282</v>
      </c>
      <c r="I171" s="89">
        <v>1394280</v>
      </c>
      <c r="J171" s="89">
        <v>1394280</v>
      </c>
      <c r="K171" s="32"/>
      <c r="L171" s="32"/>
      <c r="M171" s="89">
        <v>1394280</v>
      </c>
      <c r="N171" s="32"/>
      <c r="O171" s="89"/>
      <c r="P171" s="89"/>
      <c r="Q171" s="89"/>
      <c r="R171" s="89"/>
      <c r="S171" s="89"/>
      <c r="T171" s="89"/>
      <c r="U171" s="89"/>
      <c r="V171" s="89"/>
      <c r="W171" s="89"/>
      <c r="X171" s="89"/>
    </row>
    <row r="172" ht="20.25" customHeight="1" spans="1:24">
      <c r="A172" s="193" t="s">
        <v>70</v>
      </c>
      <c r="B172" s="193" t="s">
        <v>85</v>
      </c>
      <c r="C172" s="193" t="s">
        <v>389</v>
      </c>
      <c r="D172" s="193" t="s">
        <v>327</v>
      </c>
      <c r="E172" s="193" t="s">
        <v>155</v>
      </c>
      <c r="F172" s="193" t="s">
        <v>156</v>
      </c>
      <c r="G172" s="193" t="s">
        <v>281</v>
      </c>
      <c r="H172" s="193" t="s">
        <v>282</v>
      </c>
      <c r="I172" s="89">
        <v>776160</v>
      </c>
      <c r="J172" s="89">
        <v>776160</v>
      </c>
      <c r="K172" s="32"/>
      <c r="L172" s="32"/>
      <c r="M172" s="89">
        <v>776160</v>
      </c>
      <c r="N172" s="32"/>
      <c r="O172" s="89"/>
      <c r="P172" s="89"/>
      <c r="Q172" s="89"/>
      <c r="R172" s="89"/>
      <c r="S172" s="89"/>
      <c r="T172" s="89"/>
      <c r="U172" s="89"/>
      <c r="V172" s="89"/>
      <c r="W172" s="89"/>
      <c r="X172" s="89"/>
    </row>
    <row r="173" ht="20.25" customHeight="1" spans="1:24">
      <c r="A173" s="193" t="s">
        <v>70</v>
      </c>
      <c r="B173" s="193" t="s">
        <v>85</v>
      </c>
      <c r="C173" s="193" t="s">
        <v>389</v>
      </c>
      <c r="D173" s="193" t="s">
        <v>327</v>
      </c>
      <c r="E173" s="193" t="s">
        <v>155</v>
      </c>
      <c r="F173" s="193" t="s">
        <v>156</v>
      </c>
      <c r="G173" s="193" t="s">
        <v>281</v>
      </c>
      <c r="H173" s="193" t="s">
        <v>282</v>
      </c>
      <c r="I173" s="89">
        <v>887040</v>
      </c>
      <c r="J173" s="89">
        <v>887040</v>
      </c>
      <c r="K173" s="32"/>
      <c r="L173" s="32"/>
      <c r="M173" s="89">
        <v>887040</v>
      </c>
      <c r="N173" s="32"/>
      <c r="O173" s="89"/>
      <c r="P173" s="89"/>
      <c r="Q173" s="89"/>
      <c r="R173" s="89"/>
      <c r="S173" s="89"/>
      <c r="T173" s="89"/>
      <c r="U173" s="89"/>
      <c r="V173" s="89"/>
      <c r="W173" s="89"/>
      <c r="X173" s="89"/>
    </row>
    <row r="174" ht="20.25" customHeight="1" spans="1:24">
      <c r="A174" s="193" t="s">
        <v>70</v>
      </c>
      <c r="B174" s="193" t="s">
        <v>85</v>
      </c>
      <c r="C174" s="193" t="s">
        <v>390</v>
      </c>
      <c r="D174" s="193" t="s">
        <v>284</v>
      </c>
      <c r="E174" s="193" t="s">
        <v>137</v>
      </c>
      <c r="F174" s="193" t="s">
        <v>138</v>
      </c>
      <c r="G174" s="193" t="s">
        <v>285</v>
      </c>
      <c r="H174" s="193" t="s">
        <v>286</v>
      </c>
      <c r="I174" s="89">
        <v>1337309.18</v>
      </c>
      <c r="J174" s="89">
        <v>1337309.18</v>
      </c>
      <c r="K174" s="32"/>
      <c r="L174" s="32"/>
      <c r="M174" s="89">
        <v>1337309.18</v>
      </c>
      <c r="N174" s="32"/>
      <c r="O174" s="89"/>
      <c r="P174" s="89"/>
      <c r="Q174" s="89"/>
      <c r="R174" s="89"/>
      <c r="S174" s="89"/>
      <c r="T174" s="89"/>
      <c r="U174" s="89"/>
      <c r="V174" s="89"/>
      <c r="W174" s="89"/>
      <c r="X174" s="89"/>
    </row>
    <row r="175" ht="20.25" customHeight="1" spans="1:24">
      <c r="A175" s="193" t="s">
        <v>70</v>
      </c>
      <c r="B175" s="193" t="s">
        <v>85</v>
      </c>
      <c r="C175" s="193" t="s">
        <v>390</v>
      </c>
      <c r="D175" s="193" t="s">
        <v>284</v>
      </c>
      <c r="E175" s="193" t="s">
        <v>139</v>
      </c>
      <c r="F175" s="193" t="s">
        <v>140</v>
      </c>
      <c r="G175" s="193" t="s">
        <v>287</v>
      </c>
      <c r="H175" s="193" t="s">
        <v>288</v>
      </c>
      <c r="I175" s="89">
        <v>668654.59</v>
      </c>
      <c r="J175" s="89">
        <v>668654.59</v>
      </c>
      <c r="K175" s="32"/>
      <c r="L175" s="32"/>
      <c r="M175" s="89">
        <v>668654.59</v>
      </c>
      <c r="N175" s="32"/>
      <c r="O175" s="89"/>
      <c r="P175" s="89"/>
      <c r="Q175" s="89"/>
      <c r="R175" s="89"/>
      <c r="S175" s="89"/>
      <c r="T175" s="89"/>
      <c r="U175" s="89"/>
      <c r="V175" s="89"/>
      <c r="W175" s="89"/>
      <c r="X175" s="89"/>
    </row>
    <row r="176" ht="20.25" customHeight="1" spans="1:24">
      <c r="A176" s="193" t="s">
        <v>70</v>
      </c>
      <c r="B176" s="193" t="s">
        <v>85</v>
      </c>
      <c r="C176" s="193" t="s">
        <v>390</v>
      </c>
      <c r="D176" s="193" t="s">
        <v>284</v>
      </c>
      <c r="E176" s="193" t="s">
        <v>187</v>
      </c>
      <c r="F176" s="193" t="s">
        <v>188</v>
      </c>
      <c r="G176" s="193" t="s">
        <v>289</v>
      </c>
      <c r="H176" s="193" t="s">
        <v>290</v>
      </c>
      <c r="I176" s="89">
        <v>1653203.85</v>
      </c>
      <c r="J176" s="89">
        <v>1653203.85</v>
      </c>
      <c r="K176" s="32"/>
      <c r="L176" s="32"/>
      <c r="M176" s="89">
        <v>1653203.85</v>
      </c>
      <c r="N176" s="32"/>
      <c r="O176" s="89"/>
      <c r="P176" s="89"/>
      <c r="Q176" s="89"/>
      <c r="R176" s="89"/>
      <c r="S176" s="89"/>
      <c r="T176" s="89"/>
      <c r="U176" s="89"/>
      <c r="V176" s="89"/>
      <c r="W176" s="89"/>
      <c r="X176" s="89"/>
    </row>
    <row r="177" ht="20.25" customHeight="1" spans="1:24">
      <c r="A177" s="193" t="s">
        <v>70</v>
      </c>
      <c r="B177" s="193" t="s">
        <v>85</v>
      </c>
      <c r="C177" s="193" t="s">
        <v>390</v>
      </c>
      <c r="D177" s="193" t="s">
        <v>284</v>
      </c>
      <c r="E177" s="193" t="s">
        <v>191</v>
      </c>
      <c r="F177" s="193" t="s">
        <v>192</v>
      </c>
      <c r="G177" s="193" t="s">
        <v>293</v>
      </c>
      <c r="H177" s="193" t="s">
        <v>294</v>
      </c>
      <c r="I177" s="89">
        <v>34142.73</v>
      </c>
      <c r="J177" s="89">
        <v>34142.73</v>
      </c>
      <c r="K177" s="32"/>
      <c r="L177" s="32"/>
      <c r="M177" s="89">
        <v>34142.73</v>
      </c>
      <c r="N177" s="32"/>
      <c r="O177" s="89"/>
      <c r="P177" s="89"/>
      <c r="Q177" s="89"/>
      <c r="R177" s="89"/>
      <c r="S177" s="89"/>
      <c r="T177" s="89"/>
      <c r="U177" s="89"/>
      <c r="V177" s="89"/>
      <c r="W177" s="89"/>
      <c r="X177" s="89"/>
    </row>
    <row r="178" ht="20.25" customHeight="1" spans="1:24">
      <c r="A178" s="193" t="s">
        <v>70</v>
      </c>
      <c r="B178" s="193" t="s">
        <v>85</v>
      </c>
      <c r="C178" s="193" t="s">
        <v>390</v>
      </c>
      <c r="D178" s="193" t="s">
        <v>284</v>
      </c>
      <c r="E178" s="193" t="s">
        <v>191</v>
      </c>
      <c r="F178" s="193" t="s">
        <v>192</v>
      </c>
      <c r="G178" s="193" t="s">
        <v>293</v>
      </c>
      <c r="H178" s="193" t="s">
        <v>294</v>
      </c>
      <c r="I178" s="89">
        <v>16716.38</v>
      </c>
      <c r="J178" s="89">
        <v>16716.38</v>
      </c>
      <c r="K178" s="32"/>
      <c r="L178" s="32"/>
      <c r="M178" s="89">
        <v>16716.38</v>
      </c>
      <c r="N178" s="32"/>
      <c r="O178" s="89"/>
      <c r="P178" s="89"/>
      <c r="Q178" s="89"/>
      <c r="R178" s="89"/>
      <c r="S178" s="89"/>
      <c r="T178" s="89"/>
      <c r="U178" s="89"/>
      <c r="V178" s="89"/>
      <c r="W178" s="89"/>
      <c r="X178" s="89"/>
    </row>
    <row r="179" ht="20.25" customHeight="1" spans="1:24">
      <c r="A179" s="193" t="s">
        <v>70</v>
      </c>
      <c r="B179" s="193" t="s">
        <v>85</v>
      </c>
      <c r="C179" s="193" t="s">
        <v>391</v>
      </c>
      <c r="D179" s="193" t="s">
        <v>392</v>
      </c>
      <c r="E179" s="193" t="s">
        <v>155</v>
      </c>
      <c r="F179" s="193" t="s">
        <v>156</v>
      </c>
      <c r="G179" s="193" t="s">
        <v>324</v>
      </c>
      <c r="H179" s="193" t="s">
        <v>325</v>
      </c>
      <c r="I179" s="89">
        <v>291552</v>
      </c>
      <c r="J179" s="89">
        <v>291552</v>
      </c>
      <c r="K179" s="32"/>
      <c r="L179" s="32"/>
      <c r="M179" s="89">
        <v>291552</v>
      </c>
      <c r="N179" s="32"/>
      <c r="O179" s="89"/>
      <c r="P179" s="89"/>
      <c r="Q179" s="89"/>
      <c r="R179" s="89"/>
      <c r="S179" s="89"/>
      <c r="T179" s="89"/>
      <c r="U179" s="89"/>
      <c r="V179" s="89"/>
      <c r="W179" s="89"/>
      <c r="X179" s="89"/>
    </row>
    <row r="180" ht="20.25" customHeight="1" spans="1:24">
      <c r="A180" s="193" t="s">
        <v>70</v>
      </c>
      <c r="B180" s="193" t="s">
        <v>87</v>
      </c>
      <c r="C180" s="193" t="s">
        <v>393</v>
      </c>
      <c r="D180" s="193" t="s">
        <v>280</v>
      </c>
      <c r="E180" s="193" t="s">
        <v>159</v>
      </c>
      <c r="F180" s="193" t="s">
        <v>160</v>
      </c>
      <c r="G180" s="193" t="s">
        <v>273</v>
      </c>
      <c r="H180" s="193" t="s">
        <v>274</v>
      </c>
      <c r="I180" s="89">
        <v>347880</v>
      </c>
      <c r="J180" s="89">
        <v>347880</v>
      </c>
      <c r="K180" s="32"/>
      <c r="L180" s="32"/>
      <c r="M180" s="89">
        <v>347880</v>
      </c>
      <c r="N180" s="32"/>
      <c r="O180" s="89"/>
      <c r="P180" s="89"/>
      <c r="Q180" s="89"/>
      <c r="R180" s="89"/>
      <c r="S180" s="89"/>
      <c r="T180" s="89"/>
      <c r="U180" s="89"/>
      <c r="V180" s="89"/>
      <c r="W180" s="89"/>
      <c r="X180" s="89"/>
    </row>
    <row r="181" ht="20.25" customHeight="1" spans="1:24">
      <c r="A181" s="193" t="s">
        <v>70</v>
      </c>
      <c r="B181" s="193" t="s">
        <v>87</v>
      </c>
      <c r="C181" s="193" t="s">
        <v>393</v>
      </c>
      <c r="D181" s="193" t="s">
        <v>280</v>
      </c>
      <c r="E181" s="193" t="s">
        <v>159</v>
      </c>
      <c r="F181" s="193" t="s">
        <v>160</v>
      </c>
      <c r="G181" s="193" t="s">
        <v>275</v>
      </c>
      <c r="H181" s="193" t="s">
        <v>276</v>
      </c>
      <c r="I181" s="89">
        <v>230772</v>
      </c>
      <c r="J181" s="89">
        <v>230772</v>
      </c>
      <c r="K181" s="32"/>
      <c r="L181" s="32"/>
      <c r="M181" s="89">
        <v>230772</v>
      </c>
      <c r="N181" s="32"/>
      <c r="O181" s="89"/>
      <c r="P181" s="89"/>
      <c r="Q181" s="89"/>
      <c r="R181" s="89"/>
      <c r="S181" s="89"/>
      <c r="T181" s="89"/>
      <c r="U181" s="89"/>
      <c r="V181" s="89"/>
      <c r="W181" s="89"/>
      <c r="X181" s="89"/>
    </row>
    <row r="182" ht="20.25" customHeight="1" spans="1:24">
      <c r="A182" s="193" t="s">
        <v>70</v>
      </c>
      <c r="B182" s="193" t="s">
        <v>87</v>
      </c>
      <c r="C182" s="193" t="s">
        <v>393</v>
      </c>
      <c r="D182" s="193" t="s">
        <v>280</v>
      </c>
      <c r="E182" s="193" t="s">
        <v>159</v>
      </c>
      <c r="F182" s="193" t="s">
        <v>160</v>
      </c>
      <c r="G182" s="193" t="s">
        <v>275</v>
      </c>
      <c r="H182" s="193" t="s">
        <v>276</v>
      </c>
      <c r="I182" s="89">
        <v>72000</v>
      </c>
      <c r="J182" s="89">
        <v>72000</v>
      </c>
      <c r="K182" s="32"/>
      <c r="L182" s="32"/>
      <c r="M182" s="89">
        <v>72000</v>
      </c>
      <c r="N182" s="32"/>
      <c r="O182" s="89"/>
      <c r="P182" s="89"/>
      <c r="Q182" s="89"/>
      <c r="R182" s="89"/>
      <c r="S182" s="89"/>
      <c r="T182" s="89"/>
      <c r="U182" s="89"/>
      <c r="V182" s="89"/>
      <c r="W182" s="89"/>
      <c r="X182" s="89"/>
    </row>
    <row r="183" ht="20.25" customHeight="1" spans="1:24">
      <c r="A183" s="193" t="s">
        <v>70</v>
      </c>
      <c r="B183" s="193" t="s">
        <v>87</v>
      </c>
      <c r="C183" s="193" t="s">
        <v>393</v>
      </c>
      <c r="D183" s="193" t="s">
        <v>280</v>
      </c>
      <c r="E183" s="193" t="s">
        <v>159</v>
      </c>
      <c r="F183" s="193" t="s">
        <v>160</v>
      </c>
      <c r="G183" s="193" t="s">
        <v>281</v>
      </c>
      <c r="H183" s="193" t="s">
        <v>282</v>
      </c>
      <c r="I183" s="89">
        <v>209760</v>
      </c>
      <c r="J183" s="89">
        <v>209760</v>
      </c>
      <c r="K183" s="32"/>
      <c r="L183" s="32"/>
      <c r="M183" s="89">
        <v>209760</v>
      </c>
      <c r="N183" s="32"/>
      <c r="O183" s="89"/>
      <c r="P183" s="89"/>
      <c r="Q183" s="89"/>
      <c r="R183" s="89"/>
      <c r="S183" s="89"/>
      <c r="T183" s="89"/>
      <c r="U183" s="89"/>
      <c r="V183" s="89"/>
      <c r="W183" s="89"/>
      <c r="X183" s="89"/>
    </row>
    <row r="184" ht="20.25" customHeight="1" spans="1:24">
      <c r="A184" s="193" t="s">
        <v>70</v>
      </c>
      <c r="B184" s="193" t="s">
        <v>87</v>
      </c>
      <c r="C184" s="193" t="s">
        <v>394</v>
      </c>
      <c r="D184" s="193" t="s">
        <v>284</v>
      </c>
      <c r="E184" s="193" t="s">
        <v>137</v>
      </c>
      <c r="F184" s="193" t="s">
        <v>138</v>
      </c>
      <c r="G184" s="193" t="s">
        <v>285</v>
      </c>
      <c r="H184" s="193" t="s">
        <v>286</v>
      </c>
      <c r="I184" s="89">
        <v>178907.52</v>
      </c>
      <c r="J184" s="89">
        <v>178907.52</v>
      </c>
      <c r="K184" s="32"/>
      <c r="L184" s="32"/>
      <c r="M184" s="89">
        <v>178907.52</v>
      </c>
      <c r="N184" s="32"/>
      <c r="O184" s="89"/>
      <c r="P184" s="89"/>
      <c r="Q184" s="89"/>
      <c r="R184" s="89"/>
      <c r="S184" s="89"/>
      <c r="T184" s="89"/>
      <c r="U184" s="89"/>
      <c r="V184" s="89"/>
      <c r="W184" s="89"/>
      <c r="X184" s="89"/>
    </row>
    <row r="185" ht="20.25" customHeight="1" spans="1:24">
      <c r="A185" s="193" t="s">
        <v>70</v>
      </c>
      <c r="B185" s="193" t="s">
        <v>87</v>
      </c>
      <c r="C185" s="193" t="s">
        <v>394</v>
      </c>
      <c r="D185" s="193" t="s">
        <v>284</v>
      </c>
      <c r="E185" s="193" t="s">
        <v>187</v>
      </c>
      <c r="F185" s="193" t="s">
        <v>188</v>
      </c>
      <c r="G185" s="193" t="s">
        <v>289</v>
      </c>
      <c r="H185" s="193" t="s">
        <v>290</v>
      </c>
      <c r="I185" s="89">
        <v>165227.52</v>
      </c>
      <c r="J185" s="89">
        <v>165227.52</v>
      </c>
      <c r="K185" s="32"/>
      <c r="L185" s="32"/>
      <c r="M185" s="89">
        <v>165227.52</v>
      </c>
      <c r="N185" s="32"/>
      <c r="O185" s="89"/>
      <c r="P185" s="89"/>
      <c r="Q185" s="89"/>
      <c r="R185" s="89"/>
      <c r="S185" s="89"/>
      <c r="T185" s="89"/>
      <c r="U185" s="89"/>
      <c r="V185" s="89"/>
      <c r="W185" s="89"/>
      <c r="X185" s="89"/>
    </row>
    <row r="186" ht="20.25" customHeight="1" spans="1:24">
      <c r="A186" s="193" t="s">
        <v>70</v>
      </c>
      <c r="B186" s="193" t="s">
        <v>87</v>
      </c>
      <c r="C186" s="193" t="s">
        <v>394</v>
      </c>
      <c r="D186" s="193" t="s">
        <v>284</v>
      </c>
      <c r="E186" s="193" t="s">
        <v>159</v>
      </c>
      <c r="F186" s="193" t="s">
        <v>160</v>
      </c>
      <c r="G186" s="193" t="s">
        <v>293</v>
      </c>
      <c r="H186" s="193" t="s">
        <v>294</v>
      </c>
      <c r="I186" s="89">
        <v>7542.56</v>
      </c>
      <c r="J186" s="89">
        <v>7542.56</v>
      </c>
      <c r="K186" s="32"/>
      <c r="L186" s="32"/>
      <c r="M186" s="89">
        <v>7542.56</v>
      </c>
      <c r="N186" s="32"/>
      <c r="O186" s="89"/>
      <c r="P186" s="89"/>
      <c r="Q186" s="89"/>
      <c r="R186" s="89"/>
      <c r="S186" s="89"/>
      <c r="T186" s="89"/>
      <c r="U186" s="89"/>
      <c r="V186" s="89"/>
      <c r="W186" s="89"/>
      <c r="X186" s="89"/>
    </row>
    <row r="187" ht="20.25" customHeight="1" spans="1:24">
      <c r="A187" s="193" t="s">
        <v>70</v>
      </c>
      <c r="B187" s="193" t="s">
        <v>87</v>
      </c>
      <c r="C187" s="193" t="s">
        <v>394</v>
      </c>
      <c r="D187" s="193" t="s">
        <v>284</v>
      </c>
      <c r="E187" s="193" t="s">
        <v>191</v>
      </c>
      <c r="F187" s="193" t="s">
        <v>192</v>
      </c>
      <c r="G187" s="193" t="s">
        <v>293</v>
      </c>
      <c r="H187" s="193" t="s">
        <v>294</v>
      </c>
      <c r="I187" s="89">
        <v>2161.92</v>
      </c>
      <c r="J187" s="89">
        <v>2161.92</v>
      </c>
      <c r="K187" s="32"/>
      <c r="L187" s="32"/>
      <c r="M187" s="89">
        <v>2161.92</v>
      </c>
      <c r="N187" s="32"/>
      <c r="O187" s="89"/>
      <c r="P187" s="89"/>
      <c r="Q187" s="89"/>
      <c r="R187" s="89"/>
      <c r="S187" s="89"/>
      <c r="T187" s="89"/>
      <c r="U187" s="89"/>
      <c r="V187" s="89"/>
      <c r="W187" s="89"/>
      <c r="X187" s="89"/>
    </row>
    <row r="188" ht="20.25" customHeight="1" spans="1:24">
      <c r="A188" s="193" t="s">
        <v>70</v>
      </c>
      <c r="B188" s="193" t="s">
        <v>87</v>
      </c>
      <c r="C188" s="193" t="s">
        <v>395</v>
      </c>
      <c r="D188" s="193" t="s">
        <v>205</v>
      </c>
      <c r="E188" s="193" t="s">
        <v>204</v>
      </c>
      <c r="F188" s="193" t="s">
        <v>205</v>
      </c>
      <c r="G188" s="193" t="s">
        <v>296</v>
      </c>
      <c r="H188" s="193" t="s">
        <v>205</v>
      </c>
      <c r="I188" s="89">
        <v>213968</v>
      </c>
      <c r="J188" s="89">
        <v>213968</v>
      </c>
      <c r="K188" s="32"/>
      <c r="L188" s="32"/>
      <c r="M188" s="89">
        <v>213968</v>
      </c>
      <c r="N188" s="32"/>
      <c r="O188" s="89"/>
      <c r="P188" s="89"/>
      <c r="Q188" s="89"/>
      <c r="R188" s="89"/>
      <c r="S188" s="89"/>
      <c r="T188" s="89"/>
      <c r="U188" s="89"/>
      <c r="V188" s="89"/>
      <c r="W188" s="89"/>
      <c r="X188" s="89"/>
    </row>
    <row r="189" ht="20.25" customHeight="1" spans="1:24">
      <c r="A189" s="193" t="s">
        <v>70</v>
      </c>
      <c r="B189" s="193" t="s">
        <v>87</v>
      </c>
      <c r="C189" s="193" t="s">
        <v>396</v>
      </c>
      <c r="D189" s="193" t="s">
        <v>327</v>
      </c>
      <c r="E189" s="193" t="s">
        <v>159</v>
      </c>
      <c r="F189" s="193" t="s">
        <v>160</v>
      </c>
      <c r="G189" s="193" t="s">
        <v>277</v>
      </c>
      <c r="H189" s="193" t="s">
        <v>278</v>
      </c>
      <c r="I189" s="89">
        <v>412800</v>
      </c>
      <c r="J189" s="89">
        <v>412800</v>
      </c>
      <c r="K189" s="32"/>
      <c r="L189" s="32"/>
      <c r="M189" s="89">
        <v>412800</v>
      </c>
      <c r="N189" s="32"/>
      <c r="O189" s="89"/>
      <c r="P189" s="89"/>
      <c r="Q189" s="89"/>
      <c r="R189" s="89"/>
      <c r="S189" s="89"/>
      <c r="T189" s="89"/>
      <c r="U189" s="89"/>
      <c r="V189" s="89"/>
      <c r="W189" s="89"/>
      <c r="X189" s="89"/>
    </row>
    <row r="190" ht="20.25" customHeight="1" spans="1:24">
      <c r="A190" s="193" t="s">
        <v>70</v>
      </c>
      <c r="B190" s="193" t="s">
        <v>89</v>
      </c>
      <c r="C190" s="193" t="s">
        <v>397</v>
      </c>
      <c r="D190" s="193" t="s">
        <v>280</v>
      </c>
      <c r="E190" s="193" t="s">
        <v>159</v>
      </c>
      <c r="F190" s="193" t="s">
        <v>160</v>
      </c>
      <c r="G190" s="193" t="s">
        <v>273</v>
      </c>
      <c r="H190" s="193" t="s">
        <v>274</v>
      </c>
      <c r="I190" s="89">
        <v>250392</v>
      </c>
      <c r="J190" s="89">
        <v>250392</v>
      </c>
      <c r="K190" s="32"/>
      <c r="L190" s="32"/>
      <c r="M190" s="89">
        <v>250392</v>
      </c>
      <c r="N190" s="32"/>
      <c r="O190" s="89"/>
      <c r="P190" s="89"/>
      <c r="Q190" s="89"/>
      <c r="R190" s="89"/>
      <c r="S190" s="89"/>
      <c r="T190" s="89"/>
      <c r="U190" s="89"/>
      <c r="V190" s="89"/>
      <c r="W190" s="89"/>
      <c r="X190" s="89"/>
    </row>
    <row r="191" ht="20.25" customHeight="1" spans="1:24">
      <c r="A191" s="193" t="s">
        <v>70</v>
      </c>
      <c r="B191" s="193" t="s">
        <v>89</v>
      </c>
      <c r="C191" s="193" t="s">
        <v>397</v>
      </c>
      <c r="D191" s="193" t="s">
        <v>280</v>
      </c>
      <c r="E191" s="193" t="s">
        <v>159</v>
      </c>
      <c r="F191" s="193" t="s">
        <v>160</v>
      </c>
      <c r="G191" s="193" t="s">
        <v>275</v>
      </c>
      <c r="H191" s="193" t="s">
        <v>276</v>
      </c>
      <c r="I191" s="89">
        <v>52500</v>
      </c>
      <c r="J191" s="89">
        <v>52500</v>
      </c>
      <c r="K191" s="32"/>
      <c r="L191" s="32"/>
      <c r="M191" s="89">
        <v>52500</v>
      </c>
      <c r="N191" s="32"/>
      <c r="O191" s="89"/>
      <c r="P191" s="89"/>
      <c r="Q191" s="89"/>
      <c r="R191" s="89"/>
      <c r="S191" s="89"/>
      <c r="T191" s="89"/>
      <c r="U191" s="89"/>
      <c r="V191" s="89"/>
      <c r="W191" s="89"/>
      <c r="X191" s="89"/>
    </row>
    <row r="192" ht="20.25" customHeight="1" spans="1:24">
      <c r="A192" s="193" t="s">
        <v>70</v>
      </c>
      <c r="B192" s="193" t="s">
        <v>89</v>
      </c>
      <c r="C192" s="193" t="s">
        <v>397</v>
      </c>
      <c r="D192" s="193" t="s">
        <v>280</v>
      </c>
      <c r="E192" s="193" t="s">
        <v>159</v>
      </c>
      <c r="F192" s="193" t="s">
        <v>160</v>
      </c>
      <c r="G192" s="193" t="s">
        <v>275</v>
      </c>
      <c r="H192" s="193" t="s">
        <v>276</v>
      </c>
      <c r="I192" s="89">
        <v>172464</v>
      </c>
      <c r="J192" s="89">
        <v>172464</v>
      </c>
      <c r="K192" s="32"/>
      <c r="L192" s="32"/>
      <c r="M192" s="89">
        <v>172464</v>
      </c>
      <c r="N192" s="32"/>
      <c r="O192" s="89"/>
      <c r="P192" s="89"/>
      <c r="Q192" s="89"/>
      <c r="R192" s="89"/>
      <c r="S192" s="89"/>
      <c r="T192" s="89"/>
      <c r="U192" s="89"/>
      <c r="V192" s="89"/>
      <c r="W192" s="89"/>
      <c r="X192" s="89"/>
    </row>
    <row r="193" ht="20.25" customHeight="1" spans="1:24">
      <c r="A193" s="193" t="s">
        <v>70</v>
      </c>
      <c r="B193" s="193" t="s">
        <v>89</v>
      </c>
      <c r="C193" s="193" t="s">
        <v>397</v>
      </c>
      <c r="D193" s="193" t="s">
        <v>280</v>
      </c>
      <c r="E193" s="193" t="s">
        <v>159</v>
      </c>
      <c r="F193" s="193" t="s">
        <v>160</v>
      </c>
      <c r="G193" s="193" t="s">
        <v>281</v>
      </c>
      <c r="H193" s="193" t="s">
        <v>282</v>
      </c>
      <c r="I193" s="89">
        <v>159000</v>
      </c>
      <c r="J193" s="89">
        <v>159000</v>
      </c>
      <c r="K193" s="32"/>
      <c r="L193" s="32"/>
      <c r="M193" s="89">
        <v>159000</v>
      </c>
      <c r="N193" s="32"/>
      <c r="O193" s="89"/>
      <c r="P193" s="89"/>
      <c r="Q193" s="89"/>
      <c r="R193" s="89"/>
      <c r="S193" s="89"/>
      <c r="T193" s="89"/>
      <c r="U193" s="89"/>
      <c r="V193" s="89"/>
      <c r="W193" s="89"/>
      <c r="X193" s="89"/>
    </row>
    <row r="194" ht="20.25" customHeight="1" spans="1:24">
      <c r="A194" s="193" t="s">
        <v>70</v>
      </c>
      <c r="B194" s="193" t="s">
        <v>89</v>
      </c>
      <c r="C194" s="193" t="s">
        <v>398</v>
      </c>
      <c r="D194" s="193" t="s">
        <v>284</v>
      </c>
      <c r="E194" s="193" t="s">
        <v>137</v>
      </c>
      <c r="F194" s="193" t="s">
        <v>138</v>
      </c>
      <c r="G194" s="193" t="s">
        <v>285</v>
      </c>
      <c r="H194" s="193" t="s">
        <v>286</v>
      </c>
      <c r="I194" s="89">
        <v>97200</v>
      </c>
      <c r="J194" s="89">
        <v>97200</v>
      </c>
      <c r="K194" s="32"/>
      <c r="L194" s="32"/>
      <c r="M194" s="89">
        <v>97200</v>
      </c>
      <c r="N194" s="32"/>
      <c r="O194" s="89"/>
      <c r="P194" s="89"/>
      <c r="Q194" s="89"/>
      <c r="R194" s="89"/>
      <c r="S194" s="89"/>
      <c r="T194" s="89"/>
      <c r="U194" s="89"/>
      <c r="V194" s="89"/>
      <c r="W194" s="89"/>
      <c r="X194" s="89"/>
    </row>
    <row r="195" ht="20.25" customHeight="1" spans="1:24">
      <c r="A195" s="193" t="s">
        <v>70</v>
      </c>
      <c r="B195" s="193" t="s">
        <v>89</v>
      </c>
      <c r="C195" s="193" t="s">
        <v>398</v>
      </c>
      <c r="D195" s="193" t="s">
        <v>284</v>
      </c>
      <c r="E195" s="193" t="s">
        <v>187</v>
      </c>
      <c r="F195" s="193" t="s">
        <v>188</v>
      </c>
      <c r="G195" s="193" t="s">
        <v>289</v>
      </c>
      <c r="H195" s="193" t="s">
        <v>290</v>
      </c>
      <c r="I195" s="89">
        <v>54471.12</v>
      </c>
      <c r="J195" s="89">
        <v>54471.12</v>
      </c>
      <c r="K195" s="32"/>
      <c r="L195" s="32"/>
      <c r="M195" s="89">
        <v>54471.12</v>
      </c>
      <c r="N195" s="32"/>
      <c r="O195" s="89"/>
      <c r="P195" s="89"/>
      <c r="Q195" s="89"/>
      <c r="R195" s="89"/>
      <c r="S195" s="89"/>
      <c r="T195" s="89"/>
      <c r="U195" s="89"/>
      <c r="V195" s="89"/>
      <c r="W195" s="89"/>
      <c r="X195" s="89"/>
    </row>
    <row r="196" ht="20.25" customHeight="1" spans="1:24">
      <c r="A196" s="193" t="s">
        <v>70</v>
      </c>
      <c r="B196" s="193" t="s">
        <v>89</v>
      </c>
      <c r="C196" s="193" t="s">
        <v>398</v>
      </c>
      <c r="D196" s="193" t="s">
        <v>284</v>
      </c>
      <c r="E196" s="193" t="s">
        <v>189</v>
      </c>
      <c r="F196" s="193" t="s">
        <v>190</v>
      </c>
      <c r="G196" s="193" t="s">
        <v>291</v>
      </c>
      <c r="H196" s="193" t="s">
        <v>292</v>
      </c>
      <c r="I196" s="89">
        <v>34307.64</v>
      </c>
      <c r="J196" s="89">
        <v>34307.64</v>
      </c>
      <c r="K196" s="32"/>
      <c r="L196" s="32"/>
      <c r="M196" s="89">
        <v>34307.64</v>
      </c>
      <c r="N196" s="32"/>
      <c r="O196" s="89"/>
      <c r="P196" s="89"/>
      <c r="Q196" s="89"/>
      <c r="R196" s="89"/>
      <c r="S196" s="89"/>
      <c r="T196" s="89"/>
      <c r="U196" s="89"/>
      <c r="V196" s="89"/>
      <c r="W196" s="89"/>
      <c r="X196" s="89"/>
    </row>
    <row r="197" ht="20.25" customHeight="1" spans="1:24">
      <c r="A197" s="193" t="s">
        <v>70</v>
      </c>
      <c r="B197" s="193" t="s">
        <v>89</v>
      </c>
      <c r="C197" s="193" t="s">
        <v>398</v>
      </c>
      <c r="D197" s="193" t="s">
        <v>284</v>
      </c>
      <c r="E197" s="193" t="s">
        <v>159</v>
      </c>
      <c r="F197" s="193" t="s">
        <v>160</v>
      </c>
      <c r="G197" s="193" t="s">
        <v>293</v>
      </c>
      <c r="H197" s="193" t="s">
        <v>294</v>
      </c>
      <c r="I197" s="89">
        <v>4200</v>
      </c>
      <c r="J197" s="89">
        <v>4200</v>
      </c>
      <c r="K197" s="32"/>
      <c r="L197" s="32"/>
      <c r="M197" s="89">
        <v>4200</v>
      </c>
      <c r="N197" s="32"/>
      <c r="O197" s="89"/>
      <c r="P197" s="89"/>
      <c r="Q197" s="89"/>
      <c r="R197" s="89"/>
      <c r="S197" s="89"/>
      <c r="T197" s="89"/>
      <c r="U197" s="89"/>
      <c r="V197" s="89"/>
      <c r="W197" s="89"/>
      <c r="X197" s="89"/>
    </row>
    <row r="198" ht="20.25" customHeight="1" spans="1:24">
      <c r="A198" s="193" t="s">
        <v>70</v>
      </c>
      <c r="B198" s="193" t="s">
        <v>89</v>
      </c>
      <c r="C198" s="193" t="s">
        <v>398</v>
      </c>
      <c r="D198" s="193" t="s">
        <v>284</v>
      </c>
      <c r="E198" s="193" t="s">
        <v>191</v>
      </c>
      <c r="F198" s="193" t="s">
        <v>192</v>
      </c>
      <c r="G198" s="193" t="s">
        <v>293</v>
      </c>
      <c r="H198" s="193" t="s">
        <v>294</v>
      </c>
      <c r="I198" s="89">
        <v>4757.04</v>
      </c>
      <c r="J198" s="89">
        <v>4757.04</v>
      </c>
      <c r="K198" s="32"/>
      <c r="L198" s="32"/>
      <c r="M198" s="89">
        <v>4757.04</v>
      </c>
      <c r="N198" s="32"/>
      <c r="O198" s="89"/>
      <c r="P198" s="89"/>
      <c r="Q198" s="89"/>
      <c r="R198" s="89"/>
      <c r="S198" s="89"/>
      <c r="T198" s="89"/>
      <c r="U198" s="89"/>
      <c r="V198" s="89"/>
      <c r="W198" s="89"/>
      <c r="X198" s="89"/>
    </row>
    <row r="199" ht="20.25" customHeight="1" spans="1:24">
      <c r="A199" s="193" t="s">
        <v>70</v>
      </c>
      <c r="B199" s="193" t="s">
        <v>89</v>
      </c>
      <c r="C199" s="193" t="s">
        <v>398</v>
      </c>
      <c r="D199" s="193" t="s">
        <v>284</v>
      </c>
      <c r="E199" s="193" t="s">
        <v>191</v>
      </c>
      <c r="F199" s="193" t="s">
        <v>192</v>
      </c>
      <c r="G199" s="193" t="s">
        <v>293</v>
      </c>
      <c r="H199" s="193" t="s">
        <v>294</v>
      </c>
      <c r="I199" s="89">
        <v>1260</v>
      </c>
      <c r="J199" s="89">
        <v>1260</v>
      </c>
      <c r="K199" s="32"/>
      <c r="L199" s="32"/>
      <c r="M199" s="89">
        <v>1260</v>
      </c>
      <c r="N199" s="32"/>
      <c r="O199" s="89"/>
      <c r="P199" s="89"/>
      <c r="Q199" s="89"/>
      <c r="R199" s="89"/>
      <c r="S199" s="89"/>
      <c r="T199" s="89"/>
      <c r="U199" s="89"/>
      <c r="V199" s="89"/>
      <c r="W199" s="89"/>
      <c r="X199" s="89"/>
    </row>
    <row r="200" ht="20.25" customHeight="1" spans="1:24">
      <c r="A200" s="193" t="s">
        <v>70</v>
      </c>
      <c r="B200" s="193" t="s">
        <v>89</v>
      </c>
      <c r="C200" s="193" t="s">
        <v>399</v>
      </c>
      <c r="D200" s="193" t="s">
        <v>205</v>
      </c>
      <c r="E200" s="193" t="s">
        <v>204</v>
      </c>
      <c r="F200" s="193" t="s">
        <v>205</v>
      </c>
      <c r="G200" s="193" t="s">
        <v>296</v>
      </c>
      <c r="H200" s="193" t="s">
        <v>205</v>
      </c>
      <c r="I200" s="89">
        <v>90000</v>
      </c>
      <c r="J200" s="89">
        <v>90000</v>
      </c>
      <c r="K200" s="32"/>
      <c r="L200" s="32"/>
      <c r="M200" s="89">
        <v>90000</v>
      </c>
      <c r="N200" s="32"/>
      <c r="O200" s="89"/>
      <c r="P200" s="89"/>
      <c r="Q200" s="89"/>
      <c r="R200" s="89"/>
      <c r="S200" s="89"/>
      <c r="T200" s="89"/>
      <c r="U200" s="89"/>
      <c r="V200" s="89"/>
      <c r="W200" s="89"/>
      <c r="X200" s="89"/>
    </row>
    <row r="201" ht="20.25" customHeight="1" spans="1:24">
      <c r="A201" s="193" t="s">
        <v>70</v>
      </c>
      <c r="B201" s="193" t="s">
        <v>89</v>
      </c>
      <c r="C201" s="193" t="s">
        <v>400</v>
      </c>
      <c r="D201" s="193" t="s">
        <v>327</v>
      </c>
      <c r="E201" s="193" t="s">
        <v>159</v>
      </c>
      <c r="F201" s="193" t="s">
        <v>160</v>
      </c>
      <c r="G201" s="193" t="s">
        <v>277</v>
      </c>
      <c r="H201" s="193" t="s">
        <v>278</v>
      </c>
      <c r="I201" s="89">
        <v>240800</v>
      </c>
      <c r="J201" s="89">
        <v>240800</v>
      </c>
      <c r="K201" s="32"/>
      <c r="L201" s="32"/>
      <c r="M201" s="89">
        <v>240800</v>
      </c>
      <c r="N201" s="32"/>
      <c r="O201" s="89"/>
      <c r="P201" s="89"/>
      <c r="Q201" s="89"/>
      <c r="R201" s="89"/>
      <c r="S201" s="89"/>
      <c r="T201" s="89"/>
      <c r="U201" s="89"/>
      <c r="V201" s="89"/>
      <c r="W201" s="89"/>
      <c r="X201" s="89"/>
    </row>
    <row r="202" ht="20.25" customHeight="1" spans="1:24">
      <c r="A202" s="193" t="s">
        <v>70</v>
      </c>
      <c r="B202" s="193" t="s">
        <v>91</v>
      </c>
      <c r="C202" s="193" t="s">
        <v>401</v>
      </c>
      <c r="D202" s="193" t="s">
        <v>280</v>
      </c>
      <c r="E202" s="193" t="s">
        <v>159</v>
      </c>
      <c r="F202" s="193" t="s">
        <v>160</v>
      </c>
      <c r="G202" s="193" t="s">
        <v>273</v>
      </c>
      <c r="H202" s="193" t="s">
        <v>274</v>
      </c>
      <c r="I202" s="89">
        <v>259116</v>
      </c>
      <c r="J202" s="89">
        <v>259116</v>
      </c>
      <c r="K202" s="32"/>
      <c r="L202" s="32"/>
      <c r="M202" s="89">
        <v>259116</v>
      </c>
      <c r="N202" s="32"/>
      <c r="O202" s="89"/>
      <c r="P202" s="89"/>
      <c r="Q202" s="89"/>
      <c r="R202" s="89"/>
      <c r="S202" s="89"/>
      <c r="T202" s="89"/>
      <c r="U202" s="89"/>
      <c r="V202" s="89"/>
      <c r="W202" s="89"/>
      <c r="X202" s="89"/>
    </row>
    <row r="203" ht="20.25" customHeight="1" spans="1:24">
      <c r="A203" s="193" t="s">
        <v>70</v>
      </c>
      <c r="B203" s="193" t="s">
        <v>91</v>
      </c>
      <c r="C203" s="193" t="s">
        <v>401</v>
      </c>
      <c r="D203" s="193" t="s">
        <v>280</v>
      </c>
      <c r="E203" s="193" t="s">
        <v>159</v>
      </c>
      <c r="F203" s="193" t="s">
        <v>160</v>
      </c>
      <c r="G203" s="193" t="s">
        <v>275</v>
      </c>
      <c r="H203" s="193" t="s">
        <v>276</v>
      </c>
      <c r="I203" s="89">
        <v>172908</v>
      </c>
      <c r="J203" s="89">
        <v>172908</v>
      </c>
      <c r="K203" s="32"/>
      <c r="L203" s="32"/>
      <c r="M203" s="89">
        <v>172908</v>
      </c>
      <c r="N203" s="32"/>
      <c r="O203" s="89"/>
      <c r="P203" s="89"/>
      <c r="Q203" s="89"/>
      <c r="R203" s="89"/>
      <c r="S203" s="89"/>
      <c r="T203" s="89"/>
      <c r="U203" s="89"/>
      <c r="V203" s="89"/>
      <c r="W203" s="89"/>
      <c r="X203" s="89"/>
    </row>
    <row r="204" ht="20.25" customHeight="1" spans="1:24">
      <c r="A204" s="193" t="s">
        <v>70</v>
      </c>
      <c r="B204" s="193" t="s">
        <v>91</v>
      </c>
      <c r="C204" s="193" t="s">
        <v>401</v>
      </c>
      <c r="D204" s="193" t="s">
        <v>280</v>
      </c>
      <c r="E204" s="193" t="s">
        <v>159</v>
      </c>
      <c r="F204" s="193" t="s">
        <v>160</v>
      </c>
      <c r="G204" s="193" t="s">
        <v>275</v>
      </c>
      <c r="H204" s="193" t="s">
        <v>276</v>
      </c>
      <c r="I204" s="89">
        <v>54000</v>
      </c>
      <c r="J204" s="89">
        <v>54000</v>
      </c>
      <c r="K204" s="32"/>
      <c r="L204" s="32"/>
      <c r="M204" s="89">
        <v>54000</v>
      </c>
      <c r="N204" s="32"/>
      <c r="O204" s="89"/>
      <c r="P204" s="89"/>
      <c r="Q204" s="89"/>
      <c r="R204" s="89"/>
      <c r="S204" s="89"/>
      <c r="T204" s="89"/>
      <c r="U204" s="89"/>
      <c r="V204" s="89"/>
      <c r="W204" s="89"/>
      <c r="X204" s="89"/>
    </row>
    <row r="205" ht="20.25" customHeight="1" spans="1:24">
      <c r="A205" s="193" t="s">
        <v>70</v>
      </c>
      <c r="B205" s="193" t="s">
        <v>91</v>
      </c>
      <c r="C205" s="193" t="s">
        <v>401</v>
      </c>
      <c r="D205" s="193" t="s">
        <v>280</v>
      </c>
      <c r="E205" s="193" t="s">
        <v>159</v>
      </c>
      <c r="F205" s="193" t="s">
        <v>160</v>
      </c>
      <c r="G205" s="193" t="s">
        <v>281</v>
      </c>
      <c r="H205" s="193" t="s">
        <v>282</v>
      </c>
      <c r="I205" s="89">
        <v>159840</v>
      </c>
      <c r="J205" s="89">
        <v>159840</v>
      </c>
      <c r="K205" s="32"/>
      <c r="L205" s="32"/>
      <c r="M205" s="89">
        <v>159840</v>
      </c>
      <c r="N205" s="32"/>
      <c r="O205" s="89"/>
      <c r="P205" s="89"/>
      <c r="Q205" s="89"/>
      <c r="R205" s="89"/>
      <c r="S205" s="89"/>
      <c r="T205" s="89"/>
      <c r="U205" s="89"/>
      <c r="V205" s="89"/>
      <c r="W205" s="89"/>
      <c r="X205" s="89"/>
    </row>
    <row r="206" ht="20.25" customHeight="1" spans="1:24">
      <c r="A206" s="193" t="s">
        <v>70</v>
      </c>
      <c r="B206" s="193" t="s">
        <v>91</v>
      </c>
      <c r="C206" s="193" t="s">
        <v>402</v>
      </c>
      <c r="D206" s="193" t="s">
        <v>284</v>
      </c>
      <c r="E206" s="193" t="s">
        <v>137</v>
      </c>
      <c r="F206" s="193" t="s">
        <v>138</v>
      </c>
      <c r="G206" s="193" t="s">
        <v>285</v>
      </c>
      <c r="H206" s="193" t="s">
        <v>286</v>
      </c>
      <c r="I206" s="89">
        <v>104920.32</v>
      </c>
      <c r="J206" s="89">
        <v>104920.32</v>
      </c>
      <c r="K206" s="32"/>
      <c r="L206" s="32"/>
      <c r="M206" s="89">
        <v>104920.32</v>
      </c>
      <c r="N206" s="32"/>
      <c r="O206" s="89"/>
      <c r="P206" s="89"/>
      <c r="Q206" s="89"/>
      <c r="R206" s="89"/>
      <c r="S206" s="89"/>
      <c r="T206" s="89"/>
      <c r="U206" s="89"/>
      <c r="V206" s="89"/>
      <c r="W206" s="89"/>
      <c r="X206" s="89"/>
    </row>
    <row r="207" ht="20.25" customHeight="1" spans="1:24">
      <c r="A207" s="193" t="s">
        <v>70</v>
      </c>
      <c r="B207" s="193" t="s">
        <v>91</v>
      </c>
      <c r="C207" s="193" t="s">
        <v>402</v>
      </c>
      <c r="D207" s="193" t="s">
        <v>284</v>
      </c>
      <c r="E207" s="193" t="s">
        <v>187</v>
      </c>
      <c r="F207" s="193" t="s">
        <v>188</v>
      </c>
      <c r="G207" s="193" t="s">
        <v>289</v>
      </c>
      <c r="H207" s="193" t="s">
        <v>290</v>
      </c>
      <c r="I207" s="89">
        <v>96857.01</v>
      </c>
      <c r="J207" s="89">
        <v>96857.01</v>
      </c>
      <c r="K207" s="32"/>
      <c r="L207" s="32"/>
      <c r="M207" s="89">
        <v>96857.01</v>
      </c>
      <c r="N207" s="32"/>
      <c r="O207" s="89"/>
      <c r="P207" s="89"/>
      <c r="Q207" s="89"/>
      <c r="R207" s="89"/>
      <c r="S207" s="89"/>
      <c r="T207" s="89"/>
      <c r="U207" s="89"/>
      <c r="V207" s="89"/>
      <c r="W207" s="89"/>
      <c r="X207" s="89"/>
    </row>
    <row r="208" ht="20.25" customHeight="1" spans="1:24">
      <c r="A208" s="193" t="s">
        <v>70</v>
      </c>
      <c r="B208" s="193" t="s">
        <v>91</v>
      </c>
      <c r="C208" s="193" t="s">
        <v>402</v>
      </c>
      <c r="D208" s="193" t="s">
        <v>284</v>
      </c>
      <c r="E208" s="193" t="s">
        <v>159</v>
      </c>
      <c r="F208" s="193" t="s">
        <v>160</v>
      </c>
      <c r="G208" s="193" t="s">
        <v>293</v>
      </c>
      <c r="H208" s="193" t="s">
        <v>294</v>
      </c>
      <c r="I208" s="89">
        <v>4153</v>
      </c>
      <c r="J208" s="89">
        <v>4153</v>
      </c>
      <c r="K208" s="32"/>
      <c r="L208" s="32"/>
      <c r="M208" s="89">
        <v>4153</v>
      </c>
      <c r="N208" s="32"/>
      <c r="O208" s="89"/>
      <c r="P208" s="89"/>
      <c r="Q208" s="89"/>
      <c r="R208" s="89"/>
      <c r="S208" s="89"/>
      <c r="T208" s="89"/>
      <c r="U208" s="89"/>
      <c r="V208" s="89"/>
      <c r="W208" s="89"/>
      <c r="X208" s="89"/>
    </row>
    <row r="209" ht="20.25" customHeight="1" spans="1:24">
      <c r="A209" s="193" t="s">
        <v>70</v>
      </c>
      <c r="B209" s="193" t="s">
        <v>91</v>
      </c>
      <c r="C209" s="193" t="s">
        <v>402</v>
      </c>
      <c r="D209" s="193" t="s">
        <v>284</v>
      </c>
      <c r="E209" s="193" t="s">
        <v>191</v>
      </c>
      <c r="F209" s="193" t="s">
        <v>192</v>
      </c>
      <c r="G209" s="193" t="s">
        <v>293</v>
      </c>
      <c r="H209" s="193" t="s">
        <v>294</v>
      </c>
      <c r="I209" s="89">
        <v>1233.64</v>
      </c>
      <c r="J209" s="89">
        <v>1233.64</v>
      </c>
      <c r="K209" s="32"/>
      <c r="L209" s="32"/>
      <c r="M209" s="89">
        <v>1233.64</v>
      </c>
      <c r="N209" s="32"/>
      <c r="O209" s="89"/>
      <c r="P209" s="89"/>
      <c r="Q209" s="89"/>
      <c r="R209" s="89"/>
      <c r="S209" s="89"/>
      <c r="T209" s="89"/>
      <c r="U209" s="89"/>
      <c r="V209" s="89"/>
      <c r="W209" s="89"/>
      <c r="X209" s="89"/>
    </row>
    <row r="210" ht="20.25" customHeight="1" spans="1:24">
      <c r="A210" s="193" t="s">
        <v>70</v>
      </c>
      <c r="B210" s="193" t="s">
        <v>91</v>
      </c>
      <c r="C210" s="193" t="s">
        <v>403</v>
      </c>
      <c r="D210" s="193" t="s">
        <v>205</v>
      </c>
      <c r="E210" s="193" t="s">
        <v>204</v>
      </c>
      <c r="F210" s="193" t="s">
        <v>205</v>
      </c>
      <c r="G210" s="193" t="s">
        <v>296</v>
      </c>
      <c r="H210" s="193" t="s">
        <v>205</v>
      </c>
      <c r="I210" s="89">
        <v>119664</v>
      </c>
      <c r="J210" s="89">
        <v>119664</v>
      </c>
      <c r="K210" s="32"/>
      <c r="L210" s="32"/>
      <c r="M210" s="89">
        <v>119664</v>
      </c>
      <c r="N210" s="32"/>
      <c r="O210" s="89"/>
      <c r="P210" s="89"/>
      <c r="Q210" s="89"/>
      <c r="R210" s="89"/>
      <c r="S210" s="89"/>
      <c r="T210" s="89"/>
      <c r="U210" s="89"/>
      <c r="V210" s="89"/>
      <c r="W210" s="89"/>
      <c r="X210" s="89"/>
    </row>
    <row r="211" ht="20.25" customHeight="1" spans="1:24">
      <c r="A211" s="193" t="s">
        <v>70</v>
      </c>
      <c r="B211" s="193" t="s">
        <v>91</v>
      </c>
      <c r="C211" s="193" t="s">
        <v>404</v>
      </c>
      <c r="D211" s="193" t="s">
        <v>327</v>
      </c>
      <c r="E211" s="193" t="s">
        <v>159</v>
      </c>
      <c r="F211" s="193" t="s">
        <v>160</v>
      </c>
      <c r="G211" s="193" t="s">
        <v>277</v>
      </c>
      <c r="H211" s="193" t="s">
        <v>278</v>
      </c>
      <c r="I211" s="89">
        <v>309600</v>
      </c>
      <c r="J211" s="89">
        <v>309600</v>
      </c>
      <c r="K211" s="32"/>
      <c r="L211" s="32"/>
      <c r="M211" s="89">
        <v>309600</v>
      </c>
      <c r="N211" s="32"/>
      <c r="O211" s="89"/>
      <c r="P211" s="89"/>
      <c r="Q211" s="89"/>
      <c r="R211" s="89"/>
      <c r="S211" s="89"/>
      <c r="T211" s="89"/>
      <c r="U211" s="89"/>
      <c r="V211" s="89"/>
      <c r="W211" s="89"/>
      <c r="X211" s="89"/>
    </row>
    <row r="212" ht="20.25" customHeight="1" spans="1:24">
      <c r="A212" s="193" t="s">
        <v>70</v>
      </c>
      <c r="B212" s="193" t="s">
        <v>93</v>
      </c>
      <c r="C212" s="193" t="s">
        <v>405</v>
      </c>
      <c r="D212" s="193" t="s">
        <v>284</v>
      </c>
      <c r="E212" s="193" t="s">
        <v>137</v>
      </c>
      <c r="F212" s="193" t="s">
        <v>138</v>
      </c>
      <c r="G212" s="193" t="s">
        <v>285</v>
      </c>
      <c r="H212" s="193" t="s">
        <v>286</v>
      </c>
      <c r="I212" s="89">
        <v>150040.2</v>
      </c>
      <c r="J212" s="89">
        <v>150040.2</v>
      </c>
      <c r="K212" s="32"/>
      <c r="L212" s="32"/>
      <c r="M212" s="89">
        <v>150040.2</v>
      </c>
      <c r="N212" s="32"/>
      <c r="O212" s="89"/>
      <c r="P212" s="89"/>
      <c r="Q212" s="89"/>
      <c r="R212" s="89"/>
      <c r="S212" s="89"/>
      <c r="T212" s="89"/>
      <c r="U212" s="89"/>
      <c r="V212" s="89"/>
      <c r="W212" s="89"/>
      <c r="X212" s="89"/>
    </row>
    <row r="213" ht="20.25" customHeight="1" spans="1:24">
      <c r="A213" s="193" t="s">
        <v>70</v>
      </c>
      <c r="B213" s="193" t="s">
        <v>93</v>
      </c>
      <c r="C213" s="193" t="s">
        <v>405</v>
      </c>
      <c r="D213" s="193" t="s">
        <v>284</v>
      </c>
      <c r="E213" s="193" t="s">
        <v>187</v>
      </c>
      <c r="F213" s="193" t="s">
        <v>188</v>
      </c>
      <c r="G213" s="193" t="s">
        <v>289</v>
      </c>
      <c r="H213" s="193" t="s">
        <v>290</v>
      </c>
      <c r="I213" s="89">
        <v>79296.36</v>
      </c>
      <c r="J213" s="89">
        <v>79296.36</v>
      </c>
      <c r="K213" s="32"/>
      <c r="L213" s="32"/>
      <c r="M213" s="89">
        <v>79296.36</v>
      </c>
      <c r="N213" s="32"/>
      <c r="O213" s="89"/>
      <c r="P213" s="89"/>
      <c r="Q213" s="89"/>
      <c r="R213" s="89"/>
      <c r="S213" s="89"/>
      <c r="T213" s="89"/>
      <c r="U213" s="89"/>
      <c r="V213" s="89"/>
      <c r="W213" s="89"/>
      <c r="X213" s="89"/>
    </row>
    <row r="214" ht="20.25" customHeight="1" spans="1:24">
      <c r="A214" s="193" t="s">
        <v>70</v>
      </c>
      <c r="B214" s="193" t="s">
        <v>93</v>
      </c>
      <c r="C214" s="193" t="s">
        <v>405</v>
      </c>
      <c r="D214" s="193" t="s">
        <v>284</v>
      </c>
      <c r="E214" s="193" t="s">
        <v>189</v>
      </c>
      <c r="F214" s="193" t="s">
        <v>190</v>
      </c>
      <c r="G214" s="193" t="s">
        <v>291</v>
      </c>
      <c r="H214" s="193" t="s">
        <v>292</v>
      </c>
      <c r="I214" s="89">
        <v>50187.6</v>
      </c>
      <c r="J214" s="89">
        <v>50187.6</v>
      </c>
      <c r="K214" s="32"/>
      <c r="L214" s="32"/>
      <c r="M214" s="89">
        <v>50187.6</v>
      </c>
      <c r="N214" s="32"/>
      <c r="O214" s="89"/>
      <c r="P214" s="89"/>
      <c r="Q214" s="89"/>
      <c r="R214" s="89"/>
      <c r="S214" s="89"/>
      <c r="T214" s="89"/>
      <c r="U214" s="89"/>
      <c r="V214" s="89"/>
      <c r="W214" s="89"/>
      <c r="X214" s="89"/>
    </row>
    <row r="215" ht="20.25" customHeight="1" spans="1:24">
      <c r="A215" s="193" t="s">
        <v>70</v>
      </c>
      <c r="B215" s="193" t="s">
        <v>93</v>
      </c>
      <c r="C215" s="193" t="s">
        <v>405</v>
      </c>
      <c r="D215" s="193" t="s">
        <v>284</v>
      </c>
      <c r="E215" s="193" t="s">
        <v>159</v>
      </c>
      <c r="F215" s="193" t="s">
        <v>160</v>
      </c>
      <c r="G215" s="193" t="s">
        <v>293</v>
      </c>
      <c r="H215" s="193" t="s">
        <v>294</v>
      </c>
      <c r="I215" s="89">
        <v>5976</v>
      </c>
      <c r="J215" s="89">
        <v>5976</v>
      </c>
      <c r="K215" s="32"/>
      <c r="L215" s="32"/>
      <c r="M215" s="89">
        <v>5976</v>
      </c>
      <c r="N215" s="32"/>
      <c r="O215" s="89"/>
      <c r="P215" s="89"/>
      <c r="Q215" s="89"/>
      <c r="R215" s="89"/>
      <c r="S215" s="89"/>
      <c r="T215" s="89"/>
      <c r="U215" s="89"/>
      <c r="V215" s="89"/>
      <c r="W215" s="89"/>
      <c r="X215" s="89"/>
    </row>
    <row r="216" ht="20.25" customHeight="1" spans="1:24">
      <c r="A216" s="193" t="s">
        <v>70</v>
      </c>
      <c r="B216" s="193" t="s">
        <v>93</v>
      </c>
      <c r="C216" s="193" t="s">
        <v>405</v>
      </c>
      <c r="D216" s="193" t="s">
        <v>284</v>
      </c>
      <c r="E216" s="193" t="s">
        <v>191</v>
      </c>
      <c r="F216" s="193" t="s">
        <v>192</v>
      </c>
      <c r="G216" s="193" t="s">
        <v>293</v>
      </c>
      <c r="H216" s="193" t="s">
        <v>294</v>
      </c>
      <c r="I216" s="89">
        <v>7026.36</v>
      </c>
      <c r="J216" s="89">
        <v>7026.36</v>
      </c>
      <c r="K216" s="32"/>
      <c r="L216" s="32"/>
      <c r="M216" s="89">
        <v>7026.36</v>
      </c>
      <c r="N216" s="32"/>
      <c r="O216" s="89"/>
      <c r="P216" s="89"/>
      <c r="Q216" s="89"/>
      <c r="R216" s="89"/>
      <c r="S216" s="89"/>
      <c r="T216" s="89"/>
      <c r="U216" s="89"/>
      <c r="V216" s="89"/>
      <c r="W216" s="89"/>
      <c r="X216" s="89"/>
    </row>
    <row r="217" ht="20.25" customHeight="1" spans="1:24">
      <c r="A217" s="193" t="s">
        <v>70</v>
      </c>
      <c r="B217" s="193" t="s">
        <v>93</v>
      </c>
      <c r="C217" s="193" t="s">
        <v>405</v>
      </c>
      <c r="D217" s="193" t="s">
        <v>284</v>
      </c>
      <c r="E217" s="193" t="s">
        <v>191</v>
      </c>
      <c r="F217" s="193" t="s">
        <v>192</v>
      </c>
      <c r="G217" s="193" t="s">
        <v>293</v>
      </c>
      <c r="H217" s="193" t="s">
        <v>294</v>
      </c>
      <c r="I217" s="89">
        <v>1688.04</v>
      </c>
      <c r="J217" s="89">
        <v>1688.04</v>
      </c>
      <c r="K217" s="32"/>
      <c r="L217" s="32"/>
      <c r="M217" s="89">
        <v>1688.04</v>
      </c>
      <c r="N217" s="32"/>
      <c r="O217" s="89"/>
      <c r="P217" s="89"/>
      <c r="Q217" s="89"/>
      <c r="R217" s="89"/>
      <c r="S217" s="89"/>
      <c r="T217" s="89"/>
      <c r="U217" s="89"/>
      <c r="V217" s="89"/>
      <c r="W217" s="89"/>
      <c r="X217" s="89"/>
    </row>
    <row r="218" ht="20.25" customHeight="1" spans="1:24">
      <c r="A218" s="193" t="s">
        <v>70</v>
      </c>
      <c r="B218" s="193" t="s">
        <v>93</v>
      </c>
      <c r="C218" s="193" t="s">
        <v>406</v>
      </c>
      <c r="D218" s="193" t="s">
        <v>280</v>
      </c>
      <c r="E218" s="193" t="s">
        <v>159</v>
      </c>
      <c r="F218" s="193" t="s">
        <v>160</v>
      </c>
      <c r="G218" s="193" t="s">
        <v>273</v>
      </c>
      <c r="H218" s="193" t="s">
        <v>274</v>
      </c>
      <c r="I218" s="89">
        <v>386592</v>
      </c>
      <c r="J218" s="89">
        <v>386592</v>
      </c>
      <c r="K218" s="32"/>
      <c r="L218" s="32"/>
      <c r="M218" s="89">
        <v>386592</v>
      </c>
      <c r="N218" s="32"/>
      <c r="O218" s="89"/>
      <c r="P218" s="89"/>
      <c r="Q218" s="89"/>
      <c r="R218" s="89"/>
      <c r="S218" s="89"/>
      <c r="T218" s="89"/>
      <c r="U218" s="89"/>
      <c r="V218" s="89"/>
      <c r="W218" s="89"/>
      <c r="X218" s="89"/>
    </row>
    <row r="219" ht="20.25" customHeight="1" spans="1:24">
      <c r="A219" s="193" t="s">
        <v>70</v>
      </c>
      <c r="B219" s="193" t="s">
        <v>93</v>
      </c>
      <c r="C219" s="193" t="s">
        <v>406</v>
      </c>
      <c r="D219" s="193" t="s">
        <v>280</v>
      </c>
      <c r="E219" s="193" t="s">
        <v>159</v>
      </c>
      <c r="F219" s="193" t="s">
        <v>160</v>
      </c>
      <c r="G219" s="193" t="s">
        <v>275</v>
      </c>
      <c r="H219" s="193" t="s">
        <v>276</v>
      </c>
      <c r="I219" s="89">
        <v>72000</v>
      </c>
      <c r="J219" s="89">
        <v>72000</v>
      </c>
      <c r="K219" s="32"/>
      <c r="L219" s="32"/>
      <c r="M219" s="89">
        <v>72000</v>
      </c>
      <c r="N219" s="32"/>
      <c r="O219" s="89"/>
      <c r="P219" s="89"/>
      <c r="Q219" s="89"/>
      <c r="R219" s="89"/>
      <c r="S219" s="89"/>
      <c r="T219" s="89"/>
      <c r="U219" s="89"/>
      <c r="V219" s="89"/>
      <c r="W219" s="89"/>
      <c r="X219" s="89"/>
    </row>
    <row r="220" ht="20.25" customHeight="1" spans="1:24">
      <c r="A220" s="193" t="s">
        <v>70</v>
      </c>
      <c r="B220" s="193" t="s">
        <v>93</v>
      </c>
      <c r="C220" s="193" t="s">
        <v>406</v>
      </c>
      <c r="D220" s="193" t="s">
        <v>280</v>
      </c>
      <c r="E220" s="193" t="s">
        <v>159</v>
      </c>
      <c r="F220" s="193" t="s">
        <v>160</v>
      </c>
      <c r="G220" s="193" t="s">
        <v>275</v>
      </c>
      <c r="H220" s="193" t="s">
        <v>276</v>
      </c>
      <c r="I220" s="89">
        <v>230820</v>
      </c>
      <c r="J220" s="89">
        <v>230820</v>
      </c>
      <c r="K220" s="32"/>
      <c r="L220" s="32"/>
      <c r="M220" s="89">
        <v>230820</v>
      </c>
      <c r="N220" s="32"/>
      <c r="O220" s="89"/>
      <c r="P220" s="89"/>
      <c r="Q220" s="89"/>
      <c r="R220" s="89"/>
      <c r="S220" s="89"/>
      <c r="T220" s="89"/>
      <c r="U220" s="89"/>
      <c r="V220" s="89"/>
      <c r="W220" s="89"/>
      <c r="X220" s="89"/>
    </row>
    <row r="221" ht="20.25" customHeight="1" spans="1:24">
      <c r="A221" s="193" t="s">
        <v>70</v>
      </c>
      <c r="B221" s="193" t="s">
        <v>93</v>
      </c>
      <c r="C221" s="193" t="s">
        <v>406</v>
      </c>
      <c r="D221" s="193" t="s">
        <v>280</v>
      </c>
      <c r="E221" s="193" t="s">
        <v>159</v>
      </c>
      <c r="F221" s="193" t="s">
        <v>160</v>
      </c>
      <c r="G221" s="193" t="s">
        <v>281</v>
      </c>
      <c r="H221" s="193" t="s">
        <v>282</v>
      </c>
      <c r="I221" s="89">
        <v>213780</v>
      </c>
      <c r="J221" s="89">
        <v>213780</v>
      </c>
      <c r="K221" s="32"/>
      <c r="L221" s="32"/>
      <c r="M221" s="89">
        <v>213780</v>
      </c>
      <c r="N221" s="32"/>
      <c r="O221" s="89"/>
      <c r="P221" s="89"/>
      <c r="Q221" s="89"/>
      <c r="R221" s="89"/>
      <c r="S221" s="89"/>
      <c r="T221" s="89"/>
      <c r="U221" s="89"/>
      <c r="V221" s="89"/>
      <c r="W221" s="89"/>
      <c r="X221" s="89"/>
    </row>
    <row r="222" ht="20.25" customHeight="1" spans="1:24">
      <c r="A222" s="193" t="s">
        <v>70</v>
      </c>
      <c r="B222" s="193" t="s">
        <v>93</v>
      </c>
      <c r="C222" s="193" t="s">
        <v>407</v>
      </c>
      <c r="D222" s="193" t="s">
        <v>205</v>
      </c>
      <c r="E222" s="193" t="s">
        <v>204</v>
      </c>
      <c r="F222" s="193" t="s">
        <v>205</v>
      </c>
      <c r="G222" s="193" t="s">
        <v>296</v>
      </c>
      <c r="H222" s="193" t="s">
        <v>205</v>
      </c>
      <c r="I222" s="89">
        <v>190344</v>
      </c>
      <c r="J222" s="89">
        <v>190344</v>
      </c>
      <c r="K222" s="32"/>
      <c r="L222" s="32"/>
      <c r="M222" s="89">
        <v>190344</v>
      </c>
      <c r="N222" s="32"/>
      <c r="O222" s="89"/>
      <c r="P222" s="89"/>
      <c r="Q222" s="89"/>
      <c r="R222" s="89"/>
      <c r="S222" s="89"/>
      <c r="T222" s="89"/>
      <c r="U222" s="89"/>
      <c r="V222" s="89"/>
      <c r="W222" s="89"/>
      <c r="X222" s="89"/>
    </row>
    <row r="223" ht="20.25" customHeight="1" spans="1:24">
      <c r="A223" s="193" t="s">
        <v>70</v>
      </c>
      <c r="B223" s="193" t="s">
        <v>93</v>
      </c>
      <c r="C223" s="193" t="s">
        <v>408</v>
      </c>
      <c r="D223" s="193" t="s">
        <v>327</v>
      </c>
      <c r="E223" s="193" t="s">
        <v>159</v>
      </c>
      <c r="F223" s="193" t="s">
        <v>160</v>
      </c>
      <c r="G223" s="193" t="s">
        <v>277</v>
      </c>
      <c r="H223" s="193" t="s">
        <v>278</v>
      </c>
      <c r="I223" s="89">
        <v>412800</v>
      </c>
      <c r="J223" s="89">
        <v>412800</v>
      </c>
      <c r="K223" s="32"/>
      <c r="L223" s="32"/>
      <c r="M223" s="89">
        <v>412800</v>
      </c>
      <c r="N223" s="32"/>
      <c r="O223" s="89"/>
      <c r="P223" s="89"/>
      <c r="Q223" s="89"/>
      <c r="R223" s="89"/>
      <c r="S223" s="89"/>
      <c r="T223" s="89"/>
      <c r="U223" s="89"/>
      <c r="V223" s="89"/>
      <c r="W223" s="89"/>
      <c r="X223" s="89"/>
    </row>
    <row r="224" ht="20.25" customHeight="1" spans="1:24">
      <c r="A224" s="193" t="s">
        <v>70</v>
      </c>
      <c r="B224" s="193" t="s">
        <v>95</v>
      </c>
      <c r="C224" s="193" t="s">
        <v>409</v>
      </c>
      <c r="D224" s="193" t="s">
        <v>205</v>
      </c>
      <c r="E224" s="193" t="s">
        <v>204</v>
      </c>
      <c r="F224" s="193" t="s">
        <v>205</v>
      </c>
      <c r="G224" s="193" t="s">
        <v>296</v>
      </c>
      <c r="H224" s="193" t="s">
        <v>205</v>
      </c>
      <c r="I224" s="89">
        <v>150000</v>
      </c>
      <c r="J224" s="89">
        <v>150000</v>
      </c>
      <c r="K224" s="32"/>
      <c r="L224" s="32"/>
      <c r="M224" s="89">
        <v>150000</v>
      </c>
      <c r="N224" s="32"/>
      <c r="O224" s="89"/>
      <c r="P224" s="89"/>
      <c r="Q224" s="89"/>
      <c r="R224" s="89"/>
      <c r="S224" s="89"/>
      <c r="T224" s="89"/>
      <c r="U224" s="89"/>
      <c r="V224" s="89"/>
      <c r="W224" s="89"/>
      <c r="X224" s="89"/>
    </row>
    <row r="225" ht="20.25" customHeight="1" spans="1:24">
      <c r="A225" s="193" t="s">
        <v>70</v>
      </c>
      <c r="B225" s="193" t="s">
        <v>95</v>
      </c>
      <c r="C225" s="193" t="s">
        <v>410</v>
      </c>
      <c r="D225" s="193" t="s">
        <v>280</v>
      </c>
      <c r="E225" s="193" t="s">
        <v>159</v>
      </c>
      <c r="F225" s="193" t="s">
        <v>160</v>
      </c>
      <c r="G225" s="193" t="s">
        <v>273</v>
      </c>
      <c r="H225" s="193" t="s">
        <v>274</v>
      </c>
      <c r="I225" s="89">
        <v>318144</v>
      </c>
      <c r="J225" s="89">
        <v>318144</v>
      </c>
      <c r="K225" s="32"/>
      <c r="L225" s="32"/>
      <c r="M225" s="89">
        <v>318144</v>
      </c>
      <c r="N225" s="32"/>
      <c r="O225" s="89"/>
      <c r="P225" s="89"/>
      <c r="Q225" s="89"/>
      <c r="R225" s="89"/>
      <c r="S225" s="89"/>
      <c r="T225" s="89"/>
      <c r="U225" s="89"/>
      <c r="V225" s="89"/>
      <c r="W225" s="89"/>
      <c r="X225" s="89"/>
    </row>
    <row r="226" ht="20.25" customHeight="1" spans="1:24">
      <c r="A226" s="193" t="s">
        <v>70</v>
      </c>
      <c r="B226" s="193" t="s">
        <v>95</v>
      </c>
      <c r="C226" s="193" t="s">
        <v>410</v>
      </c>
      <c r="D226" s="193" t="s">
        <v>280</v>
      </c>
      <c r="E226" s="193" t="s">
        <v>159</v>
      </c>
      <c r="F226" s="193" t="s">
        <v>160</v>
      </c>
      <c r="G226" s="193" t="s">
        <v>275</v>
      </c>
      <c r="H226" s="193" t="s">
        <v>276</v>
      </c>
      <c r="I226" s="89">
        <v>211068</v>
      </c>
      <c r="J226" s="89">
        <v>211068</v>
      </c>
      <c r="K226" s="32"/>
      <c r="L226" s="32"/>
      <c r="M226" s="89">
        <v>211068</v>
      </c>
      <c r="N226" s="32"/>
      <c r="O226" s="89"/>
      <c r="P226" s="89"/>
      <c r="Q226" s="89"/>
      <c r="R226" s="89"/>
      <c r="S226" s="89"/>
      <c r="T226" s="89"/>
      <c r="U226" s="89"/>
      <c r="V226" s="89"/>
      <c r="W226" s="89"/>
      <c r="X226" s="89"/>
    </row>
    <row r="227" ht="20.25" customHeight="1" spans="1:24">
      <c r="A227" s="193" t="s">
        <v>70</v>
      </c>
      <c r="B227" s="193" t="s">
        <v>95</v>
      </c>
      <c r="C227" s="193" t="s">
        <v>410</v>
      </c>
      <c r="D227" s="193" t="s">
        <v>280</v>
      </c>
      <c r="E227" s="193" t="s">
        <v>159</v>
      </c>
      <c r="F227" s="193" t="s">
        <v>160</v>
      </c>
      <c r="G227" s="193" t="s">
        <v>275</v>
      </c>
      <c r="H227" s="193" t="s">
        <v>276</v>
      </c>
      <c r="I227" s="89">
        <v>66000</v>
      </c>
      <c r="J227" s="89">
        <v>66000</v>
      </c>
      <c r="K227" s="32"/>
      <c r="L227" s="32"/>
      <c r="M227" s="89">
        <v>66000</v>
      </c>
      <c r="N227" s="32"/>
      <c r="O227" s="89"/>
      <c r="P227" s="89"/>
      <c r="Q227" s="89"/>
      <c r="R227" s="89"/>
      <c r="S227" s="89"/>
      <c r="T227" s="89"/>
      <c r="U227" s="89"/>
      <c r="V227" s="89"/>
      <c r="W227" s="89"/>
      <c r="X227" s="89"/>
    </row>
    <row r="228" ht="20.25" customHeight="1" spans="1:24">
      <c r="A228" s="193" t="s">
        <v>70</v>
      </c>
      <c r="B228" s="193" t="s">
        <v>95</v>
      </c>
      <c r="C228" s="193" t="s">
        <v>410</v>
      </c>
      <c r="D228" s="193" t="s">
        <v>280</v>
      </c>
      <c r="E228" s="193" t="s">
        <v>159</v>
      </c>
      <c r="F228" s="193" t="s">
        <v>160</v>
      </c>
      <c r="G228" s="193" t="s">
        <v>281</v>
      </c>
      <c r="H228" s="193" t="s">
        <v>282</v>
      </c>
      <c r="I228" s="89">
        <v>193680</v>
      </c>
      <c r="J228" s="89">
        <v>193680</v>
      </c>
      <c r="K228" s="32"/>
      <c r="L228" s="32"/>
      <c r="M228" s="89">
        <v>193680</v>
      </c>
      <c r="N228" s="32"/>
      <c r="O228" s="89"/>
      <c r="P228" s="89"/>
      <c r="Q228" s="89"/>
      <c r="R228" s="89"/>
      <c r="S228" s="89"/>
      <c r="T228" s="89"/>
      <c r="U228" s="89"/>
      <c r="V228" s="89"/>
      <c r="W228" s="89"/>
      <c r="X228" s="89"/>
    </row>
    <row r="229" ht="20.25" customHeight="1" spans="1:24">
      <c r="A229" s="193" t="s">
        <v>70</v>
      </c>
      <c r="B229" s="193" t="s">
        <v>95</v>
      </c>
      <c r="C229" s="193" t="s">
        <v>411</v>
      </c>
      <c r="D229" s="193" t="s">
        <v>284</v>
      </c>
      <c r="E229" s="193" t="s">
        <v>137</v>
      </c>
      <c r="F229" s="193" t="s">
        <v>138</v>
      </c>
      <c r="G229" s="193" t="s">
        <v>285</v>
      </c>
      <c r="H229" s="193" t="s">
        <v>286</v>
      </c>
      <c r="I229" s="89">
        <v>145000</v>
      </c>
      <c r="J229" s="89">
        <v>145000</v>
      </c>
      <c r="K229" s="32"/>
      <c r="L229" s="32"/>
      <c r="M229" s="89">
        <v>145000</v>
      </c>
      <c r="N229" s="32"/>
      <c r="O229" s="89"/>
      <c r="P229" s="89"/>
      <c r="Q229" s="89"/>
      <c r="R229" s="89"/>
      <c r="S229" s="89"/>
      <c r="T229" s="89"/>
      <c r="U229" s="89"/>
      <c r="V229" s="89"/>
      <c r="W229" s="89"/>
      <c r="X229" s="89"/>
    </row>
    <row r="230" ht="20.25" customHeight="1" spans="1:24">
      <c r="A230" s="193" t="s">
        <v>70</v>
      </c>
      <c r="B230" s="193" t="s">
        <v>95</v>
      </c>
      <c r="C230" s="193" t="s">
        <v>411</v>
      </c>
      <c r="D230" s="193" t="s">
        <v>284</v>
      </c>
      <c r="E230" s="193" t="s">
        <v>187</v>
      </c>
      <c r="F230" s="193" t="s">
        <v>188</v>
      </c>
      <c r="G230" s="193" t="s">
        <v>289</v>
      </c>
      <c r="H230" s="193" t="s">
        <v>290</v>
      </c>
      <c r="I230" s="89">
        <v>74000</v>
      </c>
      <c r="J230" s="89">
        <v>74000</v>
      </c>
      <c r="K230" s="32"/>
      <c r="L230" s="32"/>
      <c r="M230" s="89">
        <v>74000</v>
      </c>
      <c r="N230" s="32"/>
      <c r="O230" s="89"/>
      <c r="P230" s="89"/>
      <c r="Q230" s="89"/>
      <c r="R230" s="89"/>
      <c r="S230" s="89"/>
      <c r="T230" s="89"/>
      <c r="U230" s="89"/>
      <c r="V230" s="89"/>
      <c r="W230" s="89"/>
      <c r="X230" s="89"/>
    </row>
    <row r="231" ht="20.25" customHeight="1" spans="1:24">
      <c r="A231" s="193" t="s">
        <v>70</v>
      </c>
      <c r="B231" s="193" t="s">
        <v>95</v>
      </c>
      <c r="C231" s="193" t="s">
        <v>411</v>
      </c>
      <c r="D231" s="193" t="s">
        <v>284</v>
      </c>
      <c r="E231" s="193" t="s">
        <v>189</v>
      </c>
      <c r="F231" s="193" t="s">
        <v>190</v>
      </c>
      <c r="G231" s="193" t="s">
        <v>291</v>
      </c>
      <c r="H231" s="193" t="s">
        <v>292</v>
      </c>
      <c r="I231" s="89">
        <v>57000</v>
      </c>
      <c r="J231" s="89">
        <v>57000</v>
      </c>
      <c r="K231" s="32"/>
      <c r="L231" s="32"/>
      <c r="M231" s="89">
        <v>57000</v>
      </c>
      <c r="N231" s="32"/>
      <c r="O231" s="89"/>
      <c r="P231" s="89"/>
      <c r="Q231" s="89"/>
      <c r="R231" s="89"/>
      <c r="S231" s="89"/>
      <c r="T231" s="89"/>
      <c r="U231" s="89"/>
      <c r="V231" s="89"/>
      <c r="W231" s="89"/>
      <c r="X231" s="89"/>
    </row>
    <row r="232" ht="20.25" customHeight="1" spans="1:24">
      <c r="A232" s="193" t="s">
        <v>70</v>
      </c>
      <c r="B232" s="193" t="s">
        <v>95</v>
      </c>
      <c r="C232" s="193" t="s">
        <v>411</v>
      </c>
      <c r="D232" s="193" t="s">
        <v>284</v>
      </c>
      <c r="E232" s="193" t="s">
        <v>159</v>
      </c>
      <c r="F232" s="193" t="s">
        <v>160</v>
      </c>
      <c r="G232" s="193" t="s">
        <v>293</v>
      </c>
      <c r="H232" s="193" t="s">
        <v>294</v>
      </c>
      <c r="I232" s="89">
        <v>6000</v>
      </c>
      <c r="J232" s="89">
        <v>6000</v>
      </c>
      <c r="K232" s="32"/>
      <c r="L232" s="32"/>
      <c r="M232" s="89">
        <v>6000</v>
      </c>
      <c r="N232" s="32"/>
      <c r="O232" s="89"/>
      <c r="P232" s="89"/>
      <c r="Q232" s="89"/>
      <c r="R232" s="89"/>
      <c r="S232" s="89"/>
      <c r="T232" s="89"/>
      <c r="U232" s="89"/>
      <c r="V232" s="89"/>
      <c r="W232" s="89"/>
      <c r="X232" s="89"/>
    </row>
    <row r="233" ht="20.25" customHeight="1" spans="1:24">
      <c r="A233" s="193" t="s">
        <v>70</v>
      </c>
      <c r="B233" s="193" t="s">
        <v>95</v>
      </c>
      <c r="C233" s="193" t="s">
        <v>411</v>
      </c>
      <c r="D233" s="193" t="s">
        <v>284</v>
      </c>
      <c r="E233" s="193" t="s">
        <v>191</v>
      </c>
      <c r="F233" s="193" t="s">
        <v>192</v>
      </c>
      <c r="G233" s="193" t="s">
        <v>293</v>
      </c>
      <c r="H233" s="193" t="s">
        <v>294</v>
      </c>
      <c r="I233" s="89">
        <v>2200</v>
      </c>
      <c r="J233" s="89">
        <v>2200</v>
      </c>
      <c r="K233" s="32"/>
      <c r="L233" s="32"/>
      <c r="M233" s="89">
        <v>2200</v>
      </c>
      <c r="N233" s="32"/>
      <c r="O233" s="89"/>
      <c r="P233" s="89"/>
      <c r="Q233" s="89"/>
      <c r="R233" s="89"/>
      <c r="S233" s="89"/>
      <c r="T233" s="89"/>
      <c r="U233" s="89"/>
      <c r="V233" s="89"/>
      <c r="W233" s="89"/>
      <c r="X233" s="89"/>
    </row>
    <row r="234" ht="20.25" customHeight="1" spans="1:24">
      <c r="A234" s="193" t="s">
        <v>70</v>
      </c>
      <c r="B234" s="193" t="s">
        <v>95</v>
      </c>
      <c r="C234" s="193" t="s">
        <v>411</v>
      </c>
      <c r="D234" s="193" t="s">
        <v>284</v>
      </c>
      <c r="E234" s="193" t="s">
        <v>191</v>
      </c>
      <c r="F234" s="193" t="s">
        <v>192</v>
      </c>
      <c r="G234" s="193" t="s">
        <v>293</v>
      </c>
      <c r="H234" s="193" t="s">
        <v>294</v>
      </c>
      <c r="I234" s="89">
        <v>6600</v>
      </c>
      <c r="J234" s="89">
        <v>6600</v>
      </c>
      <c r="K234" s="32"/>
      <c r="L234" s="32"/>
      <c r="M234" s="89">
        <v>6600</v>
      </c>
      <c r="N234" s="32"/>
      <c r="O234" s="89"/>
      <c r="P234" s="89"/>
      <c r="Q234" s="89"/>
      <c r="R234" s="89"/>
      <c r="S234" s="89"/>
      <c r="T234" s="89"/>
      <c r="U234" s="89"/>
      <c r="V234" s="89"/>
      <c r="W234" s="89"/>
      <c r="X234" s="89"/>
    </row>
    <row r="235" ht="20.25" customHeight="1" spans="1:24">
      <c r="A235" s="193" t="s">
        <v>70</v>
      </c>
      <c r="B235" s="193" t="s">
        <v>95</v>
      </c>
      <c r="C235" s="193" t="s">
        <v>412</v>
      </c>
      <c r="D235" s="193" t="s">
        <v>327</v>
      </c>
      <c r="E235" s="193" t="s">
        <v>159</v>
      </c>
      <c r="F235" s="193" t="s">
        <v>160</v>
      </c>
      <c r="G235" s="193" t="s">
        <v>277</v>
      </c>
      <c r="H235" s="193" t="s">
        <v>278</v>
      </c>
      <c r="I235" s="89">
        <v>378400</v>
      </c>
      <c r="J235" s="89">
        <v>378400</v>
      </c>
      <c r="K235" s="32"/>
      <c r="L235" s="32"/>
      <c r="M235" s="89">
        <v>378400</v>
      </c>
      <c r="N235" s="32"/>
      <c r="O235" s="89"/>
      <c r="P235" s="89"/>
      <c r="Q235" s="89"/>
      <c r="R235" s="89"/>
      <c r="S235" s="89"/>
      <c r="T235" s="89"/>
      <c r="U235" s="89"/>
      <c r="V235" s="89"/>
      <c r="W235" s="89"/>
      <c r="X235" s="89"/>
    </row>
    <row r="236" ht="20.25" customHeight="1" spans="1:24">
      <c r="A236" s="193" t="s">
        <v>70</v>
      </c>
      <c r="B236" s="193" t="s">
        <v>97</v>
      </c>
      <c r="C236" s="193" t="s">
        <v>413</v>
      </c>
      <c r="D236" s="193" t="s">
        <v>284</v>
      </c>
      <c r="E236" s="193" t="s">
        <v>137</v>
      </c>
      <c r="F236" s="193" t="s">
        <v>138</v>
      </c>
      <c r="G236" s="193" t="s">
        <v>285</v>
      </c>
      <c r="H236" s="193" t="s">
        <v>286</v>
      </c>
      <c r="I236" s="89">
        <v>92000</v>
      </c>
      <c r="J236" s="89">
        <v>92000</v>
      </c>
      <c r="K236" s="32"/>
      <c r="L236" s="32"/>
      <c r="M236" s="89">
        <v>92000</v>
      </c>
      <c r="N236" s="32"/>
      <c r="O236" s="89"/>
      <c r="P236" s="89"/>
      <c r="Q236" s="89"/>
      <c r="R236" s="89"/>
      <c r="S236" s="89"/>
      <c r="T236" s="89"/>
      <c r="U236" s="89"/>
      <c r="V236" s="89"/>
      <c r="W236" s="89"/>
      <c r="X236" s="89"/>
    </row>
    <row r="237" ht="20.25" customHeight="1" spans="1:24">
      <c r="A237" s="193" t="s">
        <v>70</v>
      </c>
      <c r="B237" s="193" t="s">
        <v>97</v>
      </c>
      <c r="C237" s="193" t="s">
        <v>413</v>
      </c>
      <c r="D237" s="193" t="s">
        <v>284</v>
      </c>
      <c r="E237" s="193" t="s">
        <v>187</v>
      </c>
      <c r="F237" s="193" t="s">
        <v>188</v>
      </c>
      <c r="G237" s="193" t="s">
        <v>289</v>
      </c>
      <c r="H237" s="193" t="s">
        <v>290</v>
      </c>
      <c r="I237" s="89">
        <v>60000</v>
      </c>
      <c r="J237" s="89">
        <v>60000</v>
      </c>
      <c r="K237" s="32"/>
      <c r="L237" s="32"/>
      <c r="M237" s="89">
        <v>60000</v>
      </c>
      <c r="N237" s="32"/>
      <c r="O237" s="89"/>
      <c r="P237" s="89"/>
      <c r="Q237" s="89"/>
      <c r="R237" s="89"/>
      <c r="S237" s="89"/>
      <c r="T237" s="89"/>
      <c r="U237" s="89"/>
      <c r="V237" s="89"/>
      <c r="W237" s="89"/>
      <c r="X237" s="89"/>
    </row>
    <row r="238" ht="20.25" customHeight="1" spans="1:24">
      <c r="A238" s="193" t="s">
        <v>70</v>
      </c>
      <c r="B238" s="193" t="s">
        <v>97</v>
      </c>
      <c r="C238" s="193" t="s">
        <v>413</v>
      </c>
      <c r="D238" s="193" t="s">
        <v>284</v>
      </c>
      <c r="E238" s="193" t="s">
        <v>189</v>
      </c>
      <c r="F238" s="193" t="s">
        <v>190</v>
      </c>
      <c r="G238" s="193" t="s">
        <v>291</v>
      </c>
      <c r="H238" s="193" t="s">
        <v>292</v>
      </c>
      <c r="I238" s="89">
        <v>40000</v>
      </c>
      <c r="J238" s="89">
        <v>40000</v>
      </c>
      <c r="K238" s="32"/>
      <c r="L238" s="32"/>
      <c r="M238" s="89">
        <v>40000</v>
      </c>
      <c r="N238" s="32"/>
      <c r="O238" s="89"/>
      <c r="P238" s="89"/>
      <c r="Q238" s="89"/>
      <c r="R238" s="89"/>
      <c r="S238" s="89"/>
      <c r="T238" s="89"/>
      <c r="U238" s="89"/>
      <c r="V238" s="89"/>
      <c r="W238" s="89"/>
      <c r="X238" s="89"/>
    </row>
    <row r="239" ht="20.25" customHeight="1" spans="1:24">
      <c r="A239" s="193" t="s">
        <v>70</v>
      </c>
      <c r="B239" s="193" t="s">
        <v>97</v>
      </c>
      <c r="C239" s="193" t="s">
        <v>413</v>
      </c>
      <c r="D239" s="193" t="s">
        <v>284</v>
      </c>
      <c r="E239" s="193" t="s">
        <v>159</v>
      </c>
      <c r="F239" s="193" t="s">
        <v>160</v>
      </c>
      <c r="G239" s="193" t="s">
        <v>293</v>
      </c>
      <c r="H239" s="193" t="s">
        <v>294</v>
      </c>
      <c r="I239" s="89">
        <v>2000</v>
      </c>
      <c r="J239" s="89">
        <v>2000</v>
      </c>
      <c r="K239" s="32"/>
      <c r="L239" s="32"/>
      <c r="M239" s="89">
        <v>2000</v>
      </c>
      <c r="N239" s="32"/>
      <c r="O239" s="89"/>
      <c r="P239" s="89"/>
      <c r="Q239" s="89"/>
      <c r="R239" s="89"/>
      <c r="S239" s="89"/>
      <c r="T239" s="89"/>
      <c r="U239" s="89"/>
      <c r="V239" s="89"/>
      <c r="W239" s="89"/>
      <c r="X239" s="89"/>
    </row>
    <row r="240" ht="20.25" customHeight="1" spans="1:24">
      <c r="A240" s="193" t="s">
        <v>70</v>
      </c>
      <c r="B240" s="193" t="s">
        <v>97</v>
      </c>
      <c r="C240" s="193" t="s">
        <v>413</v>
      </c>
      <c r="D240" s="193" t="s">
        <v>284</v>
      </c>
      <c r="E240" s="193" t="s">
        <v>191</v>
      </c>
      <c r="F240" s="193" t="s">
        <v>192</v>
      </c>
      <c r="G240" s="193" t="s">
        <v>293</v>
      </c>
      <c r="H240" s="193" t="s">
        <v>294</v>
      </c>
      <c r="I240" s="89">
        <v>5000</v>
      </c>
      <c r="J240" s="89">
        <v>5000</v>
      </c>
      <c r="K240" s="32"/>
      <c r="L240" s="32"/>
      <c r="M240" s="89">
        <v>5000</v>
      </c>
      <c r="N240" s="32"/>
      <c r="O240" s="89"/>
      <c r="P240" s="89"/>
      <c r="Q240" s="89"/>
      <c r="R240" s="89"/>
      <c r="S240" s="89"/>
      <c r="T240" s="89"/>
      <c r="U240" s="89"/>
      <c r="V240" s="89"/>
      <c r="W240" s="89"/>
      <c r="X240" s="89"/>
    </row>
    <row r="241" ht="20.25" customHeight="1" spans="1:24">
      <c r="A241" s="193" t="s">
        <v>70</v>
      </c>
      <c r="B241" s="193" t="s">
        <v>97</v>
      </c>
      <c r="C241" s="193" t="s">
        <v>413</v>
      </c>
      <c r="D241" s="193" t="s">
        <v>284</v>
      </c>
      <c r="E241" s="193" t="s">
        <v>191</v>
      </c>
      <c r="F241" s="193" t="s">
        <v>192</v>
      </c>
      <c r="G241" s="193" t="s">
        <v>293</v>
      </c>
      <c r="H241" s="193" t="s">
        <v>294</v>
      </c>
      <c r="I241" s="89">
        <v>5000</v>
      </c>
      <c r="J241" s="89">
        <v>5000</v>
      </c>
      <c r="K241" s="32"/>
      <c r="L241" s="32"/>
      <c r="M241" s="89">
        <v>5000</v>
      </c>
      <c r="N241" s="32"/>
      <c r="O241" s="89"/>
      <c r="P241" s="89"/>
      <c r="Q241" s="89"/>
      <c r="R241" s="89"/>
      <c r="S241" s="89"/>
      <c r="T241" s="89"/>
      <c r="U241" s="89"/>
      <c r="V241" s="89"/>
      <c r="W241" s="89"/>
      <c r="X241" s="89"/>
    </row>
    <row r="242" ht="20.25" customHeight="1" spans="1:24">
      <c r="A242" s="193" t="s">
        <v>70</v>
      </c>
      <c r="B242" s="193" t="s">
        <v>97</v>
      </c>
      <c r="C242" s="193" t="s">
        <v>414</v>
      </c>
      <c r="D242" s="193" t="s">
        <v>205</v>
      </c>
      <c r="E242" s="193" t="s">
        <v>204</v>
      </c>
      <c r="F242" s="193" t="s">
        <v>205</v>
      </c>
      <c r="G242" s="193" t="s">
        <v>296</v>
      </c>
      <c r="H242" s="193" t="s">
        <v>205</v>
      </c>
      <c r="I242" s="89">
        <v>110000</v>
      </c>
      <c r="J242" s="89">
        <v>110000</v>
      </c>
      <c r="K242" s="32"/>
      <c r="L242" s="32"/>
      <c r="M242" s="89">
        <v>110000</v>
      </c>
      <c r="N242" s="32"/>
      <c r="O242" s="89"/>
      <c r="P242" s="89"/>
      <c r="Q242" s="89"/>
      <c r="R242" s="89"/>
      <c r="S242" s="89"/>
      <c r="T242" s="89"/>
      <c r="U242" s="89"/>
      <c r="V242" s="89"/>
      <c r="W242" s="89"/>
      <c r="X242" s="89"/>
    </row>
    <row r="243" ht="20.25" customHeight="1" spans="1:24">
      <c r="A243" s="193" t="s">
        <v>70</v>
      </c>
      <c r="B243" s="193" t="s">
        <v>97</v>
      </c>
      <c r="C243" s="193" t="s">
        <v>415</v>
      </c>
      <c r="D243" s="193" t="s">
        <v>280</v>
      </c>
      <c r="E243" s="193" t="s">
        <v>159</v>
      </c>
      <c r="F243" s="193" t="s">
        <v>160</v>
      </c>
      <c r="G243" s="193" t="s">
        <v>273</v>
      </c>
      <c r="H243" s="193" t="s">
        <v>274</v>
      </c>
      <c r="I243" s="89">
        <v>216420</v>
      </c>
      <c r="J243" s="89">
        <v>216420</v>
      </c>
      <c r="K243" s="32"/>
      <c r="L243" s="32"/>
      <c r="M243" s="89">
        <v>216420</v>
      </c>
      <c r="N243" s="32"/>
      <c r="O243" s="89"/>
      <c r="P243" s="89"/>
      <c r="Q243" s="89"/>
      <c r="R243" s="89"/>
      <c r="S243" s="89"/>
      <c r="T243" s="89"/>
      <c r="U243" s="89"/>
      <c r="V243" s="89"/>
      <c r="W243" s="89"/>
      <c r="X243" s="89"/>
    </row>
    <row r="244" ht="20.25" customHeight="1" spans="1:24">
      <c r="A244" s="193" t="s">
        <v>70</v>
      </c>
      <c r="B244" s="193" t="s">
        <v>97</v>
      </c>
      <c r="C244" s="193" t="s">
        <v>415</v>
      </c>
      <c r="D244" s="193" t="s">
        <v>280</v>
      </c>
      <c r="E244" s="193" t="s">
        <v>159</v>
      </c>
      <c r="F244" s="193" t="s">
        <v>160</v>
      </c>
      <c r="G244" s="193" t="s">
        <v>275</v>
      </c>
      <c r="H244" s="193" t="s">
        <v>276</v>
      </c>
      <c r="I244" s="89">
        <v>135912</v>
      </c>
      <c r="J244" s="89">
        <v>135912</v>
      </c>
      <c r="K244" s="32"/>
      <c r="L244" s="32"/>
      <c r="M244" s="89">
        <v>135912</v>
      </c>
      <c r="N244" s="32"/>
      <c r="O244" s="89"/>
      <c r="P244" s="89"/>
      <c r="Q244" s="89"/>
      <c r="R244" s="89"/>
      <c r="S244" s="89"/>
      <c r="T244" s="89"/>
      <c r="U244" s="89"/>
      <c r="V244" s="89"/>
      <c r="W244" s="89"/>
      <c r="X244" s="89"/>
    </row>
    <row r="245" ht="20.25" customHeight="1" spans="1:24">
      <c r="A245" s="193" t="s">
        <v>70</v>
      </c>
      <c r="B245" s="193" t="s">
        <v>97</v>
      </c>
      <c r="C245" s="193" t="s">
        <v>415</v>
      </c>
      <c r="D245" s="193" t="s">
        <v>280</v>
      </c>
      <c r="E245" s="193" t="s">
        <v>159</v>
      </c>
      <c r="F245" s="193" t="s">
        <v>160</v>
      </c>
      <c r="G245" s="193" t="s">
        <v>275</v>
      </c>
      <c r="H245" s="193" t="s">
        <v>276</v>
      </c>
      <c r="I245" s="89">
        <v>38400</v>
      </c>
      <c r="J245" s="89">
        <v>38400</v>
      </c>
      <c r="K245" s="32"/>
      <c r="L245" s="32"/>
      <c r="M245" s="89">
        <v>38400</v>
      </c>
      <c r="N245" s="32"/>
      <c r="O245" s="89"/>
      <c r="P245" s="89"/>
      <c r="Q245" s="89"/>
      <c r="R245" s="89"/>
      <c r="S245" s="89"/>
      <c r="T245" s="89"/>
      <c r="U245" s="89"/>
      <c r="V245" s="89"/>
      <c r="W245" s="89"/>
      <c r="X245" s="89"/>
    </row>
    <row r="246" ht="20.25" customHeight="1" spans="1:24">
      <c r="A246" s="193" t="s">
        <v>70</v>
      </c>
      <c r="B246" s="193" t="s">
        <v>97</v>
      </c>
      <c r="C246" s="193" t="s">
        <v>415</v>
      </c>
      <c r="D246" s="193" t="s">
        <v>280</v>
      </c>
      <c r="E246" s="193" t="s">
        <v>159</v>
      </c>
      <c r="F246" s="193" t="s">
        <v>160</v>
      </c>
      <c r="G246" s="193" t="s">
        <v>281</v>
      </c>
      <c r="H246" s="193" t="s">
        <v>282</v>
      </c>
      <c r="I246" s="89">
        <v>124788</v>
      </c>
      <c r="J246" s="89">
        <v>124788</v>
      </c>
      <c r="K246" s="32"/>
      <c r="L246" s="32"/>
      <c r="M246" s="89">
        <v>124788</v>
      </c>
      <c r="N246" s="32"/>
      <c r="O246" s="89"/>
      <c r="P246" s="89"/>
      <c r="Q246" s="89"/>
      <c r="R246" s="89"/>
      <c r="S246" s="89"/>
      <c r="T246" s="89"/>
      <c r="U246" s="89"/>
      <c r="V246" s="89"/>
      <c r="W246" s="89"/>
      <c r="X246" s="89"/>
    </row>
    <row r="247" ht="20.25" customHeight="1" spans="1:24">
      <c r="A247" s="193" t="s">
        <v>70</v>
      </c>
      <c r="B247" s="193" t="s">
        <v>97</v>
      </c>
      <c r="C247" s="193" t="s">
        <v>416</v>
      </c>
      <c r="D247" s="193" t="s">
        <v>327</v>
      </c>
      <c r="E247" s="193" t="s">
        <v>159</v>
      </c>
      <c r="F247" s="193" t="s">
        <v>160</v>
      </c>
      <c r="G247" s="193" t="s">
        <v>277</v>
      </c>
      <c r="H247" s="193" t="s">
        <v>278</v>
      </c>
      <c r="I247" s="89">
        <v>240800</v>
      </c>
      <c r="J247" s="89">
        <v>240800</v>
      </c>
      <c r="K247" s="32"/>
      <c r="L247" s="32"/>
      <c r="M247" s="89">
        <v>240800</v>
      </c>
      <c r="N247" s="32"/>
      <c r="O247" s="89"/>
      <c r="P247" s="89"/>
      <c r="Q247" s="89"/>
      <c r="R247" s="89"/>
      <c r="S247" s="89"/>
      <c r="T247" s="89"/>
      <c r="U247" s="89"/>
      <c r="V247" s="89"/>
      <c r="W247" s="89"/>
      <c r="X247" s="89"/>
    </row>
    <row r="248" ht="17.25" customHeight="1" spans="1:24">
      <c r="A248" s="39" t="s">
        <v>244</v>
      </c>
      <c r="B248" s="40"/>
      <c r="C248" s="198"/>
      <c r="D248" s="198"/>
      <c r="E248" s="198"/>
      <c r="F248" s="198"/>
      <c r="G248" s="198"/>
      <c r="H248" s="199"/>
      <c r="I248" s="89">
        <v>78128558.06</v>
      </c>
      <c r="J248" s="89">
        <v>78128558.06</v>
      </c>
      <c r="K248" s="89"/>
      <c r="L248" s="89"/>
      <c r="M248" s="89">
        <v>78128558.06</v>
      </c>
      <c r="N248" s="89"/>
      <c r="O248" s="89"/>
      <c r="P248" s="89"/>
      <c r="Q248" s="89"/>
      <c r="R248" s="89"/>
      <c r="S248" s="89"/>
      <c r="T248" s="89"/>
      <c r="U248" s="89"/>
      <c r="V248" s="89"/>
      <c r="W248" s="89"/>
      <c r="X248" s="89"/>
    </row>
  </sheetData>
  <mergeCells count="31">
    <mergeCell ref="A3:X3"/>
    <mergeCell ref="A4:H4"/>
    <mergeCell ref="I5:X5"/>
    <mergeCell ref="J6:N6"/>
    <mergeCell ref="O6:Q6"/>
    <mergeCell ref="S6:X6"/>
    <mergeCell ref="A248:H2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62"/>
  <sheetViews>
    <sheetView showZeros="0" tabSelected="1" workbookViewId="0">
      <pane ySplit="1" topLeftCell="A238" activePane="bottomLeft" state="frozen"/>
      <selection/>
      <selection pane="bottomLeft" activeCell="A1" sqref="A$1:A$1048576"/>
    </sheetView>
  </sheetViews>
  <sheetFormatPr defaultColWidth="9.13888888888889" defaultRowHeight="14.25" customHeight="1"/>
  <cols>
    <col min="1" max="1" width="15.6666666666667" customWidth="1"/>
    <col min="2" max="2" width="13" customWidth="1"/>
    <col min="3" max="3" width="33.8888888888889" customWidth="1"/>
    <col min="4" max="4" width="23.8888888888889" customWidth="1"/>
    <col min="5" max="5" width="12.7777777777778" customWidth="1"/>
    <col min="6" max="6" width="17.2222222222222" customWidth="1"/>
    <col min="7" max="7" width="12.7777777777778" customWidth="1"/>
    <col min="8" max="8" width="15.5555555555556" customWidth="1"/>
    <col min="9" max="9" width="14.4444444444444" customWidth="1"/>
    <col min="10" max="10" width="13.4444444444444" customWidth="1"/>
    <col min="11" max="12" width="14.7777777777778" customWidth="1"/>
    <col min="13" max="13" width="16.7777777777778" customWidth="1"/>
    <col min="14" max="14" width="12.7777777777778" customWidth="1"/>
    <col min="15" max="15" width="14.7777777777778" customWidth="1"/>
    <col min="16" max="17" width="16.7777777777778" customWidth="1"/>
    <col min="18" max="19" width="14.4444444444444" customWidth="1"/>
    <col min="20" max="20" width="8.77777777777778" customWidth="1"/>
    <col min="21" max="21" width="12.7777777777778" customWidth="1"/>
    <col min="22" max="22" width="16.7777777777778" customWidth="1"/>
    <col min="23" max="23" width="13.4444444444444"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83"/>
      <c r="E2" s="4"/>
      <c r="F2" s="4"/>
      <c r="G2" s="4"/>
      <c r="H2" s="4"/>
      <c r="U2" s="183"/>
      <c r="W2" s="188" t="s">
        <v>417</v>
      </c>
    </row>
    <row r="3" ht="46.5" customHeight="1" spans="1:23">
      <c r="A3" s="6" t="str">
        <f>"2025"&amp;"年部门项目支出预算表"</f>
        <v>2025年部门项目支出预算表</v>
      </c>
      <c r="B3" s="6"/>
      <c r="C3" s="6"/>
      <c r="D3" s="6"/>
      <c r="E3" s="6"/>
      <c r="F3" s="6"/>
      <c r="G3" s="6"/>
      <c r="H3" s="6"/>
      <c r="I3" s="6"/>
      <c r="J3" s="6"/>
      <c r="K3" s="6"/>
      <c r="L3" s="6"/>
      <c r="M3" s="6"/>
      <c r="N3" s="6"/>
      <c r="O3" s="6"/>
      <c r="P3" s="6"/>
      <c r="Q3" s="6"/>
      <c r="R3" s="6"/>
      <c r="S3" s="6"/>
      <c r="T3" s="6"/>
      <c r="U3" s="6"/>
      <c r="V3" s="6"/>
      <c r="W3" s="6"/>
    </row>
    <row r="4" ht="13.5" customHeight="1" spans="1:23">
      <c r="A4" s="8" t="str">
        <f>"单位名称："&amp;"昆明市五华区卫生健康局"</f>
        <v>单位名称：昆明市五华区卫生健康局</v>
      </c>
      <c r="B4" s="9"/>
      <c r="C4" s="9"/>
      <c r="D4" s="9"/>
      <c r="E4" s="9"/>
      <c r="F4" s="9"/>
      <c r="G4" s="9"/>
      <c r="H4" s="9"/>
      <c r="I4" s="10"/>
      <c r="J4" s="10"/>
      <c r="K4" s="10"/>
      <c r="L4" s="10"/>
      <c r="M4" s="10"/>
      <c r="N4" s="10"/>
      <c r="O4" s="10"/>
      <c r="P4" s="10"/>
      <c r="Q4" s="10"/>
      <c r="U4" s="183"/>
      <c r="W4" s="168" t="s">
        <v>1</v>
      </c>
    </row>
    <row r="5" ht="21.75" customHeight="1" spans="1:23">
      <c r="A5" s="13" t="s">
        <v>418</v>
      </c>
      <c r="B5" s="14" t="s">
        <v>255</v>
      </c>
      <c r="C5" s="13" t="s">
        <v>256</v>
      </c>
      <c r="D5" s="13" t="s">
        <v>419</v>
      </c>
      <c r="E5" s="14" t="s">
        <v>257</v>
      </c>
      <c r="F5" s="14" t="s">
        <v>258</v>
      </c>
      <c r="G5" s="14" t="s">
        <v>420</v>
      </c>
      <c r="H5" s="14" t="s">
        <v>421</v>
      </c>
      <c r="I5" s="36" t="s">
        <v>55</v>
      </c>
      <c r="J5" s="15" t="s">
        <v>422</v>
      </c>
      <c r="K5" s="44"/>
      <c r="L5" s="44"/>
      <c r="M5" s="45"/>
      <c r="N5" s="15" t="s">
        <v>263</v>
      </c>
      <c r="O5" s="44"/>
      <c r="P5" s="45"/>
      <c r="Q5" s="14" t="s">
        <v>61</v>
      </c>
      <c r="R5" s="15" t="s">
        <v>62</v>
      </c>
      <c r="S5" s="44"/>
      <c r="T5" s="44"/>
      <c r="U5" s="44"/>
      <c r="V5" s="44"/>
      <c r="W5" s="45"/>
    </row>
    <row r="6" ht="21.75" customHeight="1" spans="1:23">
      <c r="A6" s="18"/>
      <c r="B6" s="37"/>
      <c r="C6" s="18"/>
      <c r="D6" s="18"/>
      <c r="E6" s="19"/>
      <c r="F6" s="19"/>
      <c r="G6" s="19"/>
      <c r="H6" s="19"/>
      <c r="I6" s="37"/>
      <c r="J6" s="184" t="s">
        <v>58</v>
      </c>
      <c r="K6" s="185"/>
      <c r="L6" s="14" t="s">
        <v>59</v>
      </c>
      <c r="M6" s="14" t="s">
        <v>60</v>
      </c>
      <c r="N6" s="14" t="s">
        <v>58</v>
      </c>
      <c r="O6" s="14" t="s">
        <v>59</v>
      </c>
      <c r="P6" s="14" t="s">
        <v>60</v>
      </c>
      <c r="Q6" s="19"/>
      <c r="R6" s="14" t="s">
        <v>57</v>
      </c>
      <c r="S6" s="14" t="s">
        <v>64</v>
      </c>
      <c r="T6" s="14" t="s">
        <v>269</v>
      </c>
      <c r="U6" s="14" t="s">
        <v>66</v>
      </c>
      <c r="V6" s="14" t="s">
        <v>67</v>
      </c>
      <c r="W6" s="14" t="s">
        <v>68</v>
      </c>
    </row>
    <row r="7" ht="21" customHeight="1" spans="1:23">
      <c r="A7" s="37"/>
      <c r="B7" s="37"/>
      <c r="C7" s="37"/>
      <c r="D7" s="37"/>
      <c r="E7" s="37"/>
      <c r="F7" s="37"/>
      <c r="G7" s="37"/>
      <c r="H7" s="37"/>
      <c r="I7" s="37"/>
      <c r="J7" s="186" t="s">
        <v>57</v>
      </c>
      <c r="K7" s="187"/>
      <c r="L7" s="37"/>
      <c r="M7" s="37"/>
      <c r="N7" s="37"/>
      <c r="O7" s="37"/>
      <c r="P7" s="37"/>
      <c r="Q7" s="37"/>
      <c r="R7" s="37"/>
      <c r="S7" s="37"/>
      <c r="T7" s="37"/>
      <c r="U7" s="37"/>
      <c r="V7" s="37"/>
      <c r="W7" s="37"/>
    </row>
    <row r="8" ht="39.75" customHeight="1" spans="1:23">
      <c r="A8" s="22"/>
      <c r="B8" s="24"/>
      <c r="C8" s="22"/>
      <c r="D8" s="22"/>
      <c r="E8" s="23"/>
      <c r="F8" s="23"/>
      <c r="G8" s="23"/>
      <c r="H8" s="23"/>
      <c r="I8" s="24"/>
      <c r="J8" s="77" t="s">
        <v>57</v>
      </c>
      <c r="K8" s="77" t="s">
        <v>423</v>
      </c>
      <c r="L8" s="23"/>
      <c r="M8" s="23"/>
      <c r="N8" s="23"/>
      <c r="O8" s="23"/>
      <c r="P8" s="23"/>
      <c r="Q8" s="23"/>
      <c r="R8" s="23"/>
      <c r="S8" s="23"/>
      <c r="T8" s="23"/>
      <c r="U8" s="24"/>
      <c r="V8" s="23"/>
      <c r="W8" s="23"/>
    </row>
    <row r="9" ht="15" customHeight="1" spans="1:23">
      <c r="A9" s="26">
        <v>1</v>
      </c>
      <c r="B9" s="26">
        <v>2</v>
      </c>
      <c r="C9" s="26">
        <v>3</v>
      </c>
      <c r="D9" s="26">
        <v>4</v>
      </c>
      <c r="E9" s="26">
        <v>5</v>
      </c>
      <c r="F9" s="26">
        <v>6</v>
      </c>
      <c r="G9" s="26"/>
      <c r="H9" s="26">
        <v>8</v>
      </c>
      <c r="I9" s="26">
        <v>9</v>
      </c>
      <c r="J9" s="26">
        <v>10</v>
      </c>
      <c r="K9" s="26">
        <v>11</v>
      </c>
      <c r="L9" s="46">
        <v>12</v>
      </c>
      <c r="M9" s="46">
        <v>13</v>
      </c>
      <c r="N9" s="46">
        <v>14</v>
      </c>
      <c r="O9" s="46">
        <v>15</v>
      </c>
      <c r="P9" s="46">
        <v>16</v>
      </c>
      <c r="Q9" s="46">
        <v>17</v>
      </c>
      <c r="R9" s="46">
        <v>18</v>
      </c>
      <c r="S9" s="46">
        <v>19</v>
      </c>
      <c r="T9" s="46">
        <v>20</v>
      </c>
      <c r="U9" s="26">
        <v>21</v>
      </c>
      <c r="V9" s="46">
        <v>22</v>
      </c>
      <c r="W9" s="26">
        <v>23</v>
      </c>
    </row>
    <row r="10" ht="21.75" customHeight="1" spans="1:23">
      <c r="A10" s="79" t="s">
        <v>284</v>
      </c>
      <c r="B10" s="79" t="s">
        <v>424</v>
      </c>
      <c r="C10" s="79" t="s">
        <v>425</v>
      </c>
      <c r="D10" s="79" t="s">
        <v>70</v>
      </c>
      <c r="E10" s="79" t="s">
        <v>149</v>
      </c>
      <c r="F10" s="79" t="s">
        <v>150</v>
      </c>
      <c r="G10" s="79" t="s">
        <v>293</v>
      </c>
      <c r="H10" s="79" t="s">
        <v>294</v>
      </c>
      <c r="I10" s="89">
        <v>55000</v>
      </c>
      <c r="J10" s="89">
        <v>55000</v>
      </c>
      <c r="K10" s="89">
        <v>55000</v>
      </c>
      <c r="L10" s="89"/>
      <c r="M10" s="89"/>
      <c r="N10" s="89"/>
      <c r="O10" s="89"/>
      <c r="P10" s="89"/>
      <c r="Q10" s="89"/>
      <c r="R10" s="89"/>
      <c r="S10" s="89"/>
      <c r="T10" s="89"/>
      <c r="U10" s="89"/>
      <c r="V10" s="89"/>
      <c r="W10" s="89"/>
    </row>
    <row r="11" ht="21.75" customHeight="1" spans="1:23">
      <c r="A11" s="79" t="s">
        <v>426</v>
      </c>
      <c r="B11" s="79" t="s">
        <v>427</v>
      </c>
      <c r="C11" s="79" t="s">
        <v>428</v>
      </c>
      <c r="D11" s="79" t="s">
        <v>70</v>
      </c>
      <c r="E11" s="79" t="s">
        <v>128</v>
      </c>
      <c r="F11" s="79" t="s">
        <v>127</v>
      </c>
      <c r="G11" s="79" t="s">
        <v>306</v>
      </c>
      <c r="H11" s="79" t="s">
        <v>307</v>
      </c>
      <c r="I11" s="89">
        <v>40000</v>
      </c>
      <c r="J11" s="89">
        <v>40000</v>
      </c>
      <c r="K11" s="89">
        <v>40000</v>
      </c>
      <c r="L11" s="89"/>
      <c r="M11" s="89"/>
      <c r="N11" s="89"/>
      <c r="O11" s="89"/>
      <c r="P11" s="89"/>
      <c r="Q11" s="89"/>
      <c r="R11" s="89"/>
      <c r="S11" s="89"/>
      <c r="T11" s="89"/>
      <c r="U11" s="89"/>
      <c r="V11" s="89"/>
      <c r="W11" s="89"/>
    </row>
    <row r="12" ht="21.75" customHeight="1" spans="1:23">
      <c r="A12" s="79" t="s">
        <v>429</v>
      </c>
      <c r="B12" s="79" t="s">
        <v>430</v>
      </c>
      <c r="C12" s="79" t="s">
        <v>431</v>
      </c>
      <c r="D12" s="79" t="s">
        <v>70</v>
      </c>
      <c r="E12" s="79" t="s">
        <v>199</v>
      </c>
      <c r="F12" s="79" t="s">
        <v>198</v>
      </c>
      <c r="G12" s="79" t="s">
        <v>432</v>
      </c>
      <c r="H12" s="79" t="s">
        <v>433</v>
      </c>
      <c r="I12" s="89">
        <v>98686.08</v>
      </c>
      <c r="J12" s="89">
        <v>98686.08</v>
      </c>
      <c r="K12" s="89">
        <v>98686.08</v>
      </c>
      <c r="L12" s="89"/>
      <c r="M12" s="89"/>
      <c r="N12" s="89"/>
      <c r="O12" s="89"/>
      <c r="P12" s="89"/>
      <c r="Q12" s="89"/>
      <c r="R12" s="89"/>
      <c r="S12" s="89"/>
      <c r="T12" s="89"/>
      <c r="U12" s="89"/>
      <c r="V12" s="89"/>
      <c r="W12" s="89"/>
    </row>
    <row r="13" ht="21.75" customHeight="1" spans="1:23">
      <c r="A13" s="79" t="s">
        <v>429</v>
      </c>
      <c r="B13" s="79" t="s">
        <v>434</v>
      </c>
      <c r="C13" s="79" t="s">
        <v>435</v>
      </c>
      <c r="D13" s="79" t="s">
        <v>70</v>
      </c>
      <c r="E13" s="79" t="s">
        <v>151</v>
      </c>
      <c r="F13" s="79" t="s">
        <v>152</v>
      </c>
      <c r="G13" s="79" t="s">
        <v>436</v>
      </c>
      <c r="H13" s="79" t="s">
        <v>437</v>
      </c>
      <c r="I13" s="89">
        <v>78000</v>
      </c>
      <c r="J13" s="89">
        <v>78000</v>
      </c>
      <c r="K13" s="89">
        <v>78000</v>
      </c>
      <c r="L13" s="89"/>
      <c r="M13" s="89"/>
      <c r="N13" s="89"/>
      <c r="O13" s="89"/>
      <c r="P13" s="89"/>
      <c r="Q13" s="89"/>
      <c r="R13" s="89"/>
      <c r="S13" s="89"/>
      <c r="T13" s="89"/>
      <c r="U13" s="89"/>
      <c r="V13" s="89"/>
      <c r="W13" s="89"/>
    </row>
    <row r="14" ht="21.75" customHeight="1" spans="1:23">
      <c r="A14" s="79" t="s">
        <v>429</v>
      </c>
      <c r="B14" s="79" t="s">
        <v>434</v>
      </c>
      <c r="C14" s="79" t="s">
        <v>435</v>
      </c>
      <c r="D14" s="79" t="s">
        <v>70</v>
      </c>
      <c r="E14" s="79" t="s">
        <v>151</v>
      </c>
      <c r="F14" s="79" t="s">
        <v>152</v>
      </c>
      <c r="G14" s="79" t="s">
        <v>438</v>
      </c>
      <c r="H14" s="79" t="s">
        <v>439</v>
      </c>
      <c r="I14" s="89">
        <v>40000</v>
      </c>
      <c r="J14" s="89">
        <v>40000</v>
      </c>
      <c r="K14" s="89">
        <v>40000</v>
      </c>
      <c r="L14" s="89"/>
      <c r="M14" s="89"/>
      <c r="N14" s="89"/>
      <c r="O14" s="89"/>
      <c r="P14" s="89"/>
      <c r="Q14" s="89"/>
      <c r="R14" s="89"/>
      <c r="S14" s="89"/>
      <c r="T14" s="89"/>
      <c r="U14" s="89"/>
      <c r="V14" s="89"/>
      <c r="W14" s="89"/>
    </row>
    <row r="15" ht="21.75" customHeight="1" spans="1:23">
      <c r="A15" s="79" t="s">
        <v>429</v>
      </c>
      <c r="B15" s="79" t="s">
        <v>434</v>
      </c>
      <c r="C15" s="79" t="s">
        <v>435</v>
      </c>
      <c r="D15" s="79" t="s">
        <v>70</v>
      </c>
      <c r="E15" s="79" t="s">
        <v>151</v>
      </c>
      <c r="F15" s="79" t="s">
        <v>152</v>
      </c>
      <c r="G15" s="79" t="s">
        <v>432</v>
      </c>
      <c r="H15" s="79" t="s">
        <v>433</v>
      </c>
      <c r="I15" s="89">
        <v>80620</v>
      </c>
      <c r="J15" s="89">
        <v>80620</v>
      </c>
      <c r="K15" s="89">
        <v>80620</v>
      </c>
      <c r="L15" s="89"/>
      <c r="M15" s="89"/>
      <c r="N15" s="89"/>
      <c r="O15" s="89"/>
      <c r="P15" s="89"/>
      <c r="Q15" s="89"/>
      <c r="R15" s="89"/>
      <c r="S15" s="89"/>
      <c r="T15" s="89"/>
      <c r="U15" s="89"/>
      <c r="V15" s="89"/>
      <c r="W15" s="89"/>
    </row>
    <row r="16" ht="21.75" customHeight="1" spans="1:23">
      <c r="A16" s="79" t="s">
        <v>429</v>
      </c>
      <c r="B16" s="79" t="s">
        <v>440</v>
      </c>
      <c r="C16" s="79" t="s">
        <v>441</v>
      </c>
      <c r="D16" s="79" t="s">
        <v>70</v>
      </c>
      <c r="E16" s="79" t="s">
        <v>199</v>
      </c>
      <c r="F16" s="79" t="s">
        <v>198</v>
      </c>
      <c r="G16" s="79" t="s">
        <v>432</v>
      </c>
      <c r="H16" s="79" t="s">
        <v>433</v>
      </c>
      <c r="I16" s="89">
        <v>20000</v>
      </c>
      <c r="J16" s="89">
        <v>20000</v>
      </c>
      <c r="K16" s="89">
        <v>20000</v>
      </c>
      <c r="L16" s="89"/>
      <c r="M16" s="89"/>
      <c r="N16" s="89"/>
      <c r="O16" s="89"/>
      <c r="P16" s="89"/>
      <c r="Q16" s="89"/>
      <c r="R16" s="89"/>
      <c r="S16" s="89"/>
      <c r="T16" s="89"/>
      <c r="U16" s="89"/>
      <c r="V16" s="89"/>
      <c r="W16" s="89"/>
    </row>
    <row r="17" ht="21.75" customHeight="1" spans="1:23">
      <c r="A17" s="79" t="s">
        <v>429</v>
      </c>
      <c r="B17" s="79" t="s">
        <v>442</v>
      </c>
      <c r="C17" s="79" t="s">
        <v>443</v>
      </c>
      <c r="D17" s="79" t="s">
        <v>70</v>
      </c>
      <c r="E17" s="79" t="s">
        <v>199</v>
      </c>
      <c r="F17" s="79" t="s">
        <v>198</v>
      </c>
      <c r="G17" s="79" t="s">
        <v>432</v>
      </c>
      <c r="H17" s="79" t="s">
        <v>433</v>
      </c>
      <c r="I17" s="89">
        <v>300000</v>
      </c>
      <c r="J17" s="89">
        <v>300000</v>
      </c>
      <c r="K17" s="89">
        <v>300000</v>
      </c>
      <c r="L17" s="89"/>
      <c r="M17" s="89"/>
      <c r="N17" s="89"/>
      <c r="O17" s="89"/>
      <c r="P17" s="89"/>
      <c r="Q17" s="89"/>
      <c r="R17" s="89"/>
      <c r="S17" s="89"/>
      <c r="T17" s="89"/>
      <c r="U17" s="89"/>
      <c r="V17" s="89"/>
      <c r="W17" s="89"/>
    </row>
    <row r="18" ht="21.75" customHeight="1" spans="1:23">
      <c r="A18" s="79" t="s">
        <v>429</v>
      </c>
      <c r="B18" s="79" t="s">
        <v>444</v>
      </c>
      <c r="C18" s="79" t="s">
        <v>445</v>
      </c>
      <c r="D18" s="79" t="s">
        <v>70</v>
      </c>
      <c r="E18" s="79" t="s">
        <v>181</v>
      </c>
      <c r="F18" s="79" t="s">
        <v>182</v>
      </c>
      <c r="G18" s="79" t="s">
        <v>324</v>
      </c>
      <c r="H18" s="79" t="s">
        <v>325</v>
      </c>
      <c r="I18" s="89">
        <v>7191546.4</v>
      </c>
      <c r="J18" s="89">
        <v>7191546.4</v>
      </c>
      <c r="K18" s="89">
        <v>7191546.4</v>
      </c>
      <c r="L18" s="89"/>
      <c r="M18" s="89"/>
      <c r="N18" s="89"/>
      <c r="O18" s="89"/>
      <c r="P18" s="89"/>
      <c r="Q18" s="89"/>
      <c r="R18" s="89"/>
      <c r="S18" s="89"/>
      <c r="T18" s="89"/>
      <c r="U18" s="89"/>
      <c r="V18" s="89"/>
      <c r="W18" s="89"/>
    </row>
    <row r="19" ht="21.75" customHeight="1" spans="1:23">
      <c r="A19" s="79" t="s">
        <v>429</v>
      </c>
      <c r="B19" s="79" t="s">
        <v>446</v>
      </c>
      <c r="C19" s="79" t="s">
        <v>447</v>
      </c>
      <c r="D19" s="79" t="s">
        <v>70</v>
      </c>
      <c r="E19" s="79" t="s">
        <v>163</v>
      </c>
      <c r="F19" s="79" t="s">
        <v>164</v>
      </c>
      <c r="G19" s="79" t="s">
        <v>324</v>
      </c>
      <c r="H19" s="79" t="s">
        <v>325</v>
      </c>
      <c r="I19" s="89">
        <v>217800</v>
      </c>
      <c r="J19" s="89">
        <v>217800</v>
      </c>
      <c r="K19" s="89">
        <v>217800</v>
      </c>
      <c r="L19" s="89"/>
      <c r="M19" s="89"/>
      <c r="N19" s="89"/>
      <c r="O19" s="89"/>
      <c r="P19" s="89"/>
      <c r="Q19" s="89"/>
      <c r="R19" s="89"/>
      <c r="S19" s="89"/>
      <c r="T19" s="89"/>
      <c r="U19" s="89"/>
      <c r="V19" s="89"/>
      <c r="W19" s="89"/>
    </row>
    <row r="20" ht="21.75" customHeight="1" spans="1:23">
      <c r="A20" s="79" t="s">
        <v>429</v>
      </c>
      <c r="B20" s="79" t="s">
        <v>448</v>
      </c>
      <c r="C20" s="79" t="s">
        <v>449</v>
      </c>
      <c r="D20" s="79" t="s">
        <v>70</v>
      </c>
      <c r="E20" s="79" t="s">
        <v>151</v>
      </c>
      <c r="F20" s="79" t="s">
        <v>152</v>
      </c>
      <c r="G20" s="79" t="s">
        <v>324</v>
      </c>
      <c r="H20" s="79" t="s">
        <v>325</v>
      </c>
      <c r="I20" s="89">
        <v>768000</v>
      </c>
      <c r="J20" s="89">
        <v>768000</v>
      </c>
      <c r="K20" s="89">
        <v>768000</v>
      </c>
      <c r="L20" s="89"/>
      <c r="M20" s="89"/>
      <c r="N20" s="89"/>
      <c r="O20" s="89"/>
      <c r="P20" s="89"/>
      <c r="Q20" s="89"/>
      <c r="R20" s="89"/>
      <c r="S20" s="89"/>
      <c r="T20" s="89"/>
      <c r="U20" s="89"/>
      <c r="V20" s="89"/>
      <c r="W20" s="89"/>
    </row>
    <row r="21" ht="21.75" customHeight="1" spans="1:23">
      <c r="A21" s="79" t="s">
        <v>429</v>
      </c>
      <c r="B21" s="79" t="s">
        <v>450</v>
      </c>
      <c r="C21" s="79" t="s">
        <v>451</v>
      </c>
      <c r="D21" s="79" t="s">
        <v>70</v>
      </c>
      <c r="E21" s="79" t="s">
        <v>181</v>
      </c>
      <c r="F21" s="79" t="s">
        <v>182</v>
      </c>
      <c r="G21" s="79" t="s">
        <v>324</v>
      </c>
      <c r="H21" s="79" t="s">
        <v>325</v>
      </c>
      <c r="I21" s="89">
        <v>4941152</v>
      </c>
      <c r="J21" s="89">
        <v>4941152</v>
      </c>
      <c r="K21" s="89">
        <v>4941152</v>
      </c>
      <c r="L21" s="89"/>
      <c r="M21" s="89"/>
      <c r="N21" s="89"/>
      <c r="O21" s="89"/>
      <c r="P21" s="89"/>
      <c r="Q21" s="89"/>
      <c r="R21" s="89"/>
      <c r="S21" s="89"/>
      <c r="T21" s="89"/>
      <c r="U21" s="89"/>
      <c r="V21" s="89"/>
      <c r="W21" s="89"/>
    </row>
    <row r="22" ht="21.75" customHeight="1" spans="1:23">
      <c r="A22" s="79" t="s">
        <v>429</v>
      </c>
      <c r="B22" s="79" t="s">
        <v>452</v>
      </c>
      <c r="C22" s="79" t="s">
        <v>453</v>
      </c>
      <c r="D22" s="79" t="s">
        <v>70</v>
      </c>
      <c r="E22" s="79" t="s">
        <v>181</v>
      </c>
      <c r="F22" s="79" t="s">
        <v>182</v>
      </c>
      <c r="G22" s="79" t="s">
        <v>324</v>
      </c>
      <c r="H22" s="79" t="s">
        <v>325</v>
      </c>
      <c r="I22" s="89">
        <v>422600</v>
      </c>
      <c r="J22" s="89">
        <v>422600</v>
      </c>
      <c r="K22" s="89">
        <v>422600</v>
      </c>
      <c r="L22" s="89"/>
      <c r="M22" s="89"/>
      <c r="N22" s="89"/>
      <c r="O22" s="89"/>
      <c r="P22" s="89"/>
      <c r="Q22" s="89"/>
      <c r="R22" s="89"/>
      <c r="S22" s="89"/>
      <c r="T22" s="89"/>
      <c r="U22" s="89"/>
      <c r="V22" s="89"/>
      <c r="W22" s="89"/>
    </row>
    <row r="23" ht="21.75" customHeight="1" spans="1:23">
      <c r="A23" s="79" t="s">
        <v>429</v>
      </c>
      <c r="B23" s="79" t="s">
        <v>454</v>
      </c>
      <c r="C23" s="79" t="s">
        <v>455</v>
      </c>
      <c r="D23" s="79" t="s">
        <v>70</v>
      </c>
      <c r="E23" s="79" t="s">
        <v>181</v>
      </c>
      <c r="F23" s="79" t="s">
        <v>182</v>
      </c>
      <c r="G23" s="79" t="s">
        <v>324</v>
      </c>
      <c r="H23" s="79" t="s">
        <v>325</v>
      </c>
      <c r="I23" s="89">
        <v>27000</v>
      </c>
      <c r="J23" s="89">
        <v>27000</v>
      </c>
      <c r="K23" s="89">
        <v>27000</v>
      </c>
      <c r="L23" s="89"/>
      <c r="M23" s="89"/>
      <c r="N23" s="89"/>
      <c r="O23" s="89"/>
      <c r="P23" s="89"/>
      <c r="Q23" s="89"/>
      <c r="R23" s="89"/>
      <c r="S23" s="89"/>
      <c r="T23" s="89"/>
      <c r="U23" s="89"/>
      <c r="V23" s="89"/>
      <c r="W23" s="89"/>
    </row>
    <row r="24" ht="21.75" customHeight="1" spans="1:23">
      <c r="A24" s="79" t="s">
        <v>429</v>
      </c>
      <c r="B24" s="79" t="s">
        <v>456</v>
      </c>
      <c r="C24" s="79" t="s">
        <v>457</v>
      </c>
      <c r="D24" s="79" t="s">
        <v>70</v>
      </c>
      <c r="E24" s="79" t="s">
        <v>177</v>
      </c>
      <c r="F24" s="79" t="s">
        <v>178</v>
      </c>
      <c r="G24" s="79" t="s">
        <v>432</v>
      </c>
      <c r="H24" s="79" t="s">
        <v>433</v>
      </c>
      <c r="I24" s="89">
        <v>100000</v>
      </c>
      <c r="J24" s="89">
        <v>100000</v>
      </c>
      <c r="K24" s="89">
        <v>100000</v>
      </c>
      <c r="L24" s="89"/>
      <c r="M24" s="89"/>
      <c r="N24" s="89"/>
      <c r="O24" s="89"/>
      <c r="P24" s="89"/>
      <c r="Q24" s="89"/>
      <c r="R24" s="89"/>
      <c r="S24" s="89"/>
      <c r="T24" s="89"/>
      <c r="U24" s="89"/>
      <c r="V24" s="89"/>
      <c r="W24" s="89"/>
    </row>
    <row r="25" ht="21.75" customHeight="1" spans="1:23">
      <c r="A25" s="79" t="s">
        <v>429</v>
      </c>
      <c r="B25" s="79" t="s">
        <v>458</v>
      </c>
      <c r="C25" s="79" t="s">
        <v>459</v>
      </c>
      <c r="D25" s="79" t="s">
        <v>70</v>
      </c>
      <c r="E25" s="79" t="s">
        <v>177</v>
      </c>
      <c r="F25" s="79" t="s">
        <v>178</v>
      </c>
      <c r="G25" s="79" t="s">
        <v>432</v>
      </c>
      <c r="H25" s="79" t="s">
        <v>433</v>
      </c>
      <c r="I25" s="89">
        <v>180000</v>
      </c>
      <c r="J25" s="89">
        <v>180000</v>
      </c>
      <c r="K25" s="89">
        <v>180000</v>
      </c>
      <c r="L25" s="89"/>
      <c r="M25" s="89"/>
      <c r="N25" s="89"/>
      <c r="O25" s="89"/>
      <c r="P25" s="89"/>
      <c r="Q25" s="89"/>
      <c r="R25" s="89"/>
      <c r="S25" s="89"/>
      <c r="T25" s="89"/>
      <c r="U25" s="89"/>
      <c r="V25" s="89"/>
      <c r="W25" s="89"/>
    </row>
    <row r="26" ht="21.75" customHeight="1" spans="1:23">
      <c r="A26" s="79" t="s">
        <v>429</v>
      </c>
      <c r="B26" s="79" t="s">
        <v>460</v>
      </c>
      <c r="C26" s="79" t="s">
        <v>461</v>
      </c>
      <c r="D26" s="79" t="s">
        <v>70</v>
      </c>
      <c r="E26" s="79" t="s">
        <v>151</v>
      </c>
      <c r="F26" s="79" t="s">
        <v>152</v>
      </c>
      <c r="G26" s="79" t="s">
        <v>306</v>
      </c>
      <c r="H26" s="79" t="s">
        <v>307</v>
      </c>
      <c r="I26" s="89">
        <v>70000</v>
      </c>
      <c r="J26" s="89">
        <v>70000</v>
      </c>
      <c r="K26" s="89">
        <v>70000</v>
      </c>
      <c r="L26" s="89"/>
      <c r="M26" s="89"/>
      <c r="N26" s="89"/>
      <c r="O26" s="89"/>
      <c r="P26" s="89"/>
      <c r="Q26" s="89"/>
      <c r="R26" s="89"/>
      <c r="S26" s="89"/>
      <c r="T26" s="89"/>
      <c r="U26" s="89"/>
      <c r="V26" s="89"/>
      <c r="W26" s="89"/>
    </row>
    <row r="27" ht="21.75" customHeight="1" spans="1:23">
      <c r="A27" s="79" t="s">
        <v>429</v>
      </c>
      <c r="B27" s="79" t="s">
        <v>462</v>
      </c>
      <c r="C27" s="79" t="s">
        <v>463</v>
      </c>
      <c r="D27" s="79" t="s">
        <v>70</v>
      </c>
      <c r="E27" s="79" t="s">
        <v>163</v>
      </c>
      <c r="F27" s="79" t="s">
        <v>164</v>
      </c>
      <c r="G27" s="79" t="s">
        <v>432</v>
      </c>
      <c r="H27" s="79" t="s">
        <v>433</v>
      </c>
      <c r="I27" s="89">
        <v>3100</v>
      </c>
      <c r="J27" s="89">
        <v>3100</v>
      </c>
      <c r="K27" s="89">
        <v>3100</v>
      </c>
      <c r="L27" s="89"/>
      <c r="M27" s="89"/>
      <c r="N27" s="89"/>
      <c r="O27" s="89"/>
      <c r="P27" s="89"/>
      <c r="Q27" s="89"/>
      <c r="R27" s="89"/>
      <c r="S27" s="89"/>
      <c r="T27" s="89"/>
      <c r="U27" s="89"/>
      <c r="V27" s="89"/>
      <c r="W27" s="89"/>
    </row>
    <row r="28" ht="21.75" customHeight="1" spans="1:23">
      <c r="A28" s="79" t="s">
        <v>429</v>
      </c>
      <c r="B28" s="79" t="s">
        <v>464</v>
      </c>
      <c r="C28" s="79" t="s">
        <v>465</v>
      </c>
      <c r="D28" s="79" t="s">
        <v>70</v>
      </c>
      <c r="E28" s="79" t="s">
        <v>181</v>
      </c>
      <c r="F28" s="79" t="s">
        <v>182</v>
      </c>
      <c r="G28" s="79" t="s">
        <v>432</v>
      </c>
      <c r="H28" s="79" t="s">
        <v>433</v>
      </c>
      <c r="I28" s="89">
        <v>15500</v>
      </c>
      <c r="J28" s="89">
        <v>15500</v>
      </c>
      <c r="K28" s="89">
        <v>15500</v>
      </c>
      <c r="L28" s="89"/>
      <c r="M28" s="89"/>
      <c r="N28" s="89"/>
      <c r="O28" s="89"/>
      <c r="P28" s="89"/>
      <c r="Q28" s="89"/>
      <c r="R28" s="89"/>
      <c r="S28" s="89"/>
      <c r="T28" s="89"/>
      <c r="U28" s="89"/>
      <c r="V28" s="89"/>
      <c r="W28" s="89"/>
    </row>
    <row r="29" ht="21.75" customHeight="1" spans="1:23">
      <c r="A29" s="79" t="s">
        <v>429</v>
      </c>
      <c r="B29" s="79" t="s">
        <v>464</v>
      </c>
      <c r="C29" s="79" t="s">
        <v>465</v>
      </c>
      <c r="D29" s="79" t="s">
        <v>70</v>
      </c>
      <c r="E29" s="79" t="s">
        <v>181</v>
      </c>
      <c r="F29" s="79" t="s">
        <v>182</v>
      </c>
      <c r="G29" s="79" t="s">
        <v>324</v>
      </c>
      <c r="H29" s="79" t="s">
        <v>325</v>
      </c>
      <c r="I29" s="89">
        <v>300000</v>
      </c>
      <c r="J29" s="89">
        <v>300000</v>
      </c>
      <c r="K29" s="89">
        <v>300000</v>
      </c>
      <c r="L29" s="89"/>
      <c r="M29" s="89"/>
      <c r="N29" s="89"/>
      <c r="O29" s="89"/>
      <c r="P29" s="89"/>
      <c r="Q29" s="89"/>
      <c r="R29" s="89"/>
      <c r="S29" s="89"/>
      <c r="T29" s="89"/>
      <c r="U29" s="89"/>
      <c r="V29" s="89"/>
      <c r="W29" s="89"/>
    </row>
    <row r="30" ht="21.75" customHeight="1" spans="1:23">
      <c r="A30" s="79" t="s">
        <v>429</v>
      </c>
      <c r="B30" s="79" t="s">
        <v>466</v>
      </c>
      <c r="C30" s="79" t="s">
        <v>467</v>
      </c>
      <c r="D30" s="79" t="s">
        <v>70</v>
      </c>
      <c r="E30" s="79" t="s">
        <v>173</v>
      </c>
      <c r="F30" s="79" t="s">
        <v>174</v>
      </c>
      <c r="G30" s="79" t="s">
        <v>432</v>
      </c>
      <c r="H30" s="79" t="s">
        <v>433</v>
      </c>
      <c r="I30" s="89">
        <v>27330</v>
      </c>
      <c r="J30" s="89">
        <v>27330</v>
      </c>
      <c r="K30" s="89">
        <v>27330</v>
      </c>
      <c r="L30" s="89"/>
      <c r="M30" s="89"/>
      <c r="N30" s="89"/>
      <c r="O30" s="89"/>
      <c r="P30" s="89"/>
      <c r="Q30" s="89"/>
      <c r="R30" s="89"/>
      <c r="S30" s="89"/>
      <c r="T30" s="89"/>
      <c r="U30" s="89"/>
      <c r="V30" s="89"/>
      <c r="W30" s="89"/>
    </row>
    <row r="31" ht="21.75" customHeight="1" spans="1:23">
      <c r="A31" s="79" t="s">
        <v>468</v>
      </c>
      <c r="B31" s="79" t="s">
        <v>469</v>
      </c>
      <c r="C31" s="79" t="s">
        <v>470</v>
      </c>
      <c r="D31" s="79" t="s">
        <v>70</v>
      </c>
      <c r="E31" s="79" t="s">
        <v>173</v>
      </c>
      <c r="F31" s="79" t="s">
        <v>174</v>
      </c>
      <c r="G31" s="79" t="s">
        <v>432</v>
      </c>
      <c r="H31" s="79" t="s">
        <v>433</v>
      </c>
      <c r="I31" s="89">
        <v>14185728</v>
      </c>
      <c r="J31" s="89">
        <v>14185728</v>
      </c>
      <c r="K31" s="89">
        <v>14185728</v>
      </c>
      <c r="L31" s="89"/>
      <c r="M31" s="89"/>
      <c r="N31" s="89"/>
      <c r="O31" s="89"/>
      <c r="P31" s="89"/>
      <c r="Q31" s="89"/>
      <c r="R31" s="89"/>
      <c r="S31" s="89"/>
      <c r="T31" s="89"/>
      <c r="U31" s="89"/>
      <c r="V31" s="89"/>
      <c r="W31" s="89"/>
    </row>
    <row r="32" ht="21.75" customHeight="1" spans="1:23">
      <c r="A32" s="79" t="s">
        <v>468</v>
      </c>
      <c r="B32" s="79" t="s">
        <v>471</v>
      </c>
      <c r="C32" s="79" t="s">
        <v>472</v>
      </c>
      <c r="D32" s="79" t="s">
        <v>70</v>
      </c>
      <c r="E32" s="79" t="s">
        <v>181</v>
      </c>
      <c r="F32" s="79" t="s">
        <v>182</v>
      </c>
      <c r="G32" s="79" t="s">
        <v>324</v>
      </c>
      <c r="H32" s="79" t="s">
        <v>325</v>
      </c>
      <c r="I32" s="89">
        <v>1613460.48</v>
      </c>
      <c r="J32" s="89">
        <v>1613460.48</v>
      </c>
      <c r="K32" s="89">
        <v>1613460.48</v>
      </c>
      <c r="L32" s="89"/>
      <c r="M32" s="89"/>
      <c r="N32" s="89"/>
      <c r="O32" s="89"/>
      <c r="P32" s="89"/>
      <c r="Q32" s="89"/>
      <c r="R32" s="89"/>
      <c r="S32" s="89"/>
      <c r="T32" s="89"/>
      <c r="U32" s="89"/>
      <c r="V32" s="89"/>
      <c r="W32" s="89"/>
    </row>
    <row r="33" ht="21.75" customHeight="1" spans="1:23">
      <c r="A33" s="79" t="s">
        <v>468</v>
      </c>
      <c r="B33" s="79" t="s">
        <v>473</v>
      </c>
      <c r="C33" s="79" t="s">
        <v>474</v>
      </c>
      <c r="D33" s="79" t="s">
        <v>70</v>
      </c>
      <c r="E33" s="79" t="s">
        <v>181</v>
      </c>
      <c r="F33" s="79" t="s">
        <v>182</v>
      </c>
      <c r="G33" s="79" t="s">
        <v>324</v>
      </c>
      <c r="H33" s="79" t="s">
        <v>325</v>
      </c>
      <c r="I33" s="89">
        <v>470000</v>
      </c>
      <c r="J33" s="89">
        <v>470000</v>
      </c>
      <c r="K33" s="89">
        <v>470000</v>
      </c>
      <c r="L33" s="89"/>
      <c r="M33" s="89"/>
      <c r="N33" s="89"/>
      <c r="O33" s="89"/>
      <c r="P33" s="89"/>
      <c r="Q33" s="89"/>
      <c r="R33" s="89"/>
      <c r="S33" s="89"/>
      <c r="T33" s="89"/>
      <c r="U33" s="89"/>
      <c r="V33" s="89"/>
      <c r="W33" s="89"/>
    </row>
    <row r="34" ht="21.75" customHeight="1" spans="1:23">
      <c r="A34" s="79" t="s">
        <v>468</v>
      </c>
      <c r="B34" s="79" t="s">
        <v>473</v>
      </c>
      <c r="C34" s="79" t="s">
        <v>474</v>
      </c>
      <c r="D34" s="79" t="s">
        <v>70</v>
      </c>
      <c r="E34" s="79" t="s">
        <v>181</v>
      </c>
      <c r="F34" s="79" t="s">
        <v>182</v>
      </c>
      <c r="G34" s="79" t="s">
        <v>324</v>
      </c>
      <c r="H34" s="79" t="s">
        <v>325</v>
      </c>
      <c r="I34" s="89">
        <v>505100</v>
      </c>
      <c r="J34" s="89">
        <v>505100</v>
      </c>
      <c r="K34" s="89">
        <v>505100</v>
      </c>
      <c r="L34" s="89"/>
      <c r="M34" s="89"/>
      <c r="N34" s="89"/>
      <c r="O34" s="89"/>
      <c r="P34" s="89"/>
      <c r="Q34" s="89"/>
      <c r="R34" s="89"/>
      <c r="S34" s="89"/>
      <c r="T34" s="89"/>
      <c r="U34" s="89"/>
      <c r="V34" s="89"/>
      <c r="W34" s="89"/>
    </row>
    <row r="35" ht="21.75" customHeight="1" spans="1:23">
      <c r="A35" s="79" t="s">
        <v>475</v>
      </c>
      <c r="B35" s="79" t="s">
        <v>476</v>
      </c>
      <c r="C35" s="79" t="s">
        <v>477</v>
      </c>
      <c r="D35" s="79" t="s">
        <v>73</v>
      </c>
      <c r="E35" s="79" t="s">
        <v>171</v>
      </c>
      <c r="F35" s="79" t="s">
        <v>172</v>
      </c>
      <c r="G35" s="79" t="s">
        <v>281</v>
      </c>
      <c r="H35" s="79" t="s">
        <v>282</v>
      </c>
      <c r="I35" s="89">
        <v>2047500</v>
      </c>
      <c r="J35" s="89"/>
      <c r="K35" s="89"/>
      <c r="L35" s="89"/>
      <c r="M35" s="89"/>
      <c r="N35" s="89"/>
      <c r="O35" s="89"/>
      <c r="P35" s="89"/>
      <c r="Q35" s="89"/>
      <c r="R35" s="89">
        <v>2047500</v>
      </c>
      <c r="S35" s="89">
        <v>2047500</v>
      </c>
      <c r="T35" s="89"/>
      <c r="U35" s="89"/>
      <c r="V35" s="89"/>
      <c r="W35" s="89"/>
    </row>
    <row r="36" ht="21.75" customHeight="1" spans="1:23">
      <c r="A36" s="79" t="s">
        <v>284</v>
      </c>
      <c r="B36" s="79" t="s">
        <v>478</v>
      </c>
      <c r="C36" s="79" t="s">
        <v>479</v>
      </c>
      <c r="D36" s="79" t="s">
        <v>73</v>
      </c>
      <c r="E36" s="79" t="s">
        <v>171</v>
      </c>
      <c r="F36" s="79" t="s">
        <v>172</v>
      </c>
      <c r="G36" s="79" t="s">
        <v>293</v>
      </c>
      <c r="H36" s="79" t="s">
        <v>294</v>
      </c>
      <c r="I36" s="89">
        <v>50000</v>
      </c>
      <c r="J36" s="89">
        <v>50000</v>
      </c>
      <c r="K36" s="89">
        <v>50000</v>
      </c>
      <c r="L36" s="89"/>
      <c r="M36" s="89"/>
      <c r="N36" s="89"/>
      <c r="O36" s="89"/>
      <c r="P36" s="89"/>
      <c r="Q36" s="89"/>
      <c r="R36" s="89"/>
      <c r="S36" s="89"/>
      <c r="T36" s="89"/>
      <c r="U36" s="89"/>
      <c r="V36" s="89"/>
      <c r="W36" s="89"/>
    </row>
    <row r="37" ht="21.75" customHeight="1" spans="1:23">
      <c r="A37" s="79" t="s">
        <v>426</v>
      </c>
      <c r="B37" s="79" t="s">
        <v>480</v>
      </c>
      <c r="C37" s="79" t="s">
        <v>481</v>
      </c>
      <c r="D37" s="79" t="s">
        <v>73</v>
      </c>
      <c r="E37" s="79" t="s">
        <v>171</v>
      </c>
      <c r="F37" s="79" t="s">
        <v>172</v>
      </c>
      <c r="G37" s="79" t="s">
        <v>306</v>
      </c>
      <c r="H37" s="79" t="s">
        <v>307</v>
      </c>
      <c r="I37" s="89">
        <v>10000</v>
      </c>
      <c r="J37" s="89">
        <v>10000</v>
      </c>
      <c r="K37" s="89">
        <v>10000</v>
      </c>
      <c r="L37" s="89"/>
      <c r="M37" s="89"/>
      <c r="N37" s="89"/>
      <c r="O37" s="89"/>
      <c r="P37" s="89"/>
      <c r="Q37" s="89"/>
      <c r="R37" s="89"/>
      <c r="S37" s="89"/>
      <c r="T37" s="89"/>
      <c r="U37" s="89"/>
      <c r="V37" s="89"/>
      <c r="W37" s="89"/>
    </row>
    <row r="38" ht="21.75" customHeight="1" spans="1:23">
      <c r="A38" s="79" t="s">
        <v>429</v>
      </c>
      <c r="B38" s="79" t="s">
        <v>482</v>
      </c>
      <c r="C38" s="79" t="s">
        <v>483</v>
      </c>
      <c r="D38" s="79" t="s">
        <v>73</v>
      </c>
      <c r="E38" s="79" t="s">
        <v>171</v>
      </c>
      <c r="F38" s="79" t="s">
        <v>172</v>
      </c>
      <c r="G38" s="79" t="s">
        <v>484</v>
      </c>
      <c r="H38" s="79" t="s">
        <v>485</v>
      </c>
      <c r="I38" s="89">
        <v>68400</v>
      </c>
      <c r="J38" s="89">
        <v>68400</v>
      </c>
      <c r="K38" s="89">
        <v>68400</v>
      </c>
      <c r="L38" s="89"/>
      <c r="M38" s="89"/>
      <c r="N38" s="89"/>
      <c r="O38" s="89"/>
      <c r="P38" s="89"/>
      <c r="Q38" s="89"/>
      <c r="R38" s="89"/>
      <c r="S38" s="89"/>
      <c r="T38" s="89"/>
      <c r="U38" s="89"/>
      <c r="V38" s="89"/>
      <c r="W38" s="89"/>
    </row>
    <row r="39" ht="21.75" customHeight="1" spans="1:23">
      <c r="A39" s="79" t="s">
        <v>429</v>
      </c>
      <c r="B39" s="79" t="s">
        <v>482</v>
      </c>
      <c r="C39" s="79" t="s">
        <v>483</v>
      </c>
      <c r="D39" s="79" t="s">
        <v>73</v>
      </c>
      <c r="E39" s="79" t="s">
        <v>171</v>
      </c>
      <c r="F39" s="79" t="s">
        <v>172</v>
      </c>
      <c r="G39" s="79" t="s">
        <v>486</v>
      </c>
      <c r="H39" s="79" t="s">
        <v>487</v>
      </c>
      <c r="I39" s="89">
        <v>131600</v>
      </c>
      <c r="J39" s="89">
        <v>131600</v>
      </c>
      <c r="K39" s="89">
        <v>131600</v>
      </c>
      <c r="L39" s="89"/>
      <c r="M39" s="89"/>
      <c r="N39" s="89"/>
      <c r="O39" s="89"/>
      <c r="P39" s="89"/>
      <c r="Q39" s="89"/>
      <c r="R39" s="89"/>
      <c r="S39" s="89"/>
      <c r="T39" s="89"/>
      <c r="U39" s="89"/>
      <c r="V39" s="89"/>
      <c r="W39" s="89"/>
    </row>
    <row r="40" ht="21.75" customHeight="1" spans="1:23">
      <c r="A40" s="79" t="s">
        <v>429</v>
      </c>
      <c r="B40" s="79" t="s">
        <v>488</v>
      </c>
      <c r="C40" s="79" t="s">
        <v>435</v>
      </c>
      <c r="D40" s="79" t="s">
        <v>73</v>
      </c>
      <c r="E40" s="79" t="s">
        <v>151</v>
      </c>
      <c r="F40" s="79" t="s">
        <v>152</v>
      </c>
      <c r="G40" s="79" t="s">
        <v>432</v>
      </c>
      <c r="H40" s="79" t="s">
        <v>433</v>
      </c>
      <c r="I40" s="89">
        <v>7000</v>
      </c>
      <c r="J40" s="89">
        <v>7000</v>
      </c>
      <c r="K40" s="89">
        <v>7000</v>
      </c>
      <c r="L40" s="89"/>
      <c r="M40" s="89"/>
      <c r="N40" s="89"/>
      <c r="O40" s="89"/>
      <c r="P40" s="89"/>
      <c r="Q40" s="89"/>
      <c r="R40" s="89"/>
      <c r="S40" s="89"/>
      <c r="T40" s="89"/>
      <c r="U40" s="89"/>
      <c r="V40" s="89"/>
      <c r="W40" s="89"/>
    </row>
    <row r="41" ht="21.75" customHeight="1" spans="1:23">
      <c r="A41" s="79" t="s">
        <v>489</v>
      </c>
      <c r="B41" s="79" t="s">
        <v>490</v>
      </c>
      <c r="C41" s="79" t="s">
        <v>491</v>
      </c>
      <c r="D41" s="79" t="s">
        <v>73</v>
      </c>
      <c r="E41" s="79" t="s">
        <v>171</v>
      </c>
      <c r="F41" s="79" t="s">
        <v>172</v>
      </c>
      <c r="G41" s="79" t="s">
        <v>306</v>
      </c>
      <c r="H41" s="79" t="s">
        <v>307</v>
      </c>
      <c r="I41" s="89">
        <v>256000</v>
      </c>
      <c r="J41" s="89"/>
      <c r="K41" s="89"/>
      <c r="L41" s="89"/>
      <c r="M41" s="89"/>
      <c r="N41" s="89"/>
      <c r="O41" s="89"/>
      <c r="P41" s="89"/>
      <c r="Q41" s="89"/>
      <c r="R41" s="89">
        <v>256000</v>
      </c>
      <c r="S41" s="89">
        <v>256000</v>
      </c>
      <c r="T41" s="89"/>
      <c r="U41" s="89"/>
      <c r="V41" s="89"/>
      <c r="W41" s="89"/>
    </row>
    <row r="42" ht="21.75" customHeight="1" spans="1:23">
      <c r="A42" s="79" t="s">
        <v>489</v>
      </c>
      <c r="B42" s="79" t="s">
        <v>490</v>
      </c>
      <c r="C42" s="79" t="s">
        <v>491</v>
      </c>
      <c r="D42" s="79" t="s">
        <v>73</v>
      </c>
      <c r="E42" s="79" t="s">
        <v>171</v>
      </c>
      <c r="F42" s="79" t="s">
        <v>172</v>
      </c>
      <c r="G42" s="79" t="s">
        <v>492</v>
      </c>
      <c r="H42" s="79" t="s">
        <v>493</v>
      </c>
      <c r="I42" s="89">
        <v>50000</v>
      </c>
      <c r="J42" s="89"/>
      <c r="K42" s="89"/>
      <c r="L42" s="89"/>
      <c r="M42" s="89"/>
      <c r="N42" s="89"/>
      <c r="O42" s="89"/>
      <c r="P42" s="89"/>
      <c r="Q42" s="89"/>
      <c r="R42" s="89">
        <v>50000</v>
      </c>
      <c r="S42" s="89">
        <v>50000</v>
      </c>
      <c r="T42" s="89"/>
      <c r="U42" s="89"/>
      <c r="V42" s="89"/>
      <c r="W42" s="89"/>
    </row>
    <row r="43" ht="21.75" customHeight="1" spans="1:23">
      <c r="A43" s="79" t="s">
        <v>489</v>
      </c>
      <c r="B43" s="79" t="s">
        <v>490</v>
      </c>
      <c r="C43" s="79" t="s">
        <v>491</v>
      </c>
      <c r="D43" s="79" t="s">
        <v>73</v>
      </c>
      <c r="E43" s="79" t="s">
        <v>171</v>
      </c>
      <c r="F43" s="79" t="s">
        <v>172</v>
      </c>
      <c r="G43" s="79" t="s">
        <v>308</v>
      </c>
      <c r="H43" s="79" t="s">
        <v>309</v>
      </c>
      <c r="I43" s="89">
        <v>110000</v>
      </c>
      <c r="J43" s="89"/>
      <c r="K43" s="89"/>
      <c r="L43" s="89"/>
      <c r="M43" s="89"/>
      <c r="N43" s="89"/>
      <c r="O43" s="89"/>
      <c r="P43" s="89"/>
      <c r="Q43" s="89"/>
      <c r="R43" s="89">
        <v>110000</v>
      </c>
      <c r="S43" s="89">
        <v>110000</v>
      </c>
      <c r="T43" s="89"/>
      <c r="U43" s="89"/>
      <c r="V43" s="89"/>
      <c r="W43" s="89"/>
    </row>
    <row r="44" ht="21.75" customHeight="1" spans="1:23">
      <c r="A44" s="79" t="s">
        <v>489</v>
      </c>
      <c r="B44" s="79" t="s">
        <v>490</v>
      </c>
      <c r="C44" s="79" t="s">
        <v>491</v>
      </c>
      <c r="D44" s="79" t="s">
        <v>73</v>
      </c>
      <c r="E44" s="79" t="s">
        <v>171</v>
      </c>
      <c r="F44" s="79" t="s">
        <v>172</v>
      </c>
      <c r="G44" s="79" t="s">
        <v>355</v>
      </c>
      <c r="H44" s="79" t="s">
        <v>356</v>
      </c>
      <c r="I44" s="89">
        <v>70000</v>
      </c>
      <c r="J44" s="89"/>
      <c r="K44" s="89"/>
      <c r="L44" s="89"/>
      <c r="M44" s="89"/>
      <c r="N44" s="89"/>
      <c r="O44" s="89"/>
      <c r="P44" s="89"/>
      <c r="Q44" s="89"/>
      <c r="R44" s="89">
        <v>70000</v>
      </c>
      <c r="S44" s="89">
        <v>70000</v>
      </c>
      <c r="T44" s="89"/>
      <c r="U44" s="89"/>
      <c r="V44" s="89"/>
      <c r="W44" s="89"/>
    </row>
    <row r="45" ht="21.75" customHeight="1" spans="1:23">
      <c r="A45" s="79" t="s">
        <v>489</v>
      </c>
      <c r="B45" s="79" t="s">
        <v>490</v>
      </c>
      <c r="C45" s="79" t="s">
        <v>491</v>
      </c>
      <c r="D45" s="79" t="s">
        <v>73</v>
      </c>
      <c r="E45" s="79" t="s">
        <v>171</v>
      </c>
      <c r="F45" s="79" t="s">
        <v>172</v>
      </c>
      <c r="G45" s="79" t="s">
        <v>310</v>
      </c>
      <c r="H45" s="79" t="s">
        <v>311</v>
      </c>
      <c r="I45" s="89">
        <v>100000</v>
      </c>
      <c r="J45" s="89"/>
      <c r="K45" s="89"/>
      <c r="L45" s="89"/>
      <c r="M45" s="89"/>
      <c r="N45" s="89"/>
      <c r="O45" s="89"/>
      <c r="P45" s="89"/>
      <c r="Q45" s="89"/>
      <c r="R45" s="89">
        <v>100000</v>
      </c>
      <c r="S45" s="89">
        <v>100000</v>
      </c>
      <c r="T45" s="89"/>
      <c r="U45" s="89"/>
      <c r="V45" s="89"/>
      <c r="W45" s="89"/>
    </row>
    <row r="46" ht="21.75" customHeight="1" spans="1:23">
      <c r="A46" s="79" t="s">
        <v>489</v>
      </c>
      <c r="B46" s="79" t="s">
        <v>490</v>
      </c>
      <c r="C46" s="79" t="s">
        <v>491</v>
      </c>
      <c r="D46" s="79" t="s">
        <v>73</v>
      </c>
      <c r="E46" s="79" t="s">
        <v>171</v>
      </c>
      <c r="F46" s="79" t="s">
        <v>172</v>
      </c>
      <c r="G46" s="79" t="s">
        <v>494</v>
      </c>
      <c r="H46" s="79" t="s">
        <v>495</v>
      </c>
      <c r="I46" s="89">
        <v>10000</v>
      </c>
      <c r="J46" s="89"/>
      <c r="K46" s="89"/>
      <c r="L46" s="89"/>
      <c r="M46" s="89"/>
      <c r="N46" s="89"/>
      <c r="O46" s="89"/>
      <c r="P46" s="89"/>
      <c r="Q46" s="89"/>
      <c r="R46" s="89">
        <v>10000</v>
      </c>
      <c r="S46" s="89">
        <v>10000</v>
      </c>
      <c r="T46" s="89"/>
      <c r="U46" s="89"/>
      <c r="V46" s="89"/>
      <c r="W46" s="89"/>
    </row>
    <row r="47" ht="21.75" customHeight="1" spans="1:23">
      <c r="A47" s="79" t="s">
        <v>489</v>
      </c>
      <c r="B47" s="79" t="s">
        <v>490</v>
      </c>
      <c r="C47" s="79" t="s">
        <v>491</v>
      </c>
      <c r="D47" s="79" t="s">
        <v>73</v>
      </c>
      <c r="E47" s="79" t="s">
        <v>171</v>
      </c>
      <c r="F47" s="79" t="s">
        <v>172</v>
      </c>
      <c r="G47" s="79" t="s">
        <v>312</v>
      </c>
      <c r="H47" s="79" t="s">
        <v>313</v>
      </c>
      <c r="I47" s="89">
        <v>123000</v>
      </c>
      <c r="J47" s="89"/>
      <c r="K47" s="89"/>
      <c r="L47" s="89"/>
      <c r="M47" s="89"/>
      <c r="N47" s="89"/>
      <c r="O47" s="89"/>
      <c r="P47" s="89"/>
      <c r="Q47" s="89"/>
      <c r="R47" s="89">
        <v>123000</v>
      </c>
      <c r="S47" s="89">
        <v>123000</v>
      </c>
      <c r="T47" s="89"/>
      <c r="U47" s="89"/>
      <c r="V47" s="89"/>
      <c r="W47" s="89"/>
    </row>
    <row r="48" ht="21.75" customHeight="1" spans="1:23">
      <c r="A48" s="79" t="s">
        <v>489</v>
      </c>
      <c r="B48" s="79" t="s">
        <v>490</v>
      </c>
      <c r="C48" s="79" t="s">
        <v>491</v>
      </c>
      <c r="D48" s="79" t="s">
        <v>73</v>
      </c>
      <c r="E48" s="79" t="s">
        <v>171</v>
      </c>
      <c r="F48" s="79" t="s">
        <v>172</v>
      </c>
      <c r="G48" s="79" t="s">
        <v>314</v>
      </c>
      <c r="H48" s="79" t="s">
        <v>315</v>
      </c>
      <c r="I48" s="89">
        <v>277600</v>
      </c>
      <c r="J48" s="89"/>
      <c r="K48" s="89"/>
      <c r="L48" s="89"/>
      <c r="M48" s="89"/>
      <c r="N48" s="89"/>
      <c r="O48" s="89"/>
      <c r="P48" s="89"/>
      <c r="Q48" s="89"/>
      <c r="R48" s="89">
        <v>277600</v>
      </c>
      <c r="S48" s="89">
        <v>277600</v>
      </c>
      <c r="T48" s="89"/>
      <c r="U48" s="89"/>
      <c r="V48" s="89"/>
      <c r="W48" s="89"/>
    </row>
    <row r="49" ht="21.75" customHeight="1" spans="1:23">
      <c r="A49" s="79" t="s">
        <v>489</v>
      </c>
      <c r="B49" s="79" t="s">
        <v>490</v>
      </c>
      <c r="C49" s="79" t="s">
        <v>491</v>
      </c>
      <c r="D49" s="79" t="s">
        <v>73</v>
      </c>
      <c r="E49" s="79" t="s">
        <v>171</v>
      </c>
      <c r="F49" s="79" t="s">
        <v>172</v>
      </c>
      <c r="G49" s="79" t="s">
        <v>438</v>
      </c>
      <c r="H49" s="79" t="s">
        <v>439</v>
      </c>
      <c r="I49" s="89">
        <v>3000</v>
      </c>
      <c r="J49" s="89"/>
      <c r="K49" s="89"/>
      <c r="L49" s="89"/>
      <c r="M49" s="89"/>
      <c r="N49" s="89"/>
      <c r="O49" s="89"/>
      <c r="P49" s="89"/>
      <c r="Q49" s="89"/>
      <c r="R49" s="89">
        <v>3000</v>
      </c>
      <c r="S49" s="89">
        <v>3000</v>
      </c>
      <c r="T49" s="89"/>
      <c r="U49" s="89"/>
      <c r="V49" s="89"/>
      <c r="W49" s="89"/>
    </row>
    <row r="50" ht="21.75" customHeight="1" spans="1:23">
      <c r="A50" s="79" t="s">
        <v>489</v>
      </c>
      <c r="B50" s="79" t="s">
        <v>490</v>
      </c>
      <c r="C50" s="79" t="s">
        <v>491</v>
      </c>
      <c r="D50" s="79" t="s">
        <v>73</v>
      </c>
      <c r="E50" s="79" t="s">
        <v>171</v>
      </c>
      <c r="F50" s="79" t="s">
        <v>172</v>
      </c>
      <c r="G50" s="79" t="s">
        <v>316</v>
      </c>
      <c r="H50" s="79" t="s">
        <v>317</v>
      </c>
      <c r="I50" s="89">
        <v>294000</v>
      </c>
      <c r="J50" s="89"/>
      <c r="K50" s="89"/>
      <c r="L50" s="89"/>
      <c r="M50" s="89"/>
      <c r="N50" s="89"/>
      <c r="O50" s="89"/>
      <c r="P50" s="89"/>
      <c r="Q50" s="89"/>
      <c r="R50" s="89">
        <v>294000</v>
      </c>
      <c r="S50" s="89">
        <v>294000</v>
      </c>
      <c r="T50" s="89"/>
      <c r="U50" s="89"/>
      <c r="V50" s="89"/>
      <c r="W50" s="89"/>
    </row>
    <row r="51" ht="21.75" customHeight="1" spans="1:23">
      <c r="A51" s="79" t="s">
        <v>489</v>
      </c>
      <c r="B51" s="79" t="s">
        <v>490</v>
      </c>
      <c r="C51" s="79" t="s">
        <v>491</v>
      </c>
      <c r="D51" s="79" t="s">
        <v>73</v>
      </c>
      <c r="E51" s="79" t="s">
        <v>171</v>
      </c>
      <c r="F51" s="79" t="s">
        <v>172</v>
      </c>
      <c r="G51" s="79" t="s">
        <v>484</v>
      </c>
      <c r="H51" s="79" t="s">
        <v>485</v>
      </c>
      <c r="I51" s="89">
        <v>3280000</v>
      </c>
      <c r="J51" s="89"/>
      <c r="K51" s="89"/>
      <c r="L51" s="89"/>
      <c r="M51" s="89"/>
      <c r="N51" s="89"/>
      <c r="O51" s="89"/>
      <c r="P51" s="89"/>
      <c r="Q51" s="89"/>
      <c r="R51" s="89">
        <v>3280000</v>
      </c>
      <c r="S51" s="89">
        <v>3280000</v>
      </c>
      <c r="T51" s="89"/>
      <c r="U51" s="89"/>
      <c r="V51" s="89"/>
      <c r="W51" s="89"/>
    </row>
    <row r="52" ht="21.75" customHeight="1" spans="1:23">
      <c r="A52" s="79" t="s">
        <v>489</v>
      </c>
      <c r="B52" s="79" t="s">
        <v>490</v>
      </c>
      <c r="C52" s="79" t="s">
        <v>491</v>
      </c>
      <c r="D52" s="79" t="s">
        <v>73</v>
      </c>
      <c r="E52" s="79" t="s">
        <v>171</v>
      </c>
      <c r="F52" s="79" t="s">
        <v>172</v>
      </c>
      <c r="G52" s="79" t="s">
        <v>486</v>
      </c>
      <c r="H52" s="79" t="s">
        <v>487</v>
      </c>
      <c r="I52" s="89">
        <v>8263000</v>
      </c>
      <c r="J52" s="89"/>
      <c r="K52" s="89"/>
      <c r="L52" s="89"/>
      <c r="M52" s="89"/>
      <c r="N52" s="89"/>
      <c r="O52" s="89"/>
      <c r="P52" s="89"/>
      <c r="Q52" s="89"/>
      <c r="R52" s="89">
        <v>8263000</v>
      </c>
      <c r="S52" s="89">
        <v>8263000</v>
      </c>
      <c r="T52" s="89"/>
      <c r="U52" s="89"/>
      <c r="V52" s="89"/>
      <c r="W52" s="89"/>
    </row>
    <row r="53" ht="21.75" customHeight="1" spans="1:23">
      <c r="A53" s="79" t="s">
        <v>489</v>
      </c>
      <c r="B53" s="79" t="s">
        <v>490</v>
      </c>
      <c r="C53" s="79" t="s">
        <v>491</v>
      </c>
      <c r="D53" s="79" t="s">
        <v>73</v>
      </c>
      <c r="E53" s="79" t="s">
        <v>171</v>
      </c>
      <c r="F53" s="79" t="s">
        <v>172</v>
      </c>
      <c r="G53" s="79" t="s">
        <v>432</v>
      </c>
      <c r="H53" s="79" t="s">
        <v>433</v>
      </c>
      <c r="I53" s="89">
        <v>902960</v>
      </c>
      <c r="J53" s="89"/>
      <c r="K53" s="89"/>
      <c r="L53" s="89"/>
      <c r="M53" s="89"/>
      <c r="N53" s="89"/>
      <c r="O53" s="89"/>
      <c r="P53" s="89"/>
      <c r="Q53" s="89"/>
      <c r="R53" s="89">
        <v>902960</v>
      </c>
      <c r="S53" s="89">
        <v>902960</v>
      </c>
      <c r="T53" s="89"/>
      <c r="U53" s="89"/>
      <c r="V53" s="89"/>
      <c r="W53" s="89"/>
    </row>
    <row r="54" ht="21.75" customHeight="1" spans="1:23">
      <c r="A54" s="79" t="s">
        <v>489</v>
      </c>
      <c r="B54" s="79" t="s">
        <v>490</v>
      </c>
      <c r="C54" s="79" t="s">
        <v>491</v>
      </c>
      <c r="D54" s="79" t="s">
        <v>73</v>
      </c>
      <c r="E54" s="79" t="s">
        <v>171</v>
      </c>
      <c r="F54" s="79" t="s">
        <v>172</v>
      </c>
      <c r="G54" s="79" t="s">
        <v>303</v>
      </c>
      <c r="H54" s="79" t="s">
        <v>302</v>
      </c>
      <c r="I54" s="89">
        <v>74880</v>
      </c>
      <c r="J54" s="89"/>
      <c r="K54" s="89"/>
      <c r="L54" s="89"/>
      <c r="M54" s="89"/>
      <c r="N54" s="89"/>
      <c r="O54" s="89"/>
      <c r="P54" s="89"/>
      <c r="Q54" s="89"/>
      <c r="R54" s="89">
        <v>74880</v>
      </c>
      <c r="S54" s="89">
        <v>74880</v>
      </c>
      <c r="T54" s="89"/>
      <c r="U54" s="89"/>
      <c r="V54" s="89"/>
      <c r="W54" s="89"/>
    </row>
    <row r="55" ht="21.75" customHeight="1" spans="1:23">
      <c r="A55" s="79" t="s">
        <v>489</v>
      </c>
      <c r="B55" s="79" t="s">
        <v>490</v>
      </c>
      <c r="C55" s="79" t="s">
        <v>491</v>
      </c>
      <c r="D55" s="79" t="s">
        <v>73</v>
      </c>
      <c r="E55" s="79" t="s">
        <v>171</v>
      </c>
      <c r="F55" s="79" t="s">
        <v>172</v>
      </c>
      <c r="G55" s="79" t="s">
        <v>318</v>
      </c>
      <c r="H55" s="79" t="s">
        <v>319</v>
      </c>
      <c r="I55" s="89">
        <v>102000</v>
      </c>
      <c r="J55" s="89"/>
      <c r="K55" s="89"/>
      <c r="L55" s="89"/>
      <c r="M55" s="89"/>
      <c r="N55" s="89"/>
      <c r="O55" s="89"/>
      <c r="P55" s="89"/>
      <c r="Q55" s="89"/>
      <c r="R55" s="89">
        <v>102000</v>
      </c>
      <c r="S55" s="89">
        <v>102000</v>
      </c>
      <c r="T55" s="89"/>
      <c r="U55" s="89"/>
      <c r="V55" s="89"/>
      <c r="W55" s="89"/>
    </row>
    <row r="56" ht="21.75" customHeight="1" spans="1:23">
      <c r="A56" s="79" t="s">
        <v>489</v>
      </c>
      <c r="B56" s="79" t="s">
        <v>490</v>
      </c>
      <c r="C56" s="79" t="s">
        <v>491</v>
      </c>
      <c r="D56" s="79" t="s">
        <v>73</v>
      </c>
      <c r="E56" s="79" t="s">
        <v>171</v>
      </c>
      <c r="F56" s="79" t="s">
        <v>172</v>
      </c>
      <c r="G56" s="79" t="s">
        <v>299</v>
      </c>
      <c r="H56" s="79" t="s">
        <v>300</v>
      </c>
      <c r="I56" s="89">
        <v>25000</v>
      </c>
      <c r="J56" s="89"/>
      <c r="K56" s="89"/>
      <c r="L56" s="89"/>
      <c r="M56" s="89"/>
      <c r="N56" s="89"/>
      <c r="O56" s="89"/>
      <c r="P56" s="89"/>
      <c r="Q56" s="89"/>
      <c r="R56" s="89">
        <v>25000</v>
      </c>
      <c r="S56" s="89">
        <v>25000</v>
      </c>
      <c r="T56" s="89"/>
      <c r="U56" s="89"/>
      <c r="V56" s="89"/>
      <c r="W56" s="89"/>
    </row>
    <row r="57" ht="21.75" customHeight="1" spans="1:23">
      <c r="A57" s="79" t="s">
        <v>489</v>
      </c>
      <c r="B57" s="79" t="s">
        <v>496</v>
      </c>
      <c r="C57" s="79" t="s">
        <v>497</v>
      </c>
      <c r="D57" s="79" t="s">
        <v>73</v>
      </c>
      <c r="E57" s="79" t="s">
        <v>171</v>
      </c>
      <c r="F57" s="79" t="s">
        <v>172</v>
      </c>
      <c r="G57" s="79" t="s">
        <v>306</v>
      </c>
      <c r="H57" s="79" t="s">
        <v>307</v>
      </c>
      <c r="I57" s="89">
        <v>30000</v>
      </c>
      <c r="J57" s="89"/>
      <c r="K57" s="89"/>
      <c r="L57" s="89"/>
      <c r="M57" s="89"/>
      <c r="N57" s="89"/>
      <c r="O57" s="89"/>
      <c r="P57" s="89"/>
      <c r="Q57" s="89"/>
      <c r="R57" s="89">
        <v>30000</v>
      </c>
      <c r="S57" s="89">
        <v>30000</v>
      </c>
      <c r="T57" s="89"/>
      <c r="U57" s="89"/>
      <c r="V57" s="89"/>
      <c r="W57" s="89"/>
    </row>
    <row r="58" ht="21.75" customHeight="1" spans="1:23">
      <c r="A58" s="79" t="s">
        <v>489</v>
      </c>
      <c r="B58" s="79" t="s">
        <v>496</v>
      </c>
      <c r="C58" s="79" t="s">
        <v>497</v>
      </c>
      <c r="D58" s="79" t="s">
        <v>73</v>
      </c>
      <c r="E58" s="79" t="s">
        <v>171</v>
      </c>
      <c r="F58" s="79" t="s">
        <v>172</v>
      </c>
      <c r="G58" s="79" t="s">
        <v>436</v>
      </c>
      <c r="H58" s="79" t="s">
        <v>437</v>
      </c>
      <c r="I58" s="89">
        <v>200000</v>
      </c>
      <c r="J58" s="89"/>
      <c r="K58" s="89"/>
      <c r="L58" s="89"/>
      <c r="M58" s="89"/>
      <c r="N58" s="89"/>
      <c r="O58" s="89"/>
      <c r="P58" s="89"/>
      <c r="Q58" s="89"/>
      <c r="R58" s="89">
        <v>200000</v>
      </c>
      <c r="S58" s="89">
        <v>200000</v>
      </c>
      <c r="T58" s="89"/>
      <c r="U58" s="89"/>
      <c r="V58" s="89"/>
      <c r="W58" s="89"/>
    </row>
    <row r="59" ht="21.75" customHeight="1" spans="1:23">
      <c r="A59" s="79" t="s">
        <v>489</v>
      </c>
      <c r="B59" s="79" t="s">
        <v>496</v>
      </c>
      <c r="C59" s="79" t="s">
        <v>497</v>
      </c>
      <c r="D59" s="79" t="s">
        <v>73</v>
      </c>
      <c r="E59" s="79" t="s">
        <v>171</v>
      </c>
      <c r="F59" s="79" t="s">
        <v>172</v>
      </c>
      <c r="G59" s="79" t="s">
        <v>494</v>
      </c>
      <c r="H59" s="79" t="s">
        <v>495</v>
      </c>
      <c r="I59" s="89">
        <v>515000</v>
      </c>
      <c r="J59" s="89"/>
      <c r="K59" s="89"/>
      <c r="L59" s="89"/>
      <c r="M59" s="89"/>
      <c r="N59" s="89"/>
      <c r="O59" s="89"/>
      <c r="P59" s="89"/>
      <c r="Q59" s="89"/>
      <c r="R59" s="89">
        <v>515000</v>
      </c>
      <c r="S59" s="89">
        <v>515000</v>
      </c>
      <c r="T59" s="89"/>
      <c r="U59" s="89"/>
      <c r="V59" s="89"/>
      <c r="W59" s="89"/>
    </row>
    <row r="60" ht="21.75" customHeight="1" spans="1:23">
      <c r="A60" s="79" t="s">
        <v>489</v>
      </c>
      <c r="B60" s="79" t="s">
        <v>496</v>
      </c>
      <c r="C60" s="79" t="s">
        <v>497</v>
      </c>
      <c r="D60" s="79" t="s">
        <v>73</v>
      </c>
      <c r="E60" s="79" t="s">
        <v>171</v>
      </c>
      <c r="F60" s="79" t="s">
        <v>172</v>
      </c>
      <c r="G60" s="79" t="s">
        <v>314</v>
      </c>
      <c r="H60" s="79" t="s">
        <v>315</v>
      </c>
      <c r="I60" s="89">
        <v>1000000</v>
      </c>
      <c r="J60" s="89"/>
      <c r="K60" s="89"/>
      <c r="L60" s="89"/>
      <c r="M60" s="89"/>
      <c r="N60" s="89"/>
      <c r="O60" s="89"/>
      <c r="P60" s="89"/>
      <c r="Q60" s="89"/>
      <c r="R60" s="89">
        <v>1000000</v>
      </c>
      <c r="S60" s="89">
        <v>1000000</v>
      </c>
      <c r="T60" s="89"/>
      <c r="U60" s="89"/>
      <c r="V60" s="89"/>
      <c r="W60" s="89"/>
    </row>
    <row r="61" ht="21.75" customHeight="1" spans="1:23">
      <c r="A61" s="79" t="s">
        <v>489</v>
      </c>
      <c r="B61" s="79" t="s">
        <v>496</v>
      </c>
      <c r="C61" s="79" t="s">
        <v>497</v>
      </c>
      <c r="D61" s="79" t="s">
        <v>73</v>
      </c>
      <c r="E61" s="79" t="s">
        <v>171</v>
      </c>
      <c r="F61" s="79" t="s">
        <v>172</v>
      </c>
      <c r="G61" s="79" t="s">
        <v>484</v>
      </c>
      <c r="H61" s="79" t="s">
        <v>485</v>
      </c>
      <c r="I61" s="89">
        <v>2200000</v>
      </c>
      <c r="J61" s="89"/>
      <c r="K61" s="89"/>
      <c r="L61" s="89"/>
      <c r="M61" s="89"/>
      <c r="N61" s="89"/>
      <c r="O61" s="89"/>
      <c r="P61" s="89"/>
      <c r="Q61" s="89"/>
      <c r="R61" s="89">
        <v>2200000</v>
      </c>
      <c r="S61" s="89">
        <v>2200000</v>
      </c>
      <c r="T61" s="89"/>
      <c r="U61" s="89"/>
      <c r="V61" s="89"/>
      <c r="W61" s="89"/>
    </row>
    <row r="62" ht="21.75" customHeight="1" spans="1:23">
      <c r="A62" s="79" t="s">
        <v>489</v>
      </c>
      <c r="B62" s="79" t="s">
        <v>496</v>
      </c>
      <c r="C62" s="79" t="s">
        <v>497</v>
      </c>
      <c r="D62" s="79" t="s">
        <v>73</v>
      </c>
      <c r="E62" s="79" t="s">
        <v>171</v>
      </c>
      <c r="F62" s="79" t="s">
        <v>172</v>
      </c>
      <c r="G62" s="79" t="s">
        <v>432</v>
      </c>
      <c r="H62" s="79" t="s">
        <v>433</v>
      </c>
      <c r="I62" s="89">
        <v>1960000</v>
      </c>
      <c r="J62" s="89"/>
      <c r="K62" s="89"/>
      <c r="L62" s="89"/>
      <c r="M62" s="89"/>
      <c r="N62" s="89"/>
      <c r="O62" s="89"/>
      <c r="P62" s="89"/>
      <c r="Q62" s="89"/>
      <c r="R62" s="89">
        <v>1960000</v>
      </c>
      <c r="S62" s="89">
        <v>1960000</v>
      </c>
      <c r="T62" s="89"/>
      <c r="U62" s="89"/>
      <c r="V62" s="89"/>
      <c r="W62" s="89"/>
    </row>
    <row r="63" ht="21.75" customHeight="1" spans="1:23">
      <c r="A63" s="79" t="s">
        <v>489</v>
      </c>
      <c r="B63" s="79" t="s">
        <v>496</v>
      </c>
      <c r="C63" s="79" t="s">
        <v>497</v>
      </c>
      <c r="D63" s="79" t="s">
        <v>73</v>
      </c>
      <c r="E63" s="79" t="s">
        <v>171</v>
      </c>
      <c r="F63" s="79" t="s">
        <v>172</v>
      </c>
      <c r="G63" s="79" t="s">
        <v>351</v>
      </c>
      <c r="H63" s="79" t="s">
        <v>350</v>
      </c>
      <c r="I63" s="89">
        <v>125000</v>
      </c>
      <c r="J63" s="89"/>
      <c r="K63" s="89"/>
      <c r="L63" s="89"/>
      <c r="M63" s="89"/>
      <c r="N63" s="89"/>
      <c r="O63" s="89"/>
      <c r="P63" s="89"/>
      <c r="Q63" s="89"/>
      <c r="R63" s="89">
        <v>125000</v>
      </c>
      <c r="S63" s="89">
        <v>125000</v>
      </c>
      <c r="T63" s="89"/>
      <c r="U63" s="89"/>
      <c r="V63" s="89"/>
      <c r="W63" s="89"/>
    </row>
    <row r="64" ht="21.75" customHeight="1" spans="1:23">
      <c r="A64" s="79" t="s">
        <v>489</v>
      </c>
      <c r="B64" s="79" t="s">
        <v>498</v>
      </c>
      <c r="C64" s="79" t="s">
        <v>499</v>
      </c>
      <c r="D64" s="79" t="s">
        <v>73</v>
      </c>
      <c r="E64" s="79" t="s">
        <v>171</v>
      </c>
      <c r="F64" s="79" t="s">
        <v>172</v>
      </c>
      <c r="G64" s="79" t="s">
        <v>500</v>
      </c>
      <c r="H64" s="79" t="s">
        <v>501</v>
      </c>
      <c r="I64" s="89">
        <v>230400</v>
      </c>
      <c r="J64" s="89"/>
      <c r="K64" s="89"/>
      <c r="L64" s="89"/>
      <c r="M64" s="89"/>
      <c r="N64" s="89"/>
      <c r="O64" s="89"/>
      <c r="P64" s="89"/>
      <c r="Q64" s="89"/>
      <c r="R64" s="89">
        <v>230400</v>
      </c>
      <c r="S64" s="89">
        <v>230400</v>
      </c>
      <c r="T64" s="89"/>
      <c r="U64" s="89"/>
      <c r="V64" s="89"/>
      <c r="W64" s="89"/>
    </row>
    <row r="65" ht="21.75" customHeight="1" spans="1:23">
      <c r="A65" s="79" t="s">
        <v>489</v>
      </c>
      <c r="B65" s="79" t="s">
        <v>498</v>
      </c>
      <c r="C65" s="79" t="s">
        <v>499</v>
      </c>
      <c r="D65" s="79" t="s">
        <v>73</v>
      </c>
      <c r="E65" s="79" t="s">
        <v>171</v>
      </c>
      <c r="F65" s="79" t="s">
        <v>172</v>
      </c>
      <c r="G65" s="79" t="s">
        <v>502</v>
      </c>
      <c r="H65" s="79" t="s">
        <v>503</v>
      </c>
      <c r="I65" s="89">
        <v>2103400</v>
      </c>
      <c r="J65" s="89"/>
      <c r="K65" s="89"/>
      <c r="L65" s="89"/>
      <c r="M65" s="89"/>
      <c r="N65" s="89"/>
      <c r="O65" s="89"/>
      <c r="P65" s="89"/>
      <c r="Q65" s="89"/>
      <c r="R65" s="89">
        <v>2103400</v>
      </c>
      <c r="S65" s="89">
        <v>2103400</v>
      </c>
      <c r="T65" s="89"/>
      <c r="U65" s="89"/>
      <c r="V65" s="89"/>
      <c r="W65" s="89"/>
    </row>
    <row r="66" ht="21.75" customHeight="1" spans="1:23">
      <c r="A66" s="79" t="s">
        <v>489</v>
      </c>
      <c r="B66" s="79" t="s">
        <v>498</v>
      </c>
      <c r="C66" s="79" t="s">
        <v>499</v>
      </c>
      <c r="D66" s="79" t="s">
        <v>73</v>
      </c>
      <c r="E66" s="79" t="s">
        <v>171</v>
      </c>
      <c r="F66" s="79" t="s">
        <v>172</v>
      </c>
      <c r="G66" s="79" t="s">
        <v>504</v>
      </c>
      <c r="H66" s="79" t="s">
        <v>505</v>
      </c>
      <c r="I66" s="89">
        <v>2006000</v>
      </c>
      <c r="J66" s="89"/>
      <c r="K66" s="89"/>
      <c r="L66" s="89"/>
      <c r="M66" s="89"/>
      <c r="N66" s="89"/>
      <c r="O66" s="89"/>
      <c r="P66" s="89"/>
      <c r="Q66" s="89"/>
      <c r="R66" s="89">
        <v>2006000</v>
      </c>
      <c r="S66" s="89">
        <v>2006000</v>
      </c>
      <c r="T66" s="89"/>
      <c r="U66" s="89"/>
      <c r="V66" s="89"/>
      <c r="W66" s="89"/>
    </row>
    <row r="67" ht="21.75" customHeight="1" spans="1:23">
      <c r="A67" s="79" t="s">
        <v>489</v>
      </c>
      <c r="B67" s="79" t="s">
        <v>506</v>
      </c>
      <c r="C67" s="79" t="s">
        <v>507</v>
      </c>
      <c r="D67" s="79" t="s">
        <v>73</v>
      </c>
      <c r="E67" s="79" t="s">
        <v>171</v>
      </c>
      <c r="F67" s="79" t="s">
        <v>172</v>
      </c>
      <c r="G67" s="79" t="s">
        <v>310</v>
      </c>
      <c r="H67" s="79" t="s">
        <v>311</v>
      </c>
      <c r="I67" s="89">
        <v>16000</v>
      </c>
      <c r="J67" s="89"/>
      <c r="K67" s="89"/>
      <c r="L67" s="89"/>
      <c r="M67" s="89"/>
      <c r="N67" s="89"/>
      <c r="O67" s="89"/>
      <c r="P67" s="89"/>
      <c r="Q67" s="89"/>
      <c r="R67" s="89">
        <v>16000</v>
      </c>
      <c r="S67" s="89">
        <v>16000</v>
      </c>
      <c r="T67" s="89"/>
      <c r="U67" s="89"/>
      <c r="V67" s="89"/>
      <c r="W67" s="89"/>
    </row>
    <row r="68" ht="21.75" customHeight="1" spans="1:23">
      <c r="A68" s="79" t="s">
        <v>489</v>
      </c>
      <c r="B68" s="79" t="s">
        <v>506</v>
      </c>
      <c r="C68" s="79" t="s">
        <v>507</v>
      </c>
      <c r="D68" s="79" t="s">
        <v>73</v>
      </c>
      <c r="E68" s="79" t="s">
        <v>171</v>
      </c>
      <c r="F68" s="79" t="s">
        <v>172</v>
      </c>
      <c r="G68" s="79" t="s">
        <v>314</v>
      </c>
      <c r="H68" s="79" t="s">
        <v>315</v>
      </c>
      <c r="I68" s="89">
        <v>1430000</v>
      </c>
      <c r="J68" s="89"/>
      <c r="K68" s="89"/>
      <c r="L68" s="89"/>
      <c r="M68" s="89"/>
      <c r="N68" s="89"/>
      <c r="O68" s="89"/>
      <c r="P68" s="89"/>
      <c r="Q68" s="89"/>
      <c r="R68" s="89">
        <v>1430000</v>
      </c>
      <c r="S68" s="89">
        <v>1430000</v>
      </c>
      <c r="T68" s="89"/>
      <c r="U68" s="89"/>
      <c r="V68" s="89"/>
      <c r="W68" s="89"/>
    </row>
    <row r="69" ht="21.75" customHeight="1" spans="1:23">
      <c r="A69" s="79" t="s">
        <v>489</v>
      </c>
      <c r="B69" s="79" t="s">
        <v>506</v>
      </c>
      <c r="C69" s="79" t="s">
        <v>507</v>
      </c>
      <c r="D69" s="79" t="s">
        <v>73</v>
      </c>
      <c r="E69" s="79" t="s">
        <v>171</v>
      </c>
      <c r="F69" s="79" t="s">
        <v>172</v>
      </c>
      <c r="G69" s="79" t="s">
        <v>502</v>
      </c>
      <c r="H69" s="79" t="s">
        <v>503</v>
      </c>
      <c r="I69" s="89">
        <v>715000</v>
      </c>
      <c r="J69" s="89"/>
      <c r="K69" s="89"/>
      <c r="L69" s="89"/>
      <c r="M69" s="89"/>
      <c r="N69" s="89"/>
      <c r="O69" s="89"/>
      <c r="P69" s="89"/>
      <c r="Q69" s="89"/>
      <c r="R69" s="89">
        <v>715000</v>
      </c>
      <c r="S69" s="89">
        <v>715000</v>
      </c>
      <c r="T69" s="89"/>
      <c r="U69" s="89"/>
      <c r="V69" s="89"/>
      <c r="W69" s="89"/>
    </row>
    <row r="70" ht="21.75" customHeight="1" spans="1:23">
      <c r="A70" s="79" t="s">
        <v>426</v>
      </c>
      <c r="B70" s="79" t="s">
        <v>508</v>
      </c>
      <c r="C70" s="79" t="s">
        <v>425</v>
      </c>
      <c r="D70" s="79" t="s">
        <v>75</v>
      </c>
      <c r="E70" s="79" t="s">
        <v>161</v>
      </c>
      <c r="F70" s="79" t="s">
        <v>162</v>
      </c>
      <c r="G70" s="79" t="s">
        <v>320</v>
      </c>
      <c r="H70" s="79" t="s">
        <v>321</v>
      </c>
      <c r="I70" s="89">
        <v>10000</v>
      </c>
      <c r="J70" s="89">
        <v>10000</v>
      </c>
      <c r="K70" s="89">
        <v>10000</v>
      </c>
      <c r="L70" s="89"/>
      <c r="M70" s="89"/>
      <c r="N70" s="89"/>
      <c r="O70" s="89"/>
      <c r="P70" s="89"/>
      <c r="Q70" s="89"/>
      <c r="R70" s="89"/>
      <c r="S70" s="89"/>
      <c r="T70" s="89"/>
      <c r="U70" s="89"/>
      <c r="V70" s="89"/>
      <c r="W70" s="89"/>
    </row>
    <row r="71" ht="21.75" customHeight="1" spans="1:23">
      <c r="A71" s="79" t="s">
        <v>429</v>
      </c>
      <c r="B71" s="79" t="s">
        <v>509</v>
      </c>
      <c r="C71" s="79" t="s">
        <v>510</v>
      </c>
      <c r="D71" s="79" t="s">
        <v>75</v>
      </c>
      <c r="E71" s="79" t="s">
        <v>161</v>
      </c>
      <c r="F71" s="79" t="s">
        <v>162</v>
      </c>
      <c r="G71" s="79" t="s">
        <v>306</v>
      </c>
      <c r="H71" s="79" t="s">
        <v>307</v>
      </c>
      <c r="I71" s="89">
        <v>7000</v>
      </c>
      <c r="J71" s="89"/>
      <c r="K71" s="89"/>
      <c r="L71" s="89"/>
      <c r="M71" s="89"/>
      <c r="N71" s="89"/>
      <c r="O71" s="89"/>
      <c r="P71" s="89"/>
      <c r="Q71" s="89"/>
      <c r="R71" s="89">
        <v>7000</v>
      </c>
      <c r="S71" s="89">
        <v>7000</v>
      </c>
      <c r="T71" s="89"/>
      <c r="U71" s="89"/>
      <c r="V71" s="89"/>
      <c r="W71" s="89"/>
    </row>
    <row r="72" ht="21.75" customHeight="1" spans="1:23">
      <c r="A72" s="79" t="s">
        <v>429</v>
      </c>
      <c r="B72" s="79" t="s">
        <v>509</v>
      </c>
      <c r="C72" s="79" t="s">
        <v>510</v>
      </c>
      <c r="D72" s="79" t="s">
        <v>75</v>
      </c>
      <c r="E72" s="79" t="s">
        <v>161</v>
      </c>
      <c r="F72" s="79" t="s">
        <v>162</v>
      </c>
      <c r="G72" s="79" t="s">
        <v>436</v>
      </c>
      <c r="H72" s="79" t="s">
        <v>437</v>
      </c>
      <c r="I72" s="89">
        <v>8000</v>
      </c>
      <c r="J72" s="89"/>
      <c r="K72" s="89"/>
      <c r="L72" s="89"/>
      <c r="M72" s="89"/>
      <c r="N72" s="89"/>
      <c r="O72" s="89"/>
      <c r="P72" s="89"/>
      <c r="Q72" s="89"/>
      <c r="R72" s="89">
        <v>8000</v>
      </c>
      <c r="S72" s="89">
        <v>8000</v>
      </c>
      <c r="T72" s="89"/>
      <c r="U72" s="89"/>
      <c r="V72" s="89"/>
      <c r="W72" s="89"/>
    </row>
    <row r="73" ht="21.75" customHeight="1" spans="1:23">
      <c r="A73" s="79" t="s">
        <v>429</v>
      </c>
      <c r="B73" s="79" t="s">
        <v>509</v>
      </c>
      <c r="C73" s="79" t="s">
        <v>510</v>
      </c>
      <c r="D73" s="79" t="s">
        <v>75</v>
      </c>
      <c r="E73" s="79" t="s">
        <v>161</v>
      </c>
      <c r="F73" s="79" t="s">
        <v>162</v>
      </c>
      <c r="G73" s="79" t="s">
        <v>492</v>
      </c>
      <c r="H73" s="79" t="s">
        <v>493</v>
      </c>
      <c r="I73" s="89">
        <v>1000</v>
      </c>
      <c r="J73" s="89"/>
      <c r="K73" s="89"/>
      <c r="L73" s="89"/>
      <c r="M73" s="89"/>
      <c r="N73" s="89"/>
      <c r="O73" s="89"/>
      <c r="P73" s="89"/>
      <c r="Q73" s="89"/>
      <c r="R73" s="89">
        <v>1000</v>
      </c>
      <c r="S73" s="89">
        <v>1000</v>
      </c>
      <c r="T73" s="89"/>
      <c r="U73" s="89"/>
      <c r="V73" s="89"/>
      <c r="W73" s="89"/>
    </row>
    <row r="74" ht="21.75" customHeight="1" spans="1:23">
      <c r="A74" s="79" t="s">
        <v>429</v>
      </c>
      <c r="B74" s="79" t="s">
        <v>509</v>
      </c>
      <c r="C74" s="79" t="s">
        <v>510</v>
      </c>
      <c r="D74" s="79" t="s">
        <v>75</v>
      </c>
      <c r="E74" s="79" t="s">
        <v>161</v>
      </c>
      <c r="F74" s="79" t="s">
        <v>162</v>
      </c>
      <c r="G74" s="79" t="s">
        <v>308</v>
      </c>
      <c r="H74" s="79" t="s">
        <v>309</v>
      </c>
      <c r="I74" s="89">
        <v>5200</v>
      </c>
      <c r="J74" s="89"/>
      <c r="K74" s="89"/>
      <c r="L74" s="89"/>
      <c r="M74" s="89"/>
      <c r="N74" s="89"/>
      <c r="O74" s="89"/>
      <c r="P74" s="89"/>
      <c r="Q74" s="89"/>
      <c r="R74" s="89">
        <v>5200</v>
      </c>
      <c r="S74" s="89">
        <v>5200</v>
      </c>
      <c r="T74" s="89"/>
      <c r="U74" s="89"/>
      <c r="V74" s="89"/>
      <c r="W74" s="89"/>
    </row>
    <row r="75" ht="21.75" customHeight="1" spans="1:23">
      <c r="A75" s="79" t="s">
        <v>429</v>
      </c>
      <c r="B75" s="79" t="s">
        <v>509</v>
      </c>
      <c r="C75" s="79" t="s">
        <v>510</v>
      </c>
      <c r="D75" s="79" t="s">
        <v>75</v>
      </c>
      <c r="E75" s="79" t="s">
        <v>161</v>
      </c>
      <c r="F75" s="79" t="s">
        <v>162</v>
      </c>
      <c r="G75" s="79" t="s">
        <v>355</v>
      </c>
      <c r="H75" s="79" t="s">
        <v>356</v>
      </c>
      <c r="I75" s="89">
        <v>5000</v>
      </c>
      <c r="J75" s="89"/>
      <c r="K75" s="89"/>
      <c r="L75" s="89"/>
      <c r="M75" s="89"/>
      <c r="N75" s="89"/>
      <c r="O75" s="89"/>
      <c r="P75" s="89"/>
      <c r="Q75" s="89"/>
      <c r="R75" s="89">
        <v>5000</v>
      </c>
      <c r="S75" s="89">
        <v>5000</v>
      </c>
      <c r="T75" s="89"/>
      <c r="U75" s="89"/>
      <c r="V75" s="89"/>
      <c r="W75" s="89"/>
    </row>
    <row r="76" ht="21.75" customHeight="1" spans="1:23">
      <c r="A76" s="79" t="s">
        <v>429</v>
      </c>
      <c r="B76" s="79" t="s">
        <v>509</v>
      </c>
      <c r="C76" s="79" t="s">
        <v>510</v>
      </c>
      <c r="D76" s="79" t="s">
        <v>75</v>
      </c>
      <c r="E76" s="79" t="s">
        <v>161</v>
      </c>
      <c r="F76" s="79" t="s">
        <v>162</v>
      </c>
      <c r="G76" s="79" t="s">
        <v>310</v>
      </c>
      <c r="H76" s="79" t="s">
        <v>311</v>
      </c>
      <c r="I76" s="89">
        <v>4300</v>
      </c>
      <c r="J76" s="89"/>
      <c r="K76" s="89"/>
      <c r="L76" s="89"/>
      <c r="M76" s="89"/>
      <c r="N76" s="89"/>
      <c r="O76" s="89"/>
      <c r="P76" s="89"/>
      <c r="Q76" s="89"/>
      <c r="R76" s="89">
        <v>4300</v>
      </c>
      <c r="S76" s="89">
        <v>4300</v>
      </c>
      <c r="T76" s="89"/>
      <c r="U76" s="89"/>
      <c r="V76" s="89"/>
      <c r="W76" s="89"/>
    </row>
    <row r="77" ht="21.75" customHeight="1" spans="1:23">
      <c r="A77" s="79" t="s">
        <v>429</v>
      </c>
      <c r="B77" s="79" t="s">
        <v>509</v>
      </c>
      <c r="C77" s="79" t="s">
        <v>510</v>
      </c>
      <c r="D77" s="79" t="s">
        <v>75</v>
      </c>
      <c r="E77" s="79" t="s">
        <v>161</v>
      </c>
      <c r="F77" s="79" t="s">
        <v>162</v>
      </c>
      <c r="G77" s="79" t="s">
        <v>312</v>
      </c>
      <c r="H77" s="79" t="s">
        <v>313</v>
      </c>
      <c r="I77" s="89">
        <v>3500</v>
      </c>
      <c r="J77" s="89"/>
      <c r="K77" s="89"/>
      <c r="L77" s="89"/>
      <c r="M77" s="89"/>
      <c r="N77" s="89"/>
      <c r="O77" s="89"/>
      <c r="P77" s="89"/>
      <c r="Q77" s="89"/>
      <c r="R77" s="89">
        <v>3500</v>
      </c>
      <c r="S77" s="89">
        <v>3500</v>
      </c>
      <c r="T77" s="89"/>
      <c r="U77" s="89"/>
      <c r="V77" s="89"/>
      <c r="W77" s="89"/>
    </row>
    <row r="78" ht="21.75" customHeight="1" spans="1:23">
      <c r="A78" s="79" t="s">
        <v>429</v>
      </c>
      <c r="B78" s="79" t="s">
        <v>509</v>
      </c>
      <c r="C78" s="79" t="s">
        <v>510</v>
      </c>
      <c r="D78" s="79" t="s">
        <v>75</v>
      </c>
      <c r="E78" s="79" t="s">
        <v>161</v>
      </c>
      <c r="F78" s="79" t="s">
        <v>162</v>
      </c>
      <c r="G78" s="79" t="s">
        <v>314</v>
      </c>
      <c r="H78" s="79" t="s">
        <v>315</v>
      </c>
      <c r="I78" s="89">
        <v>26000</v>
      </c>
      <c r="J78" s="89"/>
      <c r="K78" s="89"/>
      <c r="L78" s="89"/>
      <c r="M78" s="89"/>
      <c r="N78" s="89"/>
      <c r="O78" s="89"/>
      <c r="P78" s="89"/>
      <c r="Q78" s="89"/>
      <c r="R78" s="89">
        <v>26000</v>
      </c>
      <c r="S78" s="89">
        <v>26000</v>
      </c>
      <c r="T78" s="89"/>
      <c r="U78" s="89"/>
      <c r="V78" s="89"/>
      <c r="W78" s="89"/>
    </row>
    <row r="79" ht="21.75" customHeight="1" spans="1:23">
      <c r="A79" s="79" t="s">
        <v>429</v>
      </c>
      <c r="B79" s="79" t="s">
        <v>509</v>
      </c>
      <c r="C79" s="79" t="s">
        <v>510</v>
      </c>
      <c r="D79" s="79" t="s">
        <v>75</v>
      </c>
      <c r="E79" s="79" t="s">
        <v>161</v>
      </c>
      <c r="F79" s="79" t="s">
        <v>162</v>
      </c>
      <c r="G79" s="79" t="s">
        <v>316</v>
      </c>
      <c r="H79" s="79" t="s">
        <v>317</v>
      </c>
      <c r="I79" s="89">
        <v>3000</v>
      </c>
      <c r="J79" s="89"/>
      <c r="K79" s="89"/>
      <c r="L79" s="89"/>
      <c r="M79" s="89"/>
      <c r="N79" s="89"/>
      <c r="O79" s="89"/>
      <c r="P79" s="89"/>
      <c r="Q79" s="89"/>
      <c r="R79" s="89">
        <v>3000</v>
      </c>
      <c r="S79" s="89">
        <v>3000</v>
      </c>
      <c r="T79" s="89"/>
      <c r="U79" s="89"/>
      <c r="V79" s="89"/>
      <c r="W79" s="89"/>
    </row>
    <row r="80" ht="21.75" customHeight="1" spans="1:23">
      <c r="A80" s="79" t="s">
        <v>429</v>
      </c>
      <c r="B80" s="79" t="s">
        <v>509</v>
      </c>
      <c r="C80" s="79" t="s">
        <v>510</v>
      </c>
      <c r="D80" s="79" t="s">
        <v>75</v>
      </c>
      <c r="E80" s="79" t="s">
        <v>161</v>
      </c>
      <c r="F80" s="79" t="s">
        <v>162</v>
      </c>
      <c r="G80" s="79" t="s">
        <v>484</v>
      </c>
      <c r="H80" s="79" t="s">
        <v>485</v>
      </c>
      <c r="I80" s="89">
        <v>1275000</v>
      </c>
      <c r="J80" s="89"/>
      <c r="K80" s="89"/>
      <c r="L80" s="89"/>
      <c r="M80" s="89"/>
      <c r="N80" s="89"/>
      <c r="O80" s="89"/>
      <c r="P80" s="89"/>
      <c r="Q80" s="89"/>
      <c r="R80" s="89">
        <v>1275000</v>
      </c>
      <c r="S80" s="89">
        <v>1275000</v>
      </c>
      <c r="T80" s="89"/>
      <c r="U80" s="89"/>
      <c r="V80" s="89"/>
      <c r="W80" s="89"/>
    </row>
    <row r="81" ht="21.75" customHeight="1" spans="1:23">
      <c r="A81" s="79" t="s">
        <v>429</v>
      </c>
      <c r="B81" s="79" t="s">
        <v>509</v>
      </c>
      <c r="C81" s="79" t="s">
        <v>510</v>
      </c>
      <c r="D81" s="79" t="s">
        <v>75</v>
      </c>
      <c r="E81" s="79" t="s">
        <v>161</v>
      </c>
      <c r="F81" s="79" t="s">
        <v>162</v>
      </c>
      <c r="G81" s="79" t="s">
        <v>486</v>
      </c>
      <c r="H81" s="79" t="s">
        <v>487</v>
      </c>
      <c r="I81" s="89">
        <v>613000</v>
      </c>
      <c r="J81" s="89"/>
      <c r="K81" s="89"/>
      <c r="L81" s="89"/>
      <c r="M81" s="89"/>
      <c r="N81" s="89"/>
      <c r="O81" s="89"/>
      <c r="P81" s="89"/>
      <c r="Q81" s="89"/>
      <c r="R81" s="89">
        <v>613000</v>
      </c>
      <c r="S81" s="89">
        <v>613000</v>
      </c>
      <c r="T81" s="89"/>
      <c r="U81" s="89"/>
      <c r="V81" s="89"/>
      <c r="W81" s="89"/>
    </row>
    <row r="82" ht="21.75" customHeight="1" spans="1:23">
      <c r="A82" s="79" t="s">
        <v>429</v>
      </c>
      <c r="B82" s="79" t="s">
        <v>509</v>
      </c>
      <c r="C82" s="79" t="s">
        <v>510</v>
      </c>
      <c r="D82" s="79" t="s">
        <v>75</v>
      </c>
      <c r="E82" s="79" t="s">
        <v>161</v>
      </c>
      <c r="F82" s="79" t="s">
        <v>162</v>
      </c>
      <c r="G82" s="79" t="s">
        <v>432</v>
      </c>
      <c r="H82" s="79" t="s">
        <v>433</v>
      </c>
      <c r="I82" s="89">
        <v>82000</v>
      </c>
      <c r="J82" s="89"/>
      <c r="K82" s="89"/>
      <c r="L82" s="89"/>
      <c r="M82" s="89"/>
      <c r="N82" s="89"/>
      <c r="O82" s="89"/>
      <c r="P82" s="89"/>
      <c r="Q82" s="89"/>
      <c r="R82" s="89">
        <v>82000</v>
      </c>
      <c r="S82" s="89">
        <v>82000</v>
      </c>
      <c r="T82" s="89"/>
      <c r="U82" s="89"/>
      <c r="V82" s="89"/>
      <c r="W82" s="89"/>
    </row>
    <row r="83" ht="21.75" customHeight="1" spans="1:23">
      <c r="A83" s="79" t="s">
        <v>429</v>
      </c>
      <c r="B83" s="79" t="s">
        <v>509</v>
      </c>
      <c r="C83" s="79" t="s">
        <v>510</v>
      </c>
      <c r="D83" s="79" t="s">
        <v>75</v>
      </c>
      <c r="E83" s="79" t="s">
        <v>161</v>
      </c>
      <c r="F83" s="79" t="s">
        <v>162</v>
      </c>
      <c r="G83" s="79" t="s">
        <v>303</v>
      </c>
      <c r="H83" s="79" t="s">
        <v>302</v>
      </c>
      <c r="I83" s="89">
        <v>40000</v>
      </c>
      <c r="J83" s="89"/>
      <c r="K83" s="89"/>
      <c r="L83" s="89"/>
      <c r="M83" s="89"/>
      <c r="N83" s="89"/>
      <c r="O83" s="89"/>
      <c r="P83" s="89"/>
      <c r="Q83" s="89"/>
      <c r="R83" s="89">
        <v>40000</v>
      </c>
      <c r="S83" s="89">
        <v>40000</v>
      </c>
      <c r="T83" s="89"/>
      <c r="U83" s="89"/>
      <c r="V83" s="89"/>
      <c r="W83" s="89"/>
    </row>
    <row r="84" ht="21.75" customHeight="1" spans="1:23">
      <c r="A84" s="79" t="s">
        <v>429</v>
      </c>
      <c r="B84" s="79" t="s">
        <v>511</v>
      </c>
      <c r="C84" s="79" t="s">
        <v>512</v>
      </c>
      <c r="D84" s="79" t="s">
        <v>75</v>
      </c>
      <c r="E84" s="79" t="s">
        <v>151</v>
      </c>
      <c r="F84" s="79" t="s">
        <v>152</v>
      </c>
      <c r="G84" s="79" t="s">
        <v>432</v>
      </c>
      <c r="H84" s="79" t="s">
        <v>433</v>
      </c>
      <c r="I84" s="89">
        <v>2000</v>
      </c>
      <c r="J84" s="89">
        <v>2000</v>
      </c>
      <c r="K84" s="89">
        <v>2000</v>
      </c>
      <c r="L84" s="89"/>
      <c r="M84" s="89"/>
      <c r="N84" s="89"/>
      <c r="O84" s="89"/>
      <c r="P84" s="89"/>
      <c r="Q84" s="89"/>
      <c r="R84" s="89"/>
      <c r="S84" s="89"/>
      <c r="T84" s="89"/>
      <c r="U84" s="89"/>
      <c r="V84" s="89"/>
      <c r="W84" s="89"/>
    </row>
    <row r="85" ht="21.75" customHeight="1" spans="1:23">
      <c r="A85" s="79" t="s">
        <v>429</v>
      </c>
      <c r="B85" s="79" t="s">
        <v>513</v>
      </c>
      <c r="C85" s="79" t="s">
        <v>467</v>
      </c>
      <c r="D85" s="79" t="s">
        <v>75</v>
      </c>
      <c r="E85" s="79" t="s">
        <v>173</v>
      </c>
      <c r="F85" s="79" t="s">
        <v>174</v>
      </c>
      <c r="G85" s="79" t="s">
        <v>432</v>
      </c>
      <c r="H85" s="79" t="s">
        <v>433</v>
      </c>
      <c r="I85" s="89">
        <v>182250</v>
      </c>
      <c r="J85" s="89">
        <v>182250</v>
      </c>
      <c r="K85" s="89">
        <v>182250</v>
      </c>
      <c r="L85" s="89"/>
      <c r="M85" s="89"/>
      <c r="N85" s="89"/>
      <c r="O85" s="89"/>
      <c r="P85" s="89"/>
      <c r="Q85" s="89"/>
      <c r="R85" s="89"/>
      <c r="S85" s="89"/>
      <c r="T85" s="89"/>
      <c r="U85" s="89"/>
      <c r="V85" s="89"/>
      <c r="W85" s="89"/>
    </row>
    <row r="86" ht="21.75" customHeight="1" spans="1:23">
      <c r="A86" s="79" t="s">
        <v>489</v>
      </c>
      <c r="B86" s="79" t="s">
        <v>514</v>
      </c>
      <c r="C86" s="79" t="s">
        <v>515</v>
      </c>
      <c r="D86" s="79" t="s">
        <v>75</v>
      </c>
      <c r="E86" s="79" t="s">
        <v>161</v>
      </c>
      <c r="F86" s="79" t="s">
        <v>162</v>
      </c>
      <c r="G86" s="79" t="s">
        <v>500</v>
      </c>
      <c r="H86" s="79" t="s">
        <v>501</v>
      </c>
      <c r="I86" s="89">
        <v>12400</v>
      </c>
      <c r="J86" s="89"/>
      <c r="K86" s="89"/>
      <c r="L86" s="89"/>
      <c r="M86" s="89"/>
      <c r="N86" s="89"/>
      <c r="O86" s="89"/>
      <c r="P86" s="89"/>
      <c r="Q86" s="89"/>
      <c r="R86" s="89">
        <v>12400</v>
      </c>
      <c r="S86" s="89">
        <v>12400</v>
      </c>
      <c r="T86" s="89"/>
      <c r="U86" s="89"/>
      <c r="V86" s="89"/>
      <c r="W86" s="89"/>
    </row>
    <row r="87" ht="21.75" customHeight="1" spans="1:23">
      <c r="A87" s="79" t="s">
        <v>489</v>
      </c>
      <c r="B87" s="79" t="s">
        <v>514</v>
      </c>
      <c r="C87" s="79" t="s">
        <v>515</v>
      </c>
      <c r="D87" s="79" t="s">
        <v>75</v>
      </c>
      <c r="E87" s="79" t="s">
        <v>161</v>
      </c>
      <c r="F87" s="79" t="s">
        <v>162</v>
      </c>
      <c r="G87" s="79" t="s">
        <v>502</v>
      </c>
      <c r="H87" s="79" t="s">
        <v>503</v>
      </c>
      <c r="I87" s="89">
        <v>20000</v>
      </c>
      <c r="J87" s="89"/>
      <c r="K87" s="89"/>
      <c r="L87" s="89"/>
      <c r="M87" s="89"/>
      <c r="N87" s="89"/>
      <c r="O87" s="89"/>
      <c r="P87" s="89"/>
      <c r="Q87" s="89"/>
      <c r="R87" s="89">
        <v>20000</v>
      </c>
      <c r="S87" s="89">
        <v>20000</v>
      </c>
      <c r="T87" s="89"/>
      <c r="U87" s="89"/>
      <c r="V87" s="89"/>
      <c r="W87" s="89"/>
    </row>
    <row r="88" ht="21.75" customHeight="1" spans="1:23">
      <c r="A88" s="79" t="s">
        <v>426</v>
      </c>
      <c r="B88" s="79" t="s">
        <v>516</v>
      </c>
      <c r="C88" s="79" t="s">
        <v>517</v>
      </c>
      <c r="D88" s="79" t="s">
        <v>77</v>
      </c>
      <c r="E88" s="79" t="s">
        <v>169</v>
      </c>
      <c r="F88" s="79" t="s">
        <v>170</v>
      </c>
      <c r="G88" s="79" t="s">
        <v>320</v>
      </c>
      <c r="H88" s="79" t="s">
        <v>321</v>
      </c>
      <c r="I88" s="89">
        <v>35000</v>
      </c>
      <c r="J88" s="89">
        <v>35000</v>
      </c>
      <c r="K88" s="89">
        <v>35000</v>
      </c>
      <c r="L88" s="89"/>
      <c r="M88" s="89"/>
      <c r="N88" s="89"/>
      <c r="O88" s="89"/>
      <c r="P88" s="89"/>
      <c r="Q88" s="89"/>
      <c r="R88" s="89"/>
      <c r="S88" s="89"/>
      <c r="T88" s="89"/>
      <c r="U88" s="89"/>
      <c r="V88" s="89"/>
      <c r="W88" s="89"/>
    </row>
    <row r="89" ht="21.75" customHeight="1" spans="1:23">
      <c r="A89" s="79" t="s">
        <v>426</v>
      </c>
      <c r="B89" s="79" t="s">
        <v>518</v>
      </c>
      <c r="C89" s="79" t="s">
        <v>428</v>
      </c>
      <c r="D89" s="79" t="s">
        <v>77</v>
      </c>
      <c r="E89" s="79" t="s">
        <v>169</v>
      </c>
      <c r="F89" s="79" t="s">
        <v>170</v>
      </c>
      <c r="G89" s="79" t="s">
        <v>306</v>
      </c>
      <c r="H89" s="79" t="s">
        <v>307</v>
      </c>
      <c r="I89" s="89">
        <v>20000</v>
      </c>
      <c r="J89" s="89">
        <v>20000</v>
      </c>
      <c r="K89" s="89">
        <v>20000</v>
      </c>
      <c r="L89" s="89"/>
      <c r="M89" s="89"/>
      <c r="N89" s="89"/>
      <c r="O89" s="89"/>
      <c r="P89" s="89"/>
      <c r="Q89" s="89"/>
      <c r="R89" s="89"/>
      <c r="S89" s="89"/>
      <c r="T89" s="89"/>
      <c r="U89" s="89"/>
      <c r="V89" s="89"/>
      <c r="W89" s="89"/>
    </row>
    <row r="90" ht="21.75" customHeight="1" spans="1:23">
      <c r="A90" s="79" t="s">
        <v>426</v>
      </c>
      <c r="B90" s="79" t="s">
        <v>519</v>
      </c>
      <c r="C90" s="79" t="s">
        <v>520</v>
      </c>
      <c r="D90" s="79" t="s">
        <v>77</v>
      </c>
      <c r="E90" s="79" t="s">
        <v>169</v>
      </c>
      <c r="F90" s="79" t="s">
        <v>170</v>
      </c>
      <c r="G90" s="79" t="s">
        <v>432</v>
      </c>
      <c r="H90" s="79" t="s">
        <v>433</v>
      </c>
      <c r="I90" s="89">
        <v>63504</v>
      </c>
      <c r="J90" s="89">
        <v>63504</v>
      </c>
      <c r="K90" s="89">
        <v>63504</v>
      </c>
      <c r="L90" s="89"/>
      <c r="M90" s="89"/>
      <c r="N90" s="89"/>
      <c r="O90" s="89"/>
      <c r="P90" s="89"/>
      <c r="Q90" s="89"/>
      <c r="R90" s="89"/>
      <c r="S90" s="89"/>
      <c r="T90" s="89"/>
      <c r="U90" s="89"/>
      <c r="V90" s="89"/>
      <c r="W90" s="89"/>
    </row>
    <row r="91" ht="21.75" customHeight="1" spans="1:23">
      <c r="A91" s="79" t="s">
        <v>521</v>
      </c>
      <c r="B91" s="79" t="s">
        <v>522</v>
      </c>
      <c r="C91" s="79" t="s">
        <v>523</v>
      </c>
      <c r="D91" s="79" t="s">
        <v>77</v>
      </c>
      <c r="E91" s="79" t="s">
        <v>169</v>
      </c>
      <c r="F91" s="79" t="s">
        <v>170</v>
      </c>
      <c r="G91" s="79" t="s">
        <v>494</v>
      </c>
      <c r="H91" s="79" t="s">
        <v>495</v>
      </c>
      <c r="I91" s="89">
        <v>105321.8</v>
      </c>
      <c r="J91" s="89">
        <v>105321.8</v>
      </c>
      <c r="K91" s="89">
        <v>105321.8</v>
      </c>
      <c r="L91" s="89"/>
      <c r="M91" s="89"/>
      <c r="N91" s="89"/>
      <c r="O91" s="89"/>
      <c r="P91" s="89"/>
      <c r="Q91" s="89"/>
      <c r="R91" s="89"/>
      <c r="S91" s="89"/>
      <c r="T91" s="89"/>
      <c r="U91" s="89"/>
      <c r="V91" s="89"/>
      <c r="W91" s="89"/>
    </row>
    <row r="92" ht="21.75" customHeight="1" spans="1:23">
      <c r="A92" s="79" t="s">
        <v>429</v>
      </c>
      <c r="B92" s="79" t="s">
        <v>524</v>
      </c>
      <c r="C92" s="79" t="s">
        <v>525</v>
      </c>
      <c r="D92" s="79" t="s">
        <v>77</v>
      </c>
      <c r="E92" s="79" t="s">
        <v>169</v>
      </c>
      <c r="F92" s="79" t="s">
        <v>170</v>
      </c>
      <c r="G92" s="79" t="s">
        <v>438</v>
      </c>
      <c r="H92" s="79" t="s">
        <v>439</v>
      </c>
      <c r="I92" s="89">
        <v>50000</v>
      </c>
      <c r="J92" s="89">
        <v>50000</v>
      </c>
      <c r="K92" s="89">
        <v>50000</v>
      </c>
      <c r="L92" s="89"/>
      <c r="M92" s="89"/>
      <c r="N92" s="89"/>
      <c r="O92" s="89"/>
      <c r="P92" s="89"/>
      <c r="Q92" s="89"/>
      <c r="R92" s="89"/>
      <c r="S92" s="89"/>
      <c r="T92" s="89"/>
      <c r="U92" s="89"/>
      <c r="V92" s="89"/>
      <c r="W92" s="89"/>
    </row>
    <row r="93" ht="21.75" customHeight="1" spans="1:23">
      <c r="A93" s="79" t="s">
        <v>429</v>
      </c>
      <c r="B93" s="79" t="s">
        <v>524</v>
      </c>
      <c r="C93" s="79" t="s">
        <v>525</v>
      </c>
      <c r="D93" s="79" t="s">
        <v>77</v>
      </c>
      <c r="E93" s="79" t="s">
        <v>169</v>
      </c>
      <c r="F93" s="79" t="s">
        <v>170</v>
      </c>
      <c r="G93" s="79" t="s">
        <v>432</v>
      </c>
      <c r="H93" s="79" t="s">
        <v>433</v>
      </c>
      <c r="I93" s="89">
        <v>200000</v>
      </c>
      <c r="J93" s="89">
        <v>200000</v>
      </c>
      <c r="K93" s="89">
        <v>200000</v>
      </c>
      <c r="L93" s="89"/>
      <c r="M93" s="89"/>
      <c r="N93" s="89"/>
      <c r="O93" s="89"/>
      <c r="P93" s="89"/>
      <c r="Q93" s="89"/>
      <c r="R93" s="89"/>
      <c r="S93" s="89"/>
      <c r="T93" s="89"/>
      <c r="U93" s="89"/>
      <c r="V93" s="89"/>
      <c r="W93" s="89"/>
    </row>
    <row r="94" ht="21.75" customHeight="1" spans="1:23">
      <c r="A94" s="79" t="s">
        <v>489</v>
      </c>
      <c r="B94" s="79" t="s">
        <v>526</v>
      </c>
      <c r="C94" s="79" t="s">
        <v>527</v>
      </c>
      <c r="D94" s="79" t="s">
        <v>77</v>
      </c>
      <c r="E94" s="79" t="s">
        <v>169</v>
      </c>
      <c r="F94" s="79" t="s">
        <v>170</v>
      </c>
      <c r="G94" s="79" t="s">
        <v>306</v>
      </c>
      <c r="H94" s="79" t="s">
        <v>307</v>
      </c>
      <c r="I94" s="89">
        <v>225840</v>
      </c>
      <c r="J94" s="89">
        <v>225840</v>
      </c>
      <c r="K94" s="89">
        <v>225840</v>
      </c>
      <c r="L94" s="89"/>
      <c r="M94" s="89"/>
      <c r="N94" s="89"/>
      <c r="O94" s="89"/>
      <c r="P94" s="89"/>
      <c r="Q94" s="89"/>
      <c r="R94" s="89"/>
      <c r="S94" s="89"/>
      <c r="T94" s="89"/>
      <c r="U94" s="89"/>
      <c r="V94" s="89"/>
      <c r="W94" s="89"/>
    </row>
    <row r="95" ht="21.75" customHeight="1" spans="1:23">
      <c r="A95" s="79" t="s">
        <v>489</v>
      </c>
      <c r="B95" s="79" t="s">
        <v>526</v>
      </c>
      <c r="C95" s="79" t="s">
        <v>527</v>
      </c>
      <c r="D95" s="79" t="s">
        <v>77</v>
      </c>
      <c r="E95" s="79" t="s">
        <v>169</v>
      </c>
      <c r="F95" s="79" t="s">
        <v>170</v>
      </c>
      <c r="G95" s="79" t="s">
        <v>436</v>
      </c>
      <c r="H95" s="79" t="s">
        <v>437</v>
      </c>
      <c r="I95" s="89">
        <v>10000</v>
      </c>
      <c r="J95" s="89">
        <v>10000</v>
      </c>
      <c r="K95" s="89">
        <v>10000</v>
      </c>
      <c r="L95" s="89"/>
      <c r="M95" s="89"/>
      <c r="N95" s="89"/>
      <c r="O95" s="89"/>
      <c r="P95" s="89"/>
      <c r="Q95" s="89"/>
      <c r="R95" s="89"/>
      <c r="S95" s="89"/>
      <c r="T95" s="89"/>
      <c r="U95" s="89"/>
      <c r="V95" s="89"/>
      <c r="W95" s="89"/>
    </row>
    <row r="96" ht="21.75" customHeight="1" spans="1:23">
      <c r="A96" s="79" t="s">
        <v>489</v>
      </c>
      <c r="B96" s="79" t="s">
        <v>526</v>
      </c>
      <c r="C96" s="79" t="s">
        <v>527</v>
      </c>
      <c r="D96" s="79" t="s">
        <v>77</v>
      </c>
      <c r="E96" s="79" t="s">
        <v>169</v>
      </c>
      <c r="F96" s="79" t="s">
        <v>170</v>
      </c>
      <c r="G96" s="79" t="s">
        <v>308</v>
      </c>
      <c r="H96" s="79" t="s">
        <v>309</v>
      </c>
      <c r="I96" s="89">
        <v>2500</v>
      </c>
      <c r="J96" s="89">
        <v>2500</v>
      </c>
      <c r="K96" s="89">
        <v>2500</v>
      </c>
      <c r="L96" s="89"/>
      <c r="M96" s="89"/>
      <c r="N96" s="89"/>
      <c r="O96" s="89"/>
      <c r="P96" s="89"/>
      <c r="Q96" s="89"/>
      <c r="R96" s="89"/>
      <c r="S96" s="89"/>
      <c r="T96" s="89"/>
      <c r="U96" s="89"/>
      <c r="V96" s="89"/>
      <c r="W96" s="89"/>
    </row>
    <row r="97" ht="21.75" customHeight="1" spans="1:23">
      <c r="A97" s="79" t="s">
        <v>489</v>
      </c>
      <c r="B97" s="79" t="s">
        <v>526</v>
      </c>
      <c r="C97" s="79" t="s">
        <v>527</v>
      </c>
      <c r="D97" s="79" t="s">
        <v>77</v>
      </c>
      <c r="E97" s="79" t="s">
        <v>169</v>
      </c>
      <c r="F97" s="79" t="s">
        <v>170</v>
      </c>
      <c r="G97" s="79" t="s">
        <v>355</v>
      </c>
      <c r="H97" s="79" t="s">
        <v>356</v>
      </c>
      <c r="I97" s="89">
        <v>1905</v>
      </c>
      <c r="J97" s="89">
        <v>1905</v>
      </c>
      <c r="K97" s="89">
        <v>1905</v>
      </c>
      <c r="L97" s="89"/>
      <c r="M97" s="89"/>
      <c r="N97" s="89"/>
      <c r="O97" s="89"/>
      <c r="P97" s="89"/>
      <c r="Q97" s="89"/>
      <c r="R97" s="89"/>
      <c r="S97" s="89"/>
      <c r="T97" s="89"/>
      <c r="U97" s="89"/>
      <c r="V97" s="89"/>
      <c r="W97" s="89"/>
    </row>
    <row r="98" ht="21.75" customHeight="1" spans="1:23">
      <c r="A98" s="79" t="s">
        <v>489</v>
      </c>
      <c r="B98" s="79" t="s">
        <v>526</v>
      </c>
      <c r="C98" s="79" t="s">
        <v>527</v>
      </c>
      <c r="D98" s="79" t="s">
        <v>77</v>
      </c>
      <c r="E98" s="79" t="s">
        <v>169</v>
      </c>
      <c r="F98" s="79" t="s">
        <v>170</v>
      </c>
      <c r="G98" s="79" t="s">
        <v>310</v>
      </c>
      <c r="H98" s="79" t="s">
        <v>311</v>
      </c>
      <c r="I98" s="89">
        <v>6100</v>
      </c>
      <c r="J98" s="89">
        <v>6100</v>
      </c>
      <c r="K98" s="89">
        <v>6100</v>
      </c>
      <c r="L98" s="89"/>
      <c r="M98" s="89"/>
      <c r="N98" s="89"/>
      <c r="O98" s="89"/>
      <c r="P98" s="89"/>
      <c r="Q98" s="89"/>
      <c r="R98" s="89"/>
      <c r="S98" s="89"/>
      <c r="T98" s="89"/>
      <c r="U98" s="89"/>
      <c r="V98" s="89"/>
      <c r="W98" s="89"/>
    </row>
    <row r="99" ht="21.75" customHeight="1" spans="1:23">
      <c r="A99" s="79" t="s">
        <v>489</v>
      </c>
      <c r="B99" s="79" t="s">
        <v>526</v>
      </c>
      <c r="C99" s="79" t="s">
        <v>527</v>
      </c>
      <c r="D99" s="79" t="s">
        <v>77</v>
      </c>
      <c r="E99" s="79" t="s">
        <v>169</v>
      </c>
      <c r="F99" s="79" t="s">
        <v>170</v>
      </c>
      <c r="G99" s="79" t="s">
        <v>316</v>
      </c>
      <c r="H99" s="79" t="s">
        <v>317</v>
      </c>
      <c r="I99" s="89">
        <v>48000</v>
      </c>
      <c r="J99" s="89">
        <v>48000</v>
      </c>
      <c r="K99" s="89">
        <v>48000</v>
      </c>
      <c r="L99" s="89"/>
      <c r="M99" s="89"/>
      <c r="N99" s="89"/>
      <c r="O99" s="89"/>
      <c r="P99" s="89"/>
      <c r="Q99" s="89"/>
      <c r="R99" s="89"/>
      <c r="S99" s="89"/>
      <c r="T99" s="89"/>
      <c r="U99" s="89"/>
      <c r="V99" s="89"/>
      <c r="W99" s="89"/>
    </row>
    <row r="100" ht="21.75" customHeight="1" spans="1:23">
      <c r="A100" s="79" t="s">
        <v>489</v>
      </c>
      <c r="B100" s="79" t="s">
        <v>526</v>
      </c>
      <c r="C100" s="79" t="s">
        <v>527</v>
      </c>
      <c r="D100" s="79" t="s">
        <v>77</v>
      </c>
      <c r="E100" s="79" t="s">
        <v>169</v>
      </c>
      <c r="F100" s="79" t="s">
        <v>170</v>
      </c>
      <c r="G100" s="79" t="s">
        <v>484</v>
      </c>
      <c r="H100" s="79" t="s">
        <v>485</v>
      </c>
      <c r="I100" s="89">
        <v>78000</v>
      </c>
      <c r="J100" s="89">
        <v>78000</v>
      </c>
      <c r="K100" s="89">
        <v>78000</v>
      </c>
      <c r="L100" s="89"/>
      <c r="M100" s="89"/>
      <c r="N100" s="89"/>
      <c r="O100" s="89"/>
      <c r="P100" s="89"/>
      <c r="Q100" s="89"/>
      <c r="R100" s="89"/>
      <c r="S100" s="89"/>
      <c r="T100" s="89"/>
      <c r="U100" s="89"/>
      <c r="V100" s="89"/>
      <c r="W100" s="89"/>
    </row>
    <row r="101" ht="21.75" customHeight="1" spans="1:23">
      <c r="A101" s="79" t="s">
        <v>489</v>
      </c>
      <c r="B101" s="79" t="s">
        <v>526</v>
      </c>
      <c r="C101" s="79" t="s">
        <v>527</v>
      </c>
      <c r="D101" s="79" t="s">
        <v>77</v>
      </c>
      <c r="E101" s="79" t="s">
        <v>169</v>
      </c>
      <c r="F101" s="79" t="s">
        <v>170</v>
      </c>
      <c r="G101" s="79" t="s">
        <v>432</v>
      </c>
      <c r="H101" s="79" t="s">
        <v>433</v>
      </c>
      <c r="I101" s="89">
        <v>37000</v>
      </c>
      <c r="J101" s="89">
        <v>37000</v>
      </c>
      <c r="K101" s="89">
        <v>37000</v>
      </c>
      <c r="L101" s="89"/>
      <c r="M101" s="89"/>
      <c r="N101" s="89"/>
      <c r="O101" s="89"/>
      <c r="P101" s="89"/>
      <c r="Q101" s="89"/>
      <c r="R101" s="89"/>
      <c r="S101" s="89"/>
      <c r="T101" s="89"/>
      <c r="U101" s="89"/>
      <c r="V101" s="89"/>
      <c r="W101" s="89"/>
    </row>
    <row r="102" ht="21.75" customHeight="1" spans="1:23">
      <c r="A102" s="79" t="s">
        <v>426</v>
      </c>
      <c r="B102" s="79" t="s">
        <v>528</v>
      </c>
      <c r="C102" s="79" t="s">
        <v>425</v>
      </c>
      <c r="D102" s="79" t="s">
        <v>79</v>
      </c>
      <c r="E102" s="79" t="s">
        <v>161</v>
      </c>
      <c r="F102" s="79" t="s">
        <v>162</v>
      </c>
      <c r="G102" s="79" t="s">
        <v>320</v>
      </c>
      <c r="H102" s="79" t="s">
        <v>321</v>
      </c>
      <c r="I102" s="89">
        <v>11200</v>
      </c>
      <c r="J102" s="89">
        <v>11200</v>
      </c>
      <c r="K102" s="89">
        <v>11200</v>
      </c>
      <c r="L102" s="89"/>
      <c r="M102" s="89"/>
      <c r="N102" s="89"/>
      <c r="O102" s="89"/>
      <c r="P102" s="89"/>
      <c r="Q102" s="89"/>
      <c r="R102" s="89"/>
      <c r="S102" s="89"/>
      <c r="T102" s="89"/>
      <c r="U102" s="89"/>
      <c r="V102" s="89"/>
      <c r="W102" s="89"/>
    </row>
    <row r="103" ht="21.75" customHeight="1" spans="1:23">
      <c r="A103" s="79" t="s">
        <v>429</v>
      </c>
      <c r="B103" s="79" t="s">
        <v>529</v>
      </c>
      <c r="C103" s="79" t="s">
        <v>510</v>
      </c>
      <c r="D103" s="79" t="s">
        <v>79</v>
      </c>
      <c r="E103" s="79" t="s">
        <v>161</v>
      </c>
      <c r="F103" s="79" t="s">
        <v>162</v>
      </c>
      <c r="G103" s="79" t="s">
        <v>306</v>
      </c>
      <c r="H103" s="79" t="s">
        <v>307</v>
      </c>
      <c r="I103" s="89">
        <v>5240</v>
      </c>
      <c r="J103" s="89"/>
      <c r="K103" s="89"/>
      <c r="L103" s="89"/>
      <c r="M103" s="89"/>
      <c r="N103" s="89"/>
      <c r="O103" s="89"/>
      <c r="P103" s="89"/>
      <c r="Q103" s="89"/>
      <c r="R103" s="89">
        <v>5240</v>
      </c>
      <c r="S103" s="89">
        <v>5240</v>
      </c>
      <c r="T103" s="89"/>
      <c r="U103" s="89"/>
      <c r="V103" s="89"/>
      <c r="W103" s="89"/>
    </row>
    <row r="104" ht="21.75" customHeight="1" spans="1:23">
      <c r="A104" s="79" t="s">
        <v>429</v>
      </c>
      <c r="B104" s="79" t="s">
        <v>529</v>
      </c>
      <c r="C104" s="79" t="s">
        <v>510</v>
      </c>
      <c r="D104" s="79" t="s">
        <v>79</v>
      </c>
      <c r="E104" s="79" t="s">
        <v>161</v>
      </c>
      <c r="F104" s="79" t="s">
        <v>162</v>
      </c>
      <c r="G104" s="79" t="s">
        <v>436</v>
      </c>
      <c r="H104" s="79" t="s">
        <v>437</v>
      </c>
      <c r="I104" s="89">
        <v>3000</v>
      </c>
      <c r="J104" s="89"/>
      <c r="K104" s="89"/>
      <c r="L104" s="89"/>
      <c r="M104" s="89"/>
      <c r="N104" s="89"/>
      <c r="O104" s="89"/>
      <c r="P104" s="89"/>
      <c r="Q104" s="89"/>
      <c r="R104" s="89">
        <v>3000</v>
      </c>
      <c r="S104" s="89">
        <v>3000</v>
      </c>
      <c r="T104" s="89"/>
      <c r="U104" s="89"/>
      <c r="V104" s="89"/>
      <c r="W104" s="89"/>
    </row>
    <row r="105" ht="21.75" customHeight="1" spans="1:23">
      <c r="A105" s="79" t="s">
        <v>429</v>
      </c>
      <c r="B105" s="79" t="s">
        <v>529</v>
      </c>
      <c r="C105" s="79" t="s">
        <v>510</v>
      </c>
      <c r="D105" s="79" t="s">
        <v>79</v>
      </c>
      <c r="E105" s="79" t="s">
        <v>161</v>
      </c>
      <c r="F105" s="79" t="s">
        <v>162</v>
      </c>
      <c r="G105" s="79" t="s">
        <v>492</v>
      </c>
      <c r="H105" s="79" t="s">
        <v>493</v>
      </c>
      <c r="I105" s="89">
        <v>2000</v>
      </c>
      <c r="J105" s="89"/>
      <c r="K105" s="89"/>
      <c r="L105" s="89"/>
      <c r="M105" s="89"/>
      <c r="N105" s="89"/>
      <c r="O105" s="89"/>
      <c r="P105" s="89"/>
      <c r="Q105" s="89"/>
      <c r="R105" s="89">
        <v>2000</v>
      </c>
      <c r="S105" s="89">
        <v>2000</v>
      </c>
      <c r="T105" s="89"/>
      <c r="U105" s="89"/>
      <c r="V105" s="89"/>
      <c r="W105" s="89"/>
    </row>
    <row r="106" ht="21.75" customHeight="1" spans="1:23">
      <c r="A106" s="79" t="s">
        <v>429</v>
      </c>
      <c r="B106" s="79" t="s">
        <v>529</v>
      </c>
      <c r="C106" s="79" t="s">
        <v>510</v>
      </c>
      <c r="D106" s="79" t="s">
        <v>79</v>
      </c>
      <c r="E106" s="79" t="s">
        <v>161</v>
      </c>
      <c r="F106" s="79" t="s">
        <v>162</v>
      </c>
      <c r="G106" s="79" t="s">
        <v>308</v>
      </c>
      <c r="H106" s="79" t="s">
        <v>309</v>
      </c>
      <c r="I106" s="89">
        <v>2000</v>
      </c>
      <c r="J106" s="89"/>
      <c r="K106" s="89"/>
      <c r="L106" s="89"/>
      <c r="M106" s="89"/>
      <c r="N106" s="89"/>
      <c r="O106" s="89"/>
      <c r="P106" s="89"/>
      <c r="Q106" s="89"/>
      <c r="R106" s="89">
        <v>2000</v>
      </c>
      <c r="S106" s="89">
        <v>2000</v>
      </c>
      <c r="T106" s="89"/>
      <c r="U106" s="89"/>
      <c r="V106" s="89"/>
      <c r="W106" s="89"/>
    </row>
    <row r="107" ht="21.75" customHeight="1" spans="1:23">
      <c r="A107" s="79" t="s">
        <v>429</v>
      </c>
      <c r="B107" s="79" t="s">
        <v>529</v>
      </c>
      <c r="C107" s="79" t="s">
        <v>510</v>
      </c>
      <c r="D107" s="79" t="s">
        <v>79</v>
      </c>
      <c r="E107" s="79" t="s">
        <v>161</v>
      </c>
      <c r="F107" s="79" t="s">
        <v>162</v>
      </c>
      <c r="G107" s="79" t="s">
        <v>355</v>
      </c>
      <c r="H107" s="79" t="s">
        <v>356</v>
      </c>
      <c r="I107" s="89">
        <v>2000</v>
      </c>
      <c r="J107" s="89"/>
      <c r="K107" s="89"/>
      <c r="L107" s="89"/>
      <c r="M107" s="89"/>
      <c r="N107" s="89"/>
      <c r="O107" s="89"/>
      <c r="P107" s="89"/>
      <c r="Q107" s="89"/>
      <c r="R107" s="89">
        <v>2000</v>
      </c>
      <c r="S107" s="89">
        <v>2000</v>
      </c>
      <c r="T107" s="89"/>
      <c r="U107" s="89"/>
      <c r="V107" s="89"/>
      <c r="W107" s="89"/>
    </row>
    <row r="108" ht="21.75" customHeight="1" spans="1:23">
      <c r="A108" s="79" t="s">
        <v>429</v>
      </c>
      <c r="B108" s="79" t="s">
        <v>529</v>
      </c>
      <c r="C108" s="79" t="s">
        <v>510</v>
      </c>
      <c r="D108" s="79" t="s">
        <v>79</v>
      </c>
      <c r="E108" s="79" t="s">
        <v>161</v>
      </c>
      <c r="F108" s="79" t="s">
        <v>162</v>
      </c>
      <c r="G108" s="79" t="s">
        <v>314</v>
      </c>
      <c r="H108" s="79" t="s">
        <v>315</v>
      </c>
      <c r="I108" s="89">
        <v>20000</v>
      </c>
      <c r="J108" s="89"/>
      <c r="K108" s="89"/>
      <c r="L108" s="89"/>
      <c r="M108" s="89"/>
      <c r="N108" s="89"/>
      <c r="O108" s="89"/>
      <c r="P108" s="89"/>
      <c r="Q108" s="89"/>
      <c r="R108" s="89">
        <v>20000</v>
      </c>
      <c r="S108" s="89">
        <v>20000</v>
      </c>
      <c r="T108" s="89"/>
      <c r="U108" s="89"/>
      <c r="V108" s="89"/>
      <c r="W108" s="89"/>
    </row>
    <row r="109" ht="21.75" customHeight="1" spans="1:23">
      <c r="A109" s="79" t="s">
        <v>429</v>
      </c>
      <c r="B109" s="79" t="s">
        <v>529</v>
      </c>
      <c r="C109" s="79" t="s">
        <v>510</v>
      </c>
      <c r="D109" s="79" t="s">
        <v>79</v>
      </c>
      <c r="E109" s="79" t="s">
        <v>161</v>
      </c>
      <c r="F109" s="79" t="s">
        <v>162</v>
      </c>
      <c r="G109" s="79" t="s">
        <v>438</v>
      </c>
      <c r="H109" s="79" t="s">
        <v>439</v>
      </c>
      <c r="I109" s="89">
        <v>40000</v>
      </c>
      <c r="J109" s="89"/>
      <c r="K109" s="89"/>
      <c r="L109" s="89"/>
      <c r="M109" s="89"/>
      <c r="N109" s="89"/>
      <c r="O109" s="89"/>
      <c r="P109" s="89"/>
      <c r="Q109" s="89"/>
      <c r="R109" s="89">
        <v>40000</v>
      </c>
      <c r="S109" s="89">
        <v>40000</v>
      </c>
      <c r="T109" s="89"/>
      <c r="U109" s="89"/>
      <c r="V109" s="89"/>
      <c r="W109" s="89"/>
    </row>
    <row r="110" ht="21.75" customHeight="1" spans="1:23">
      <c r="A110" s="79" t="s">
        <v>429</v>
      </c>
      <c r="B110" s="79" t="s">
        <v>529</v>
      </c>
      <c r="C110" s="79" t="s">
        <v>510</v>
      </c>
      <c r="D110" s="79" t="s">
        <v>79</v>
      </c>
      <c r="E110" s="79" t="s">
        <v>161</v>
      </c>
      <c r="F110" s="79" t="s">
        <v>162</v>
      </c>
      <c r="G110" s="79" t="s">
        <v>316</v>
      </c>
      <c r="H110" s="79" t="s">
        <v>317</v>
      </c>
      <c r="I110" s="89">
        <v>2000</v>
      </c>
      <c r="J110" s="89"/>
      <c r="K110" s="89"/>
      <c r="L110" s="89"/>
      <c r="M110" s="89"/>
      <c r="N110" s="89"/>
      <c r="O110" s="89"/>
      <c r="P110" s="89"/>
      <c r="Q110" s="89"/>
      <c r="R110" s="89">
        <v>2000</v>
      </c>
      <c r="S110" s="89">
        <v>2000</v>
      </c>
      <c r="T110" s="89"/>
      <c r="U110" s="89"/>
      <c r="V110" s="89"/>
      <c r="W110" s="89"/>
    </row>
    <row r="111" ht="21.75" customHeight="1" spans="1:23">
      <c r="A111" s="79" t="s">
        <v>429</v>
      </c>
      <c r="B111" s="79" t="s">
        <v>529</v>
      </c>
      <c r="C111" s="79" t="s">
        <v>510</v>
      </c>
      <c r="D111" s="79" t="s">
        <v>79</v>
      </c>
      <c r="E111" s="79" t="s">
        <v>161</v>
      </c>
      <c r="F111" s="79" t="s">
        <v>162</v>
      </c>
      <c r="G111" s="79" t="s">
        <v>484</v>
      </c>
      <c r="H111" s="79" t="s">
        <v>485</v>
      </c>
      <c r="I111" s="89">
        <v>1508102</v>
      </c>
      <c r="J111" s="89"/>
      <c r="K111" s="89"/>
      <c r="L111" s="89"/>
      <c r="M111" s="89"/>
      <c r="N111" s="89"/>
      <c r="O111" s="89"/>
      <c r="P111" s="89"/>
      <c r="Q111" s="89"/>
      <c r="R111" s="89">
        <v>1508102</v>
      </c>
      <c r="S111" s="89">
        <v>1508102</v>
      </c>
      <c r="T111" s="89"/>
      <c r="U111" s="89"/>
      <c r="V111" s="89"/>
      <c r="W111" s="89"/>
    </row>
    <row r="112" ht="21.75" customHeight="1" spans="1:23">
      <c r="A112" s="79" t="s">
        <v>429</v>
      </c>
      <c r="B112" s="79" t="s">
        <v>529</v>
      </c>
      <c r="C112" s="79" t="s">
        <v>510</v>
      </c>
      <c r="D112" s="79" t="s">
        <v>79</v>
      </c>
      <c r="E112" s="79" t="s">
        <v>161</v>
      </c>
      <c r="F112" s="79" t="s">
        <v>162</v>
      </c>
      <c r="G112" s="79" t="s">
        <v>486</v>
      </c>
      <c r="H112" s="79" t="s">
        <v>487</v>
      </c>
      <c r="I112" s="89">
        <v>446638</v>
      </c>
      <c r="J112" s="89"/>
      <c r="K112" s="89"/>
      <c r="L112" s="89"/>
      <c r="M112" s="89"/>
      <c r="N112" s="89"/>
      <c r="O112" s="89"/>
      <c r="P112" s="89"/>
      <c r="Q112" s="89"/>
      <c r="R112" s="89">
        <v>446638</v>
      </c>
      <c r="S112" s="89">
        <v>446638</v>
      </c>
      <c r="T112" s="89"/>
      <c r="U112" s="89"/>
      <c r="V112" s="89"/>
      <c r="W112" s="89"/>
    </row>
    <row r="113" ht="21.75" customHeight="1" spans="1:23">
      <c r="A113" s="79" t="s">
        <v>429</v>
      </c>
      <c r="B113" s="79" t="s">
        <v>529</v>
      </c>
      <c r="C113" s="79" t="s">
        <v>510</v>
      </c>
      <c r="D113" s="79" t="s">
        <v>79</v>
      </c>
      <c r="E113" s="79" t="s">
        <v>161</v>
      </c>
      <c r="F113" s="79" t="s">
        <v>162</v>
      </c>
      <c r="G113" s="79" t="s">
        <v>432</v>
      </c>
      <c r="H113" s="79" t="s">
        <v>433</v>
      </c>
      <c r="I113" s="89">
        <v>82000</v>
      </c>
      <c r="J113" s="89"/>
      <c r="K113" s="89"/>
      <c r="L113" s="89"/>
      <c r="M113" s="89"/>
      <c r="N113" s="89"/>
      <c r="O113" s="89"/>
      <c r="P113" s="89"/>
      <c r="Q113" s="89"/>
      <c r="R113" s="89">
        <v>82000</v>
      </c>
      <c r="S113" s="89">
        <v>82000</v>
      </c>
      <c r="T113" s="89"/>
      <c r="U113" s="89"/>
      <c r="V113" s="89"/>
      <c r="W113" s="89"/>
    </row>
    <row r="114" ht="21.75" customHeight="1" spans="1:23">
      <c r="A114" s="79" t="s">
        <v>429</v>
      </c>
      <c r="B114" s="79" t="s">
        <v>529</v>
      </c>
      <c r="C114" s="79" t="s">
        <v>510</v>
      </c>
      <c r="D114" s="79" t="s">
        <v>79</v>
      </c>
      <c r="E114" s="79" t="s">
        <v>161</v>
      </c>
      <c r="F114" s="79" t="s">
        <v>162</v>
      </c>
      <c r="G114" s="79" t="s">
        <v>303</v>
      </c>
      <c r="H114" s="79" t="s">
        <v>302</v>
      </c>
      <c r="I114" s="89">
        <v>22620</v>
      </c>
      <c r="J114" s="89"/>
      <c r="K114" s="89"/>
      <c r="L114" s="89"/>
      <c r="M114" s="89"/>
      <c r="N114" s="89"/>
      <c r="O114" s="89"/>
      <c r="P114" s="89"/>
      <c r="Q114" s="89"/>
      <c r="R114" s="89">
        <v>22620</v>
      </c>
      <c r="S114" s="89">
        <v>22620</v>
      </c>
      <c r="T114" s="89"/>
      <c r="U114" s="89"/>
      <c r="V114" s="89"/>
      <c r="W114" s="89"/>
    </row>
    <row r="115" ht="21.75" customHeight="1" spans="1:23">
      <c r="A115" s="79" t="s">
        <v>429</v>
      </c>
      <c r="B115" s="79" t="s">
        <v>529</v>
      </c>
      <c r="C115" s="79" t="s">
        <v>510</v>
      </c>
      <c r="D115" s="79" t="s">
        <v>79</v>
      </c>
      <c r="E115" s="79" t="s">
        <v>161</v>
      </c>
      <c r="F115" s="79" t="s">
        <v>162</v>
      </c>
      <c r="G115" s="79" t="s">
        <v>318</v>
      </c>
      <c r="H115" s="79" t="s">
        <v>319</v>
      </c>
      <c r="I115" s="89">
        <v>74400</v>
      </c>
      <c r="J115" s="89"/>
      <c r="K115" s="89"/>
      <c r="L115" s="89"/>
      <c r="M115" s="89"/>
      <c r="N115" s="89"/>
      <c r="O115" s="89"/>
      <c r="P115" s="89"/>
      <c r="Q115" s="89"/>
      <c r="R115" s="89">
        <v>74400</v>
      </c>
      <c r="S115" s="89">
        <v>74400</v>
      </c>
      <c r="T115" s="89"/>
      <c r="U115" s="89"/>
      <c r="V115" s="89"/>
      <c r="W115" s="89"/>
    </row>
    <row r="116" ht="21.75" customHeight="1" spans="1:23">
      <c r="A116" s="79" t="s">
        <v>429</v>
      </c>
      <c r="B116" s="79" t="s">
        <v>529</v>
      </c>
      <c r="C116" s="79" t="s">
        <v>510</v>
      </c>
      <c r="D116" s="79" t="s">
        <v>79</v>
      </c>
      <c r="E116" s="79" t="s">
        <v>161</v>
      </c>
      <c r="F116" s="79" t="s">
        <v>162</v>
      </c>
      <c r="G116" s="79" t="s">
        <v>351</v>
      </c>
      <c r="H116" s="79" t="s">
        <v>350</v>
      </c>
      <c r="I116" s="89">
        <v>12000</v>
      </c>
      <c r="J116" s="89"/>
      <c r="K116" s="89"/>
      <c r="L116" s="89"/>
      <c r="M116" s="89"/>
      <c r="N116" s="89"/>
      <c r="O116" s="89"/>
      <c r="P116" s="89"/>
      <c r="Q116" s="89"/>
      <c r="R116" s="89">
        <v>12000</v>
      </c>
      <c r="S116" s="89">
        <v>12000</v>
      </c>
      <c r="T116" s="89"/>
      <c r="U116" s="89"/>
      <c r="V116" s="89"/>
      <c r="W116" s="89"/>
    </row>
    <row r="117" ht="21.75" customHeight="1" spans="1:23">
      <c r="A117" s="79" t="s">
        <v>429</v>
      </c>
      <c r="B117" s="79" t="s">
        <v>530</v>
      </c>
      <c r="C117" s="79" t="s">
        <v>512</v>
      </c>
      <c r="D117" s="79" t="s">
        <v>79</v>
      </c>
      <c r="E117" s="79" t="s">
        <v>151</v>
      </c>
      <c r="F117" s="79" t="s">
        <v>152</v>
      </c>
      <c r="G117" s="79" t="s">
        <v>432</v>
      </c>
      <c r="H117" s="79" t="s">
        <v>433</v>
      </c>
      <c r="I117" s="89">
        <v>2000</v>
      </c>
      <c r="J117" s="89">
        <v>2000</v>
      </c>
      <c r="K117" s="89">
        <v>2000</v>
      </c>
      <c r="L117" s="89"/>
      <c r="M117" s="89"/>
      <c r="N117" s="89"/>
      <c r="O117" s="89"/>
      <c r="P117" s="89"/>
      <c r="Q117" s="89"/>
      <c r="R117" s="89"/>
      <c r="S117" s="89"/>
      <c r="T117" s="89"/>
      <c r="U117" s="89"/>
      <c r="V117" s="89"/>
      <c r="W117" s="89"/>
    </row>
    <row r="118" ht="21.75" customHeight="1" spans="1:23">
      <c r="A118" s="79" t="s">
        <v>429</v>
      </c>
      <c r="B118" s="79" t="s">
        <v>531</v>
      </c>
      <c r="C118" s="79" t="s">
        <v>467</v>
      </c>
      <c r="D118" s="79" t="s">
        <v>79</v>
      </c>
      <c r="E118" s="79" t="s">
        <v>173</v>
      </c>
      <c r="F118" s="79" t="s">
        <v>174</v>
      </c>
      <c r="G118" s="79" t="s">
        <v>432</v>
      </c>
      <c r="H118" s="79" t="s">
        <v>433</v>
      </c>
      <c r="I118" s="89">
        <v>165000</v>
      </c>
      <c r="J118" s="89">
        <v>165000</v>
      </c>
      <c r="K118" s="89">
        <v>165000</v>
      </c>
      <c r="L118" s="89"/>
      <c r="M118" s="89"/>
      <c r="N118" s="89"/>
      <c r="O118" s="89"/>
      <c r="P118" s="89"/>
      <c r="Q118" s="89"/>
      <c r="R118" s="89"/>
      <c r="S118" s="89"/>
      <c r="T118" s="89"/>
      <c r="U118" s="89"/>
      <c r="V118" s="89"/>
      <c r="W118" s="89"/>
    </row>
    <row r="119" ht="21.75" customHeight="1" spans="1:23">
      <c r="A119" s="79" t="s">
        <v>489</v>
      </c>
      <c r="B119" s="79" t="s">
        <v>532</v>
      </c>
      <c r="C119" s="79" t="s">
        <v>515</v>
      </c>
      <c r="D119" s="79" t="s">
        <v>79</v>
      </c>
      <c r="E119" s="79" t="s">
        <v>161</v>
      </c>
      <c r="F119" s="79" t="s">
        <v>162</v>
      </c>
      <c r="G119" s="79" t="s">
        <v>500</v>
      </c>
      <c r="H119" s="79" t="s">
        <v>501</v>
      </c>
      <c r="I119" s="89">
        <v>26000</v>
      </c>
      <c r="J119" s="89"/>
      <c r="K119" s="89"/>
      <c r="L119" s="89"/>
      <c r="M119" s="89"/>
      <c r="N119" s="89"/>
      <c r="O119" s="89"/>
      <c r="P119" s="89"/>
      <c r="Q119" s="89"/>
      <c r="R119" s="89">
        <v>26000</v>
      </c>
      <c r="S119" s="89"/>
      <c r="T119" s="89"/>
      <c r="U119" s="89"/>
      <c r="V119" s="89"/>
      <c r="W119" s="89">
        <v>26000</v>
      </c>
    </row>
    <row r="120" ht="21.75" customHeight="1" spans="1:23">
      <c r="A120" s="79" t="s">
        <v>489</v>
      </c>
      <c r="B120" s="79" t="s">
        <v>532</v>
      </c>
      <c r="C120" s="79" t="s">
        <v>515</v>
      </c>
      <c r="D120" s="79" t="s">
        <v>79</v>
      </c>
      <c r="E120" s="79" t="s">
        <v>161</v>
      </c>
      <c r="F120" s="79" t="s">
        <v>162</v>
      </c>
      <c r="G120" s="79" t="s">
        <v>502</v>
      </c>
      <c r="H120" s="79" t="s">
        <v>503</v>
      </c>
      <c r="I120" s="89">
        <v>30800</v>
      </c>
      <c r="J120" s="89"/>
      <c r="K120" s="89"/>
      <c r="L120" s="89"/>
      <c r="M120" s="89"/>
      <c r="N120" s="89"/>
      <c r="O120" s="89"/>
      <c r="P120" s="89"/>
      <c r="Q120" s="89"/>
      <c r="R120" s="89">
        <v>30800</v>
      </c>
      <c r="S120" s="89">
        <v>30800</v>
      </c>
      <c r="T120" s="89"/>
      <c r="U120" s="89"/>
      <c r="V120" s="89"/>
      <c r="W120" s="89"/>
    </row>
    <row r="121" ht="21.75" customHeight="1" spans="1:23">
      <c r="A121" s="79" t="s">
        <v>284</v>
      </c>
      <c r="B121" s="79" t="s">
        <v>533</v>
      </c>
      <c r="C121" s="79" t="s">
        <v>425</v>
      </c>
      <c r="D121" s="79" t="s">
        <v>81</v>
      </c>
      <c r="E121" s="79" t="s">
        <v>161</v>
      </c>
      <c r="F121" s="79" t="s">
        <v>162</v>
      </c>
      <c r="G121" s="79" t="s">
        <v>293</v>
      </c>
      <c r="H121" s="79" t="s">
        <v>294</v>
      </c>
      <c r="I121" s="89">
        <v>22855.95</v>
      </c>
      <c r="J121" s="89">
        <v>22855.95</v>
      </c>
      <c r="K121" s="89">
        <v>22855.95</v>
      </c>
      <c r="L121" s="89"/>
      <c r="M121" s="89"/>
      <c r="N121" s="89"/>
      <c r="O121" s="89"/>
      <c r="P121" s="89"/>
      <c r="Q121" s="89"/>
      <c r="R121" s="89"/>
      <c r="S121" s="89"/>
      <c r="T121" s="89"/>
      <c r="U121" s="89"/>
      <c r="V121" s="89"/>
      <c r="W121" s="89"/>
    </row>
    <row r="122" ht="21.75" customHeight="1" spans="1:23">
      <c r="A122" s="79" t="s">
        <v>429</v>
      </c>
      <c r="B122" s="79" t="s">
        <v>534</v>
      </c>
      <c r="C122" s="79" t="s">
        <v>535</v>
      </c>
      <c r="D122" s="79" t="s">
        <v>81</v>
      </c>
      <c r="E122" s="79" t="s">
        <v>151</v>
      </c>
      <c r="F122" s="79" t="s">
        <v>152</v>
      </c>
      <c r="G122" s="79" t="s">
        <v>432</v>
      </c>
      <c r="H122" s="79" t="s">
        <v>433</v>
      </c>
      <c r="I122" s="89">
        <v>2000</v>
      </c>
      <c r="J122" s="89">
        <v>2000</v>
      </c>
      <c r="K122" s="89">
        <v>2000</v>
      </c>
      <c r="L122" s="89"/>
      <c r="M122" s="89"/>
      <c r="N122" s="89"/>
      <c r="O122" s="89"/>
      <c r="P122" s="89"/>
      <c r="Q122" s="89"/>
      <c r="R122" s="89"/>
      <c r="S122" s="89"/>
      <c r="T122" s="89"/>
      <c r="U122" s="89"/>
      <c r="V122" s="89"/>
      <c r="W122" s="89"/>
    </row>
    <row r="123" ht="21.75" customHeight="1" spans="1:23">
      <c r="A123" s="79" t="s">
        <v>429</v>
      </c>
      <c r="B123" s="79" t="s">
        <v>536</v>
      </c>
      <c r="C123" s="79" t="s">
        <v>467</v>
      </c>
      <c r="D123" s="79" t="s">
        <v>81</v>
      </c>
      <c r="E123" s="79" t="s">
        <v>173</v>
      </c>
      <c r="F123" s="79" t="s">
        <v>174</v>
      </c>
      <c r="G123" s="79" t="s">
        <v>432</v>
      </c>
      <c r="H123" s="79" t="s">
        <v>433</v>
      </c>
      <c r="I123" s="89">
        <v>337500</v>
      </c>
      <c r="J123" s="89">
        <v>337500</v>
      </c>
      <c r="K123" s="89">
        <v>337500</v>
      </c>
      <c r="L123" s="89"/>
      <c r="M123" s="89"/>
      <c r="N123" s="89"/>
      <c r="O123" s="89"/>
      <c r="P123" s="89"/>
      <c r="Q123" s="89"/>
      <c r="R123" s="89"/>
      <c r="S123" s="89"/>
      <c r="T123" s="89"/>
      <c r="U123" s="89"/>
      <c r="V123" s="89"/>
      <c r="W123" s="89"/>
    </row>
    <row r="124" ht="21.75" customHeight="1" spans="1:23">
      <c r="A124" s="79" t="s">
        <v>489</v>
      </c>
      <c r="B124" s="79" t="s">
        <v>537</v>
      </c>
      <c r="C124" s="79" t="s">
        <v>538</v>
      </c>
      <c r="D124" s="79" t="s">
        <v>81</v>
      </c>
      <c r="E124" s="79" t="s">
        <v>161</v>
      </c>
      <c r="F124" s="79" t="s">
        <v>162</v>
      </c>
      <c r="G124" s="79" t="s">
        <v>306</v>
      </c>
      <c r="H124" s="79" t="s">
        <v>307</v>
      </c>
      <c r="I124" s="89">
        <v>126400</v>
      </c>
      <c r="J124" s="89"/>
      <c r="K124" s="89"/>
      <c r="L124" s="89"/>
      <c r="M124" s="89"/>
      <c r="N124" s="89"/>
      <c r="O124" s="89"/>
      <c r="P124" s="89"/>
      <c r="Q124" s="89"/>
      <c r="R124" s="89">
        <v>126400</v>
      </c>
      <c r="S124" s="89">
        <v>126400</v>
      </c>
      <c r="T124" s="89"/>
      <c r="U124" s="89"/>
      <c r="V124" s="89"/>
      <c r="W124" s="89"/>
    </row>
    <row r="125" ht="21.75" customHeight="1" spans="1:23">
      <c r="A125" s="79" t="s">
        <v>489</v>
      </c>
      <c r="B125" s="79" t="s">
        <v>537</v>
      </c>
      <c r="C125" s="79" t="s">
        <v>538</v>
      </c>
      <c r="D125" s="79" t="s">
        <v>81</v>
      </c>
      <c r="E125" s="79" t="s">
        <v>161</v>
      </c>
      <c r="F125" s="79" t="s">
        <v>162</v>
      </c>
      <c r="G125" s="79" t="s">
        <v>436</v>
      </c>
      <c r="H125" s="79" t="s">
        <v>437</v>
      </c>
      <c r="I125" s="89">
        <v>70000</v>
      </c>
      <c r="J125" s="89"/>
      <c r="K125" s="89"/>
      <c r="L125" s="89"/>
      <c r="M125" s="89"/>
      <c r="N125" s="89"/>
      <c r="O125" s="89"/>
      <c r="P125" s="89"/>
      <c r="Q125" s="89"/>
      <c r="R125" s="89">
        <v>70000</v>
      </c>
      <c r="S125" s="89">
        <v>70000</v>
      </c>
      <c r="T125" s="89"/>
      <c r="U125" s="89"/>
      <c r="V125" s="89"/>
      <c r="W125" s="89"/>
    </row>
    <row r="126" ht="21.75" customHeight="1" spans="1:23">
      <c r="A126" s="79" t="s">
        <v>489</v>
      </c>
      <c r="B126" s="79" t="s">
        <v>537</v>
      </c>
      <c r="C126" s="79" t="s">
        <v>538</v>
      </c>
      <c r="D126" s="79" t="s">
        <v>81</v>
      </c>
      <c r="E126" s="79" t="s">
        <v>161</v>
      </c>
      <c r="F126" s="79" t="s">
        <v>162</v>
      </c>
      <c r="G126" s="79" t="s">
        <v>492</v>
      </c>
      <c r="H126" s="79" t="s">
        <v>493</v>
      </c>
      <c r="I126" s="89">
        <v>15000</v>
      </c>
      <c r="J126" s="89"/>
      <c r="K126" s="89"/>
      <c r="L126" s="89"/>
      <c r="M126" s="89"/>
      <c r="N126" s="89"/>
      <c r="O126" s="89"/>
      <c r="P126" s="89"/>
      <c r="Q126" s="89"/>
      <c r="R126" s="89">
        <v>15000</v>
      </c>
      <c r="S126" s="89">
        <v>15000</v>
      </c>
      <c r="T126" s="89"/>
      <c r="U126" s="89"/>
      <c r="V126" s="89"/>
      <c r="W126" s="89"/>
    </row>
    <row r="127" ht="21.75" customHeight="1" spans="1:23">
      <c r="A127" s="79" t="s">
        <v>489</v>
      </c>
      <c r="B127" s="79" t="s">
        <v>537</v>
      </c>
      <c r="C127" s="79" t="s">
        <v>538</v>
      </c>
      <c r="D127" s="79" t="s">
        <v>81</v>
      </c>
      <c r="E127" s="79" t="s">
        <v>161</v>
      </c>
      <c r="F127" s="79" t="s">
        <v>162</v>
      </c>
      <c r="G127" s="79" t="s">
        <v>308</v>
      </c>
      <c r="H127" s="79" t="s">
        <v>309</v>
      </c>
      <c r="I127" s="89">
        <v>5560</v>
      </c>
      <c r="J127" s="89"/>
      <c r="K127" s="89"/>
      <c r="L127" s="89"/>
      <c r="M127" s="89"/>
      <c r="N127" s="89"/>
      <c r="O127" s="89"/>
      <c r="P127" s="89"/>
      <c r="Q127" s="89"/>
      <c r="R127" s="89">
        <v>5560</v>
      </c>
      <c r="S127" s="89">
        <v>5560</v>
      </c>
      <c r="T127" s="89"/>
      <c r="U127" s="89"/>
      <c r="V127" s="89"/>
      <c r="W127" s="89"/>
    </row>
    <row r="128" ht="21.75" customHeight="1" spans="1:23">
      <c r="A128" s="79" t="s">
        <v>489</v>
      </c>
      <c r="B128" s="79" t="s">
        <v>537</v>
      </c>
      <c r="C128" s="79" t="s">
        <v>538</v>
      </c>
      <c r="D128" s="79" t="s">
        <v>81</v>
      </c>
      <c r="E128" s="79" t="s">
        <v>161</v>
      </c>
      <c r="F128" s="79" t="s">
        <v>162</v>
      </c>
      <c r="G128" s="79" t="s">
        <v>355</v>
      </c>
      <c r="H128" s="79" t="s">
        <v>356</v>
      </c>
      <c r="I128" s="89">
        <v>6300</v>
      </c>
      <c r="J128" s="89"/>
      <c r="K128" s="89"/>
      <c r="L128" s="89"/>
      <c r="M128" s="89"/>
      <c r="N128" s="89"/>
      <c r="O128" s="89"/>
      <c r="P128" s="89"/>
      <c r="Q128" s="89"/>
      <c r="R128" s="89">
        <v>6300</v>
      </c>
      <c r="S128" s="89">
        <v>6300</v>
      </c>
      <c r="T128" s="89"/>
      <c r="U128" s="89"/>
      <c r="V128" s="89"/>
      <c r="W128" s="89"/>
    </row>
    <row r="129" ht="21.75" customHeight="1" spans="1:23">
      <c r="A129" s="79" t="s">
        <v>489</v>
      </c>
      <c r="B129" s="79" t="s">
        <v>537</v>
      </c>
      <c r="C129" s="79" t="s">
        <v>538</v>
      </c>
      <c r="D129" s="79" t="s">
        <v>81</v>
      </c>
      <c r="E129" s="79" t="s">
        <v>161</v>
      </c>
      <c r="F129" s="79" t="s">
        <v>162</v>
      </c>
      <c r="G129" s="79" t="s">
        <v>310</v>
      </c>
      <c r="H129" s="79" t="s">
        <v>311</v>
      </c>
      <c r="I129" s="89">
        <v>17280</v>
      </c>
      <c r="J129" s="89"/>
      <c r="K129" s="89"/>
      <c r="L129" s="89"/>
      <c r="M129" s="89"/>
      <c r="N129" s="89"/>
      <c r="O129" s="89"/>
      <c r="P129" s="89"/>
      <c r="Q129" s="89"/>
      <c r="R129" s="89">
        <v>17280</v>
      </c>
      <c r="S129" s="89">
        <v>17280</v>
      </c>
      <c r="T129" s="89"/>
      <c r="U129" s="89"/>
      <c r="V129" s="89"/>
      <c r="W129" s="89"/>
    </row>
    <row r="130" ht="21.75" customHeight="1" spans="1:23">
      <c r="A130" s="79" t="s">
        <v>489</v>
      </c>
      <c r="B130" s="79" t="s">
        <v>537</v>
      </c>
      <c r="C130" s="79" t="s">
        <v>538</v>
      </c>
      <c r="D130" s="79" t="s">
        <v>81</v>
      </c>
      <c r="E130" s="79" t="s">
        <v>161</v>
      </c>
      <c r="F130" s="79" t="s">
        <v>162</v>
      </c>
      <c r="G130" s="79" t="s">
        <v>494</v>
      </c>
      <c r="H130" s="79" t="s">
        <v>495</v>
      </c>
      <c r="I130" s="89">
        <v>78400</v>
      </c>
      <c r="J130" s="89"/>
      <c r="K130" s="89"/>
      <c r="L130" s="89"/>
      <c r="M130" s="89"/>
      <c r="N130" s="89"/>
      <c r="O130" s="89"/>
      <c r="P130" s="89"/>
      <c r="Q130" s="89"/>
      <c r="R130" s="89">
        <v>78400</v>
      </c>
      <c r="S130" s="89">
        <v>78400</v>
      </c>
      <c r="T130" s="89"/>
      <c r="U130" s="89"/>
      <c r="V130" s="89"/>
      <c r="W130" s="89"/>
    </row>
    <row r="131" ht="21.75" customHeight="1" spans="1:23">
      <c r="A131" s="79" t="s">
        <v>489</v>
      </c>
      <c r="B131" s="79" t="s">
        <v>537</v>
      </c>
      <c r="C131" s="79" t="s">
        <v>538</v>
      </c>
      <c r="D131" s="79" t="s">
        <v>81</v>
      </c>
      <c r="E131" s="79" t="s">
        <v>161</v>
      </c>
      <c r="F131" s="79" t="s">
        <v>162</v>
      </c>
      <c r="G131" s="79" t="s">
        <v>314</v>
      </c>
      <c r="H131" s="79" t="s">
        <v>315</v>
      </c>
      <c r="I131" s="89">
        <v>306880</v>
      </c>
      <c r="J131" s="89"/>
      <c r="K131" s="89"/>
      <c r="L131" s="89"/>
      <c r="M131" s="89"/>
      <c r="N131" s="89"/>
      <c r="O131" s="89"/>
      <c r="P131" s="89"/>
      <c r="Q131" s="89"/>
      <c r="R131" s="89">
        <v>306880</v>
      </c>
      <c r="S131" s="89">
        <v>306880</v>
      </c>
      <c r="T131" s="89"/>
      <c r="U131" s="89"/>
      <c r="V131" s="89"/>
      <c r="W131" s="89"/>
    </row>
    <row r="132" ht="21.75" customHeight="1" spans="1:23">
      <c r="A132" s="79" t="s">
        <v>489</v>
      </c>
      <c r="B132" s="79" t="s">
        <v>537</v>
      </c>
      <c r="C132" s="79" t="s">
        <v>538</v>
      </c>
      <c r="D132" s="79" t="s">
        <v>81</v>
      </c>
      <c r="E132" s="79" t="s">
        <v>161</v>
      </c>
      <c r="F132" s="79" t="s">
        <v>162</v>
      </c>
      <c r="G132" s="79" t="s">
        <v>484</v>
      </c>
      <c r="H132" s="79" t="s">
        <v>485</v>
      </c>
      <c r="I132" s="89">
        <v>3510000</v>
      </c>
      <c r="J132" s="89"/>
      <c r="K132" s="89"/>
      <c r="L132" s="89"/>
      <c r="M132" s="89"/>
      <c r="N132" s="89"/>
      <c r="O132" s="89"/>
      <c r="P132" s="89"/>
      <c r="Q132" s="89"/>
      <c r="R132" s="89">
        <v>3510000</v>
      </c>
      <c r="S132" s="89">
        <v>3510000</v>
      </c>
      <c r="T132" s="89"/>
      <c r="U132" s="89"/>
      <c r="V132" s="89"/>
      <c r="W132" s="89"/>
    </row>
    <row r="133" ht="21.75" customHeight="1" spans="1:23">
      <c r="A133" s="79" t="s">
        <v>489</v>
      </c>
      <c r="B133" s="79" t="s">
        <v>537</v>
      </c>
      <c r="C133" s="79" t="s">
        <v>538</v>
      </c>
      <c r="D133" s="79" t="s">
        <v>81</v>
      </c>
      <c r="E133" s="79" t="s">
        <v>161</v>
      </c>
      <c r="F133" s="79" t="s">
        <v>162</v>
      </c>
      <c r="G133" s="79" t="s">
        <v>486</v>
      </c>
      <c r="H133" s="79" t="s">
        <v>487</v>
      </c>
      <c r="I133" s="89">
        <v>1099711</v>
      </c>
      <c r="J133" s="89"/>
      <c r="K133" s="89"/>
      <c r="L133" s="89"/>
      <c r="M133" s="89"/>
      <c r="N133" s="89"/>
      <c r="O133" s="89"/>
      <c r="P133" s="89"/>
      <c r="Q133" s="89"/>
      <c r="R133" s="89">
        <v>1099711</v>
      </c>
      <c r="S133" s="89">
        <v>1099711</v>
      </c>
      <c r="T133" s="89"/>
      <c r="U133" s="89"/>
      <c r="V133" s="89"/>
      <c r="W133" s="89"/>
    </row>
    <row r="134" ht="21.75" customHeight="1" spans="1:23">
      <c r="A134" s="79" t="s">
        <v>489</v>
      </c>
      <c r="B134" s="79" t="s">
        <v>537</v>
      </c>
      <c r="C134" s="79" t="s">
        <v>538</v>
      </c>
      <c r="D134" s="79" t="s">
        <v>81</v>
      </c>
      <c r="E134" s="79" t="s">
        <v>161</v>
      </c>
      <c r="F134" s="79" t="s">
        <v>162</v>
      </c>
      <c r="G134" s="79" t="s">
        <v>432</v>
      </c>
      <c r="H134" s="79" t="s">
        <v>433</v>
      </c>
      <c r="I134" s="89">
        <v>554260</v>
      </c>
      <c r="J134" s="89"/>
      <c r="K134" s="89"/>
      <c r="L134" s="89"/>
      <c r="M134" s="89"/>
      <c r="N134" s="89"/>
      <c r="O134" s="89"/>
      <c r="P134" s="89"/>
      <c r="Q134" s="89"/>
      <c r="R134" s="89">
        <v>554260</v>
      </c>
      <c r="S134" s="89">
        <v>554260</v>
      </c>
      <c r="T134" s="89"/>
      <c r="U134" s="89"/>
      <c r="V134" s="89"/>
      <c r="W134" s="89"/>
    </row>
    <row r="135" ht="21.75" customHeight="1" spans="1:23">
      <c r="A135" s="79" t="s">
        <v>489</v>
      </c>
      <c r="B135" s="79" t="s">
        <v>537</v>
      </c>
      <c r="C135" s="79" t="s">
        <v>538</v>
      </c>
      <c r="D135" s="79" t="s">
        <v>81</v>
      </c>
      <c r="E135" s="79" t="s">
        <v>161</v>
      </c>
      <c r="F135" s="79" t="s">
        <v>162</v>
      </c>
      <c r="G135" s="79" t="s">
        <v>303</v>
      </c>
      <c r="H135" s="79" t="s">
        <v>302</v>
      </c>
      <c r="I135" s="89">
        <v>130780</v>
      </c>
      <c r="J135" s="89"/>
      <c r="K135" s="89"/>
      <c r="L135" s="89"/>
      <c r="M135" s="89"/>
      <c r="N135" s="89"/>
      <c r="O135" s="89"/>
      <c r="P135" s="89"/>
      <c r="Q135" s="89"/>
      <c r="R135" s="89">
        <v>130780</v>
      </c>
      <c r="S135" s="89">
        <v>130780</v>
      </c>
      <c r="T135" s="89"/>
      <c r="U135" s="89"/>
      <c r="V135" s="89"/>
      <c r="W135" s="89"/>
    </row>
    <row r="136" ht="21.75" customHeight="1" spans="1:23">
      <c r="A136" s="79" t="s">
        <v>489</v>
      </c>
      <c r="B136" s="79" t="s">
        <v>537</v>
      </c>
      <c r="C136" s="79" t="s">
        <v>538</v>
      </c>
      <c r="D136" s="79" t="s">
        <v>81</v>
      </c>
      <c r="E136" s="79" t="s">
        <v>161</v>
      </c>
      <c r="F136" s="79" t="s">
        <v>162</v>
      </c>
      <c r="G136" s="79" t="s">
        <v>318</v>
      </c>
      <c r="H136" s="79" t="s">
        <v>319</v>
      </c>
      <c r="I136" s="89">
        <v>6000</v>
      </c>
      <c r="J136" s="89"/>
      <c r="K136" s="89"/>
      <c r="L136" s="89"/>
      <c r="M136" s="89"/>
      <c r="N136" s="89"/>
      <c r="O136" s="89"/>
      <c r="P136" s="89"/>
      <c r="Q136" s="89"/>
      <c r="R136" s="89">
        <v>6000</v>
      </c>
      <c r="S136" s="89">
        <v>6000</v>
      </c>
      <c r="T136" s="89"/>
      <c r="U136" s="89"/>
      <c r="V136" s="89"/>
      <c r="W136" s="89"/>
    </row>
    <row r="137" ht="21.75" customHeight="1" spans="1:23">
      <c r="A137" s="79" t="s">
        <v>489</v>
      </c>
      <c r="B137" s="79" t="s">
        <v>537</v>
      </c>
      <c r="C137" s="79" t="s">
        <v>538</v>
      </c>
      <c r="D137" s="79" t="s">
        <v>81</v>
      </c>
      <c r="E137" s="79" t="s">
        <v>161</v>
      </c>
      <c r="F137" s="79" t="s">
        <v>162</v>
      </c>
      <c r="G137" s="79" t="s">
        <v>320</v>
      </c>
      <c r="H137" s="79" t="s">
        <v>321</v>
      </c>
      <c r="I137" s="89">
        <v>25000</v>
      </c>
      <c r="J137" s="89"/>
      <c r="K137" s="89"/>
      <c r="L137" s="89"/>
      <c r="M137" s="89"/>
      <c r="N137" s="89"/>
      <c r="O137" s="89"/>
      <c r="P137" s="89"/>
      <c r="Q137" s="89"/>
      <c r="R137" s="89">
        <v>25000</v>
      </c>
      <c r="S137" s="89">
        <v>25000</v>
      </c>
      <c r="T137" s="89"/>
      <c r="U137" s="89"/>
      <c r="V137" s="89"/>
      <c r="W137" s="89"/>
    </row>
    <row r="138" ht="21.75" customHeight="1" spans="1:23">
      <c r="A138" s="79" t="s">
        <v>489</v>
      </c>
      <c r="B138" s="79" t="s">
        <v>539</v>
      </c>
      <c r="C138" s="79" t="s">
        <v>540</v>
      </c>
      <c r="D138" s="79" t="s">
        <v>81</v>
      </c>
      <c r="E138" s="79" t="s">
        <v>161</v>
      </c>
      <c r="F138" s="79" t="s">
        <v>162</v>
      </c>
      <c r="G138" s="79" t="s">
        <v>500</v>
      </c>
      <c r="H138" s="79" t="s">
        <v>501</v>
      </c>
      <c r="I138" s="89">
        <v>37200</v>
      </c>
      <c r="J138" s="89"/>
      <c r="K138" s="89"/>
      <c r="L138" s="89"/>
      <c r="M138" s="89"/>
      <c r="N138" s="89"/>
      <c r="O138" s="89"/>
      <c r="P138" s="89"/>
      <c r="Q138" s="89"/>
      <c r="R138" s="89">
        <v>37200</v>
      </c>
      <c r="S138" s="89">
        <v>37200</v>
      </c>
      <c r="T138" s="89"/>
      <c r="U138" s="89"/>
      <c r="V138" s="89"/>
      <c r="W138" s="89"/>
    </row>
    <row r="139" ht="21.75" customHeight="1" spans="1:23">
      <c r="A139" s="79" t="s">
        <v>489</v>
      </c>
      <c r="B139" s="79" t="s">
        <v>539</v>
      </c>
      <c r="C139" s="79" t="s">
        <v>540</v>
      </c>
      <c r="D139" s="79" t="s">
        <v>81</v>
      </c>
      <c r="E139" s="79" t="s">
        <v>161</v>
      </c>
      <c r="F139" s="79" t="s">
        <v>162</v>
      </c>
      <c r="G139" s="79" t="s">
        <v>502</v>
      </c>
      <c r="H139" s="79" t="s">
        <v>503</v>
      </c>
      <c r="I139" s="89">
        <v>1081870</v>
      </c>
      <c r="J139" s="89"/>
      <c r="K139" s="89"/>
      <c r="L139" s="89"/>
      <c r="M139" s="89"/>
      <c r="N139" s="89"/>
      <c r="O139" s="89"/>
      <c r="P139" s="89"/>
      <c r="Q139" s="89"/>
      <c r="R139" s="89">
        <v>1081870</v>
      </c>
      <c r="S139" s="89">
        <v>1081870</v>
      </c>
      <c r="T139" s="89"/>
      <c r="U139" s="89"/>
      <c r="V139" s="89"/>
      <c r="W139" s="89"/>
    </row>
    <row r="140" ht="21.75" customHeight="1" spans="1:23">
      <c r="A140" s="79" t="s">
        <v>284</v>
      </c>
      <c r="B140" s="79" t="s">
        <v>541</v>
      </c>
      <c r="C140" s="79" t="s">
        <v>425</v>
      </c>
      <c r="D140" s="79" t="s">
        <v>83</v>
      </c>
      <c r="E140" s="79" t="s">
        <v>167</v>
      </c>
      <c r="F140" s="79" t="s">
        <v>168</v>
      </c>
      <c r="G140" s="79" t="s">
        <v>293</v>
      </c>
      <c r="H140" s="79" t="s">
        <v>294</v>
      </c>
      <c r="I140" s="89">
        <v>98466.88</v>
      </c>
      <c r="J140" s="89">
        <v>98466.88</v>
      </c>
      <c r="K140" s="89">
        <v>98466.88</v>
      </c>
      <c r="L140" s="89"/>
      <c r="M140" s="89"/>
      <c r="N140" s="89"/>
      <c r="O140" s="89"/>
      <c r="P140" s="89"/>
      <c r="Q140" s="89"/>
      <c r="R140" s="89"/>
      <c r="S140" s="89"/>
      <c r="T140" s="89"/>
      <c r="U140" s="89"/>
      <c r="V140" s="89"/>
      <c r="W140" s="89"/>
    </row>
    <row r="141" ht="21.75" customHeight="1" spans="1:23">
      <c r="A141" s="79" t="s">
        <v>542</v>
      </c>
      <c r="B141" s="79" t="s">
        <v>543</v>
      </c>
      <c r="C141" s="79" t="s">
        <v>544</v>
      </c>
      <c r="D141" s="79" t="s">
        <v>83</v>
      </c>
      <c r="E141" s="79" t="s">
        <v>143</v>
      </c>
      <c r="F141" s="79" t="s">
        <v>144</v>
      </c>
      <c r="G141" s="79" t="s">
        <v>545</v>
      </c>
      <c r="H141" s="79" t="s">
        <v>546</v>
      </c>
      <c r="I141" s="89">
        <v>70490.6</v>
      </c>
      <c r="J141" s="89">
        <v>70490.6</v>
      </c>
      <c r="K141" s="89">
        <v>70490.6</v>
      </c>
      <c r="L141" s="89"/>
      <c r="M141" s="89"/>
      <c r="N141" s="89"/>
      <c r="O141" s="89"/>
      <c r="P141" s="89"/>
      <c r="Q141" s="89"/>
      <c r="R141" s="89"/>
      <c r="S141" s="89"/>
      <c r="T141" s="89"/>
      <c r="U141" s="89"/>
      <c r="V141" s="89"/>
      <c r="W141" s="89"/>
    </row>
    <row r="142" ht="21.75" customHeight="1" spans="1:23">
      <c r="A142" s="79" t="s">
        <v>426</v>
      </c>
      <c r="B142" s="79" t="s">
        <v>547</v>
      </c>
      <c r="C142" s="79" t="s">
        <v>428</v>
      </c>
      <c r="D142" s="79" t="s">
        <v>83</v>
      </c>
      <c r="E142" s="79" t="s">
        <v>167</v>
      </c>
      <c r="F142" s="79" t="s">
        <v>168</v>
      </c>
      <c r="G142" s="79" t="s">
        <v>320</v>
      </c>
      <c r="H142" s="79" t="s">
        <v>321</v>
      </c>
      <c r="I142" s="89">
        <v>80000</v>
      </c>
      <c r="J142" s="89">
        <v>80000</v>
      </c>
      <c r="K142" s="89">
        <v>80000</v>
      </c>
      <c r="L142" s="89"/>
      <c r="M142" s="89"/>
      <c r="N142" s="89"/>
      <c r="O142" s="89"/>
      <c r="P142" s="89"/>
      <c r="Q142" s="89"/>
      <c r="R142" s="89"/>
      <c r="S142" s="89"/>
      <c r="T142" s="89"/>
      <c r="U142" s="89"/>
      <c r="V142" s="89"/>
      <c r="W142" s="89"/>
    </row>
    <row r="143" ht="21.75" customHeight="1" spans="1:23">
      <c r="A143" s="79" t="s">
        <v>426</v>
      </c>
      <c r="B143" s="79" t="s">
        <v>548</v>
      </c>
      <c r="C143" s="79" t="s">
        <v>520</v>
      </c>
      <c r="D143" s="79" t="s">
        <v>83</v>
      </c>
      <c r="E143" s="79" t="s">
        <v>167</v>
      </c>
      <c r="F143" s="79" t="s">
        <v>168</v>
      </c>
      <c r="G143" s="79" t="s">
        <v>306</v>
      </c>
      <c r="H143" s="79" t="s">
        <v>307</v>
      </c>
      <c r="I143" s="89">
        <v>422400</v>
      </c>
      <c r="J143" s="89">
        <v>422400</v>
      </c>
      <c r="K143" s="89">
        <v>422400</v>
      </c>
      <c r="L143" s="89"/>
      <c r="M143" s="89"/>
      <c r="N143" s="89"/>
      <c r="O143" s="89"/>
      <c r="P143" s="89"/>
      <c r="Q143" s="89"/>
      <c r="R143" s="89"/>
      <c r="S143" s="89"/>
      <c r="T143" s="89"/>
      <c r="U143" s="89"/>
      <c r="V143" s="89"/>
      <c r="W143" s="89"/>
    </row>
    <row r="144" ht="21.75" customHeight="1" spans="1:23">
      <c r="A144" s="79" t="s">
        <v>429</v>
      </c>
      <c r="B144" s="79" t="s">
        <v>549</v>
      </c>
      <c r="C144" s="79" t="s">
        <v>512</v>
      </c>
      <c r="D144" s="79" t="s">
        <v>83</v>
      </c>
      <c r="E144" s="79" t="s">
        <v>151</v>
      </c>
      <c r="F144" s="79" t="s">
        <v>152</v>
      </c>
      <c r="G144" s="79" t="s">
        <v>306</v>
      </c>
      <c r="H144" s="79" t="s">
        <v>307</v>
      </c>
      <c r="I144" s="89">
        <v>4500</v>
      </c>
      <c r="J144" s="89">
        <v>4500</v>
      </c>
      <c r="K144" s="89">
        <v>4500</v>
      </c>
      <c r="L144" s="89"/>
      <c r="M144" s="89"/>
      <c r="N144" s="89"/>
      <c r="O144" s="89"/>
      <c r="P144" s="89"/>
      <c r="Q144" s="89"/>
      <c r="R144" s="89"/>
      <c r="S144" s="89"/>
      <c r="T144" s="89"/>
      <c r="U144" s="89"/>
      <c r="V144" s="89"/>
      <c r="W144" s="89"/>
    </row>
    <row r="145" ht="21.75" customHeight="1" spans="1:23">
      <c r="A145" s="79" t="s">
        <v>468</v>
      </c>
      <c r="B145" s="79" t="s">
        <v>550</v>
      </c>
      <c r="C145" s="79" t="s">
        <v>551</v>
      </c>
      <c r="D145" s="79" t="s">
        <v>83</v>
      </c>
      <c r="E145" s="79" t="s">
        <v>177</v>
      </c>
      <c r="F145" s="79" t="s">
        <v>178</v>
      </c>
      <c r="G145" s="79" t="s">
        <v>306</v>
      </c>
      <c r="H145" s="79" t="s">
        <v>307</v>
      </c>
      <c r="I145" s="89">
        <v>4240</v>
      </c>
      <c r="J145" s="89">
        <v>4240</v>
      </c>
      <c r="K145" s="89">
        <v>4240</v>
      </c>
      <c r="L145" s="89"/>
      <c r="M145" s="89"/>
      <c r="N145" s="89"/>
      <c r="O145" s="89"/>
      <c r="P145" s="89"/>
      <c r="Q145" s="89"/>
      <c r="R145" s="89"/>
      <c r="S145" s="89"/>
      <c r="T145" s="89"/>
      <c r="U145" s="89"/>
      <c r="V145" s="89"/>
      <c r="W145" s="89"/>
    </row>
    <row r="146" ht="21.75" customHeight="1" spans="1:23">
      <c r="A146" s="79" t="s">
        <v>468</v>
      </c>
      <c r="B146" s="79" t="s">
        <v>550</v>
      </c>
      <c r="C146" s="79" t="s">
        <v>551</v>
      </c>
      <c r="D146" s="79" t="s">
        <v>83</v>
      </c>
      <c r="E146" s="79" t="s">
        <v>177</v>
      </c>
      <c r="F146" s="79" t="s">
        <v>178</v>
      </c>
      <c r="G146" s="79" t="s">
        <v>316</v>
      </c>
      <c r="H146" s="79" t="s">
        <v>317</v>
      </c>
      <c r="I146" s="89">
        <v>27760</v>
      </c>
      <c r="J146" s="89">
        <v>27760</v>
      </c>
      <c r="K146" s="89">
        <v>27760</v>
      </c>
      <c r="L146" s="89"/>
      <c r="M146" s="89"/>
      <c r="N146" s="89"/>
      <c r="O146" s="89"/>
      <c r="P146" s="89"/>
      <c r="Q146" s="89"/>
      <c r="R146" s="89"/>
      <c r="S146" s="89"/>
      <c r="T146" s="89"/>
      <c r="U146" s="89"/>
      <c r="V146" s="89"/>
      <c r="W146" s="89"/>
    </row>
    <row r="147" ht="21.75" customHeight="1" spans="1:23">
      <c r="A147" s="79" t="s">
        <v>468</v>
      </c>
      <c r="B147" s="79" t="s">
        <v>550</v>
      </c>
      <c r="C147" s="79" t="s">
        <v>551</v>
      </c>
      <c r="D147" s="79" t="s">
        <v>83</v>
      </c>
      <c r="E147" s="79" t="s">
        <v>177</v>
      </c>
      <c r="F147" s="79" t="s">
        <v>178</v>
      </c>
      <c r="G147" s="79" t="s">
        <v>484</v>
      </c>
      <c r="H147" s="79" t="s">
        <v>485</v>
      </c>
      <c r="I147" s="89">
        <v>10000</v>
      </c>
      <c r="J147" s="89">
        <v>10000</v>
      </c>
      <c r="K147" s="89">
        <v>10000</v>
      </c>
      <c r="L147" s="89"/>
      <c r="M147" s="89"/>
      <c r="N147" s="89"/>
      <c r="O147" s="89"/>
      <c r="P147" s="89"/>
      <c r="Q147" s="89"/>
      <c r="R147" s="89"/>
      <c r="S147" s="89"/>
      <c r="T147" s="89"/>
      <c r="U147" s="89"/>
      <c r="V147" s="89"/>
      <c r="W147" s="89"/>
    </row>
    <row r="148" ht="21.75" customHeight="1" spans="1:23">
      <c r="A148" s="79" t="s">
        <v>468</v>
      </c>
      <c r="B148" s="79" t="s">
        <v>550</v>
      </c>
      <c r="C148" s="79" t="s">
        <v>551</v>
      </c>
      <c r="D148" s="79" t="s">
        <v>83</v>
      </c>
      <c r="E148" s="79" t="s">
        <v>177</v>
      </c>
      <c r="F148" s="79" t="s">
        <v>178</v>
      </c>
      <c r="G148" s="79" t="s">
        <v>432</v>
      </c>
      <c r="H148" s="79" t="s">
        <v>433</v>
      </c>
      <c r="I148" s="89">
        <v>126000</v>
      </c>
      <c r="J148" s="89">
        <v>126000</v>
      </c>
      <c r="K148" s="89">
        <v>126000</v>
      </c>
      <c r="L148" s="89"/>
      <c r="M148" s="89"/>
      <c r="N148" s="89"/>
      <c r="O148" s="89"/>
      <c r="P148" s="89"/>
      <c r="Q148" s="89"/>
      <c r="R148" s="89"/>
      <c r="S148" s="89"/>
      <c r="T148" s="89"/>
      <c r="U148" s="89"/>
      <c r="V148" s="89"/>
      <c r="W148" s="89"/>
    </row>
    <row r="149" ht="21.75" customHeight="1" spans="1:23">
      <c r="A149" s="79" t="s">
        <v>468</v>
      </c>
      <c r="B149" s="79" t="s">
        <v>552</v>
      </c>
      <c r="C149" s="79" t="s">
        <v>553</v>
      </c>
      <c r="D149" s="79" t="s">
        <v>83</v>
      </c>
      <c r="E149" s="79" t="s">
        <v>175</v>
      </c>
      <c r="F149" s="79" t="s">
        <v>176</v>
      </c>
      <c r="G149" s="79" t="s">
        <v>306</v>
      </c>
      <c r="H149" s="79" t="s">
        <v>307</v>
      </c>
      <c r="I149" s="89">
        <v>260000</v>
      </c>
      <c r="J149" s="89">
        <v>260000</v>
      </c>
      <c r="K149" s="89">
        <v>260000</v>
      </c>
      <c r="L149" s="89"/>
      <c r="M149" s="89"/>
      <c r="N149" s="89"/>
      <c r="O149" s="89"/>
      <c r="P149" s="89"/>
      <c r="Q149" s="89"/>
      <c r="R149" s="89"/>
      <c r="S149" s="89"/>
      <c r="T149" s="89"/>
      <c r="U149" s="89"/>
      <c r="V149" s="89"/>
      <c r="W149" s="89"/>
    </row>
    <row r="150" ht="21.75" customHeight="1" spans="1:23">
      <c r="A150" s="79" t="s">
        <v>468</v>
      </c>
      <c r="B150" s="79" t="s">
        <v>552</v>
      </c>
      <c r="C150" s="79" t="s">
        <v>553</v>
      </c>
      <c r="D150" s="79" t="s">
        <v>83</v>
      </c>
      <c r="E150" s="79" t="s">
        <v>175</v>
      </c>
      <c r="F150" s="79" t="s">
        <v>176</v>
      </c>
      <c r="G150" s="79" t="s">
        <v>436</v>
      </c>
      <c r="H150" s="79" t="s">
        <v>437</v>
      </c>
      <c r="I150" s="89">
        <v>20000</v>
      </c>
      <c r="J150" s="89">
        <v>20000</v>
      </c>
      <c r="K150" s="89">
        <v>20000</v>
      </c>
      <c r="L150" s="89"/>
      <c r="M150" s="89"/>
      <c r="N150" s="89"/>
      <c r="O150" s="89"/>
      <c r="P150" s="89"/>
      <c r="Q150" s="89"/>
      <c r="R150" s="89"/>
      <c r="S150" s="89"/>
      <c r="T150" s="89"/>
      <c r="U150" s="89"/>
      <c r="V150" s="89"/>
      <c r="W150" s="89"/>
    </row>
    <row r="151" ht="21.75" customHeight="1" spans="1:23">
      <c r="A151" s="79" t="s">
        <v>468</v>
      </c>
      <c r="B151" s="79" t="s">
        <v>552</v>
      </c>
      <c r="C151" s="79" t="s">
        <v>553</v>
      </c>
      <c r="D151" s="79" t="s">
        <v>83</v>
      </c>
      <c r="E151" s="79" t="s">
        <v>175</v>
      </c>
      <c r="F151" s="79" t="s">
        <v>176</v>
      </c>
      <c r="G151" s="79" t="s">
        <v>316</v>
      </c>
      <c r="H151" s="79" t="s">
        <v>317</v>
      </c>
      <c r="I151" s="89">
        <v>10000</v>
      </c>
      <c r="J151" s="89">
        <v>10000</v>
      </c>
      <c r="K151" s="89">
        <v>10000</v>
      </c>
      <c r="L151" s="89"/>
      <c r="M151" s="89"/>
      <c r="N151" s="89"/>
      <c r="O151" s="89"/>
      <c r="P151" s="89"/>
      <c r="Q151" s="89"/>
      <c r="R151" s="89"/>
      <c r="S151" s="89"/>
      <c r="T151" s="89"/>
      <c r="U151" s="89"/>
      <c r="V151" s="89"/>
      <c r="W151" s="89"/>
    </row>
    <row r="152" ht="21.75" customHeight="1" spans="1:23">
      <c r="A152" s="79" t="s">
        <v>468</v>
      </c>
      <c r="B152" s="79" t="s">
        <v>552</v>
      </c>
      <c r="C152" s="79" t="s">
        <v>553</v>
      </c>
      <c r="D152" s="79" t="s">
        <v>83</v>
      </c>
      <c r="E152" s="79" t="s">
        <v>175</v>
      </c>
      <c r="F152" s="79" t="s">
        <v>176</v>
      </c>
      <c r="G152" s="79" t="s">
        <v>484</v>
      </c>
      <c r="H152" s="79" t="s">
        <v>485</v>
      </c>
      <c r="I152" s="89">
        <v>100000</v>
      </c>
      <c r="J152" s="89">
        <v>100000</v>
      </c>
      <c r="K152" s="89">
        <v>100000</v>
      </c>
      <c r="L152" s="89"/>
      <c r="M152" s="89"/>
      <c r="N152" s="89"/>
      <c r="O152" s="89"/>
      <c r="P152" s="89"/>
      <c r="Q152" s="89"/>
      <c r="R152" s="89"/>
      <c r="S152" s="89"/>
      <c r="T152" s="89"/>
      <c r="U152" s="89"/>
      <c r="V152" s="89"/>
      <c r="W152" s="89"/>
    </row>
    <row r="153" ht="21.75" customHeight="1" spans="1:23">
      <c r="A153" s="79" t="s">
        <v>468</v>
      </c>
      <c r="B153" s="79" t="s">
        <v>552</v>
      </c>
      <c r="C153" s="79" t="s">
        <v>553</v>
      </c>
      <c r="D153" s="79" t="s">
        <v>83</v>
      </c>
      <c r="E153" s="79" t="s">
        <v>175</v>
      </c>
      <c r="F153" s="79" t="s">
        <v>176</v>
      </c>
      <c r="G153" s="79" t="s">
        <v>486</v>
      </c>
      <c r="H153" s="79" t="s">
        <v>487</v>
      </c>
      <c r="I153" s="89">
        <v>10000</v>
      </c>
      <c r="J153" s="89">
        <v>10000</v>
      </c>
      <c r="K153" s="89">
        <v>10000</v>
      </c>
      <c r="L153" s="89"/>
      <c r="M153" s="89"/>
      <c r="N153" s="89"/>
      <c r="O153" s="89"/>
      <c r="P153" s="89"/>
      <c r="Q153" s="89"/>
      <c r="R153" s="89"/>
      <c r="S153" s="89"/>
      <c r="T153" s="89"/>
      <c r="U153" s="89"/>
      <c r="V153" s="89"/>
      <c r="W153" s="89"/>
    </row>
    <row r="154" ht="21.75" customHeight="1" spans="1:23">
      <c r="A154" s="79" t="s">
        <v>426</v>
      </c>
      <c r="B154" s="79" t="s">
        <v>554</v>
      </c>
      <c r="C154" s="79" t="s">
        <v>428</v>
      </c>
      <c r="D154" s="79" t="s">
        <v>85</v>
      </c>
      <c r="E154" s="79" t="s">
        <v>155</v>
      </c>
      <c r="F154" s="79" t="s">
        <v>156</v>
      </c>
      <c r="G154" s="79" t="s">
        <v>320</v>
      </c>
      <c r="H154" s="79" t="s">
        <v>321</v>
      </c>
      <c r="I154" s="89">
        <v>20000</v>
      </c>
      <c r="J154" s="89">
        <v>20000</v>
      </c>
      <c r="K154" s="89">
        <v>20000</v>
      </c>
      <c r="L154" s="89"/>
      <c r="M154" s="89"/>
      <c r="N154" s="89"/>
      <c r="O154" s="89"/>
      <c r="P154" s="89"/>
      <c r="Q154" s="89"/>
      <c r="R154" s="89"/>
      <c r="S154" s="89"/>
      <c r="T154" s="89"/>
      <c r="U154" s="89"/>
      <c r="V154" s="89"/>
      <c r="W154" s="89"/>
    </row>
    <row r="155" ht="21.75" customHeight="1" spans="1:23">
      <c r="A155" s="79" t="s">
        <v>429</v>
      </c>
      <c r="B155" s="79" t="s">
        <v>555</v>
      </c>
      <c r="C155" s="79" t="s">
        <v>556</v>
      </c>
      <c r="D155" s="79" t="s">
        <v>85</v>
      </c>
      <c r="E155" s="79" t="s">
        <v>155</v>
      </c>
      <c r="F155" s="79" t="s">
        <v>156</v>
      </c>
      <c r="G155" s="79" t="s">
        <v>502</v>
      </c>
      <c r="H155" s="79" t="s">
        <v>503</v>
      </c>
      <c r="I155" s="89">
        <v>41759000</v>
      </c>
      <c r="J155" s="89"/>
      <c r="K155" s="89"/>
      <c r="L155" s="89"/>
      <c r="M155" s="89"/>
      <c r="N155" s="89"/>
      <c r="O155" s="89"/>
      <c r="P155" s="89"/>
      <c r="Q155" s="89"/>
      <c r="R155" s="89">
        <v>41759000</v>
      </c>
      <c r="S155" s="89"/>
      <c r="T155" s="89"/>
      <c r="U155" s="89"/>
      <c r="V155" s="89"/>
      <c r="W155" s="89">
        <v>41759000</v>
      </c>
    </row>
    <row r="156" ht="21.75" customHeight="1" spans="1:23">
      <c r="A156" s="79" t="s">
        <v>429</v>
      </c>
      <c r="B156" s="79" t="s">
        <v>557</v>
      </c>
      <c r="C156" s="79" t="s">
        <v>512</v>
      </c>
      <c r="D156" s="79" t="s">
        <v>85</v>
      </c>
      <c r="E156" s="79" t="s">
        <v>151</v>
      </c>
      <c r="F156" s="79" t="s">
        <v>152</v>
      </c>
      <c r="G156" s="79" t="s">
        <v>486</v>
      </c>
      <c r="H156" s="79" t="s">
        <v>487</v>
      </c>
      <c r="I156" s="89">
        <v>14000</v>
      </c>
      <c r="J156" s="89">
        <v>14000</v>
      </c>
      <c r="K156" s="89">
        <v>14000</v>
      </c>
      <c r="L156" s="89"/>
      <c r="M156" s="89"/>
      <c r="N156" s="89"/>
      <c r="O156" s="89"/>
      <c r="P156" s="89"/>
      <c r="Q156" s="89"/>
      <c r="R156" s="89"/>
      <c r="S156" s="89"/>
      <c r="T156" s="89"/>
      <c r="U156" s="89"/>
      <c r="V156" s="89"/>
      <c r="W156" s="89"/>
    </row>
    <row r="157" ht="21.75" customHeight="1" spans="1:23">
      <c r="A157" s="79" t="s">
        <v>489</v>
      </c>
      <c r="B157" s="79" t="s">
        <v>558</v>
      </c>
      <c r="C157" s="79" t="s">
        <v>559</v>
      </c>
      <c r="D157" s="79" t="s">
        <v>85</v>
      </c>
      <c r="E157" s="79" t="s">
        <v>155</v>
      </c>
      <c r="F157" s="79" t="s">
        <v>156</v>
      </c>
      <c r="G157" s="79" t="s">
        <v>484</v>
      </c>
      <c r="H157" s="79" t="s">
        <v>485</v>
      </c>
      <c r="I157" s="89">
        <v>600000</v>
      </c>
      <c r="J157" s="89">
        <v>600000</v>
      </c>
      <c r="K157" s="89">
        <v>600000</v>
      </c>
      <c r="L157" s="89"/>
      <c r="M157" s="89"/>
      <c r="N157" s="89"/>
      <c r="O157" s="89"/>
      <c r="P157" s="89"/>
      <c r="Q157" s="89"/>
      <c r="R157" s="89"/>
      <c r="S157" s="89"/>
      <c r="T157" s="89"/>
      <c r="U157" s="89"/>
      <c r="V157" s="89"/>
      <c r="W157" s="89"/>
    </row>
    <row r="158" ht="21.75" customHeight="1" spans="1:23">
      <c r="A158" s="79" t="s">
        <v>489</v>
      </c>
      <c r="B158" s="79" t="s">
        <v>558</v>
      </c>
      <c r="C158" s="79" t="s">
        <v>559</v>
      </c>
      <c r="D158" s="79" t="s">
        <v>85</v>
      </c>
      <c r="E158" s="79" t="s">
        <v>155</v>
      </c>
      <c r="F158" s="79" t="s">
        <v>156</v>
      </c>
      <c r="G158" s="79" t="s">
        <v>486</v>
      </c>
      <c r="H158" s="79" t="s">
        <v>487</v>
      </c>
      <c r="I158" s="89">
        <v>900000</v>
      </c>
      <c r="J158" s="89">
        <v>900000</v>
      </c>
      <c r="K158" s="89">
        <v>900000</v>
      </c>
      <c r="L158" s="89"/>
      <c r="M158" s="89"/>
      <c r="N158" s="89"/>
      <c r="O158" s="89"/>
      <c r="P158" s="89"/>
      <c r="Q158" s="89"/>
      <c r="R158" s="89"/>
      <c r="S158" s="89"/>
      <c r="T158" s="89"/>
      <c r="U158" s="89"/>
      <c r="V158" s="89"/>
      <c r="W158" s="89"/>
    </row>
    <row r="159" ht="21.75" customHeight="1" spans="1:23">
      <c r="A159" s="79" t="s">
        <v>489</v>
      </c>
      <c r="B159" s="79" t="s">
        <v>560</v>
      </c>
      <c r="C159" s="79" t="s">
        <v>561</v>
      </c>
      <c r="D159" s="79" t="s">
        <v>85</v>
      </c>
      <c r="E159" s="79" t="s">
        <v>155</v>
      </c>
      <c r="F159" s="79" t="s">
        <v>156</v>
      </c>
      <c r="G159" s="79" t="s">
        <v>314</v>
      </c>
      <c r="H159" s="79" t="s">
        <v>315</v>
      </c>
      <c r="I159" s="89">
        <v>1200000</v>
      </c>
      <c r="J159" s="89">
        <v>1200000</v>
      </c>
      <c r="K159" s="89">
        <v>1200000</v>
      </c>
      <c r="L159" s="89"/>
      <c r="M159" s="89"/>
      <c r="N159" s="89"/>
      <c r="O159" s="89"/>
      <c r="P159" s="89"/>
      <c r="Q159" s="89"/>
      <c r="R159" s="89"/>
      <c r="S159" s="89"/>
      <c r="T159" s="89"/>
      <c r="U159" s="89"/>
      <c r="V159" s="89"/>
      <c r="W159" s="89"/>
    </row>
    <row r="160" ht="21.75" customHeight="1" spans="1:23">
      <c r="A160" s="79" t="s">
        <v>489</v>
      </c>
      <c r="B160" s="79" t="s">
        <v>560</v>
      </c>
      <c r="C160" s="79" t="s">
        <v>561</v>
      </c>
      <c r="D160" s="79" t="s">
        <v>85</v>
      </c>
      <c r="E160" s="79" t="s">
        <v>155</v>
      </c>
      <c r="F160" s="79" t="s">
        <v>156</v>
      </c>
      <c r="G160" s="79" t="s">
        <v>432</v>
      </c>
      <c r="H160" s="79" t="s">
        <v>433</v>
      </c>
      <c r="I160" s="89">
        <v>900000</v>
      </c>
      <c r="J160" s="89">
        <v>900000</v>
      </c>
      <c r="K160" s="89">
        <v>900000</v>
      </c>
      <c r="L160" s="89"/>
      <c r="M160" s="89"/>
      <c r="N160" s="89"/>
      <c r="O160" s="89"/>
      <c r="P160" s="89"/>
      <c r="Q160" s="89"/>
      <c r="R160" s="89"/>
      <c r="S160" s="89"/>
      <c r="T160" s="89"/>
      <c r="U160" s="89"/>
      <c r="V160" s="89"/>
      <c r="W160" s="89"/>
    </row>
    <row r="161" ht="21.75" customHeight="1" spans="1:23">
      <c r="A161" s="79" t="s">
        <v>489</v>
      </c>
      <c r="B161" s="79" t="s">
        <v>562</v>
      </c>
      <c r="C161" s="79" t="s">
        <v>563</v>
      </c>
      <c r="D161" s="79" t="s">
        <v>85</v>
      </c>
      <c r="E161" s="79" t="s">
        <v>155</v>
      </c>
      <c r="F161" s="79" t="s">
        <v>156</v>
      </c>
      <c r="G161" s="79" t="s">
        <v>484</v>
      </c>
      <c r="H161" s="79" t="s">
        <v>485</v>
      </c>
      <c r="I161" s="89">
        <v>30000000</v>
      </c>
      <c r="J161" s="89"/>
      <c r="K161" s="89"/>
      <c r="L161" s="89"/>
      <c r="M161" s="89"/>
      <c r="N161" s="89"/>
      <c r="O161" s="89"/>
      <c r="P161" s="89"/>
      <c r="Q161" s="89"/>
      <c r="R161" s="89">
        <v>30000000</v>
      </c>
      <c r="S161" s="89">
        <v>30000000</v>
      </c>
      <c r="T161" s="89"/>
      <c r="U161" s="89"/>
      <c r="V161" s="89"/>
      <c r="W161" s="89"/>
    </row>
    <row r="162" ht="21.75" customHeight="1" spans="1:23">
      <c r="A162" s="79" t="s">
        <v>489</v>
      </c>
      <c r="B162" s="79" t="s">
        <v>564</v>
      </c>
      <c r="C162" s="79" t="s">
        <v>565</v>
      </c>
      <c r="D162" s="79" t="s">
        <v>85</v>
      </c>
      <c r="E162" s="79" t="s">
        <v>155</v>
      </c>
      <c r="F162" s="79" t="s">
        <v>156</v>
      </c>
      <c r="G162" s="79" t="s">
        <v>306</v>
      </c>
      <c r="H162" s="79" t="s">
        <v>307</v>
      </c>
      <c r="I162" s="89">
        <v>170000</v>
      </c>
      <c r="J162" s="89"/>
      <c r="K162" s="89"/>
      <c r="L162" s="89"/>
      <c r="M162" s="89"/>
      <c r="N162" s="89"/>
      <c r="O162" s="89"/>
      <c r="P162" s="89"/>
      <c r="Q162" s="89"/>
      <c r="R162" s="89">
        <v>170000</v>
      </c>
      <c r="S162" s="89">
        <v>170000</v>
      </c>
      <c r="T162" s="89"/>
      <c r="U162" s="89"/>
      <c r="V162" s="89"/>
      <c r="W162" s="89"/>
    </row>
    <row r="163" ht="21.75" customHeight="1" spans="1:23">
      <c r="A163" s="79" t="s">
        <v>489</v>
      </c>
      <c r="B163" s="79" t="s">
        <v>564</v>
      </c>
      <c r="C163" s="79" t="s">
        <v>565</v>
      </c>
      <c r="D163" s="79" t="s">
        <v>85</v>
      </c>
      <c r="E163" s="79" t="s">
        <v>155</v>
      </c>
      <c r="F163" s="79" t="s">
        <v>156</v>
      </c>
      <c r="G163" s="79" t="s">
        <v>436</v>
      </c>
      <c r="H163" s="79" t="s">
        <v>437</v>
      </c>
      <c r="I163" s="89">
        <v>60000</v>
      </c>
      <c r="J163" s="89"/>
      <c r="K163" s="89"/>
      <c r="L163" s="89"/>
      <c r="M163" s="89"/>
      <c r="N163" s="89"/>
      <c r="O163" s="89"/>
      <c r="P163" s="89"/>
      <c r="Q163" s="89"/>
      <c r="R163" s="89">
        <v>60000</v>
      </c>
      <c r="S163" s="89">
        <v>60000</v>
      </c>
      <c r="T163" s="89"/>
      <c r="U163" s="89"/>
      <c r="V163" s="89"/>
      <c r="W163" s="89"/>
    </row>
    <row r="164" ht="21.75" customHeight="1" spans="1:23">
      <c r="A164" s="79" t="s">
        <v>489</v>
      </c>
      <c r="B164" s="79" t="s">
        <v>564</v>
      </c>
      <c r="C164" s="79" t="s">
        <v>565</v>
      </c>
      <c r="D164" s="79" t="s">
        <v>85</v>
      </c>
      <c r="E164" s="79" t="s">
        <v>155</v>
      </c>
      <c r="F164" s="79" t="s">
        <v>156</v>
      </c>
      <c r="G164" s="79" t="s">
        <v>308</v>
      </c>
      <c r="H164" s="79" t="s">
        <v>309</v>
      </c>
      <c r="I164" s="89">
        <v>170000</v>
      </c>
      <c r="J164" s="89"/>
      <c r="K164" s="89"/>
      <c r="L164" s="89"/>
      <c r="M164" s="89"/>
      <c r="N164" s="89"/>
      <c r="O164" s="89"/>
      <c r="P164" s="89"/>
      <c r="Q164" s="89"/>
      <c r="R164" s="89">
        <v>170000</v>
      </c>
      <c r="S164" s="89">
        <v>170000</v>
      </c>
      <c r="T164" s="89"/>
      <c r="U164" s="89"/>
      <c r="V164" s="89"/>
      <c r="W164" s="89"/>
    </row>
    <row r="165" ht="21.75" customHeight="1" spans="1:23">
      <c r="A165" s="79" t="s">
        <v>489</v>
      </c>
      <c r="B165" s="79" t="s">
        <v>564</v>
      </c>
      <c r="C165" s="79" t="s">
        <v>565</v>
      </c>
      <c r="D165" s="79" t="s">
        <v>85</v>
      </c>
      <c r="E165" s="79" t="s">
        <v>155</v>
      </c>
      <c r="F165" s="79" t="s">
        <v>156</v>
      </c>
      <c r="G165" s="79" t="s">
        <v>355</v>
      </c>
      <c r="H165" s="79" t="s">
        <v>356</v>
      </c>
      <c r="I165" s="89">
        <v>340000</v>
      </c>
      <c r="J165" s="89"/>
      <c r="K165" s="89"/>
      <c r="L165" s="89"/>
      <c r="M165" s="89"/>
      <c r="N165" s="89"/>
      <c r="O165" s="89"/>
      <c r="P165" s="89"/>
      <c r="Q165" s="89"/>
      <c r="R165" s="89">
        <v>340000</v>
      </c>
      <c r="S165" s="89">
        <v>340000</v>
      </c>
      <c r="T165" s="89"/>
      <c r="U165" s="89"/>
      <c r="V165" s="89"/>
      <c r="W165" s="89"/>
    </row>
    <row r="166" ht="21.75" customHeight="1" spans="1:23">
      <c r="A166" s="79" t="s">
        <v>489</v>
      </c>
      <c r="B166" s="79" t="s">
        <v>564</v>
      </c>
      <c r="C166" s="79" t="s">
        <v>565</v>
      </c>
      <c r="D166" s="79" t="s">
        <v>85</v>
      </c>
      <c r="E166" s="79" t="s">
        <v>155</v>
      </c>
      <c r="F166" s="79" t="s">
        <v>156</v>
      </c>
      <c r="G166" s="79" t="s">
        <v>310</v>
      </c>
      <c r="H166" s="79" t="s">
        <v>311</v>
      </c>
      <c r="I166" s="89">
        <v>65000</v>
      </c>
      <c r="J166" s="89"/>
      <c r="K166" s="89"/>
      <c r="L166" s="89"/>
      <c r="M166" s="89"/>
      <c r="N166" s="89"/>
      <c r="O166" s="89"/>
      <c r="P166" s="89"/>
      <c r="Q166" s="89"/>
      <c r="R166" s="89">
        <v>65000</v>
      </c>
      <c r="S166" s="89">
        <v>65000</v>
      </c>
      <c r="T166" s="89"/>
      <c r="U166" s="89"/>
      <c r="V166" s="89"/>
      <c r="W166" s="89"/>
    </row>
    <row r="167" ht="21.75" customHeight="1" spans="1:23">
      <c r="A167" s="79" t="s">
        <v>489</v>
      </c>
      <c r="B167" s="79" t="s">
        <v>564</v>
      </c>
      <c r="C167" s="79" t="s">
        <v>565</v>
      </c>
      <c r="D167" s="79" t="s">
        <v>85</v>
      </c>
      <c r="E167" s="79" t="s">
        <v>155</v>
      </c>
      <c r="F167" s="79" t="s">
        <v>156</v>
      </c>
      <c r="G167" s="79" t="s">
        <v>314</v>
      </c>
      <c r="H167" s="79" t="s">
        <v>315</v>
      </c>
      <c r="I167" s="89">
        <v>150000</v>
      </c>
      <c r="J167" s="89"/>
      <c r="K167" s="89"/>
      <c r="L167" s="89"/>
      <c r="M167" s="89"/>
      <c r="N167" s="89"/>
      <c r="O167" s="89"/>
      <c r="P167" s="89"/>
      <c r="Q167" s="89"/>
      <c r="R167" s="89">
        <v>150000</v>
      </c>
      <c r="S167" s="89">
        <v>150000</v>
      </c>
      <c r="T167" s="89"/>
      <c r="U167" s="89"/>
      <c r="V167" s="89"/>
      <c r="W167" s="89"/>
    </row>
    <row r="168" ht="21.75" customHeight="1" spans="1:23">
      <c r="A168" s="79" t="s">
        <v>489</v>
      </c>
      <c r="B168" s="79" t="s">
        <v>564</v>
      </c>
      <c r="C168" s="79" t="s">
        <v>565</v>
      </c>
      <c r="D168" s="79" t="s">
        <v>85</v>
      </c>
      <c r="E168" s="79" t="s">
        <v>155</v>
      </c>
      <c r="F168" s="79" t="s">
        <v>156</v>
      </c>
      <c r="G168" s="79" t="s">
        <v>438</v>
      </c>
      <c r="H168" s="79" t="s">
        <v>439</v>
      </c>
      <c r="I168" s="89">
        <v>160000</v>
      </c>
      <c r="J168" s="89"/>
      <c r="K168" s="89"/>
      <c r="L168" s="89"/>
      <c r="M168" s="89"/>
      <c r="N168" s="89"/>
      <c r="O168" s="89"/>
      <c r="P168" s="89"/>
      <c r="Q168" s="89"/>
      <c r="R168" s="89">
        <v>160000</v>
      </c>
      <c r="S168" s="89">
        <v>160000</v>
      </c>
      <c r="T168" s="89"/>
      <c r="U168" s="89"/>
      <c r="V168" s="89"/>
      <c r="W168" s="89"/>
    </row>
    <row r="169" ht="21.75" customHeight="1" spans="1:23">
      <c r="A169" s="79" t="s">
        <v>489</v>
      </c>
      <c r="B169" s="79" t="s">
        <v>564</v>
      </c>
      <c r="C169" s="79" t="s">
        <v>565</v>
      </c>
      <c r="D169" s="79" t="s">
        <v>85</v>
      </c>
      <c r="E169" s="79" t="s">
        <v>155</v>
      </c>
      <c r="F169" s="79" t="s">
        <v>156</v>
      </c>
      <c r="G169" s="79" t="s">
        <v>316</v>
      </c>
      <c r="H169" s="79" t="s">
        <v>317</v>
      </c>
      <c r="I169" s="89">
        <v>110000</v>
      </c>
      <c r="J169" s="89"/>
      <c r="K169" s="89"/>
      <c r="L169" s="89"/>
      <c r="M169" s="89"/>
      <c r="N169" s="89"/>
      <c r="O169" s="89"/>
      <c r="P169" s="89"/>
      <c r="Q169" s="89"/>
      <c r="R169" s="89">
        <v>110000</v>
      </c>
      <c r="S169" s="89">
        <v>110000</v>
      </c>
      <c r="T169" s="89"/>
      <c r="U169" s="89"/>
      <c r="V169" s="89"/>
      <c r="W169" s="89"/>
    </row>
    <row r="170" ht="21.75" customHeight="1" spans="1:23">
      <c r="A170" s="79" t="s">
        <v>489</v>
      </c>
      <c r="B170" s="79" t="s">
        <v>564</v>
      </c>
      <c r="C170" s="79" t="s">
        <v>565</v>
      </c>
      <c r="D170" s="79" t="s">
        <v>85</v>
      </c>
      <c r="E170" s="79" t="s">
        <v>155</v>
      </c>
      <c r="F170" s="79" t="s">
        <v>156</v>
      </c>
      <c r="G170" s="79" t="s">
        <v>486</v>
      </c>
      <c r="H170" s="79" t="s">
        <v>487</v>
      </c>
      <c r="I170" s="89">
        <v>40000000</v>
      </c>
      <c r="J170" s="89"/>
      <c r="K170" s="89"/>
      <c r="L170" s="89"/>
      <c r="M170" s="89"/>
      <c r="N170" s="89"/>
      <c r="O170" s="89"/>
      <c r="P170" s="89"/>
      <c r="Q170" s="89"/>
      <c r="R170" s="89">
        <v>40000000</v>
      </c>
      <c r="S170" s="89">
        <v>40000000</v>
      </c>
      <c r="T170" s="89"/>
      <c r="U170" s="89"/>
      <c r="V170" s="89"/>
      <c r="W170" s="89"/>
    </row>
    <row r="171" ht="21.75" customHeight="1" spans="1:23">
      <c r="A171" s="79" t="s">
        <v>489</v>
      </c>
      <c r="B171" s="79" t="s">
        <v>564</v>
      </c>
      <c r="C171" s="79" t="s">
        <v>565</v>
      </c>
      <c r="D171" s="79" t="s">
        <v>85</v>
      </c>
      <c r="E171" s="79" t="s">
        <v>155</v>
      </c>
      <c r="F171" s="79" t="s">
        <v>156</v>
      </c>
      <c r="G171" s="79" t="s">
        <v>432</v>
      </c>
      <c r="H171" s="79" t="s">
        <v>433</v>
      </c>
      <c r="I171" s="89">
        <v>2573000</v>
      </c>
      <c r="J171" s="89"/>
      <c r="K171" s="89"/>
      <c r="L171" s="89"/>
      <c r="M171" s="89"/>
      <c r="N171" s="89"/>
      <c r="O171" s="89"/>
      <c r="P171" s="89"/>
      <c r="Q171" s="89"/>
      <c r="R171" s="89">
        <v>2573000</v>
      </c>
      <c r="S171" s="89">
        <v>2573000</v>
      </c>
      <c r="T171" s="89"/>
      <c r="U171" s="89"/>
      <c r="V171" s="89"/>
      <c r="W171" s="89"/>
    </row>
    <row r="172" ht="21.75" customHeight="1" spans="1:23">
      <c r="A172" s="79" t="s">
        <v>489</v>
      </c>
      <c r="B172" s="79" t="s">
        <v>564</v>
      </c>
      <c r="C172" s="79" t="s">
        <v>565</v>
      </c>
      <c r="D172" s="79" t="s">
        <v>85</v>
      </c>
      <c r="E172" s="79" t="s">
        <v>155</v>
      </c>
      <c r="F172" s="79" t="s">
        <v>156</v>
      </c>
      <c r="G172" s="79" t="s">
        <v>303</v>
      </c>
      <c r="H172" s="79" t="s">
        <v>302</v>
      </c>
      <c r="I172" s="89">
        <v>890000</v>
      </c>
      <c r="J172" s="89"/>
      <c r="K172" s="89"/>
      <c r="L172" s="89"/>
      <c r="M172" s="89"/>
      <c r="N172" s="89"/>
      <c r="O172" s="89"/>
      <c r="P172" s="89"/>
      <c r="Q172" s="89"/>
      <c r="R172" s="89">
        <v>890000</v>
      </c>
      <c r="S172" s="89">
        <v>890000</v>
      </c>
      <c r="T172" s="89"/>
      <c r="U172" s="89"/>
      <c r="V172" s="89"/>
      <c r="W172" s="89"/>
    </row>
    <row r="173" ht="21.75" customHeight="1" spans="1:23">
      <c r="A173" s="79" t="s">
        <v>489</v>
      </c>
      <c r="B173" s="79" t="s">
        <v>564</v>
      </c>
      <c r="C173" s="79" t="s">
        <v>565</v>
      </c>
      <c r="D173" s="79" t="s">
        <v>85</v>
      </c>
      <c r="E173" s="79" t="s">
        <v>155</v>
      </c>
      <c r="F173" s="79" t="s">
        <v>156</v>
      </c>
      <c r="G173" s="79" t="s">
        <v>351</v>
      </c>
      <c r="H173" s="79" t="s">
        <v>350</v>
      </c>
      <c r="I173" s="89">
        <v>160000</v>
      </c>
      <c r="J173" s="89"/>
      <c r="K173" s="89"/>
      <c r="L173" s="89"/>
      <c r="M173" s="89"/>
      <c r="N173" s="89"/>
      <c r="O173" s="89"/>
      <c r="P173" s="89"/>
      <c r="Q173" s="89"/>
      <c r="R173" s="89">
        <v>160000</v>
      </c>
      <c r="S173" s="89">
        <v>160000</v>
      </c>
      <c r="T173" s="89"/>
      <c r="U173" s="89"/>
      <c r="V173" s="89"/>
      <c r="W173" s="89"/>
    </row>
    <row r="174" ht="21.75" customHeight="1" spans="1:23">
      <c r="A174" s="79" t="s">
        <v>489</v>
      </c>
      <c r="B174" s="79" t="s">
        <v>564</v>
      </c>
      <c r="C174" s="79" t="s">
        <v>565</v>
      </c>
      <c r="D174" s="79" t="s">
        <v>85</v>
      </c>
      <c r="E174" s="79" t="s">
        <v>155</v>
      </c>
      <c r="F174" s="79" t="s">
        <v>156</v>
      </c>
      <c r="G174" s="79" t="s">
        <v>320</v>
      </c>
      <c r="H174" s="79" t="s">
        <v>321</v>
      </c>
      <c r="I174" s="89">
        <v>152000</v>
      </c>
      <c r="J174" s="89"/>
      <c r="K174" s="89"/>
      <c r="L174" s="89"/>
      <c r="M174" s="89"/>
      <c r="N174" s="89"/>
      <c r="O174" s="89"/>
      <c r="P174" s="89"/>
      <c r="Q174" s="89"/>
      <c r="R174" s="89">
        <v>152000</v>
      </c>
      <c r="S174" s="89">
        <v>152000</v>
      </c>
      <c r="T174" s="89"/>
      <c r="U174" s="89"/>
      <c r="V174" s="89"/>
      <c r="W174" s="89"/>
    </row>
    <row r="175" ht="21.75" customHeight="1" spans="1:23">
      <c r="A175" s="79" t="s">
        <v>426</v>
      </c>
      <c r="B175" s="79" t="s">
        <v>566</v>
      </c>
      <c r="C175" s="79" t="s">
        <v>567</v>
      </c>
      <c r="D175" s="79" t="s">
        <v>87</v>
      </c>
      <c r="E175" s="79" t="s">
        <v>159</v>
      </c>
      <c r="F175" s="79" t="s">
        <v>160</v>
      </c>
      <c r="G175" s="79" t="s">
        <v>320</v>
      </c>
      <c r="H175" s="79" t="s">
        <v>321</v>
      </c>
      <c r="I175" s="89">
        <v>12000</v>
      </c>
      <c r="J175" s="89">
        <v>12000</v>
      </c>
      <c r="K175" s="89">
        <v>12000</v>
      </c>
      <c r="L175" s="89"/>
      <c r="M175" s="89"/>
      <c r="N175" s="89"/>
      <c r="O175" s="89"/>
      <c r="P175" s="89"/>
      <c r="Q175" s="89"/>
      <c r="R175" s="89"/>
      <c r="S175" s="89"/>
      <c r="T175" s="89"/>
      <c r="U175" s="89"/>
      <c r="V175" s="89"/>
      <c r="W175" s="89"/>
    </row>
    <row r="176" ht="21.75" customHeight="1" spans="1:23">
      <c r="A176" s="79" t="s">
        <v>429</v>
      </c>
      <c r="B176" s="79" t="s">
        <v>568</v>
      </c>
      <c r="C176" s="79" t="s">
        <v>569</v>
      </c>
      <c r="D176" s="79" t="s">
        <v>87</v>
      </c>
      <c r="E176" s="79" t="s">
        <v>159</v>
      </c>
      <c r="F176" s="79" t="s">
        <v>160</v>
      </c>
      <c r="G176" s="79" t="s">
        <v>308</v>
      </c>
      <c r="H176" s="79" t="s">
        <v>309</v>
      </c>
      <c r="I176" s="89">
        <v>10000</v>
      </c>
      <c r="J176" s="89"/>
      <c r="K176" s="89"/>
      <c r="L176" s="89"/>
      <c r="M176" s="89"/>
      <c r="N176" s="89"/>
      <c r="O176" s="89"/>
      <c r="P176" s="89"/>
      <c r="Q176" s="89"/>
      <c r="R176" s="89">
        <v>10000</v>
      </c>
      <c r="S176" s="89">
        <v>10000</v>
      </c>
      <c r="T176" s="89"/>
      <c r="U176" s="89"/>
      <c r="V176" s="89"/>
      <c r="W176" s="89"/>
    </row>
    <row r="177" ht="21.75" customHeight="1" spans="1:23">
      <c r="A177" s="79" t="s">
        <v>429</v>
      </c>
      <c r="B177" s="79" t="s">
        <v>568</v>
      </c>
      <c r="C177" s="79" t="s">
        <v>569</v>
      </c>
      <c r="D177" s="79" t="s">
        <v>87</v>
      </c>
      <c r="E177" s="79" t="s">
        <v>159</v>
      </c>
      <c r="F177" s="79" t="s">
        <v>160</v>
      </c>
      <c r="G177" s="79" t="s">
        <v>355</v>
      </c>
      <c r="H177" s="79" t="s">
        <v>356</v>
      </c>
      <c r="I177" s="89">
        <v>20000</v>
      </c>
      <c r="J177" s="89"/>
      <c r="K177" s="89"/>
      <c r="L177" s="89"/>
      <c r="M177" s="89"/>
      <c r="N177" s="89"/>
      <c r="O177" s="89"/>
      <c r="P177" s="89"/>
      <c r="Q177" s="89"/>
      <c r="R177" s="89">
        <v>20000</v>
      </c>
      <c r="S177" s="89">
        <v>20000</v>
      </c>
      <c r="T177" s="89"/>
      <c r="U177" s="89"/>
      <c r="V177" s="89"/>
      <c r="W177" s="89"/>
    </row>
    <row r="178" ht="21.75" customHeight="1" spans="1:23">
      <c r="A178" s="79" t="s">
        <v>429</v>
      </c>
      <c r="B178" s="79" t="s">
        <v>568</v>
      </c>
      <c r="C178" s="79" t="s">
        <v>569</v>
      </c>
      <c r="D178" s="79" t="s">
        <v>87</v>
      </c>
      <c r="E178" s="79" t="s">
        <v>159</v>
      </c>
      <c r="F178" s="79" t="s">
        <v>160</v>
      </c>
      <c r="G178" s="79" t="s">
        <v>310</v>
      </c>
      <c r="H178" s="79" t="s">
        <v>311</v>
      </c>
      <c r="I178" s="89">
        <v>20000</v>
      </c>
      <c r="J178" s="89"/>
      <c r="K178" s="89"/>
      <c r="L178" s="89"/>
      <c r="M178" s="89"/>
      <c r="N178" s="89"/>
      <c r="O178" s="89"/>
      <c r="P178" s="89"/>
      <c r="Q178" s="89"/>
      <c r="R178" s="89">
        <v>20000</v>
      </c>
      <c r="S178" s="89">
        <v>20000</v>
      </c>
      <c r="T178" s="89"/>
      <c r="U178" s="89"/>
      <c r="V178" s="89"/>
      <c r="W178" s="89"/>
    </row>
    <row r="179" ht="21.75" customHeight="1" spans="1:23">
      <c r="A179" s="79" t="s">
        <v>429</v>
      </c>
      <c r="B179" s="79" t="s">
        <v>568</v>
      </c>
      <c r="C179" s="79" t="s">
        <v>569</v>
      </c>
      <c r="D179" s="79" t="s">
        <v>87</v>
      </c>
      <c r="E179" s="79" t="s">
        <v>159</v>
      </c>
      <c r="F179" s="79" t="s">
        <v>160</v>
      </c>
      <c r="G179" s="79" t="s">
        <v>484</v>
      </c>
      <c r="H179" s="79" t="s">
        <v>485</v>
      </c>
      <c r="I179" s="89">
        <v>11590000</v>
      </c>
      <c r="J179" s="89"/>
      <c r="K179" s="89"/>
      <c r="L179" s="89"/>
      <c r="M179" s="89"/>
      <c r="N179" s="89"/>
      <c r="O179" s="89"/>
      <c r="P179" s="89"/>
      <c r="Q179" s="89"/>
      <c r="R179" s="89">
        <v>11590000</v>
      </c>
      <c r="S179" s="89">
        <v>11590000</v>
      </c>
      <c r="T179" s="89"/>
      <c r="U179" s="89"/>
      <c r="V179" s="89"/>
      <c r="W179" s="89"/>
    </row>
    <row r="180" ht="21.75" customHeight="1" spans="1:23">
      <c r="A180" s="79" t="s">
        <v>429</v>
      </c>
      <c r="B180" s="79" t="s">
        <v>568</v>
      </c>
      <c r="C180" s="79" t="s">
        <v>569</v>
      </c>
      <c r="D180" s="79" t="s">
        <v>87</v>
      </c>
      <c r="E180" s="79" t="s">
        <v>159</v>
      </c>
      <c r="F180" s="79" t="s">
        <v>160</v>
      </c>
      <c r="G180" s="79" t="s">
        <v>486</v>
      </c>
      <c r="H180" s="79" t="s">
        <v>487</v>
      </c>
      <c r="I180" s="89">
        <v>650000</v>
      </c>
      <c r="J180" s="89"/>
      <c r="K180" s="89"/>
      <c r="L180" s="89"/>
      <c r="M180" s="89"/>
      <c r="N180" s="89"/>
      <c r="O180" s="89"/>
      <c r="P180" s="89"/>
      <c r="Q180" s="89"/>
      <c r="R180" s="89">
        <v>650000</v>
      </c>
      <c r="S180" s="89">
        <v>650000</v>
      </c>
      <c r="T180" s="89"/>
      <c r="U180" s="89"/>
      <c r="V180" s="89"/>
      <c r="W180" s="89"/>
    </row>
    <row r="181" ht="21.75" customHeight="1" spans="1:23">
      <c r="A181" s="79" t="s">
        <v>429</v>
      </c>
      <c r="B181" s="79" t="s">
        <v>568</v>
      </c>
      <c r="C181" s="79" t="s">
        <v>569</v>
      </c>
      <c r="D181" s="79" t="s">
        <v>87</v>
      </c>
      <c r="E181" s="79" t="s">
        <v>159</v>
      </c>
      <c r="F181" s="79" t="s">
        <v>160</v>
      </c>
      <c r="G181" s="79" t="s">
        <v>432</v>
      </c>
      <c r="H181" s="79" t="s">
        <v>433</v>
      </c>
      <c r="I181" s="89">
        <v>210000</v>
      </c>
      <c r="J181" s="89"/>
      <c r="K181" s="89"/>
      <c r="L181" s="89"/>
      <c r="M181" s="89"/>
      <c r="N181" s="89"/>
      <c r="O181" s="89"/>
      <c r="P181" s="89"/>
      <c r="Q181" s="89"/>
      <c r="R181" s="89">
        <v>210000</v>
      </c>
      <c r="S181" s="89">
        <v>210000</v>
      </c>
      <c r="T181" s="89"/>
      <c r="U181" s="89"/>
      <c r="V181" s="89"/>
      <c r="W181" s="89"/>
    </row>
    <row r="182" ht="21.75" customHeight="1" spans="1:23">
      <c r="A182" s="79" t="s">
        <v>429</v>
      </c>
      <c r="B182" s="79" t="s">
        <v>570</v>
      </c>
      <c r="C182" s="79" t="s">
        <v>512</v>
      </c>
      <c r="D182" s="79" t="s">
        <v>87</v>
      </c>
      <c r="E182" s="79" t="s">
        <v>151</v>
      </c>
      <c r="F182" s="79" t="s">
        <v>152</v>
      </c>
      <c r="G182" s="79" t="s">
        <v>486</v>
      </c>
      <c r="H182" s="79" t="s">
        <v>487</v>
      </c>
      <c r="I182" s="89">
        <v>2000</v>
      </c>
      <c r="J182" s="89">
        <v>2000</v>
      </c>
      <c r="K182" s="89">
        <v>2000</v>
      </c>
      <c r="L182" s="89"/>
      <c r="M182" s="89"/>
      <c r="N182" s="89"/>
      <c r="O182" s="89"/>
      <c r="P182" s="89"/>
      <c r="Q182" s="89"/>
      <c r="R182" s="89"/>
      <c r="S182" s="89"/>
      <c r="T182" s="89"/>
      <c r="U182" s="89"/>
      <c r="V182" s="89"/>
      <c r="W182" s="89"/>
    </row>
    <row r="183" ht="21.75" customHeight="1" spans="1:23">
      <c r="A183" s="79" t="s">
        <v>429</v>
      </c>
      <c r="B183" s="79" t="s">
        <v>571</v>
      </c>
      <c r="C183" s="79" t="s">
        <v>467</v>
      </c>
      <c r="D183" s="79" t="s">
        <v>87</v>
      </c>
      <c r="E183" s="79" t="s">
        <v>173</v>
      </c>
      <c r="F183" s="79" t="s">
        <v>174</v>
      </c>
      <c r="G183" s="79" t="s">
        <v>432</v>
      </c>
      <c r="H183" s="79" t="s">
        <v>433</v>
      </c>
      <c r="I183" s="89">
        <v>525000</v>
      </c>
      <c r="J183" s="89">
        <v>525000</v>
      </c>
      <c r="K183" s="89">
        <v>525000</v>
      </c>
      <c r="L183" s="89"/>
      <c r="M183" s="89"/>
      <c r="N183" s="89"/>
      <c r="O183" s="89"/>
      <c r="P183" s="89"/>
      <c r="Q183" s="89"/>
      <c r="R183" s="89"/>
      <c r="S183" s="89"/>
      <c r="T183" s="89"/>
      <c r="U183" s="89"/>
      <c r="V183" s="89"/>
      <c r="W183" s="89"/>
    </row>
    <row r="184" ht="21.75" customHeight="1" spans="1:23">
      <c r="A184" s="79" t="s">
        <v>426</v>
      </c>
      <c r="B184" s="79" t="s">
        <v>572</v>
      </c>
      <c r="C184" s="79" t="s">
        <v>517</v>
      </c>
      <c r="D184" s="79" t="s">
        <v>89</v>
      </c>
      <c r="E184" s="79" t="s">
        <v>159</v>
      </c>
      <c r="F184" s="79" t="s">
        <v>160</v>
      </c>
      <c r="G184" s="79" t="s">
        <v>320</v>
      </c>
      <c r="H184" s="79" t="s">
        <v>321</v>
      </c>
      <c r="I184" s="89">
        <v>7500</v>
      </c>
      <c r="J184" s="89">
        <v>7500</v>
      </c>
      <c r="K184" s="89">
        <v>7500</v>
      </c>
      <c r="L184" s="89"/>
      <c r="M184" s="89"/>
      <c r="N184" s="89"/>
      <c r="O184" s="89"/>
      <c r="P184" s="89"/>
      <c r="Q184" s="89"/>
      <c r="R184" s="89"/>
      <c r="S184" s="89"/>
      <c r="T184" s="89"/>
      <c r="U184" s="89"/>
      <c r="V184" s="89"/>
      <c r="W184" s="89"/>
    </row>
    <row r="185" ht="21.75" customHeight="1" spans="1:23">
      <c r="A185" s="79" t="s">
        <v>429</v>
      </c>
      <c r="B185" s="79" t="s">
        <v>573</v>
      </c>
      <c r="C185" s="79" t="s">
        <v>574</v>
      </c>
      <c r="D185" s="79" t="s">
        <v>89</v>
      </c>
      <c r="E185" s="79" t="s">
        <v>195</v>
      </c>
      <c r="F185" s="79" t="s">
        <v>196</v>
      </c>
      <c r="G185" s="79" t="s">
        <v>432</v>
      </c>
      <c r="H185" s="79" t="s">
        <v>433</v>
      </c>
      <c r="I185" s="89">
        <v>50000</v>
      </c>
      <c r="J185" s="89">
        <v>50000</v>
      </c>
      <c r="K185" s="89">
        <v>50000</v>
      </c>
      <c r="L185" s="89"/>
      <c r="M185" s="89"/>
      <c r="N185" s="89"/>
      <c r="O185" s="89"/>
      <c r="P185" s="89"/>
      <c r="Q185" s="89"/>
      <c r="R185" s="89"/>
      <c r="S185" s="89"/>
      <c r="T185" s="89"/>
      <c r="U185" s="89"/>
      <c r="V185" s="89"/>
      <c r="W185" s="89"/>
    </row>
    <row r="186" ht="21.75" customHeight="1" spans="1:23">
      <c r="A186" s="79" t="s">
        <v>429</v>
      </c>
      <c r="B186" s="79" t="s">
        <v>575</v>
      </c>
      <c r="C186" s="79" t="s">
        <v>576</v>
      </c>
      <c r="D186" s="79" t="s">
        <v>89</v>
      </c>
      <c r="E186" s="79" t="s">
        <v>159</v>
      </c>
      <c r="F186" s="79" t="s">
        <v>160</v>
      </c>
      <c r="G186" s="79" t="s">
        <v>500</v>
      </c>
      <c r="H186" s="79" t="s">
        <v>501</v>
      </c>
      <c r="I186" s="89">
        <v>20000</v>
      </c>
      <c r="J186" s="89"/>
      <c r="K186" s="89"/>
      <c r="L186" s="89"/>
      <c r="M186" s="89"/>
      <c r="N186" s="89"/>
      <c r="O186" s="89"/>
      <c r="P186" s="89"/>
      <c r="Q186" s="89"/>
      <c r="R186" s="89">
        <v>20000</v>
      </c>
      <c r="S186" s="89">
        <v>20000</v>
      </c>
      <c r="T186" s="89"/>
      <c r="U186" s="89"/>
      <c r="V186" s="89"/>
      <c r="W186" s="89"/>
    </row>
    <row r="187" ht="21.75" customHeight="1" spans="1:23">
      <c r="A187" s="79" t="s">
        <v>429</v>
      </c>
      <c r="B187" s="79" t="s">
        <v>575</v>
      </c>
      <c r="C187" s="79" t="s">
        <v>576</v>
      </c>
      <c r="D187" s="79" t="s">
        <v>89</v>
      </c>
      <c r="E187" s="79" t="s">
        <v>159</v>
      </c>
      <c r="F187" s="79" t="s">
        <v>160</v>
      </c>
      <c r="G187" s="79" t="s">
        <v>502</v>
      </c>
      <c r="H187" s="79" t="s">
        <v>503</v>
      </c>
      <c r="I187" s="89">
        <v>228500</v>
      </c>
      <c r="J187" s="89"/>
      <c r="K187" s="89"/>
      <c r="L187" s="89"/>
      <c r="M187" s="89"/>
      <c r="N187" s="89"/>
      <c r="O187" s="89"/>
      <c r="P187" s="89"/>
      <c r="Q187" s="89"/>
      <c r="R187" s="89">
        <v>228500</v>
      </c>
      <c r="S187" s="89">
        <v>228500</v>
      </c>
      <c r="T187" s="89"/>
      <c r="U187" s="89"/>
      <c r="V187" s="89"/>
      <c r="W187" s="89"/>
    </row>
    <row r="188" ht="21.75" customHeight="1" spans="1:23">
      <c r="A188" s="79" t="s">
        <v>429</v>
      </c>
      <c r="B188" s="79" t="s">
        <v>577</v>
      </c>
      <c r="C188" s="79" t="s">
        <v>512</v>
      </c>
      <c r="D188" s="79" t="s">
        <v>89</v>
      </c>
      <c r="E188" s="79" t="s">
        <v>151</v>
      </c>
      <c r="F188" s="79" t="s">
        <v>152</v>
      </c>
      <c r="G188" s="79" t="s">
        <v>486</v>
      </c>
      <c r="H188" s="79" t="s">
        <v>487</v>
      </c>
      <c r="I188" s="89">
        <v>2000</v>
      </c>
      <c r="J188" s="89">
        <v>2000</v>
      </c>
      <c r="K188" s="89">
        <v>2000</v>
      </c>
      <c r="L188" s="89"/>
      <c r="M188" s="89"/>
      <c r="N188" s="89"/>
      <c r="O188" s="89"/>
      <c r="P188" s="89"/>
      <c r="Q188" s="89"/>
      <c r="R188" s="89"/>
      <c r="S188" s="89"/>
      <c r="T188" s="89"/>
      <c r="U188" s="89"/>
      <c r="V188" s="89"/>
      <c r="W188" s="89"/>
    </row>
    <row r="189" ht="21.75" customHeight="1" spans="1:23">
      <c r="A189" s="79" t="s">
        <v>489</v>
      </c>
      <c r="B189" s="79" t="s">
        <v>578</v>
      </c>
      <c r="C189" s="79" t="s">
        <v>510</v>
      </c>
      <c r="D189" s="79" t="s">
        <v>89</v>
      </c>
      <c r="E189" s="79" t="s">
        <v>159</v>
      </c>
      <c r="F189" s="79" t="s">
        <v>160</v>
      </c>
      <c r="G189" s="79" t="s">
        <v>306</v>
      </c>
      <c r="H189" s="79" t="s">
        <v>307</v>
      </c>
      <c r="I189" s="89">
        <v>102700</v>
      </c>
      <c r="J189" s="89"/>
      <c r="K189" s="89"/>
      <c r="L189" s="89"/>
      <c r="M189" s="89"/>
      <c r="N189" s="89"/>
      <c r="O189" s="89"/>
      <c r="P189" s="89"/>
      <c r="Q189" s="89"/>
      <c r="R189" s="89">
        <v>102700</v>
      </c>
      <c r="S189" s="89">
        <v>102700</v>
      </c>
      <c r="T189" s="89"/>
      <c r="U189" s="89"/>
      <c r="V189" s="89"/>
      <c r="W189" s="89"/>
    </row>
    <row r="190" ht="21.75" customHeight="1" spans="1:23">
      <c r="A190" s="79" t="s">
        <v>489</v>
      </c>
      <c r="B190" s="79" t="s">
        <v>578</v>
      </c>
      <c r="C190" s="79" t="s">
        <v>510</v>
      </c>
      <c r="D190" s="79" t="s">
        <v>89</v>
      </c>
      <c r="E190" s="79" t="s">
        <v>159</v>
      </c>
      <c r="F190" s="79" t="s">
        <v>160</v>
      </c>
      <c r="G190" s="79" t="s">
        <v>436</v>
      </c>
      <c r="H190" s="79" t="s">
        <v>437</v>
      </c>
      <c r="I190" s="89">
        <v>100000</v>
      </c>
      <c r="J190" s="89"/>
      <c r="K190" s="89"/>
      <c r="L190" s="89"/>
      <c r="M190" s="89"/>
      <c r="N190" s="89"/>
      <c r="O190" s="89"/>
      <c r="P190" s="89"/>
      <c r="Q190" s="89"/>
      <c r="R190" s="89">
        <v>100000</v>
      </c>
      <c r="S190" s="89">
        <v>100000</v>
      </c>
      <c r="T190" s="89"/>
      <c r="U190" s="89"/>
      <c r="V190" s="89"/>
      <c r="W190" s="89"/>
    </row>
    <row r="191" ht="21.75" customHeight="1" spans="1:23">
      <c r="A191" s="79" t="s">
        <v>489</v>
      </c>
      <c r="B191" s="79" t="s">
        <v>578</v>
      </c>
      <c r="C191" s="79" t="s">
        <v>510</v>
      </c>
      <c r="D191" s="79" t="s">
        <v>89</v>
      </c>
      <c r="E191" s="79" t="s">
        <v>159</v>
      </c>
      <c r="F191" s="79" t="s">
        <v>160</v>
      </c>
      <c r="G191" s="79" t="s">
        <v>308</v>
      </c>
      <c r="H191" s="79" t="s">
        <v>309</v>
      </c>
      <c r="I191" s="89">
        <v>30000</v>
      </c>
      <c r="J191" s="89"/>
      <c r="K191" s="89"/>
      <c r="L191" s="89"/>
      <c r="M191" s="89"/>
      <c r="N191" s="89"/>
      <c r="O191" s="89"/>
      <c r="P191" s="89"/>
      <c r="Q191" s="89"/>
      <c r="R191" s="89">
        <v>30000</v>
      </c>
      <c r="S191" s="89">
        <v>30000</v>
      </c>
      <c r="T191" s="89"/>
      <c r="U191" s="89"/>
      <c r="V191" s="89"/>
      <c r="W191" s="89"/>
    </row>
    <row r="192" ht="21.75" customHeight="1" spans="1:23">
      <c r="A192" s="79" t="s">
        <v>489</v>
      </c>
      <c r="B192" s="79" t="s">
        <v>578</v>
      </c>
      <c r="C192" s="79" t="s">
        <v>510</v>
      </c>
      <c r="D192" s="79" t="s">
        <v>89</v>
      </c>
      <c r="E192" s="79" t="s">
        <v>159</v>
      </c>
      <c r="F192" s="79" t="s">
        <v>160</v>
      </c>
      <c r="G192" s="79" t="s">
        <v>355</v>
      </c>
      <c r="H192" s="79" t="s">
        <v>356</v>
      </c>
      <c r="I192" s="89">
        <v>40000</v>
      </c>
      <c r="J192" s="89"/>
      <c r="K192" s="89"/>
      <c r="L192" s="89"/>
      <c r="M192" s="89"/>
      <c r="N192" s="89"/>
      <c r="O192" s="89"/>
      <c r="P192" s="89"/>
      <c r="Q192" s="89"/>
      <c r="R192" s="89">
        <v>40000</v>
      </c>
      <c r="S192" s="89">
        <v>40000</v>
      </c>
      <c r="T192" s="89"/>
      <c r="U192" s="89"/>
      <c r="V192" s="89"/>
      <c r="W192" s="89"/>
    </row>
    <row r="193" ht="21.75" customHeight="1" spans="1:23">
      <c r="A193" s="79" t="s">
        <v>489</v>
      </c>
      <c r="B193" s="79" t="s">
        <v>578</v>
      </c>
      <c r="C193" s="79" t="s">
        <v>510</v>
      </c>
      <c r="D193" s="79" t="s">
        <v>89</v>
      </c>
      <c r="E193" s="79" t="s">
        <v>159</v>
      </c>
      <c r="F193" s="79" t="s">
        <v>160</v>
      </c>
      <c r="G193" s="79" t="s">
        <v>310</v>
      </c>
      <c r="H193" s="79" t="s">
        <v>311</v>
      </c>
      <c r="I193" s="89">
        <v>40000</v>
      </c>
      <c r="J193" s="89"/>
      <c r="K193" s="89"/>
      <c r="L193" s="89"/>
      <c r="M193" s="89"/>
      <c r="N193" s="89"/>
      <c r="O193" s="89"/>
      <c r="P193" s="89"/>
      <c r="Q193" s="89"/>
      <c r="R193" s="89">
        <v>40000</v>
      </c>
      <c r="S193" s="89">
        <v>40000</v>
      </c>
      <c r="T193" s="89"/>
      <c r="U193" s="89"/>
      <c r="V193" s="89"/>
      <c r="W193" s="89"/>
    </row>
    <row r="194" ht="21.75" customHeight="1" spans="1:23">
      <c r="A194" s="79" t="s">
        <v>489</v>
      </c>
      <c r="B194" s="79" t="s">
        <v>578</v>
      </c>
      <c r="C194" s="79" t="s">
        <v>510</v>
      </c>
      <c r="D194" s="79" t="s">
        <v>89</v>
      </c>
      <c r="E194" s="79" t="s">
        <v>159</v>
      </c>
      <c r="F194" s="79" t="s">
        <v>160</v>
      </c>
      <c r="G194" s="79" t="s">
        <v>494</v>
      </c>
      <c r="H194" s="79" t="s">
        <v>495</v>
      </c>
      <c r="I194" s="89">
        <v>55000</v>
      </c>
      <c r="J194" s="89"/>
      <c r="K194" s="89"/>
      <c r="L194" s="89"/>
      <c r="M194" s="89"/>
      <c r="N194" s="89"/>
      <c r="O194" s="89"/>
      <c r="P194" s="89"/>
      <c r="Q194" s="89"/>
      <c r="R194" s="89">
        <v>55000</v>
      </c>
      <c r="S194" s="89">
        <v>55000</v>
      </c>
      <c r="T194" s="89"/>
      <c r="U194" s="89"/>
      <c r="V194" s="89"/>
      <c r="W194" s="89"/>
    </row>
    <row r="195" ht="21.75" customHeight="1" spans="1:23">
      <c r="A195" s="79" t="s">
        <v>489</v>
      </c>
      <c r="B195" s="79" t="s">
        <v>578</v>
      </c>
      <c r="C195" s="79" t="s">
        <v>510</v>
      </c>
      <c r="D195" s="79" t="s">
        <v>89</v>
      </c>
      <c r="E195" s="79" t="s">
        <v>159</v>
      </c>
      <c r="F195" s="79" t="s">
        <v>160</v>
      </c>
      <c r="G195" s="79" t="s">
        <v>314</v>
      </c>
      <c r="H195" s="79" t="s">
        <v>315</v>
      </c>
      <c r="I195" s="89">
        <v>160000</v>
      </c>
      <c r="J195" s="89"/>
      <c r="K195" s="89"/>
      <c r="L195" s="89"/>
      <c r="M195" s="89"/>
      <c r="N195" s="89"/>
      <c r="O195" s="89"/>
      <c r="P195" s="89"/>
      <c r="Q195" s="89"/>
      <c r="R195" s="89">
        <v>160000</v>
      </c>
      <c r="S195" s="89">
        <v>160000</v>
      </c>
      <c r="T195" s="89"/>
      <c r="U195" s="89"/>
      <c r="V195" s="89"/>
      <c r="W195" s="89"/>
    </row>
    <row r="196" ht="21.75" customHeight="1" spans="1:23">
      <c r="A196" s="79" t="s">
        <v>489</v>
      </c>
      <c r="B196" s="79" t="s">
        <v>578</v>
      </c>
      <c r="C196" s="79" t="s">
        <v>510</v>
      </c>
      <c r="D196" s="79" t="s">
        <v>89</v>
      </c>
      <c r="E196" s="79" t="s">
        <v>159</v>
      </c>
      <c r="F196" s="79" t="s">
        <v>160</v>
      </c>
      <c r="G196" s="79" t="s">
        <v>316</v>
      </c>
      <c r="H196" s="79" t="s">
        <v>317</v>
      </c>
      <c r="I196" s="89">
        <v>50000</v>
      </c>
      <c r="J196" s="89"/>
      <c r="K196" s="89"/>
      <c r="L196" s="89"/>
      <c r="M196" s="89"/>
      <c r="N196" s="89"/>
      <c r="O196" s="89"/>
      <c r="P196" s="89"/>
      <c r="Q196" s="89"/>
      <c r="R196" s="89">
        <v>50000</v>
      </c>
      <c r="S196" s="89">
        <v>50000</v>
      </c>
      <c r="T196" s="89"/>
      <c r="U196" s="89"/>
      <c r="V196" s="89"/>
      <c r="W196" s="89"/>
    </row>
    <row r="197" ht="21.75" customHeight="1" spans="1:23">
      <c r="A197" s="79" t="s">
        <v>489</v>
      </c>
      <c r="B197" s="79" t="s">
        <v>578</v>
      </c>
      <c r="C197" s="79" t="s">
        <v>510</v>
      </c>
      <c r="D197" s="79" t="s">
        <v>89</v>
      </c>
      <c r="E197" s="79" t="s">
        <v>159</v>
      </c>
      <c r="F197" s="79" t="s">
        <v>160</v>
      </c>
      <c r="G197" s="79" t="s">
        <v>484</v>
      </c>
      <c r="H197" s="79" t="s">
        <v>485</v>
      </c>
      <c r="I197" s="89">
        <v>11060000</v>
      </c>
      <c r="J197" s="89"/>
      <c r="K197" s="89"/>
      <c r="L197" s="89"/>
      <c r="M197" s="89"/>
      <c r="N197" s="89"/>
      <c r="O197" s="89"/>
      <c r="P197" s="89"/>
      <c r="Q197" s="89"/>
      <c r="R197" s="89">
        <v>11060000</v>
      </c>
      <c r="S197" s="89">
        <v>11060000</v>
      </c>
      <c r="T197" s="89"/>
      <c r="U197" s="89"/>
      <c r="V197" s="89"/>
      <c r="W197" s="89"/>
    </row>
    <row r="198" ht="21.75" customHeight="1" spans="1:23">
      <c r="A198" s="79" t="s">
        <v>489</v>
      </c>
      <c r="B198" s="79" t="s">
        <v>578</v>
      </c>
      <c r="C198" s="79" t="s">
        <v>510</v>
      </c>
      <c r="D198" s="79" t="s">
        <v>89</v>
      </c>
      <c r="E198" s="79" t="s">
        <v>159</v>
      </c>
      <c r="F198" s="79" t="s">
        <v>160</v>
      </c>
      <c r="G198" s="79" t="s">
        <v>486</v>
      </c>
      <c r="H198" s="79" t="s">
        <v>487</v>
      </c>
      <c r="I198" s="89">
        <v>400000</v>
      </c>
      <c r="J198" s="89"/>
      <c r="K198" s="89"/>
      <c r="L198" s="89"/>
      <c r="M198" s="89"/>
      <c r="N198" s="89"/>
      <c r="O198" s="89"/>
      <c r="P198" s="89"/>
      <c r="Q198" s="89"/>
      <c r="R198" s="89">
        <v>400000</v>
      </c>
      <c r="S198" s="89">
        <v>400000</v>
      </c>
      <c r="T198" s="89"/>
      <c r="U198" s="89"/>
      <c r="V198" s="89"/>
      <c r="W198" s="89"/>
    </row>
    <row r="199" ht="21.75" customHeight="1" spans="1:23">
      <c r="A199" s="79" t="s">
        <v>489</v>
      </c>
      <c r="B199" s="79" t="s">
        <v>578</v>
      </c>
      <c r="C199" s="79" t="s">
        <v>510</v>
      </c>
      <c r="D199" s="79" t="s">
        <v>89</v>
      </c>
      <c r="E199" s="79" t="s">
        <v>159</v>
      </c>
      <c r="F199" s="79" t="s">
        <v>160</v>
      </c>
      <c r="G199" s="79" t="s">
        <v>432</v>
      </c>
      <c r="H199" s="79" t="s">
        <v>433</v>
      </c>
      <c r="I199" s="89">
        <v>370000</v>
      </c>
      <c r="J199" s="89"/>
      <c r="K199" s="89"/>
      <c r="L199" s="89"/>
      <c r="M199" s="89"/>
      <c r="N199" s="89"/>
      <c r="O199" s="89"/>
      <c r="P199" s="89"/>
      <c r="Q199" s="89"/>
      <c r="R199" s="89">
        <v>370000</v>
      </c>
      <c r="S199" s="89">
        <v>370000</v>
      </c>
      <c r="T199" s="89"/>
      <c r="U199" s="89"/>
      <c r="V199" s="89"/>
      <c r="W199" s="89"/>
    </row>
    <row r="200" ht="21.75" customHeight="1" spans="1:23">
      <c r="A200" s="79" t="s">
        <v>489</v>
      </c>
      <c r="B200" s="79" t="s">
        <v>578</v>
      </c>
      <c r="C200" s="79" t="s">
        <v>510</v>
      </c>
      <c r="D200" s="79" t="s">
        <v>89</v>
      </c>
      <c r="E200" s="79" t="s">
        <v>159</v>
      </c>
      <c r="F200" s="79" t="s">
        <v>160</v>
      </c>
      <c r="G200" s="79" t="s">
        <v>303</v>
      </c>
      <c r="H200" s="79" t="s">
        <v>302</v>
      </c>
      <c r="I200" s="89">
        <v>180000</v>
      </c>
      <c r="J200" s="89"/>
      <c r="K200" s="89"/>
      <c r="L200" s="89"/>
      <c r="M200" s="89"/>
      <c r="N200" s="89"/>
      <c r="O200" s="89"/>
      <c r="P200" s="89"/>
      <c r="Q200" s="89"/>
      <c r="R200" s="89">
        <v>180000</v>
      </c>
      <c r="S200" s="89">
        <v>180000</v>
      </c>
      <c r="T200" s="89"/>
      <c r="U200" s="89"/>
      <c r="V200" s="89"/>
      <c r="W200" s="89"/>
    </row>
    <row r="201" ht="21.75" customHeight="1" spans="1:23">
      <c r="A201" s="79" t="s">
        <v>429</v>
      </c>
      <c r="B201" s="79" t="s">
        <v>579</v>
      </c>
      <c r="C201" s="79" t="s">
        <v>510</v>
      </c>
      <c r="D201" s="79" t="s">
        <v>91</v>
      </c>
      <c r="E201" s="79" t="s">
        <v>159</v>
      </c>
      <c r="F201" s="79" t="s">
        <v>160</v>
      </c>
      <c r="G201" s="79" t="s">
        <v>306</v>
      </c>
      <c r="H201" s="79" t="s">
        <v>307</v>
      </c>
      <c r="I201" s="89">
        <v>70000</v>
      </c>
      <c r="J201" s="89"/>
      <c r="K201" s="89"/>
      <c r="L201" s="89"/>
      <c r="M201" s="89"/>
      <c r="N201" s="89"/>
      <c r="O201" s="89"/>
      <c r="P201" s="89"/>
      <c r="Q201" s="89"/>
      <c r="R201" s="89">
        <v>70000</v>
      </c>
      <c r="S201" s="89">
        <v>70000</v>
      </c>
      <c r="T201" s="89"/>
      <c r="U201" s="89"/>
      <c r="V201" s="89"/>
      <c r="W201" s="89"/>
    </row>
    <row r="202" ht="21.75" customHeight="1" spans="1:23">
      <c r="A202" s="79" t="s">
        <v>429</v>
      </c>
      <c r="B202" s="79" t="s">
        <v>579</v>
      </c>
      <c r="C202" s="79" t="s">
        <v>510</v>
      </c>
      <c r="D202" s="79" t="s">
        <v>91</v>
      </c>
      <c r="E202" s="79" t="s">
        <v>159</v>
      </c>
      <c r="F202" s="79" t="s">
        <v>160</v>
      </c>
      <c r="G202" s="79" t="s">
        <v>308</v>
      </c>
      <c r="H202" s="79" t="s">
        <v>309</v>
      </c>
      <c r="I202" s="89">
        <v>30000</v>
      </c>
      <c r="J202" s="89"/>
      <c r="K202" s="89"/>
      <c r="L202" s="89"/>
      <c r="M202" s="89"/>
      <c r="N202" s="89"/>
      <c r="O202" s="89"/>
      <c r="P202" s="89"/>
      <c r="Q202" s="89"/>
      <c r="R202" s="89">
        <v>30000</v>
      </c>
      <c r="S202" s="89">
        <v>30000</v>
      </c>
      <c r="T202" s="89"/>
      <c r="U202" s="89"/>
      <c r="V202" s="89"/>
      <c r="W202" s="89"/>
    </row>
    <row r="203" ht="21.75" customHeight="1" spans="1:23">
      <c r="A203" s="79" t="s">
        <v>429</v>
      </c>
      <c r="B203" s="79" t="s">
        <v>579</v>
      </c>
      <c r="C203" s="79" t="s">
        <v>510</v>
      </c>
      <c r="D203" s="79" t="s">
        <v>91</v>
      </c>
      <c r="E203" s="79" t="s">
        <v>159</v>
      </c>
      <c r="F203" s="79" t="s">
        <v>160</v>
      </c>
      <c r="G203" s="79" t="s">
        <v>355</v>
      </c>
      <c r="H203" s="79" t="s">
        <v>356</v>
      </c>
      <c r="I203" s="89">
        <v>30000</v>
      </c>
      <c r="J203" s="89"/>
      <c r="K203" s="89"/>
      <c r="L203" s="89"/>
      <c r="M203" s="89"/>
      <c r="N203" s="89"/>
      <c r="O203" s="89"/>
      <c r="P203" s="89"/>
      <c r="Q203" s="89"/>
      <c r="R203" s="89">
        <v>30000</v>
      </c>
      <c r="S203" s="89">
        <v>30000</v>
      </c>
      <c r="T203" s="89"/>
      <c r="U203" s="89"/>
      <c r="V203" s="89"/>
      <c r="W203" s="89"/>
    </row>
    <row r="204" ht="21.75" customHeight="1" spans="1:23">
      <c r="A204" s="79" t="s">
        <v>429</v>
      </c>
      <c r="B204" s="79" t="s">
        <v>579</v>
      </c>
      <c r="C204" s="79" t="s">
        <v>510</v>
      </c>
      <c r="D204" s="79" t="s">
        <v>91</v>
      </c>
      <c r="E204" s="79" t="s">
        <v>159</v>
      </c>
      <c r="F204" s="79" t="s">
        <v>160</v>
      </c>
      <c r="G204" s="79" t="s">
        <v>314</v>
      </c>
      <c r="H204" s="79" t="s">
        <v>315</v>
      </c>
      <c r="I204" s="89">
        <v>450000</v>
      </c>
      <c r="J204" s="89"/>
      <c r="K204" s="89"/>
      <c r="L204" s="89"/>
      <c r="M204" s="89"/>
      <c r="N204" s="89"/>
      <c r="O204" s="89"/>
      <c r="P204" s="89"/>
      <c r="Q204" s="89"/>
      <c r="R204" s="89">
        <v>450000</v>
      </c>
      <c r="S204" s="89">
        <v>450000</v>
      </c>
      <c r="T204" s="89"/>
      <c r="U204" s="89"/>
      <c r="V204" s="89"/>
      <c r="W204" s="89"/>
    </row>
    <row r="205" ht="21.75" customHeight="1" spans="1:23">
      <c r="A205" s="79" t="s">
        <v>429</v>
      </c>
      <c r="B205" s="79" t="s">
        <v>579</v>
      </c>
      <c r="C205" s="79" t="s">
        <v>510</v>
      </c>
      <c r="D205" s="79" t="s">
        <v>91</v>
      </c>
      <c r="E205" s="79" t="s">
        <v>159</v>
      </c>
      <c r="F205" s="79" t="s">
        <v>160</v>
      </c>
      <c r="G205" s="79" t="s">
        <v>438</v>
      </c>
      <c r="H205" s="79" t="s">
        <v>439</v>
      </c>
      <c r="I205" s="89">
        <v>420000</v>
      </c>
      <c r="J205" s="89"/>
      <c r="K205" s="89"/>
      <c r="L205" s="89"/>
      <c r="M205" s="89"/>
      <c r="N205" s="89"/>
      <c r="O205" s="89"/>
      <c r="P205" s="89"/>
      <c r="Q205" s="89"/>
      <c r="R205" s="89">
        <v>420000</v>
      </c>
      <c r="S205" s="89">
        <v>420000</v>
      </c>
      <c r="T205" s="89"/>
      <c r="U205" s="89"/>
      <c r="V205" s="89"/>
      <c r="W205" s="89"/>
    </row>
    <row r="206" ht="21.75" customHeight="1" spans="1:23">
      <c r="A206" s="79" t="s">
        <v>429</v>
      </c>
      <c r="B206" s="79" t="s">
        <v>579</v>
      </c>
      <c r="C206" s="79" t="s">
        <v>510</v>
      </c>
      <c r="D206" s="79" t="s">
        <v>91</v>
      </c>
      <c r="E206" s="79" t="s">
        <v>159</v>
      </c>
      <c r="F206" s="79" t="s">
        <v>160</v>
      </c>
      <c r="G206" s="79" t="s">
        <v>484</v>
      </c>
      <c r="H206" s="79" t="s">
        <v>485</v>
      </c>
      <c r="I206" s="89">
        <v>7500000</v>
      </c>
      <c r="J206" s="89"/>
      <c r="K206" s="89"/>
      <c r="L206" s="89"/>
      <c r="M206" s="89"/>
      <c r="N206" s="89"/>
      <c r="O206" s="89"/>
      <c r="P206" s="89"/>
      <c r="Q206" s="89"/>
      <c r="R206" s="89">
        <v>7500000</v>
      </c>
      <c r="S206" s="89">
        <v>7500000</v>
      </c>
      <c r="T206" s="89"/>
      <c r="U206" s="89"/>
      <c r="V206" s="89"/>
      <c r="W206" s="89"/>
    </row>
    <row r="207" ht="21.75" customHeight="1" spans="1:23">
      <c r="A207" s="79" t="s">
        <v>429</v>
      </c>
      <c r="B207" s="79" t="s">
        <v>579</v>
      </c>
      <c r="C207" s="79" t="s">
        <v>510</v>
      </c>
      <c r="D207" s="79" t="s">
        <v>91</v>
      </c>
      <c r="E207" s="79" t="s">
        <v>159</v>
      </c>
      <c r="F207" s="79" t="s">
        <v>160</v>
      </c>
      <c r="G207" s="79" t="s">
        <v>432</v>
      </c>
      <c r="H207" s="79" t="s">
        <v>433</v>
      </c>
      <c r="I207" s="89">
        <v>160000</v>
      </c>
      <c r="J207" s="89"/>
      <c r="K207" s="89"/>
      <c r="L207" s="89"/>
      <c r="M207" s="89"/>
      <c r="N207" s="89"/>
      <c r="O207" s="89"/>
      <c r="P207" s="89"/>
      <c r="Q207" s="89"/>
      <c r="R207" s="89">
        <v>160000</v>
      </c>
      <c r="S207" s="89">
        <v>160000</v>
      </c>
      <c r="T207" s="89"/>
      <c r="U207" s="89"/>
      <c r="V207" s="89"/>
      <c r="W207" s="89"/>
    </row>
    <row r="208" ht="21.75" customHeight="1" spans="1:23">
      <c r="A208" s="79" t="s">
        <v>429</v>
      </c>
      <c r="B208" s="79" t="s">
        <v>579</v>
      </c>
      <c r="C208" s="79" t="s">
        <v>510</v>
      </c>
      <c r="D208" s="79" t="s">
        <v>91</v>
      </c>
      <c r="E208" s="79" t="s">
        <v>159</v>
      </c>
      <c r="F208" s="79" t="s">
        <v>160</v>
      </c>
      <c r="G208" s="79" t="s">
        <v>318</v>
      </c>
      <c r="H208" s="79" t="s">
        <v>319</v>
      </c>
      <c r="I208" s="89">
        <v>180000</v>
      </c>
      <c r="J208" s="89"/>
      <c r="K208" s="89"/>
      <c r="L208" s="89"/>
      <c r="M208" s="89"/>
      <c r="N208" s="89"/>
      <c r="O208" s="89"/>
      <c r="P208" s="89"/>
      <c r="Q208" s="89"/>
      <c r="R208" s="89">
        <v>180000</v>
      </c>
      <c r="S208" s="89">
        <v>180000</v>
      </c>
      <c r="T208" s="89"/>
      <c r="U208" s="89"/>
      <c r="V208" s="89"/>
      <c r="W208" s="89"/>
    </row>
    <row r="209" ht="21.75" customHeight="1" spans="1:23">
      <c r="A209" s="79" t="s">
        <v>429</v>
      </c>
      <c r="B209" s="79" t="s">
        <v>579</v>
      </c>
      <c r="C209" s="79" t="s">
        <v>510</v>
      </c>
      <c r="D209" s="79" t="s">
        <v>91</v>
      </c>
      <c r="E209" s="79" t="s">
        <v>159</v>
      </c>
      <c r="F209" s="79" t="s">
        <v>160</v>
      </c>
      <c r="G209" s="79" t="s">
        <v>320</v>
      </c>
      <c r="H209" s="79" t="s">
        <v>321</v>
      </c>
      <c r="I209" s="89">
        <v>400000</v>
      </c>
      <c r="J209" s="89"/>
      <c r="K209" s="89"/>
      <c r="L209" s="89"/>
      <c r="M209" s="89"/>
      <c r="N209" s="89"/>
      <c r="O209" s="89"/>
      <c r="P209" s="89"/>
      <c r="Q209" s="89"/>
      <c r="R209" s="89">
        <v>400000</v>
      </c>
      <c r="S209" s="89">
        <v>400000</v>
      </c>
      <c r="T209" s="89"/>
      <c r="U209" s="89"/>
      <c r="V209" s="89"/>
      <c r="W209" s="89"/>
    </row>
    <row r="210" ht="21.75" customHeight="1" spans="1:23">
      <c r="A210" s="79" t="s">
        <v>429</v>
      </c>
      <c r="B210" s="79" t="s">
        <v>580</v>
      </c>
      <c r="C210" s="79" t="s">
        <v>581</v>
      </c>
      <c r="D210" s="79" t="s">
        <v>91</v>
      </c>
      <c r="E210" s="79" t="s">
        <v>128</v>
      </c>
      <c r="F210" s="79" t="s">
        <v>127</v>
      </c>
      <c r="G210" s="79" t="s">
        <v>486</v>
      </c>
      <c r="H210" s="79" t="s">
        <v>487</v>
      </c>
      <c r="I210" s="89">
        <v>2000</v>
      </c>
      <c r="J210" s="89">
        <v>2000</v>
      </c>
      <c r="K210" s="89">
        <v>2000</v>
      </c>
      <c r="L210" s="89"/>
      <c r="M210" s="89"/>
      <c r="N210" s="89"/>
      <c r="O210" s="89"/>
      <c r="P210" s="89"/>
      <c r="Q210" s="89"/>
      <c r="R210" s="89"/>
      <c r="S210" s="89"/>
      <c r="T210" s="89"/>
      <c r="U210" s="89"/>
      <c r="V210" s="89"/>
      <c r="W210" s="89"/>
    </row>
    <row r="211" ht="21.75" customHeight="1" spans="1:23">
      <c r="A211" s="79" t="s">
        <v>429</v>
      </c>
      <c r="B211" s="79" t="s">
        <v>582</v>
      </c>
      <c r="C211" s="79" t="s">
        <v>467</v>
      </c>
      <c r="D211" s="79" t="s">
        <v>91</v>
      </c>
      <c r="E211" s="79" t="s">
        <v>173</v>
      </c>
      <c r="F211" s="79" t="s">
        <v>174</v>
      </c>
      <c r="G211" s="79" t="s">
        <v>486</v>
      </c>
      <c r="H211" s="79" t="s">
        <v>487</v>
      </c>
      <c r="I211" s="89">
        <v>660000</v>
      </c>
      <c r="J211" s="89">
        <v>660000</v>
      </c>
      <c r="K211" s="89">
        <v>660000</v>
      </c>
      <c r="L211" s="89"/>
      <c r="M211" s="89"/>
      <c r="N211" s="89"/>
      <c r="O211" s="89"/>
      <c r="P211" s="89"/>
      <c r="Q211" s="89"/>
      <c r="R211" s="89"/>
      <c r="S211" s="89"/>
      <c r="T211" s="89"/>
      <c r="U211" s="89"/>
      <c r="V211" s="89"/>
      <c r="W211" s="89"/>
    </row>
    <row r="212" ht="21.75" customHeight="1" spans="1:23">
      <c r="A212" s="79" t="s">
        <v>489</v>
      </c>
      <c r="B212" s="79" t="s">
        <v>583</v>
      </c>
      <c r="C212" s="79" t="s">
        <v>584</v>
      </c>
      <c r="D212" s="79" t="s">
        <v>91</v>
      </c>
      <c r="E212" s="79" t="s">
        <v>128</v>
      </c>
      <c r="F212" s="79" t="s">
        <v>127</v>
      </c>
      <c r="G212" s="79" t="s">
        <v>432</v>
      </c>
      <c r="H212" s="79" t="s">
        <v>433</v>
      </c>
      <c r="I212" s="89">
        <v>15200</v>
      </c>
      <c r="J212" s="89">
        <v>15200</v>
      </c>
      <c r="K212" s="89">
        <v>15200</v>
      </c>
      <c r="L212" s="89"/>
      <c r="M212" s="89"/>
      <c r="N212" s="89"/>
      <c r="O212" s="89"/>
      <c r="P212" s="89"/>
      <c r="Q212" s="89"/>
      <c r="R212" s="89"/>
      <c r="S212" s="89"/>
      <c r="T212" s="89"/>
      <c r="U212" s="89"/>
      <c r="V212" s="89"/>
      <c r="W212" s="89"/>
    </row>
    <row r="213" ht="21.75" customHeight="1" spans="1:23">
      <c r="A213" s="79" t="s">
        <v>489</v>
      </c>
      <c r="B213" s="79" t="s">
        <v>583</v>
      </c>
      <c r="C213" s="79" t="s">
        <v>584</v>
      </c>
      <c r="D213" s="79" t="s">
        <v>91</v>
      </c>
      <c r="E213" s="79" t="s">
        <v>128</v>
      </c>
      <c r="F213" s="79" t="s">
        <v>127</v>
      </c>
      <c r="G213" s="79" t="s">
        <v>502</v>
      </c>
      <c r="H213" s="79" t="s">
        <v>503</v>
      </c>
      <c r="I213" s="89">
        <v>34800</v>
      </c>
      <c r="J213" s="89">
        <v>34800</v>
      </c>
      <c r="K213" s="89">
        <v>34800</v>
      </c>
      <c r="L213" s="89"/>
      <c r="M213" s="89"/>
      <c r="N213" s="89"/>
      <c r="O213" s="89"/>
      <c r="P213" s="89"/>
      <c r="Q213" s="89"/>
      <c r="R213" s="89"/>
      <c r="S213" s="89"/>
      <c r="T213" s="89"/>
      <c r="U213" s="89"/>
      <c r="V213" s="89"/>
      <c r="W213" s="89"/>
    </row>
    <row r="214" ht="21.75" customHeight="1" spans="1:23">
      <c r="A214" s="79" t="s">
        <v>489</v>
      </c>
      <c r="B214" s="79" t="s">
        <v>585</v>
      </c>
      <c r="C214" s="79" t="s">
        <v>540</v>
      </c>
      <c r="D214" s="79" t="s">
        <v>91</v>
      </c>
      <c r="E214" s="79" t="s">
        <v>159</v>
      </c>
      <c r="F214" s="79" t="s">
        <v>160</v>
      </c>
      <c r="G214" s="79" t="s">
        <v>502</v>
      </c>
      <c r="H214" s="79" t="s">
        <v>503</v>
      </c>
      <c r="I214" s="89">
        <v>628950</v>
      </c>
      <c r="J214" s="89"/>
      <c r="K214" s="89"/>
      <c r="L214" s="89"/>
      <c r="M214" s="89"/>
      <c r="N214" s="89"/>
      <c r="O214" s="89"/>
      <c r="P214" s="89"/>
      <c r="Q214" s="89"/>
      <c r="R214" s="89">
        <v>628950</v>
      </c>
      <c r="S214" s="89">
        <v>628950</v>
      </c>
      <c r="T214" s="89"/>
      <c r="U214" s="89"/>
      <c r="V214" s="89"/>
      <c r="W214" s="89"/>
    </row>
    <row r="215" ht="21.75" customHeight="1" spans="1:23">
      <c r="A215" s="79" t="s">
        <v>426</v>
      </c>
      <c r="B215" s="79" t="s">
        <v>586</v>
      </c>
      <c r="C215" s="79" t="s">
        <v>567</v>
      </c>
      <c r="D215" s="79" t="s">
        <v>93</v>
      </c>
      <c r="E215" s="79" t="s">
        <v>159</v>
      </c>
      <c r="F215" s="79" t="s">
        <v>160</v>
      </c>
      <c r="G215" s="79" t="s">
        <v>320</v>
      </c>
      <c r="H215" s="79" t="s">
        <v>321</v>
      </c>
      <c r="I215" s="89">
        <v>12100</v>
      </c>
      <c r="J215" s="89">
        <v>12100</v>
      </c>
      <c r="K215" s="89">
        <v>12100</v>
      </c>
      <c r="L215" s="89"/>
      <c r="M215" s="89"/>
      <c r="N215" s="89"/>
      <c r="O215" s="89"/>
      <c r="P215" s="89"/>
      <c r="Q215" s="89"/>
      <c r="R215" s="89"/>
      <c r="S215" s="89"/>
      <c r="T215" s="89"/>
      <c r="U215" s="89"/>
      <c r="V215" s="89"/>
      <c r="W215" s="89"/>
    </row>
    <row r="216" ht="21.75" customHeight="1" spans="1:23">
      <c r="A216" s="79" t="s">
        <v>429</v>
      </c>
      <c r="B216" s="79" t="s">
        <v>587</v>
      </c>
      <c r="C216" s="79" t="s">
        <v>510</v>
      </c>
      <c r="D216" s="79" t="s">
        <v>93</v>
      </c>
      <c r="E216" s="79" t="s">
        <v>159</v>
      </c>
      <c r="F216" s="79" t="s">
        <v>160</v>
      </c>
      <c r="G216" s="79" t="s">
        <v>306</v>
      </c>
      <c r="H216" s="79" t="s">
        <v>307</v>
      </c>
      <c r="I216" s="89">
        <v>95000</v>
      </c>
      <c r="J216" s="89"/>
      <c r="K216" s="89"/>
      <c r="L216" s="89"/>
      <c r="M216" s="89"/>
      <c r="N216" s="89"/>
      <c r="O216" s="89"/>
      <c r="P216" s="89"/>
      <c r="Q216" s="89"/>
      <c r="R216" s="89">
        <v>95000</v>
      </c>
      <c r="S216" s="89">
        <v>95000</v>
      </c>
      <c r="T216" s="89"/>
      <c r="U216" s="89"/>
      <c r="V216" s="89"/>
      <c r="W216" s="89"/>
    </row>
    <row r="217" ht="21.75" customHeight="1" spans="1:23">
      <c r="A217" s="79" t="s">
        <v>429</v>
      </c>
      <c r="B217" s="79" t="s">
        <v>587</v>
      </c>
      <c r="C217" s="79" t="s">
        <v>510</v>
      </c>
      <c r="D217" s="79" t="s">
        <v>93</v>
      </c>
      <c r="E217" s="79" t="s">
        <v>159</v>
      </c>
      <c r="F217" s="79" t="s">
        <v>160</v>
      </c>
      <c r="G217" s="79" t="s">
        <v>308</v>
      </c>
      <c r="H217" s="79" t="s">
        <v>309</v>
      </c>
      <c r="I217" s="89">
        <v>9000</v>
      </c>
      <c r="J217" s="89"/>
      <c r="K217" s="89"/>
      <c r="L217" s="89"/>
      <c r="M217" s="89"/>
      <c r="N217" s="89"/>
      <c r="O217" s="89"/>
      <c r="P217" s="89"/>
      <c r="Q217" s="89"/>
      <c r="R217" s="89">
        <v>9000</v>
      </c>
      <c r="S217" s="89">
        <v>9000</v>
      </c>
      <c r="T217" s="89"/>
      <c r="U217" s="89"/>
      <c r="V217" s="89"/>
      <c r="W217" s="89"/>
    </row>
    <row r="218" ht="21.75" customHeight="1" spans="1:23">
      <c r="A218" s="79" t="s">
        <v>429</v>
      </c>
      <c r="B218" s="79" t="s">
        <v>587</v>
      </c>
      <c r="C218" s="79" t="s">
        <v>510</v>
      </c>
      <c r="D218" s="79" t="s">
        <v>93</v>
      </c>
      <c r="E218" s="79" t="s">
        <v>159</v>
      </c>
      <c r="F218" s="79" t="s">
        <v>160</v>
      </c>
      <c r="G218" s="79" t="s">
        <v>355</v>
      </c>
      <c r="H218" s="79" t="s">
        <v>356</v>
      </c>
      <c r="I218" s="89">
        <v>33822.48</v>
      </c>
      <c r="J218" s="89"/>
      <c r="K218" s="89"/>
      <c r="L218" s="89"/>
      <c r="M218" s="89"/>
      <c r="N218" s="89"/>
      <c r="O218" s="89"/>
      <c r="P218" s="89"/>
      <c r="Q218" s="89"/>
      <c r="R218" s="89">
        <v>33822.48</v>
      </c>
      <c r="S218" s="89">
        <v>33822.48</v>
      </c>
      <c r="T218" s="89"/>
      <c r="U218" s="89"/>
      <c r="V218" s="89"/>
      <c r="W218" s="89"/>
    </row>
    <row r="219" ht="21.75" customHeight="1" spans="1:23">
      <c r="A219" s="79" t="s">
        <v>429</v>
      </c>
      <c r="B219" s="79" t="s">
        <v>587</v>
      </c>
      <c r="C219" s="79" t="s">
        <v>510</v>
      </c>
      <c r="D219" s="79" t="s">
        <v>93</v>
      </c>
      <c r="E219" s="79" t="s">
        <v>159</v>
      </c>
      <c r="F219" s="79" t="s">
        <v>160</v>
      </c>
      <c r="G219" s="79" t="s">
        <v>310</v>
      </c>
      <c r="H219" s="79" t="s">
        <v>311</v>
      </c>
      <c r="I219" s="89">
        <v>6000</v>
      </c>
      <c r="J219" s="89"/>
      <c r="K219" s="89"/>
      <c r="L219" s="89"/>
      <c r="M219" s="89"/>
      <c r="N219" s="89"/>
      <c r="O219" s="89"/>
      <c r="P219" s="89"/>
      <c r="Q219" s="89"/>
      <c r="R219" s="89">
        <v>6000</v>
      </c>
      <c r="S219" s="89">
        <v>6000</v>
      </c>
      <c r="T219" s="89"/>
      <c r="U219" s="89"/>
      <c r="V219" s="89"/>
      <c r="W219" s="89"/>
    </row>
    <row r="220" ht="21.75" customHeight="1" spans="1:23">
      <c r="A220" s="79" t="s">
        <v>429</v>
      </c>
      <c r="B220" s="79" t="s">
        <v>587</v>
      </c>
      <c r="C220" s="79" t="s">
        <v>510</v>
      </c>
      <c r="D220" s="79" t="s">
        <v>93</v>
      </c>
      <c r="E220" s="79" t="s">
        <v>159</v>
      </c>
      <c r="F220" s="79" t="s">
        <v>160</v>
      </c>
      <c r="G220" s="79" t="s">
        <v>314</v>
      </c>
      <c r="H220" s="79" t="s">
        <v>315</v>
      </c>
      <c r="I220" s="89">
        <v>32000</v>
      </c>
      <c r="J220" s="89"/>
      <c r="K220" s="89"/>
      <c r="L220" s="89"/>
      <c r="M220" s="89"/>
      <c r="N220" s="89"/>
      <c r="O220" s="89"/>
      <c r="P220" s="89"/>
      <c r="Q220" s="89"/>
      <c r="R220" s="89">
        <v>32000</v>
      </c>
      <c r="S220" s="89">
        <v>32000</v>
      </c>
      <c r="T220" s="89"/>
      <c r="U220" s="89"/>
      <c r="V220" s="89"/>
      <c r="W220" s="89"/>
    </row>
    <row r="221" ht="21.75" customHeight="1" spans="1:23">
      <c r="A221" s="79" t="s">
        <v>429</v>
      </c>
      <c r="B221" s="79" t="s">
        <v>587</v>
      </c>
      <c r="C221" s="79" t="s">
        <v>510</v>
      </c>
      <c r="D221" s="79" t="s">
        <v>93</v>
      </c>
      <c r="E221" s="79" t="s">
        <v>159</v>
      </c>
      <c r="F221" s="79" t="s">
        <v>160</v>
      </c>
      <c r="G221" s="79" t="s">
        <v>438</v>
      </c>
      <c r="H221" s="79" t="s">
        <v>439</v>
      </c>
      <c r="I221" s="89">
        <v>49000</v>
      </c>
      <c r="J221" s="89"/>
      <c r="K221" s="89"/>
      <c r="L221" s="89"/>
      <c r="M221" s="89"/>
      <c r="N221" s="89"/>
      <c r="O221" s="89"/>
      <c r="P221" s="89"/>
      <c r="Q221" s="89"/>
      <c r="R221" s="89">
        <v>49000</v>
      </c>
      <c r="S221" s="89">
        <v>49000</v>
      </c>
      <c r="T221" s="89"/>
      <c r="U221" s="89"/>
      <c r="V221" s="89"/>
      <c r="W221" s="89"/>
    </row>
    <row r="222" ht="21.75" customHeight="1" spans="1:23">
      <c r="A222" s="79" t="s">
        <v>429</v>
      </c>
      <c r="B222" s="79" t="s">
        <v>587</v>
      </c>
      <c r="C222" s="79" t="s">
        <v>510</v>
      </c>
      <c r="D222" s="79" t="s">
        <v>93</v>
      </c>
      <c r="E222" s="79" t="s">
        <v>159</v>
      </c>
      <c r="F222" s="79" t="s">
        <v>160</v>
      </c>
      <c r="G222" s="79" t="s">
        <v>484</v>
      </c>
      <c r="H222" s="79" t="s">
        <v>485</v>
      </c>
      <c r="I222" s="89">
        <v>8935000</v>
      </c>
      <c r="J222" s="89"/>
      <c r="K222" s="89"/>
      <c r="L222" s="89"/>
      <c r="M222" s="89"/>
      <c r="N222" s="89"/>
      <c r="O222" s="89"/>
      <c r="P222" s="89"/>
      <c r="Q222" s="89"/>
      <c r="R222" s="89">
        <v>8935000</v>
      </c>
      <c r="S222" s="89">
        <v>8935000</v>
      </c>
      <c r="T222" s="89"/>
      <c r="U222" s="89"/>
      <c r="V222" s="89"/>
      <c r="W222" s="89"/>
    </row>
    <row r="223" ht="21.75" customHeight="1" spans="1:23">
      <c r="A223" s="79" t="s">
        <v>429</v>
      </c>
      <c r="B223" s="79" t="s">
        <v>587</v>
      </c>
      <c r="C223" s="79" t="s">
        <v>510</v>
      </c>
      <c r="D223" s="79" t="s">
        <v>93</v>
      </c>
      <c r="E223" s="79" t="s">
        <v>159</v>
      </c>
      <c r="F223" s="79" t="s">
        <v>160</v>
      </c>
      <c r="G223" s="79" t="s">
        <v>486</v>
      </c>
      <c r="H223" s="79" t="s">
        <v>487</v>
      </c>
      <c r="I223" s="89">
        <v>174500</v>
      </c>
      <c r="J223" s="89"/>
      <c r="K223" s="89"/>
      <c r="L223" s="89"/>
      <c r="M223" s="89"/>
      <c r="N223" s="89"/>
      <c r="O223" s="89"/>
      <c r="P223" s="89"/>
      <c r="Q223" s="89"/>
      <c r="R223" s="89">
        <v>174500</v>
      </c>
      <c r="S223" s="89">
        <v>174500</v>
      </c>
      <c r="T223" s="89"/>
      <c r="U223" s="89"/>
      <c r="V223" s="89"/>
      <c r="W223" s="89"/>
    </row>
    <row r="224" ht="21.75" customHeight="1" spans="1:23">
      <c r="A224" s="79" t="s">
        <v>429</v>
      </c>
      <c r="B224" s="79" t="s">
        <v>587</v>
      </c>
      <c r="C224" s="79" t="s">
        <v>510</v>
      </c>
      <c r="D224" s="79" t="s">
        <v>93</v>
      </c>
      <c r="E224" s="79" t="s">
        <v>159</v>
      </c>
      <c r="F224" s="79" t="s">
        <v>160</v>
      </c>
      <c r="G224" s="79" t="s">
        <v>432</v>
      </c>
      <c r="H224" s="79" t="s">
        <v>433</v>
      </c>
      <c r="I224" s="89">
        <v>66000</v>
      </c>
      <c r="J224" s="89"/>
      <c r="K224" s="89"/>
      <c r="L224" s="89"/>
      <c r="M224" s="89"/>
      <c r="N224" s="89"/>
      <c r="O224" s="89"/>
      <c r="P224" s="89"/>
      <c r="Q224" s="89"/>
      <c r="R224" s="89">
        <v>66000</v>
      </c>
      <c r="S224" s="89">
        <v>66000</v>
      </c>
      <c r="T224" s="89"/>
      <c r="U224" s="89"/>
      <c r="V224" s="89"/>
      <c r="W224" s="89"/>
    </row>
    <row r="225" ht="21.75" customHeight="1" spans="1:23">
      <c r="A225" s="79" t="s">
        <v>429</v>
      </c>
      <c r="B225" s="79" t="s">
        <v>588</v>
      </c>
      <c r="C225" s="79" t="s">
        <v>512</v>
      </c>
      <c r="D225" s="79" t="s">
        <v>93</v>
      </c>
      <c r="E225" s="79" t="s">
        <v>151</v>
      </c>
      <c r="F225" s="79" t="s">
        <v>152</v>
      </c>
      <c r="G225" s="79" t="s">
        <v>432</v>
      </c>
      <c r="H225" s="79" t="s">
        <v>433</v>
      </c>
      <c r="I225" s="89">
        <v>2000</v>
      </c>
      <c r="J225" s="89">
        <v>2000</v>
      </c>
      <c r="K225" s="89">
        <v>2000</v>
      </c>
      <c r="L225" s="89"/>
      <c r="M225" s="89"/>
      <c r="N225" s="89"/>
      <c r="O225" s="89"/>
      <c r="P225" s="89"/>
      <c r="Q225" s="89"/>
      <c r="R225" s="89"/>
      <c r="S225" s="89"/>
      <c r="T225" s="89"/>
      <c r="U225" s="89"/>
      <c r="V225" s="89"/>
      <c r="W225" s="89"/>
    </row>
    <row r="226" ht="21.75" customHeight="1" spans="1:23">
      <c r="A226" s="79" t="s">
        <v>429</v>
      </c>
      <c r="B226" s="79" t="s">
        <v>589</v>
      </c>
      <c r="C226" s="79" t="s">
        <v>467</v>
      </c>
      <c r="D226" s="79" t="s">
        <v>93</v>
      </c>
      <c r="E226" s="79" t="s">
        <v>173</v>
      </c>
      <c r="F226" s="79" t="s">
        <v>174</v>
      </c>
      <c r="G226" s="79" t="s">
        <v>432</v>
      </c>
      <c r="H226" s="79" t="s">
        <v>433</v>
      </c>
      <c r="I226" s="89">
        <v>300000</v>
      </c>
      <c r="J226" s="89">
        <v>300000</v>
      </c>
      <c r="K226" s="89">
        <v>300000</v>
      </c>
      <c r="L226" s="89"/>
      <c r="M226" s="89"/>
      <c r="N226" s="89"/>
      <c r="O226" s="89"/>
      <c r="P226" s="89"/>
      <c r="Q226" s="89"/>
      <c r="R226" s="89"/>
      <c r="S226" s="89"/>
      <c r="T226" s="89"/>
      <c r="U226" s="89"/>
      <c r="V226" s="89"/>
      <c r="W226" s="89"/>
    </row>
    <row r="227" ht="21.75" customHeight="1" spans="1:23">
      <c r="A227" s="79" t="s">
        <v>489</v>
      </c>
      <c r="B227" s="79" t="s">
        <v>590</v>
      </c>
      <c r="C227" s="79" t="s">
        <v>515</v>
      </c>
      <c r="D227" s="79" t="s">
        <v>93</v>
      </c>
      <c r="E227" s="79" t="s">
        <v>159</v>
      </c>
      <c r="F227" s="79" t="s">
        <v>160</v>
      </c>
      <c r="G227" s="79" t="s">
        <v>502</v>
      </c>
      <c r="H227" s="79" t="s">
        <v>503</v>
      </c>
      <c r="I227" s="89">
        <v>212000</v>
      </c>
      <c r="J227" s="89"/>
      <c r="K227" s="89"/>
      <c r="L227" s="89"/>
      <c r="M227" s="89"/>
      <c r="N227" s="89"/>
      <c r="O227" s="89"/>
      <c r="P227" s="89"/>
      <c r="Q227" s="89"/>
      <c r="R227" s="89">
        <v>212000</v>
      </c>
      <c r="S227" s="89">
        <v>212000</v>
      </c>
      <c r="T227" s="89"/>
      <c r="U227" s="89"/>
      <c r="V227" s="89"/>
      <c r="W227" s="89"/>
    </row>
    <row r="228" ht="21.75" customHeight="1" spans="1:23">
      <c r="A228" s="79" t="s">
        <v>426</v>
      </c>
      <c r="B228" s="79" t="s">
        <v>591</v>
      </c>
      <c r="C228" s="79" t="s">
        <v>425</v>
      </c>
      <c r="D228" s="79" t="s">
        <v>95</v>
      </c>
      <c r="E228" s="79" t="s">
        <v>159</v>
      </c>
      <c r="F228" s="79" t="s">
        <v>160</v>
      </c>
      <c r="G228" s="79" t="s">
        <v>320</v>
      </c>
      <c r="H228" s="79" t="s">
        <v>321</v>
      </c>
      <c r="I228" s="89">
        <v>10000</v>
      </c>
      <c r="J228" s="89">
        <v>10000</v>
      </c>
      <c r="K228" s="89">
        <v>10000</v>
      </c>
      <c r="L228" s="89"/>
      <c r="M228" s="89"/>
      <c r="N228" s="89"/>
      <c r="O228" s="89"/>
      <c r="P228" s="89"/>
      <c r="Q228" s="89"/>
      <c r="R228" s="89"/>
      <c r="S228" s="89"/>
      <c r="T228" s="89"/>
      <c r="U228" s="89"/>
      <c r="V228" s="89"/>
      <c r="W228" s="89"/>
    </row>
    <row r="229" ht="21.75" customHeight="1" spans="1:23">
      <c r="A229" s="79" t="s">
        <v>429</v>
      </c>
      <c r="B229" s="79" t="s">
        <v>592</v>
      </c>
      <c r="C229" s="79" t="s">
        <v>593</v>
      </c>
      <c r="D229" s="79" t="s">
        <v>95</v>
      </c>
      <c r="E229" s="79" t="s">
        <v>159</v>
      </c>
      <c r="F229" s="79" t="s">
        <v>160</v>
      </c>
      <c r="G229" s="79" t="s">
        <v>500</v>
      </c>
      <c r="H229" s="79" t="s">
        <v>501</v>
      </c>
      <c r="I229" s="89">
        <v>202815</v>
      </c>
      <c r="J229" s="89"/>
      <c r="K229" s="89"/>
      <c r="L229" s="89"/>
      <c r="M229" s="89"/>
      <c r="N229" s="89"/>
      <c r="O229" s="89"/>
      <c r="P229" s="89"/>
      <c r="Q229" s="89"/>
      <c r="R229" s="89">
        <v>202815</v>
      </c>
      <c r="S229" s="89">
        <v>202815</v>
      </c>
      <c r="T229" s="89"/>
      <c r="U229" s="89"/>
      <c r="V229" s="89"/>
      <c r="W229" s="89"/>
    </row>
    <row r="230" ht="21.75" customHeight="1" spans="1:23">
      <c r="A230" s="79" t="s">
        <v>429</v>
      </c>
      <c r="B230" s="79" t="s">
        <v>592</v>
      </c>
      <c r="C230" s="79" t="s">
        <v>593</v>
      </c>
      <c r="D230" s="79" t="s">
        <v>95</v>
      </c>
      <c r="E230" s="79" t="s">
        <v>159</v>
      </c>
      <c r="F230" s="79" t="s">
        <v>160</v>
      </c>
      <c r="G230" s="79" t="s">
        <v>502</v>
      </c>
      <c r="H230" s="79" t="s">
        <v>503</v>
      </c>
      <c r="I230" s="89">
        <v>690650</v>
      </c>
      <c r="J230" s="89"/>
      <c r="K230" s="89"/>
      <c r="L230" s="89"/>
      <c r="M230" s="89"/>
      <c r="N230" s="89"/>
      <c r="O230" s="89"/>
      <c r="P230" s="89"/>
      <c r="Q230" s="89"/>
      <c r="R230" s="89">
        <v>690650</v>
      </c>
      <c r="S230" s="89">
        <v>690650</v>
      </c>
      <c r="T230" s="89"/>
      <c r="U230" s="89"/>
      <c r="V230" s="89"/>
      <c r="W230" s="89"/>
    </row>
    <row r="231" ht="21.75" customHeight="1" spans="1:23">
      <c r="A231" s="79" t="s">
        <v>429</v>
      </c>
      <c r="B231" s="79" t="s">
        <v>594</v>
      </c>
      <c r="C231" s="79" t="s">
        <v>512</v>
      </c>
      <c r="D231" s="79" t="s">
        <v>95</v>
      </c>
      <c r="E231" s="79" t="s">
        <v>151</v>
      </c>
      <c r="F231" s="79" t="s">
        <v>152</v>
      </c>
      <c r="G231" s="79" t="s">
        <v>432</v>
      </c>
      <c r="H231" s="79" t="s">
        <v>433</v>
      </c>
      <c r="I231" s="89">
        <v>2000</v>
      </c>
      <c r="J231" s="89">
        <v>2000</v>
      </c>
      <c r="K231" s="89">
        <v>2000</v>
      </c>
      <c r="L231" s="89"/>
      <c r="M231" s="89"/>
      <c r="N231" s="89"/>
      <c r="O231" s="89"/>
      <c r="P231" s="89"/>
      <c r="Q231" s="89"/>
      <c r="R231" s="89"/>
      <c r="S231" s="89"/>
      <c r="T231" s="89"/>
      <c r="U231" s="89"/>
      <c r="V231" s="89"/>
      <c r="W231" s="89"/>
    </row>
    <row r="232" ht="21.75" customHeight="1" spans="1:23">
      <c r="A232" s="79" t="s">
        <v>429</v>
      </c>
      <c r="B232" s="79" t="s">
        <v>595</v>
      </c>
      <c r="C232" s="79" t="s">
        <v>467</v>
      </c>
      <c r="D232" s="79" t="s">
        <v>95</v>
      </c>
      <c r="E232" s="79" t="s">
        <v>173</v>
      </c>
      <c r="F232" s="79" t="s">
        <v>174</v>
      </c>
      <c r="G232" s="79" t="s">
        <v>486</v>
      </c>
      <c r="H232" s="79" t="s">
        <v>487</v>
      </c>
      <c r="I232" s="89">
        <v>195080.34</v>
      </c>
      <c r="J232" s="89">
        <v>195080.34</v>
      </c>
      <c r="K232" s="89">
        <v>195080.34</v>
      </c>
      <c r="L232" s="89"/>
      <c r="M232" s="89"/>
      <c r="N232" s="89"/>
      <c r="O232" s="89"/>
      <c r="P232" s="89"/>
      <c r="Q232" s="89"/>
      <c r="R232" s="89"/>
      <c r="S232" s="89"/>
      <c r="T232" s="89"/>
      <c r="U232" s="89"/>
      <c r="V232" s="89"/>
      <c r="W232" s="89"/>
    </row>
    <row r="233" ht="21.75" customHeight="1" spans="1:23">
      <c r="A233" s="79" t="s">
        <v>429</v>
      </c>
      <c r="B233" s="79" t="s">
        <v>595</v>
      </c>
      <c r="C233" s="79" t="s">
        <v>467</v>
      </c>
      <c r="D233" s="79" t="s">
        <v>95</v>
      </c>
      <c r="E233" s="79" t="s">
        <v>173</v>
      </c>
      <c r="F233" s="79" t="s">
        <v>174</v>
      </c>
      <c r="G233" s="79" t="s">
        <v>432</v>
      </c>
      <c r="H233" s="79" t="s">
        <v>433</v>
      </c>
      <c r="I233" s="89">
        <v>172419.66</v>
      </c>
      <c r="J233" s="89">
        <v>172419.66</v>
      </c>
      <c r="K233" s="89">
        <v>172419.66</v>
      </c>
      <c r="L233" s="89"/>
      <c r="M233" s="89"/>
      <c r="N233" s="89"/>
      <c r="O233" s="89"/>
      <c r="P233" s="89"/>
      <c r="Q233" s="89"/>
      <c r="R233" s="89"/>
      <c r="S233" s="89"/>
      <c r="T233" s="89"/>
      <c r="U233" s="89"/>
      <c r="V233" s="89"/>
      <c r="W233" s="89"/>
    </row>
    <row r="234" ht="21.75" customHeight="1" spans="1:23">
      <c r="A234" s="79" t="s">
        <v>489</v>
      </c>
      <c r="B234" s="79" t="s">
        <v>596</v>
      </c>
      <c r="C234" s="79" t="s">
        <v>510</v>
      </c>
      <c r="D234" s="79" t="s">
        <v>95</v>
      </c>
      <c r="E234" s="79" t="s">
        <v>159</v>
      </c>
      <c r="F234" s="79" t="s">
        <v>160</v>
      </c>
      <c r="G234" s="79" t="s">
        <v>306</v>
      </c>
      <c r="H234" s="79" t="s">
        <v>307</v>
      </c>
      <c r="I234" s="89">
        <v>70620</v>
      </c>
      <c r="J234" s="89"/>
      <c r="K234" s="89"/>
      <c r="L234" s="89"/>
      <c r="M234" s="89"/>
      <c r="N234" s="89"/>
      <c r="O234" s="89"/>
      <c r="P234" s="89"/>
      <c r="Q234" s="89"/>
      <c r="R234" s="89">
        <v>70620</v>
      </c>
      <c r="S234" s="89">
        <v>70620</v>
      </c>
      <c r="T234" s="89"/>
      <c r="U234" s="89"/>
      <c r="V234" s="89"/>
      <c r="W234" s="89"/>
    </row>
    <row r="235" ht="21.75" customHeight="1" spans="1:23">
      <c r="A235" s="79" t="s">
        <v>489</v>
      </c>
      <c r="B235" s="79" t="s">
        <v>596</v>
      </c>
      <c r="C235" s="79" t="s">
        <v>510</v>
      </c>
      <c r="D235" s="79" t="s">
        <v>95</v>
      </c>
      <c r="E235" s="79" t="s">
        <v>159</v>
      </c>
      <c r="F235" s="79" t="s">
        <v>160</v>
      </c>
      <c r="G235" s="79" t="s">
        <v>436</v>
      </c>
      <c r="H235" s="79" t="s">
        <v>437</v>
      </c>
      <c r="I235" s="89">
        <v>40000</v>
      </c>
      <c r="J235" s="89"/>
      <c r="K235" s="89"/>
      <c r="L235" s="89"/>
      <c r="M235" s="89"/>
      <c r="N235" s="89"/>
      <c r="O235" s="89"/>
      <c r="P235" s="89"/>
      <c r="Q235" s="89"/>
      <c r="R235" s="89">
        <v>40000</v>
      </c>
      <c r="S235" s="89">
        <v>40000</v>
      </c>
      <c r="T235" s="89"/>
      <c r="U235" s="89"/>
      <c r="V235" s="89"/>
      <c r="W235" s="89"/>
    </row>
    <row r="236" ht="21.75" customHeight="1" spans="1:23">
      <c r="A236" s="79" t="s">
        <v>489</v>
      </c>
      <c r="B236" s="79" t="s">
        <v>596</v>
      </c>
      <c r="C236" s="79" t="s">
        <v>510</v>
      </c>
      <c r="D236" s="79" t="s">
        <v>95</v>
      </c>
      <c r="E236" s="79" t="s">
        <v>159</v>
      </c>
      <c r="F236" s="79" t="s">
        <v>160</v>
      </c>
      <c r="G236" s="79" t="s">
        <v>308</v>
      </c>
      <c r="H236" s="79" t="s">
        <v>309</v>
      </c>
      <c r="I236" s="89">
        <v>3000</v>
      </c>
      <c r="J236" s="89"/>
      <c r="K236" s="89"/>
      <c r="L236" s="89"/>
      <c r="M236" s="89"/>
      <c r="N236" s="89"/>
      <c r="O236" s="89"/>
      <c r="P236" s="89"/>
      <c r="Q236" s="89"/>
      <c r="R236" s="89">
        <v>3000</v>
      </c>
      <c r="S236" s="89">
        <v>3000</v>
      </c>
      <c r="T236" s="89"/>
      <c r="U236" s="89"/>
      <c r="V236" s="89"/>
      <c r="W236" s="89"/>
    </row>
    <row r="237" ht="21.75" customHeight="1" spans="1:23">
      <c r="A237" s="79" t="s">
        <v>489</v>
      </c>
      <c r="B237" s="79" t="s">
        <v>596</v>
      </c>
      <c r="C237" s="79" t="s">
        <v>510</v>
      </c>
      <c r="D237" s="79" t="s">
        <v>95</v>
      </c>
      <c r="E237" s="79" t="s">
        <v>159</v>
      </c>
      <c r="F237" s="79" t="s">
        <v>160</v>
      </c>
      <c r="G237" s="79" t="s">
        <v>355</v>
      </c>
      <c r="H237" s="79" t="s">
        <v>356</v>
      </c>
      <c r="I237" s="89">
        <v>13000</v>
      </c>
      <c r="J237" s="89"/>
      <c r="K237" s="89"/>
      <c r="L237" s="89"/>
      <c r="M237" s="89"/>
      <c r="N237" s="89"/>
      <c r="O237" s="89"/>
      <c r="P237" s="89"/>
      <c r="Q237" s="89"/>
      <c r="R237" s="89">
        <v>13000</v>
      </c>
      <c r="S237" s="89">
        <v>13000</v>
      </c>
      <c r="T237" s="89"/>
      <c r="U237" s="89"/>
      <c r="V237" s="89"/>
      <c r="W237" s="89"/>
    </row>
    <row r="238" ht="21.75" customHeight="1" spans="1:23">
      <c r="A238" s="79" t="s">
        <v>489</v>
      </c>
      <c r="B238" s="79" t="s">
        <v>596</v>
      </c>
      <c r="C238" s="79" t="s">
        <v>510</v>
      </c>
      <c r="D238" s="79" t="s">
        <v>95</v>
      </c>
      <c r="E238" s="79" t="s">
        <v>159</v>
      </c>
      <c r="F238" s="79" t="s">
        <v>160</v>
      </c>
      <c r="G238" s="79" t="s">
        <v>310</v>
      </c>
      <c r="H238" s="79" t="s">
        <v>311</v>
      </c>
      <c r="I238" s="89">
        <v>25000</v>
      </c>
      <c r="J238" s="89"/>
      <c r="K238" s="89"/>
      <c r="L238" s="89"/>
      <c r="M238" s="89"/>
      <c r="N238" s="89"/>
      <c r="O238" s="89"/>
      <c r="P238" s="89"/>
      <c r="Q238" s="89"/>
      <c r="R238" s="89">
        <v>25000</v>
      </c>
      <c r="S238" s="89">
        <v>25000</v>
      </c>
      <c r="T238" s="89"/>
      <c r="U238" s="89"/>
      <c r="V238" s="89"/>
      <c r="W238" s="89"/>
    </row>
    <row r="239" ht="21.75" customHeight="1" spans="1:23">
      <c r="A239" s="79" t="s">
        <v>489</v>
      </c>
      <c r="B239" s="79" t="s">
        <v>596</v>
      </c>
      <c r="C239" s="79" t="s">
        <v>510</v>
      </c>
      <c r="D239" s="79" t="s">
        <v>95</v>
      </c>
      <c r="E239" s="79" t="s">
        <v>159</v>
      </c>
      <c r="F239" s="79" t="s">
        <v>160</v>
      </c>
      <c r="G239" s="79" t="s">
        <v>494</v>
      </c>
      <c r="H239" s="79" t="s">
        <v>495</v>
      </c>
      <c r="I239" s="89">
        <v>20000</v>
      </c>
      <c r="J239" s="89"/>
      <c r="K239" s="89"/>
      <c r="L239" s="89"/>
      <c r="M239" s="89"/>
      <c r="N239" s="89"/>
      <c r="O239" s="89"/>
      <c r="P239" s="89"/>
      <c r="Q239" s="89"/>
      <c r="R239" s="89">
        <v>20000</v>
      </c>
      <c r="S239" s="89">
        <v>20000</v>
      </c>
      <c r="T239" s="89"/>
      <c r="U239" s="89"/>
      <c r="V239" s="89"/>
      <c r="W239" s="89"/>
    </row>
    <row r="240" ht="21.75" customHeight="1" spans="1:23">
      <c r="A240" s="79" t="s">
        <v>489</v>
      </c>
      <c r="B240" s="79" t="s">
        <v>596</v>
      </c>
      <c r="C240" s="79" t="s">
        <v>510</v>
      </c>
      <c r="D240" s="79" t="s">
        <v>95</v>
      </c>
      <c r="E240" s="79" t="s">
        <v>159</v>
      </c>
      <c r="F240" s="79" t="s">
        <v>160</v>
      </c>
      <c r="G240" s="79" t="s">
        <v>314</v>
      </c>
      <c r="H240" s="79" t="s">
        <v>315</v>
      </c>
      <c r="I240" s="89">
        <v>10000</v>
      </c>
      <c r="J240" s="89"/>
      <c r="K240" s="89"/>
      <c r="L240" s="89"/>
      <c r="M240" s="89"/>
      <c r="N240" s="89"/>
      <c r="O240" s="89"/>
      <c r="P240" s="89"/>
      <c r="Q240" s="89"/>
      <c r="R240" s="89">
        <v>10000</v>
      </c>
      <c r="S240" s="89">
        <v>10000</v>
      </c>
      <c r="T240" s="89"/>
      <c r="U240" s="89"/>
      <c r="V240" s="89"/>
      <c r="W240" s="89"/>
    </row>
    <row r="241" ht="21.75" customHeight="1" spans="1:23">
      <c r="A241" s="79" t="s">
        <v>489</v>
      </c>
      <c r="B241" s="79" t="s">
        <v>596</v>
      </c>
      <c r="C241" s="79" t="s">
        <v>510</v>
      </c>
      <c r="D241" s="79" t="s">
        <v>95</v>
      </c>
      <c r="E241" s="79" t="s">
        <v>159</v>
      </c>
      <c r="F241" s="79" t="s">
        <v>160</v>
      </c>
      <c r="G241" s="79" t="s">
        <v>484</v>
      </c>
      <c r="H241" s="79" t="s">
        <v>485</v>
      </c>
      <c r="I241" s="89">
        <v>7330000</v>
      </c>
      <c r="J241" s="89"/>
      <c r="K241" s="89"/>
      <c r="L241" s="89"/>
      <c r="M241" s="89"/>
      <c r="N241" s="89"/>
      <c r="O241" s="89"/>
      <c r="P241" s="89"/>
      <c r="Q241" s="89"/>
      <c r="R241" s="89">
        <v>7330000</v>
      </c>
      <c r="S241" s="89">
        <v>7330000</v>
      </c>
      <c r="T241" s="89"/>
      <c r="U241" s="89"/>
      <c r="V241" s="89"/>
      <c r="W241" s="89"/>
    </row>
    <row r="242" ht="21.75" customHeight="1" spans="1:23">
      <c r="A242" s="79" t="s">
        <v>489</v>
      </c>
      <c r="B242" s="79" t="s">
        <v>596</v>
      </c>
      <c r="C242" s="79" t="s">
        <v>510</v>
      </c>
      <c r="D242" s="79" t="s">
        <v>95</v>
      </c>
      <c r="E242" s="79" t="s">
        <v>159</v>
      </c>
      <c r="F242" s="79" t="s">
        <v>160</v>
      </c>
      <c r="G242" s="79" t="s">
        <v>432</v>
      </c>
      <c r="H242" s="79" t="s">
        <v>433</v>
      </c>
      <c r="I242" s="89">
        <v>61000</v>
      </c>
      <c r="J242" s="89"/>
      <c r="K242" s="89"/>
      <c r="L242" s="89"/>
      <c r="M242" s="89"/>
      <c r="N242" s="89"/>
      <c r="O242" s="89"/>
      <c r="P242" s="89"/>
      <c r="Q242" s="89"/>
      <c r="R242" s="89">
        <v>61000</v>
      </c>
      <c r="S242" s="89">
        <v>61000</v>
      </c>
      <c r="T242" s="89"/>
      <c r="U242" s="89"/>
      <c r="V242" s="89"/>
      <c r="W242" s="89"/>
    </row>
    <row r="243" ht="21.75" customHeight="1" spans="1:23">
      <c r="A243" s="79" t="s">
        <v>489</v>
      </c>
      <c r="B243" s="79" t="s">
        <v>596</v>
      </c>
      <c r="C243" s="79" t="s">
        <v>510</v>
      </c>
      <c r="D243" s="79" t="s">
        <v>95</v>
      </c>
      <c r="E243" s="79" t="s">
        <v>159</v>
      </c>
      <c r="F243" s="79" t="s">
        <v>160</v>
      </c>
      <c r="G243" s="79" t="s">
        <v>303</v>
      </c>
      <c r="H243" s="79" t="s">
        <v>302</v>
      </c>
      <c r="I243" s="89">
        <v>20000</v>
      </c>
      <c r="J243" s="89"/>
      <c r="K243" s="89"/>
      <c r="L243" s="89"/>
      <c r="M243" s="89"/>
      <c r="N243" s="89"/>
      <c r="O243" s="89"/>
      <c r="P243" s="89"/>
      <c r="Q243" s="89"/>
      <c r="R243" s="89">
        <v>20000</v>
      </c>
      <c r="S243" s="89">
        <v>20000</v>
      </c>
      <c r="T243" s="89"/>
      <c r="U243" s="89"/>
      <c r="V243" s="89"/>
      <c r="W243" s="89"/>
    </row>
    <row r="244" ht="21.75" customHeight="1" spans="1:23">
      <c r="A244" s="79" t="s">
        <v>426</v>
      </c>
      <c r="B244" s="79" t="s">
        <v>597</v>
      </c>
      <c r="C244" s="79" t="s">
        <v>425</v>
      </c>
      <c r="D244" s="79" t="s">
        <v>97</v>
      </c>
      <c r="E244" s="79" t="s">
        <v>149</v>
      </c>
      <c r="F244" s="79" t="s">
        <v>150</v>
      </c>
      <c r="G244" s="79" t="s">
        <v>320</v>
      </c>
      <c r="H244" s="79" t="s">
        <v>321</v>
      </c>
      <c r="I244" s="89">
        <v>8000</v>
      </c>
      <c r="J244" s="89">
        <v>8000</v>
      </c>
      <c r="K244" s="89">
        <v>8000</v>
      </c>
      <c r="L244" s="89"/>
      <c r="M244" s="89"/>
      <c r="N244" s="89"/>
      <c r="O244" s="89"/>
      <c r="P244" s="89"/>
      <c r="Q244" s="89"/>
      <c r="R244" s="89"/>
      <c r="S244" s="89"/>
      <c r="T244" s="89"/>
      <c r="U244" s="89"/>
      <c r="V244" s="89"/>
      <c r="W244" s="89"/>
    </row>
    <row r="245" ht="21.75" customHeight="1" spans="1:23">
      <c r="A245" s="79" t="s">
        <v>429</v>
      </c>
      <c r="B245" s="79" t="s">
        <v>598</v>
      </c>
      <c r="C245" s="79" t="s">
        <v>599</v>
      </c>
      <c r="D245" s="79" t="s">
        <v>97</v>
      </c>
      <c r="E245" s="79" t="s">
        <v>159</v>
      </c>
      <c r="F245" s="79" t="s">
        <v>160</v>
      </c>
      <c r="G245" s="79" t="s">
        <v>500</v>
      </c>
      <c r="H245" s="79" t="s">
        <v>501</v>
      </c>
      <c r="I245" s="89">
        <v>73015</v>
      </c>
      <c r="J245" s="89"/>
      <c r="K245" s="89"/>
      <c r="L245" s="89"/>
      <c r="M245" s="89"/>
      <c r="N245" s="89"/>
      <c r="O245" s="89"/>
      <c r="P245" s="89"/>
      <c r="Q245" s="89"/>
      <c r="R245" s="89">
        <v>73015</v>
      </c>
      <c r="S245" s="89">
        <v>73015</v>
      </c>
      <c r="T245" s="89"/>
      <c r="U245" s="89"/>
      <c r="V245" s="89"/>
      <c r="W245" s="89"/>
    </row>
    <row r="246" ht="21.75" customHeight="1" spans="1:23">
      <c r="A246" s="79" t="s">
        <v>429</v>
      </c>
      <c r="B246" s="79" t="s">
        <v>598</v>
      </c>
      <c r="C246" s="79" t="s">
        <v>599</v>
      </c>
      <c r="D246" s="79" t="s">
        <v>97</v>
      </c>
      <c r="E246" s="79" t="s">
        <v>159</v>
      </c>
      <c r="F246" s="79" t="s">
        <v>160</v>
      </c>
      <c r="G246" s="79" t="s">
        <v>502</v>
      </c>
      <c r="H246" s="79" t="s">
        <v>503</v>
      </c>
      <c r="I246" s="89">
        <v>623200</v>
      </c>
      <c r="J246" s="89"/>
      <c r="K246" s="89"/>
      <c r="L246" s="89"/>
      <c r="M246" s="89"/>
      <c r="N246" s="89"/>
      <c r="O246" s="89"/>
      <c r="P246" s="89"/>
      <c r="Q246" s="89"/>
      <c r="R246" s="89">
        <v>623200</v>
      </c>
      <c r="S246" s="89">
        <v>623200</v>
      </c>
      <c r="T246" s="89"/>
      <c r="U246" s="89"/>
      <c r="V246" s="89"/>
      <c r="W246" s="89"/>
    </row>
    <row r="247" ht="21.75" customHeight="1" spans="1:23">
      <c r="A247" s="79" t="s">
        <v>429</v>
      </c>
      <c r="B247" s="79" t="s">
        <v>598</v>
      </c>
      <c r="C247" s="79" t="s">
        <v>599</v>
      </c>
      <c r="D247" s="79" t="s">
        <v>97</v>
      </c>
      <c r="E247" s="79" t="s">
        <v>159</v>
      </c>
      <c r="F247" s="79" t="s">
        <v>160</v>
      </c>
      <c r="G247" s="79" t="s">
        <v>600</v>
      </c>
      <c r="H247" s="79" t="s">
        <v>601</v>
      </c>
      <c r="I247" s="89">
        <v>120000</v>
      </c>
      <c r="J247" s="89"/>
      <c r="K247" s="89"/>
      <c r="L247" s="89"/>
      <c r="M247" s="89"/>
      <c r="N247" s="89"/>
      <c r="O247" s="89"/>
      <c r="P247" s="89"/>
      <c r="Q247" s="89"/>
      <c r="R247" s="89">
        <v>120000</v>
      </c>
      <c r="S247" s="89">
        <v>120000</v>
      </c>
      <c r="T247" s="89"/>
      <c r="U247" s="89"/>
      <c r="V247" s="89"/>
      <c r="W247" s="89"/>
    </row>
    <row r="248" ht="21.75" customHeight="1" spans="1:23">
      <c r="A248" s="79" t="s">
        <v>429</v>
      </c>
      <c r="B248" s="79" t="s">
        <v>602</v>
      </c>
      <c r="C248" s="79" t="s">
        <v>603</v>
      </c>
      <c r="D248" s="79" t="s">
        <v>97</v>
      </c>
      <c r="E248" s="79" t="s">
        <v>151</v>
      </c>
      <c r="F248" s="79" t="s">
        <v>152</v>
      </c>
      <c r="G248" s="79" t="s">
        <v>432</v>
      </c>
      <c r="H248" s="79" t="s">
        <v>433</v>
      </c>
      <c r="I248" s="89">
        <v>1000</v>
      </c>
      <c r="J248" s="89">
        <v>1000</v>
      </c>
      <c r="K248" s="89">
        <v>1000</v>
      </c>
      <c r="L248" s="89"/>
      <c r="M248" s="89"/>
      <c r="N248" s="89"/>
      <c r="O248" s="89"/>
      <c r="P248" s="89"/>
      <c r="Q248" s="89"/>
      <c r="R248" s="89"/>
      <c r="S248" s="89"/>
      <c r="T248" s="89"/>
      <c r="U248" s="89"/>
      <c r="V248" s="89"/>
      <c r="W248" s="89"/>
    </row>
    <row r="249" ht="21.75" customHeight="1" spans="1:23">
      <c r="A249" s="79" t="s">
        <v>429</v>
      </c>
      <c r="B249" s="79" t="s">
        <v>602</v>
      </c>
      <c r="C249" s="79" t="s">
        <v>603</v>
      </c>
      <c r="D249" s="79" t="s">
        <v>97</v>
      </c>
      <c r="E249" s="79" t="s">
        <v>159</v>
      </c>
      <c r="F249" s="79" t="s">
        <v>160</v>
      </c>
      <c r="G249" s="79" t="s">
        <v>432</v>
      </c>
      <c r="H249" s="79" t="s">
        <v>433</v>
      </c>
      <c r="I249" s="89">
        <v>1000</v>
      </c>
      <c r="J249" s="89">
        <v>1000</v>
      </c>
      <c r="K249" s="89">
        <v>1000</v>
      </c>
      <c r="L249" s="89"/>
      <c r="M249" s="89"/>
      <c r="N249" s="89"/>
      <c r="O249" s="89"/>
      <c r="P249" s="89"/>
      <c r="Q249" s="89"/>
      <c r="R249" s="89"/>
      <c r="S249" s="89"/>
      <c r="T249" s="89"/>
      <c r="U249" s="89"/>
      <c r="V249" s="89"/>
      <c r="W249" s="89"/>
    </row>
    <row r="250" ht="21.75" customHeight="1" spans="1:23">
      <c r="A250" s="79" t="s">
        <v>429</v>
      </c>
      <c r="B250" s="79" t="s">
        <v>604</v>
      </c>
      <c r="C250" s="79" t="s">
        <v>467</v>
      </c>
      <c r="D250" s="79" t="s">
        <v>97</v>
      </c>
      <c r="E250" s="79" t="s">
        <v>173</v>
      </c>
      <c r="F250" s="79" t="s">
        <v>174</v>
      </c>
      <c r="G250" s="79" t="s">
        <v>432</v>
      </c>
      <c r="H250" s="79" t="s">
        <v>433</v>
      </c>
      <c r="I250" s="89">
        <v>172665</v>
      </c>
      <c r="J250" s="89">
        <v>172665</v>
      </c>
      <c r="K250" s="89">
        <v>172665</v>
      </c>
      <c r="L250" s="89"/>
      <c r="M250" s="89"/>
      <c r="N250" s="89"/>
      <c r="O250" s="89"/>
      <c r="P250" s="89"/>
      <c r="Q250" s="89"/>
      <c r="R250" s="89"/>
      <c r="S250" s="89"/>
      <c r="T250" s="89"/>
      <c r="U250" s="89"/>
      <c r="V250" s="89"/>
      <c r="W250" s="89"/>
    </row>
    <row r="251" ht="21.75" customHeight="1" spans="1:23">
      <c r="A251" s="79" t="s">
        <v>489</v>
      </c>
      <c r="B251" s="79" t="s">
        <v>605</v>
      </c>
      <c r="C251" s="79" t="s">
        <v>606</v>
      </c>
      <c r="D251" s="79" t="s">
        <v>97</v>
      </c>
      <c r="E251" s="79" t="s">
        <v>159</v>
      </c>
      <c r="F251" s="79" t="s">
        <v>160</v>
      </c>
      <c r="G251" s="79" t="s">
        <v>306</v>
      </c>
      <c r="H251" s="79" t="s">
        <v>307</v>
      </c>
      <c r="I251" s="89">
        <v>80000</v>
      </c>
      <c r="J251" s="89"/>
      <c r="K251" s="89"/>
      <c r="L251" s="89"/>
      <c r="M251" s="89"/>
      <c r="N251" s="89"/>
      <c r="O251" s="89"/>
      <c r="P251" s="89"/>
      <c r="Q251" s="89"/>
      <c r="R251" s="89">
        <v>80000</v>
      </c>
      <c r="S251" s="89">
        <v>80000</v>
      </c>
      <c r="T251" s="89"/>
      <c r="U251" s="89"/>
      <c r="V251" s="89"/>
      <c r="W251" s="89"/>
    </row>
    <row r="252" ht="21.75" customHeight="1" spans="1:23">
      <c r="A252" s="79" t="s">
        <v>489</v>
      </c>
      <c r="B252" s="79" t="s">
        <v>605</v>
      </c>
      <c r="C252" s="79" t="s">
        <v>606</v>
      </c>
      <c r="D252" s="79" t="s">
        <v>97</v>
      </c>
      <c r="E252" s="79" t="s">
        <v>159</v>
      </c>
      <c r="F252" s="79" t="s">
        <v>160</v>
      </c>
      <c r="G252" s="79" t="s">
        <v>436</v>
      </c>
      <c r="H252" s="79" t="s">
        <v>437</v>
      </c>
      <c r="I252" s="89">
        <v>20000</v>
      </c>
      <c r="J252" s="89"/>
      <c r="K252" s="89"/>
      <c r="L252" s="89"/>
      <c r="M252" s="89"/>
      <c r="N252" s="89"/>
      <c r="O252" s="89"/>
      <c r="P252" s="89"/>
      <c r="Q252" s="89"/>
      <c r="R252" s="89">
        <v>20000</v>
      </c>
      <c r="S252" s="89">
        <v>20000</v>
      </c>
      <c r="T252" s="89"/>
      <c r="U252" s="89"/>
      <c r="V252" s="89"/>
      <c r="W252" s="89"/>
    </row>
    <row r="253" ht="21.75" customHeight="1" spans="1:23">
      <c r="A253" s="79" t="s">
        <v>489</v>
      </c>
      <c r="B253" s="79" t="s">
        <v>605</v>
      </c>
      <c r="C253" s="79" t="s">
        <v>606</v>
      </c>
      <c r="D253" s="79" t="s">
        <v>97</v>
      </c>
      <c r="E253" s="79" t="s">
        <v>159</v>
      </c>
      <c r="F253" s="79" t="s">
        <v>160</v>
      </c>
      <c r="G253" s="79" t="s">
        <v>308</v>
      </c>
      <c r="H253" s="79" t="s">
        <v>309</v>
      </c>
      <c r="I253" s="89">
        <v>10000</v>
      </c>
      <c r="J253" s="89"/>
      <c r="K253" s="89"/>
      <c r="L253" s="89"/>
      <c r="M253" s="89"/>
      <c r="N253" s="89"/>
      <c r="O253" s="89"/>
      <c r="P253" s="89"/>
      <c r="Q253" s="89"/>
      <c r="R253" s="89">
        <v>10000</v>
      </c>
      <c r="S253" s="89">
        <v>10000</v>
      </c>
      <c r="T253" s="89"/>
      <c r="U253" s="89"/>
      <c r="V253" s="89"/>
      <c r="W253" s="89"/>
    </row>
    <row r="254" ht="21.75" customHeight="1" spans="1:23">
      <c r="A254" s="79" t="s">
        <v>489</v>
      </c>
      <c r="B254" s="79" t="s">
        <v>605</v>
      </c>
      <c r="C254" s="79" t="s">
        <v>606</v>
      </c>
      <c r="D254" s="79" t="s">
        <v>97</v>
      </c>
      <c r="E254" s="79" t="s">
        <v>159</v>
      </c>
      <c r="F254" s="79" t="s">
        <v>160</v>
      </c>
      <c r="G254" s="79" t="s">
        <v>355</v>
      </c>
      <c r="H254" s="79" t="s">
        <v>356</v>
      </c>
      <c r="I254" s="89">
        <v>14000</v>
      </c>
      <c r="J254" s="89"/>
      <c r="K254" s="89"/>
      <c r="L254" s="89"/>
      <c r="M254" s="89"/>
      <c r="N254" s="89"/>
      <c r="O254" s="89"/>
      <c r="P254" s="89"/>
      <c r="Q254" s="89"/>
      <c r="R254" s="89">
        <v>14000</v>
      </c>
      <c r="S254" s="89">
        <v>14000</v>
      </c>
      <c r="T254" s="89"/>
      <c r="U254" s="89"/>
      <c r="V254" s="89"/>
      <c r="W254" s="89"/>
    </row>
    <row r="255" ht="21.75" customHeight="1" spans="1:23">
      <c r="A255" s="79" t="s">
        <v>489</v>
      </c>
      <c r="B255" s="79" t="s">
        <v>605</v>
      </c>
      <c r="C255" s="79" t="s">
        <v>606</v>
      </c>
      <c r="D255" s="79" t="s">
        <v>97</v>
      </c>
      <c r="E255" s="79" t="s">
        <v>159</v>
      </c>
      <c r="F255" s="79" t="s">
        <v>160</v>
      </c>
      <c r="G255" s="79" t="s">
        <v>494</v>
      </c>
      <c r="H255" s="79" t="s">
        <v>495</v>
      </c>
      <c r="I255" s="89">
        <v>6000</v>
      </c>
      <c r="J255" s="89"/>
      <c r="K255" s="89"/>
      <c r="L255" s="89"/>
      <c r="M255" s="89"/>
      <c r="N255" s="89"/>
      <c r="O255" s="89"/>
      <c r="P255" s="89"/>
      <c r="Q255" s="89"/>
      <c r="R255" s="89">
        <v>6000</v>
      </c>
      <c r="S255" s="89">
        <v>6000</v>
      </c>
      <c r="T255" s="89"/>
      <c r="U255" s="89"/>
      <c r="V255" s="89"/>
      <c r="W255" s="89"/>
    </row>
    <row r="256" ht="21.75" customHeight="1" spans="1:23">
      <c r="A256" s="79" t="s">
        <v>489</v>
      </c>
      <c r="B256" s="79" t="s">
        <v>605</v>
      </c>
      <c r="C256" s="79" t="s">
        <v>606</v>
      </c>
      <c r="D256" s="79" t="s">
        <v>97</v>
      </c>
      <c r="E256" s="79" t="s">
        <v>159</v>
      </c>
      <c r="F256" s="79" t="s">
        <v>160</v>
      </c>
      <c r="G256" s="79" t="s">
        <v>312</v>
      </c>
      <c r="H256" s="79" t="s">
        <v>313</v>
      </c>
      <c r="I256" s="89">
        <v>5000</v>
      </c>
      <c r="J256" s="89"/>
      <c r="K256" s="89"/>
      <c r="L256" s="89"/>
      <c r="M256" s="89"/>
      <c r="N256" s="89"/>
      <c r="O256" s="89"/>
      <c r="P256" s="89"/>
      <c r="Q256" s="89"/>
      <c r="R256" s="89">
        <v>5000</v>
      </c>
      <c r="S256" s="89">
        <v>5000</v>
      </c>
      <c r="T256" s="89"/>
      <c r="U256" s="89"/>
      <c r="V256" s="89"/>
      <c r="W256" s="89"/>
    </row>
    <row r="257" ht="21.75" customHeight="1" spans="1:23">
      <c r="A257" s="79" t="s">
        <v>489</v>
      </c>
      <c r="B257" s="79" t="s">
        <v>605</v>
      </c>
      <c r="C257" s="79" t="s">
        <v>606</v>
      </c>
      <c r="D257" s="79" t="s">
        <v>97</v>
      </c>
      <c r="E257" s="79" t="s">
        <v>159</v>
      </c>
      <c r="F257" s="79" t="s">
        <v>160</v>
      </c>
      <c r="G257" s="79" t="s">
        <v>314</v>
      </c>
      <c r="H257" s="79" t="s">
        <v>315</v>
      </c>
      <c r="I257" s="89">
        <v>30000</v>
      </c>
      <c r="J257" s="89"/>
      <c r="K257" s="89"/>
      <c r="L257" s="89"/>
      <c r="M257" s="89"/>
      <c r="N257" s="89"/>
      <c r="O257" s="89"/>
      <c r="P257" s="89"/>
      <c r="Q257" s="89"/>
      <c r="R257" s="89">
        <v>30000</v>
      </c>
      <c r="S257" s="89">
        <v>30000</v>
      </c>
      <c r="T257" s="89"/>
      <c r="U257" s="89"/>
      <c r="V257" s="89"/>
      <c r="W257" s="89"/>
    </row>
    <row r="258" ht="21.75" customHeight="1" spans="1:23">
      <c r="A258" s="79" t="s">
        <v>489</v>
      </c>
      <c r="B258" s="79" t="s">
        <v>605</v>
      </c>
      <c r="C258" s="79" t="s">
        <v>606</v>
      </c>
      <c r="D258" s="79" t="s">
        <v>97</v>
      </c>
      <c r="E258" s="79" t="s">
        <v>159</v>
      </c>
      <c r="F258" s="79" t="s">
        <v>160</v>
      </c>
      <c r="G258" s="79" t="s">
        <v>438</v>
      </c>
      <c r="H258" s="79" t="s">
        <v>439</v>
      </c>
      <c r="I258" s="89">
        <v>262000</v>
      </c>
      <c r="J258" s="89"/>
      <c r="K258" s="89"/>
      <c r="L258" s="89"/>
      <c r="M258" s="89"/>
      <c r="N258" s="89"/>
      <c r="O258" s="89"/>
      <c r="P258" s="89"/>
      <c r="Q258" s="89"/>
      <c r="R258" s="89">
        <v>262000</v>
      </c>
      <c r="S258" s="89">
        <v>262000</v>
      </c>
      <c r="T258" s="89"/>
      <c r="U258" s="89"/>
      <c r="V258" s="89"/>
      <c r="W258" s="89"/>
    </row>
    <row r="259" ht="21.75" customHeight="1" spans="1:23">
      <c r="A259" s="79" t="s">
        <v>489</v>
      </c>
      <c r="B259" s="79" t="s">
        <v>605</v>
      </c>
      <c r="C259" s="79" t="s">
        <v>606</v>
      </c>
      <c r="D259" s="79" t="s">
        <v>97</v>
      </c>
      <c r="E259" s="79" t="s">
        <v>159</v>
      </c>
      <c r="F259" s="79" t="s">
        <v>160</v>
      </c>
      <c r="G259" s="79" t="s">
        <v>484</v>
      </c>
      <c r="H259" s="79" t="s">
        <v>485</v>
      </c>
      <c r="I259" s="89">
        <v>1930000</v>
      </c>
      <c r="J259" s="89"/>
      <c r="K259" s="89"/>
      <c r="L259" s="89"/>
      <c r="M259" s="89"/>
      <c r="N259" s="89"/>
      <c r="O259" s="89"/>
      <c r="P259" s="89"/>
      <c r="Q259" s="89"/>
      <c r="R259" s="89">
        <v>1930000</v>
      </c>
      <c r="S259" s="89">
        <v>1930000</v>
      </c>
      <c r="T259" s="89"/>
      <c r="U259" s="89"/>
      <c r="V259" s="89"/>
      <c r="W259" s="89"/>
    </row>
    <row r="260" ht="21.75" customHeight="1" spans="1:23">
      <c r="A260" s="79" t="s">
        <v>489</v>
      </c>
      <c r="B260" s="79" t="s">
        <v>605</v>
      </c>
      <c r="C260" s="79" t="s">
        <v>606</v>
      </c>
      <c r="D260" s="79" t="s">
        <v>97</v>
      </c>
      <c r="E260" s="79" t="s">
        <v>159</v>
      </c>
      <c r="F260" s="79" t="s">
        <v>160</v>
      </c>
      <c r="G260" s="79" t="s">
        <v>486</v>
      </c>
      <c r="H260" s="79" t="s">
        <v>487</v>
      </c>
      <c r="I260" s="89">
        <v>200000</v>
      </c>
      <c r="J260" s="89"/>
      <c r="K260" s="89"/>
      <c r="L260" s="89"/>
      <c r="M260" s="89"/>
      <c r="N260" s="89"/>
      <c r="O260" s="89"/>
      <c r="P260" s="89"/>
      <c r="Q260" s="89"/>
      <c r="R260" s="89">
        <v>200000</v>
      </c>
      <c r="S260" s="89">
        <v>200000</v>
      </c>
      <c r="T260" s="89"/>
      <c r="U260" s="89"/>
      <c r="V260" s="89"/>
      <c r="W260" s="89"/>
    </row>
    <row r="261" ht="21.75" customHeight="1" spans="1:23">
      <c r="A261" s="79" t="s">
        <v>489</v>
      </c>
      <c r="B261" s="79" t="s">
        <v>605</v>
      </c>
      <c r="C261" s="79" t="s">
        <v>606</v>
      </c>
      <c r="D261" s="79" t="s">
        <v>97</v>
      </c>
      <c r="E261" s="79" t="s">
        <v>159</v>
      </c>
      <c r="F261" s="79" t="s">
        <v>160</v>
      </c>
      <c r="G261" s="79" t="s">
        <v>432</v>
      </c>
      <c r="H261" s="79" t="s">
        <v>433</v>
      </c>
      <c r="I261" s="89">
        <v>400000</v>
      </c>
      <c r="J261" s="89"/>
      <c r="K261" s="89"/>
      <c r="L261" s="89"/>
      <c r="M261" s="89"/>
      <c r="N261" s="89"/>
      <c r="O261" s="89"/>
      <c r="P261" s="89"/>
      <c r="Q261" s="89"/>
      <c r="R261" s="89">
        <v>400000</v>
      </c>
      <c r="S261" s="89">
        <v>400000</v>
      </c>
      <c r="T261" s="89"/>
      <c r="U261" s="89"/>
      <c r="V261" s="89"/>
      <c r="W261" s="89"/>
    </row>
    <row r="262" ht="18.75" customHeight="1" spans="1:23">
      <c r="A262" s="39" t="s">
        <v>244</v>
      </c>
      <c r="B262" s="40"/>
      <c r="C262" s="40"/>
      <c r="D262" s="40"/>
      <c r="E262" s="40"/>
      <c r="F262" s="40"/>
      <c r="G262" s="40"/>
      <c r="H262" s="41"/>
      <c r="I262" s="89">
        <v>254510575.67</v>
      </c>
      <c r="J262" s="89">
        <v>40700222.19</v>
      </c>
      <c r="K262" s="89">
        <v>40700222.19</v>
      </c>
      <c r="L262" s="89"/>
      <c r="M262" s="89"/>
      <c r="N262" s="89"/>
      <c r="O262" s="89"/>
      <c r="P262" s="89"/>
      <c r="Q262" s="89"/>
      <c r="R262" s="89">
        <v>213810353.48</v>
      </c>
      <c r="S262" s="89">
        <v>172025353.48</v>
      </c>
      <c r="T262" s="89"/>
      <c r="U262" s="89"/>
      <c r="V262" s="89"/>
      <c r="W262" s="89">
        <v>41785000</v>
      </c>
    </row>
  </sheetData>
  <mergeCells count="28">
    <mergeCell ref="A3:W3"/>
    <mergeCell ref="A4:H4"/>
    <mergeCell ref="J5:M5"/>
    <mergeCell ref="N5:P5"/>
    <mergeCell ref="R5:W5"/>
    <mergeCell ref="A262:H26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0"/>
  <sheetViews>
    <sheetView showZeros="0" workbookViewId="0">
      <pane ySplit="1" topLeftCell="A793" activePane="bottomLeft" state="frozen"/>
      <selection/>
      <selection pane="bottomLeft" activeCell="H478" sqref="H478"/>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2"/>
      <c r="B1" s="2"/>
      <c r="C1" s="2"/>
      <c r="D1" s="2"/>
      <c r="E1" s="2"/>
      <c r="F1" s="2"/>
      <c r="G1" s="2"/>
      <c r="H1" s="2"/>
      <c r="I1" s="2"/>
      <c r="J1" s="2"/>
    </row>
    <row r="2" ht="18" customHeight="1" spans="10:10">
      <c r="J2" s="42" t="s">
        <v>607</v>
      </c>
    </row>
    <row r="3" ht="39.75" customHeight="1" spans="1:10">
      <c r="A3" s="75" t="str">
        <f>"2025"&amp;"年部门项目支出绩效目标表"</f>
        <v>2025年部门项目支出绩效目标表</v>
      </c>
      <c r="B3" s="6"/>
      <c r="C3" s="6"/>
      <c r="D3" s="6"/>
      <c r="E3" s="6"/>
      <c r="F3" s="76"/>
      <c r="G3" s="6"/>
      <c r="H3" s="76"/>
      <c r="I3" s="76"/>
      <c r="J3" s="6"/>
    </row>
    <row r="4" ht="17.25" customHeight="1" spans="1:1">
      <c r="A4" s="8" t="str">
        <f>"单位名称："&amp;"昆明市五华区卫生健康局"</f>
        <v>单位名称：昆明市五华区卫生健康局</v>
      </c>
    </row>
    <row r="5" ht="44.25" customHeight="1" spans="1:10">
      <c r="A5" s="77" t="s">
        <v>256</v>
      </c>
      <c r="B5" s="77" t="s">
        <v>608</v>
      </c>
      <c r="C5" s="77" t="s">
        <v>609</v>
      </c>
      <c r="D5" s="77" t="s">
        <v>610</v>
      </c>
      <c r="E5" s="77" t="s">
        <v>611</v>
      </c>
      <c r="F5" s="78" t="s">
        <v>612</v>
      </c>
      <c r="G5" s="77" t="s">
        <v>613</v>
      </c>
      <c r="H5" s="78" t="s">
        <v>614</v>
      </c>
      <c r="I5" s="78" t="s">
        <v>615</v>
      </c>
      <c r="J5" s="77" t="s">
        <v>616</v>
      </c>
    </row>
    <row r="6" ht="18.75" customHeight="1" spans="1:10">
      <c r="A6" s="180">
        <v>1</v>
      </c>
      <c r="B6" s="180">
        <v>2</v>
      </c>
      <c r="C6" s="180">
        <v>3</v>
      </c>
      <c r="D6" s="180">
        <v>4</v>
      </c>
      <c r="E6" s="180">
        <v>5</v>
      </c>
      <c r="F6" s="46">
        <v>6</v>
      </c>
      <c r="G6" s="180">
        <v>7</v>
      </c>
      <c r="H6" s="46">
        <v>8</v>
      </c>
      <c r="I6" s="46">
        <v>9</v>
      </c>
      <c r="J6" s="180">
        <v>10</v>
      </c>
    </row>
    <row r="7" ht="42" customHeight="1" spans="1:10">
      <c r="A7" s="67" t="s">
        <v>70</v>
      </c>
      <c r="B7" s="79"/>
      <c r="C7" s="79"/>
      <c r="D7" s="79"/>
      <c r="E7" s="64"/>
      <c r="F7" s="80"/>
      <c r="G7" s="64"/>
      <c r="H7" s="80"/>
      <c r="I7" s="80"/>
      <c r="J7" s="64"/>
    </row>
    <row r="8" ht="42" customHeight="1" spans="1:10">
      <c r="A8" s="181" t="s">
        <v>91</v>
      </c>
      <c r="B8" s="28"/>
      <c r="C8" s="28"/>
      <c r="D8" s="28"/>
      <c r="E8" s="67"/>
      <c r="F8" s="28"/>
      <c r="G8" s="67"/>
      <c r="H8" s="28"/>
      <c r="I8" s="28"/>
      <c r="J8" s="67"/>
    </row>
    <row r="9" ht="42" customHeight="1" spans="1:10">
      <c r="A9" s="182" t="s">
        <v>467</v>
      </c>
      <c r="B9" s="28" t="s">
        <v>617</v>
      </c>
      <c r="C9" s="28" t="s">
        <v>618</v>
      </c>
      <c r="D9" s="28" t="s">
        <v>619</v>
      </c>
      <c r="E9" s="67" t="s">
        <v>620</v>
      </c>
      <c r="F9" s="28" t="s">
        <v>621</v>
      </c>
      <c r="G9" s="67"/>
      <c r="H9" s="28" t="s">
        <v>622</v>
      </c>
      <c r="I9" s="28" t="s">
        <v>623</v>
      </c>
      <c r="J9" s="67" t="s">
        <v>624</v>
      </c>
    </row>
    <row r="10" ht="42" customHeight="1" spans="1:10">
      <c r="A10" s="182" t="s">
        <v>467</v>
      </c>
      <c r="B10" s="28" t="s">
        <v>617</v>
      </c>
      <c r="C10" s="28" t="s">
        <v>618</v>
      </c>
      <c r="D10" s="28" t="s">
        <v>619</v>
      </c>
      <c r="E10" s="67" t="s">
        <v>625</v>
      </c>
      <c r="F10" s="28" t="s">
        <v>621</v>
      </c>
      <c r="G10" s="67" t="s">
        <v>626</v>
      </c>
      <c r="H10" s="28" t="s">
        <v>622</v>
      </c>
      <c r="I10" s="28" t="s">
        <v>623</v>
      </c>
      <c r="J10" s="67" t="s">
        <v>625</v>
      </c>
    </row>
    <row r="11" ht="42" customHeight="1" spans="1:10">
      <c r="A11" s="182" t="s">
        <v>467</v>
      </c>
      <c r="B11" s="28" t="s">
        <v>617</v>
      </c>
      <c r="C11" s="28" t="s">
        <v>618</v>
      </c>
      <c r="D11" s="28" t="s">
        <v>619</v>
      </c>
      <c r="E11" s="67" t="s">
        <v>627</v>
      </c>
      <c r="F11" s="28" t="s">
        <v>621</v>
      </c>
      <c r="G11" s="67" t="s">
        <v>626</v>
      </c>
      <c r="H11" s="28" t="s">
        <v>622</v>
      </c>
      <c r="I11" s="28" t="s">
        <v>623</v>
      </c>
      <c r="J11" s="67" t="s">
        <v>627</v>
      </c>
    </row>
    <row r="12" ht="42" customHeight="1" spans="1:10">
      <c r="A12" s="182" t="s">
        <v>467</v>
      </c>
      <c r="B12" s="28" t="s">
        <v>617</v>
      </c>
      <c r="C12" s="28" t="s">
        <v>618</v>
      </c>
      <c r="D12" s="28" t="s">
        <v>619</v>
      </c>
      <c r="E12" s="67" t="s">
        <v>628</v>
      </c>
      <c r="F12" s="28" t="s">
        <v>621</v>
      </c>
      <c r="G12" s="67" t="s">
        <v>626</v>
      </c>
      <c r="H12" s="28" t="s">
        <v>622</v>
      </c>
      <c r="I12" s="28" t="s">
        <v>623</v>
      </c>
      <c r="J12" s="67" t="s">
        <v>629</v>
      </c>
    </row>
    <row r="13" ht="42" customHeight="1" spans="1:10">
      <c r="A13" s="182" t="s">
        <v>467</v>
      </c>
      <c r="B13" s="28" t="s">
        <v>617</v>
      </c>
      <c r="C13" s="28" t="s">
        <v>618</v>
      </c>
      <c r="D13" s="28" t="s">
        <v>619</v>
      </c>
      <c r="E13" s="67" t="s">
        <v>630</v>
      </c>
      <c r="F13" s="28" t="s">
        <v>621</v>
      </c>
      <c r="G13" s="67" t="s">
        <v>631</v>
      </c>
      <c r="H13" s="28" t="s">
        <v>622</v>
      </c>
      <c r="I13" s="28" t="s">
        <v>623</v>
      </c>
      <c r="J13" s="67" t="s">
        <v>632</v>
      </c>
    </row>
    <row r="14" ht="42" customHeight="1" spans="1:10">
      <c r="A14" s="182" t="s">
        <v>467</v>
      </c>
      <c r="B14" s="28" t="s">
        <v>617</v>
      </c>
      <c r="C14" s="28" t="s">
        <v>618</v>
      </c>
      <c r="D14" s="28" t="s">
        <v>619</v>
      </c>
      <c r="E14" s="67" t="s">
        <v>633</v>
      </c>
      <c r="F14" s="28" t="s">
        <v>621</v>
      </c>
      <c r="G14" s="67" t="s">
        <v>634</v>
      </c>
      <c r="H14" s="28" t="s">
        <v>622</v>
      </c>
      <c r="I14" s="28" t="s">
        <v>623</v>
      </c>
      <c r="J14" s="67" t="s">
        <v>633</v>
      </c>
    </row>
    <row r="15" ht="42" customHeight="1" spans="1:10">
      <c r="A15" s="182" t="s">
        <v>467</v>
      </c>
      <c r="B15" s="28" t="s">
        <v>617</v>
      </c>
      <c r="C15" s="28" t="s">
        <v>618</v>
      </c>
      <c r="D15" s="28" t="s">
        <v>619</v>
      </c>
      <c r="E15" s="67" t="s">
        <v>635</v>
      </c>
      <c r="F15" s="28" t="s">
        <v>636</v>
      </c>
      <c r="G15" s="67" t="s">
        <v>637</v>
      </c>
      <c r="H15" s="28" t="s">
        <v>638</v>
      </c>
      <c r="I15" s="28" t="s">
        <v>623</v>
      </c>
      <c r="J15" s="67" t="s">
        <v>639</v>
      </c>
    </row>
    <row r="16" ht="42" customHeight="1" spans="1:10">
      <c r="A16" s="182" t="s">
        <v>467</v>
      </c>
      <c r="B16" s="28" t="s">
        <v>617</v>
      </c>
      <c r="C16" s="28" t="s">
        <v>618</v>
      </c>
      <c r="D16" s="28" t="s">
        <v>619</v>
      </c>
      <c r="E16" s="67" t="s">
        <v>640</v>
      </c>
      <c r="F16" s="28" t="s">
        <v>636</v>
      </c>
      <c r="G16" s="67" t="s">
        <v>641</v>
      </c>
      <c r="H16" s="28" t="s">
        <v>638</v>
      </c>
      <c r="I16" s="28" t="s">
        <v>623</v>
      </c>
      <c r="J16" s="67" t="s">
        <v>642</v>
      </c>
    </row>
    <row r="17" ht="42" customHeight="1" spans="1:10">
      <c r="A17" s="182" t="s">
        <v>467</v>
      </c>
      <c r="B17" s="28" t="s">
        <v>617</v>
      </c>
      <c r="C17" s="28" t="s">
        <v>618</v>
      </c>
      <c r="D17" s="28" t="s">
        <v>619</v>
      </c>
      <c r="E17" s="67" t="s">
        <v>643</v>
      </c>
      <c r="F17" s="28" t="s">
        <v>621</v>
      </c>
      <c r="G17" s="67" t="s">
        <v>626</v>
      </c>
      <c r="H17" s="28" t="s">
        <v>622</v>
      </c>
      <c r="I17" s="28" t="s">
        <v>623</v>
      </c>
      <c r="J17" s="67" t="s">
        <v>643</v>
      </c>
    </row>
    <row r="18" ht="42" customHeight="1" spans="1:10">
      <c r="A18" s="182" t="s">
        <v>467</v>
      </c>
      <c r="B18" s="28" t="s">
        <v>617</v>
      </c>
      <c r="C18" s="28" t="s">
        <v>618</v>
      </c>
      <c r="D18" s="28" t="s">
        <v>619</v>
      </c>
      <c r="E18" s="67" t="s">
        <v>644</v>
      </c>
      <c r="F18" s="28" t="s">
        <v>621</v>
      </c>
      <c r="G18" s="67" t="s">
        <v>645</v>
      </c>
      <c r="H18" s="28" t="s">
        <v>622</v>
      </c>
      <c r="I18" s="28" t="s">
        <v>623</v>
      </c>
      <c r="J18" s="67" t="s">
        <v>646</v>
      </c>
    </row>
    <row r="19" ht="42" customHeight="1" spans="1:10">
      <c r="A19" s="182" t="s">
        <v>467</v>
      </c>
      <c r="B19" s="28" t="s">
        <v>617</v>
      </c>
      <c r="C19" s="28" t="s">
        <v>618</v>
      </c>
      <c r="D19" s="28" t="s">
        <v>619</v>
      </c>
      <c r="E19" s="67" t="s">
        <v>647</v>
      </c>
      <c r="F19" s="28" t="s">
        <v>621</v>
      </c>
      <c r="G19" s="67" t="s">
        <v>645</v>
      </c>
      <c r="H19" s="28" t="s">
        <v>622</v>
      </c>
      <c r="I19" s="28" t="s">
        <v>623</v>
      </c>
      <c r="J19" s="67" t="s">
        <v>648</v>
      </c>
    </row>
    <row r="20" ht="42" customHeight="1" spans="1:10">
      <c r="A20" s="182" t="s">
        <v>467</v>
      </c>
      <c r="B20" s="28" t="s">
        <v>617</v>
      </c>
      <c r="C20" s="28" t="s">
        <v>618</v>
      </c>
      <c r="D20" s="28" t="s">
        <v>619</v>
      </c>
      <c r="E20" s="67" t="s">
        <v>649</v>
      </c>
      <c r="F20" s="28" t="s">
        <v>621</v>
      </c>
      <c r="G20" s="67" t="s">
        <v>626</v>
      </c>
      <c r="H20" s="28" t="s">
        <v>622</v>
      </c>
      <c r="I20" s="28" t="s">
        <v>623</v>
      </c>
      <c r="J20" s="67" t="s">
        <v>650</v>
      </c>
    </row>
    <row r="21" ht="42" customHeight="1" spans="1:10">
      <c r="A21" s="182" t="s">
        <v>467</v>
      </c>
      <c r="B21" s="28" t="s">
        <v>617</v>
      </c>
      <c r="C21" s="28" t="s">
        <v>618</v>
      </c>
      <c r="D21" s="28" t="s">
        <v>619</v>
      </c>
      <c r="E21" s="67" t="s">
        <v>651</v>
      </c>
      <c r="F21" s="28" t="s">
        <v>636</v>
      </c>
      <c r="G21" s="67" t="s">
        <v>652</v>
      </c>
      <c r="H21" s="28" t="s">
        <v>653</v>
      </c>
      <c r="I21" s="28" t="s">
        <v>623</v>
      </c>
      <c r="J21" s="67" t="s">
        <v>654</v>
      </c>
    </row>
    <row r="22" ht="42" customHeight="1" spans="1:10">
      <c r="A22" s="182" t="s">
        <v>467</v>
      </c>
      <c r="B22" s="28" t="s">
        <v>617</v>
      </c>
      <c r="C22" s="28" t="s">
        <v>618</v>
      </c>
      <c r="D22" s="28" t="s">
        <v>655</v>
      </c>
      <c r="E22" s="67" t="s">
        <v>656</v>
      </c>
      <c r="F22" s="28" t="s">
        <v>621</v>
      </c>
      <c r="G22" s="67" t="s">
        <v>657</v>
      </c>
      <c r="H22" s="28" t="s">
        <v>622</v>
      </c>
      <c r="I22" s="28" t="s">
        <v>623</v>
      </c>
      <c r="J22" s="67" t="s">
        <v>658</v>
      </c>
    </row>
    <row r="23" ht="42" customHeight="1" spans="1:10">
      <c r="A23" s="182" t="s">
        <v>467</v>
      </c>
      <c r="B23" s="28" t="s">
        <v>617</v>
      </c>
      <c r="C23" s="28" t="s">
        <v>618</v>
      </c>
      <c r="D23" s="28" t="s">
        <v>655</v>
      </c>
      <c r="E23" s="67" t="s">
        <v>659</v>
      </c>
      <c r="F23" s="28" t="s">
        <v>621</v>
      </c>
      <c r="G23" s="67" t="s">
        <v>645</v>
      </c>
      <c r="H23" s="28" t="s">
        <v>622</v>
      </c>
      <c r="I23" s="28" t="s">
        <v>623</v>
      </c>
      <c r="J23" s="67" t="s">
        <v>660</v>
      </c>
    </row>
    <row r="24" ht="42" customHeight="1" spans="1:10">
      <c r="A24" s="182" t="s">
        <v>467</v>
      </c>
      <c r="B24" s="28" t="s">
        <v>617</v>
      </c>
      <c r="C24" s="28" t="s">
        <v>618</v>
      </c>
      <c r="D24" s="28" t="s">
        <v>655</v>
      </c>
      <c r="E24" s="67" t="s">
        <v>661</v>
      </c>
      <c r="F24" s="28" t="s">
        <v>621</v>
      </c>
      <c r="G24" s="67" t="s">
        <v>645</v>
      </c>
      <c r="H24" s="28" t="s">
        <v>622</v>
      </c>
      <c r="I24" s="28" t="s">
        <v>623</v>
      </c>
      <c r="J24" s="67" t="s">
        <v>662</v>
      </c>
    </row>
    <row r="25" ht="42" customHeight="1" spans="1:10">
      <c r="A25" s="182" t="s">
        <v>467</v>
      </c>
      <c r="B25" s="28" t="s">
        <v>617</v>
      </c>
      <c r="C25" s="28" t="s">
        <v>618</v>
      </c>
      <c r="D25" s="28" t="s">
        <v>655</v>
      </c>
      <c r="E25" s="67" t="s">
        <v>663</v>
      </c>
      <c r="F25" s="28" t="s">
        <v>621</v>
      </c>
      <c r="G25" s="67" t="s">
        <v>657</v>
      </c>
      <c r="H25" s="28" t="s">
        <v>622</v>
      </c>
      <c r="I25" s="28" t="s">
        <v>623</v>
      </c>
      <c r="J25" s="67" t="s">
        <v>664</v>
      </c>
    </row>
    <row r="26" ht="42" customHeight="1" spans="1:10">
      <c r="A26" s="182" t="s">
        <v>467</v>
      </c>
      <c r="B26" s="28" t="s">
        <v>617</v>
      </c>
      <c r="C26" s="28" t="s">
        <v>618</v>
      </c>
      <c r="D26" s="28" t="s">
        <v>655</v>
      </c>
      <c r="E26" s="67" t="s">
        <v>665</v>
      </c>
      <c r="F26" s="28" t="s">
        <v>621</v>
      </c>
      <c r="G26" s="67" t="s">
        <v>666</v>
      </c>
      <c r="H26" s="28" t="s">
        <v>622</v>
      </c>
      <c r="I26" s="28" t="s">
        <v>623</v>
      </c>
      <c r="J26" s="67" t="s">
        <v>667</v>
      </c>
    </row>
    <row r="27" ht="42" customHeight="1" spans="1:10">
      <c r="A27" s="182" t="s">
        <v>467</v>
      </c>
      <c r="B27" s="28" t="s">
        <v>617</v>
      </c>
      <c r="C27" s="28" t="s">
        <v>668</v>
      </c>
      <c r="D27" s="28" t="s">
        <v>669</v>
      </c>
      <c r="E27" s="67" t="s">
        <v>670</v>
      </c>
      <c r="F27" s="28" t="s">
        <v>636</v>
      </c>
      <c r="G27" s="67" t="s">
        <v>671</v>
      </c>
      <c r="H27" s="28" t="s">
        <v>653</v>
      </c>
      <c r="I27" s="28" t="s">
        <v>672</v>
      </c>
      <c r="J27" s="67" t="s">
        <v>670</v>
      </c>
    </row>
    <row r="28" ht="42" customHeight="1" spans="1:10">
      <c r="A28" s="182" t="s">
        <v>467</v>
      </c>
      <c r="B28" s="28" t="s">
        <v>617</v>
      </c>
      <c r="C28" s="28" t="s">
        <v>668</v>
      </c>
      <c r="D28" s="28" t="s">
        <v>669</v>
      </c>
      <c r="E28" s="67" t="s">
        <v>673</v>
      </c>
      <c r="F28" s="28" t="s">
        <v>636</v>
      </c>
      <c r="G28" s="67" t="s">
        <v>674</v>
      </c>
      <c r="H28" s="28" t="s">
        <v>653</v>
      </c>
      <c r="I28" s="28" t="s">
        <v>623</v>
      </c>
      <c r="J28" s="67" t="s">
        <v>675</v>
      </c>
    </row>
    <row r="29" ht="42" customHeight="1" spans="1:10">
      <c r="A29" s="182" t="s">
        <v>467</v>
      </c>
      <c r="B29" s="28" t="s">
        <v>617</v>
      </c>
      <c r="C29" s="28" t="s">
        <v>668</v>
      </c>
      <c r="D29" s="28" t="s">
        <v>676</v>
      </c>
      <c r="E29" s="67" t="s">
        <v>677</v>
      </c>
      <c r="F29" s="28" t="s">
        <v>621</v>
      </c>
      <c r="G29" s="67" t="s">
        <v>674</v>
      </c>
      <c r="H29" s="28" t="s">
        <v>653</v>
      </c>
      <c r="I29" s="28" t="s">
        <v>672</v>
      </c>
      <c r="J29" s="67" t="s">
        <v>678</v>
      </c>
    </row>
    <row r="30" ht="42" customHeight="1" spans="1:10">
      <c r="A30" s="182" t="s">
        <v>467</v>
      </c>
      <c r="B30" s="28" t="s">
        <v>617</v>
      </c>
      <c r="C30" s="28" t="s">
        <v>679</v>
      </c>
      <c r="D30" s="28" t="s">
        <v>680</v>
      </c>
      <c r="E30" s="67" t="s">
        <v>680</v>
      </c>
      <c r="F30" s="28" t="s">
        <v>636</v>
      </c>
      <c r="G30" s="67" t="s">
        <v>645</v>
      </c>
      <c r="H30" s="28" t="s">
        <v>622</v>
      </c>
      <c r="I30" s="28" t="s">
        <v>623</v>
      </c>
      <c r="J30" s="67" t="s">
        <v>681</v>
      </c>
    </row>
    <row r="31" ht="42" customHeight="1" spans="1:10">
      <c r="A31" s="182" t="s">
        <v>510</v>
      </c>
      <c r="B31" s="28" t="s">
        <v>682</v>
      </c>
      <c r="C31" s="28" t="s">
        <v>618</v>
      </c>
      <c r="D31" s="28" t="s">
        <v>619</v>
      </c>
      <c r="E31" s="67" t="s">
        <v>683</v>
      </c>
      <c r="F31" s="28" t="s">
        <v>621</v>
      </c>
      <c r="G31" s="67" t="s">
        <v>684</v>
      </c>
      <c r="H31" s="28" t="s">
        <v>685</v>
      </c>
      <c r="I31" s="28" t="s">
        <v>623</v>
      </c>
      <c r="J31" s="67" t="s">
        <v>686</v>
      </c>
    </row>
    <row r="32" ht="42" customHeight="1" spans="1:10">
      <c r="A32" s="182" t="s">
        <v>510</v>
      </c>
      <c r="B32" s="28" t="s">
        <v>682</v>
      </c>
      <c r="C32" s="28" t="s">
        <v>618</v>
      </c>
      <c r="D32" s="28" t="s">
        <v>619</v>
      </c>
      <c r="E32" s="67" t="s">
        <v>687</v>
      </c>
      <c r="F32" s="28" t="s">
        <v>621</v>
      </c>
      <c r="G32" s="67" t="s">
        <v>688</v>
      </c>
      <c r="H32" s="28" t="s">
        <v>689</v>
      </c>
      <c r="I32" s="28" t="s">
        <v>623</v>
      </c>
      <c r="J32" s="67" t="s">
        <v>690</v>
      </c>
    </row>
    <row r="33" ht="42" customHeight="1" spans="1:10">
      <c r="A33" s="182" t="s">
        <v>510</v>
      </c>
      <c r="B33" s="28" t="s">
        <v>682</v>
      </c>
      <c r="C33" s="28" t="s">
        <v>618</v>
      </c>
      <c r="D33" s="28" t="s">
        <v>655</v>
      </c>
      <c r="E33" s="67" t="s">
        <v>691</v>
      </c>
      <c r="F33" s="28" t="s">
        <v>621</v>
      </c>
      <c r="G33" s="67" t="s">
        <v>666</v>
      </c>
      <c r="H33" s="28" t="s">
        <v>685</v>
      </c>
      <c r="I33" s="28" t="s">
        <v>623</v>
      </c>
      <c r="J33" s="67" t="s">
        <v>692</v>
      </c>
    </row>
    <row r="34" ht="42" customHeight="1" spans="1:10">
      <c r="A34" s="182" t="s">
        <v>510</v>
      </c>
      <c r="B34" s="28" t="s">
        <v>682</v>
      </c>
      <c r="C34" s="28" t="s">
        <v>618</v>
      </c>
      <c r="D34" s="28" t="s">
        <v>655</v>
      </c>
      <c r="E34" s="67" t="s">
        <v>693</v>
      </c>
      <c r="F34" s="28" t="s">
        <v>694</v>
      </c>
      <c r="G34" s="67" t="s">
        <v>109</v>
      </c>
      <c r="H34" s="28" t="s">
        <v>689</v>
      </c>
      <c r="I34" s="28" t="s">
        <v>623</v>
      </c>
      <c r="J34" s="67" t="s">
        <v>695</v>
      </c>
    </row>
    <row r="35" ht="42" customHeight="1" spans="1:10">
      <c r="A35" s="182" t="s">
        <v>510</v>
      </c>
      <c r="B35" s="28" t="s">
        <v>682</v>
      </c>
      <c r="C35" s="28" t="s">
        <v>618</v>
      </c>
      <c r="D35" s="28" t="s">
        <v>655</v>
      </c>
      <c r="E35" s="67" t="s">
        <v>696</v>
      </c>
      <c r="F35" s="28" t="s">
        <v>636</v>
      </c>
      <c r="G35" s="67" t="s">
        <v>697</v>
      </c>
      <c r="H35" s="28" t="s">
        <v>622</v>
      </c>
      <c r="I35" s="28" t="s">
        <v>623</v>
      </c>
      <c r="J35" s="67" t="s">
        <v>698</v>
      </c>
    </row>
    <row r="36" ht="42" customHeight="1" spans="1:10">
      <c r="A36" s="182" t="s">
        <v>510</v>
      </c>
      <c r="B36" s="28" t="s">
        <v>682</v>
      </c>
      <c r="C36" s="28" t="s">
        <v>618</v>
      </c>
      <c r="D36" s="28" t="s">
        <v>655</v>
      </c>
      <c r="E36" s="67" t="s">
        <v>699</v>
      </c>
      <c r="F36" s="28" t="s">
        <v>621</v>
      </c>
      <c r="G36" s="67" t="s">
        <v>666</v>
      </c>
      <c r="H36" s="28" t="s">
        <v>622</v>
      </c>
      <c r="I36" s="28" t="s">
        <v>623</v>
      </c>
      <c r="J36" s="67" t="s">
        <v>700</v>
      </c>
    </row>
    <row r="37" ht="42" customHeight="1" spans="1:10">
      <c r="A37" s="182" t="s">
        <v>510</v>
      </c>
      <c r="B37" s="28" t="s">
        <v>682</v>
      </c>
      <c r="C37" s="28" t="s">
        <v>618</v>
      </c>
      <c r="D37" s="28" t="s">
        <v>701</v>
      </c>
      <c r="E37" s="67" t="s">
        <v>702</v>
      </c>
      <c r="F37" s="28" t="s">
        <v>636</v>
      </c>
      <c r="G37" s="67" t="s">
        <v>703</v>
      </c>
      <c r="H37" s="28" t="s">
        <v>653</v>
      </c>
      <c r="I37" s="28" t="s">
        <v>672</v>
      </c>
      <c r="J37" s="67" t="s">
        <v>704</v>
      </c>
    </row>
    <row r="38" ht="42" customHeight="1" spans="1:10">
      <c r="A38" s="182" t="s">
        <v>510</v>
      </c>
      <c r="B38" s="28" t="s">
        <v>682</v>
      </c>
      <c r="C38" s="28" t="s">
        <v>618</v>
      </c>
      <c r="D38" s="28" t="s">
        <v>701</v>
      </c>
      <c r="E38" s="67" t="s">
        <v>705</v>
      </c>
      <c r="F38" s="28" t="s">
        <v>636</v>
      </c>
      <c r="G38" s="67" t="s">
        <v>697</v>
      </c>
      <c r="H38" s="28" t="s">
        <v>622</v>
      </c>
      <c r="I38" s="28" t="s">
        <v>623</v>
      </c>
      <c r="J38" s="67" t="s">
        <v>706</v>
      </c>
    </row>
    <row r="39" ht="42" customHeight="1" spans="1:10">
      <c r="A39" s="182" t="s">
        <v>510</v>
      </c>
      <c r="B39" s="28" t="s">
        <v>682</v>
      </c>
      <c r="C39" s="28" t="s">
        <v>618</v>
      </c>
      <c r="D39" s="28" t="s">
        <v>707</v>
      </c>
      <c r="E39" s="67" t="s">
        <v>708</v>
      </c>
      <c r="F39" s="28" t="s">
        <v>694</v>
      </c>
      <c r="G39" s="67" t="s">
        <v>709</v>
      </c>
      <c r="H39" s="28" t="s">
        <v>710</v>
      </c>
      <c r="I39" s="28" t="s">
        <v>623</v>
      </c>
      <c r="J39" s="67" t="s">
        <v>711</v>
      </c>
    </row>
    <row r="40" ht="42" customHeight="1" spans="1:10">
      <c r="A40" s="182" t="s">
        <v>510</v>
      </c>
      <c r="B40" s="28" t="s">
        <v>682</v>
      </c>
      <c r="C40" s="28" t="s">
        <v>668</v>
      </c>
      <c r="D40" s="28" t="s">
        <v>669</v>
      </c>
      <c r="E40" s="67" t="s">
        <v>712</v>
      </c>
      <c r="F40" s="28" t="s">
        <v>636</v>
      </c>
      <c r="G40" s="67" t="s">
        <v>713</v>
      </c>
      <c r="H40" s="28" t="s">
        <v>653</v>
      </c>
      <c r="I40" s="28" t="s">
        <v>672</v>
      </c>
      <c r="J40" s="67" t="s">
        <v>714</v>
      </c>
    </row>
    <row r="41" ht="42" customHeight="1" spans="1:10">
      <c r="A41" s="182" t="s">
        <v>510</v>
      </c>
      <c r="B41" s="28" t="s">
        <v>682</v>
      </c>
      <c r="C41" s="28" t="s">
        <v>668</v>
      </c>
      <c r="D41" s="28" t="s">
        <v>676</v>
      </c>
      <c r="E41" s="67" t="s">
        <v>715</v>
      </c>
      <c r="F41" s="28" t="s">
        <v>636</v>
      </c>
      <c r="G41" s="67" t="s">
        <v>716</v>
      </c>
      <c r="H41" s="28" t="s">
        <v>653</v>
      </c>
      <c r="I41" s="28" t="s">
        <v>672</v>
      </c>
      <c r="J41" s="67" t="s">
        <v>717</v>
      </c>
    </row>
    <row r="42" ht="42" customHeight="1" spans="1:10">
      <c r="A42" s="182" t="s">
        <v>510</v>
      </c>
      <c r="B42" s="28" t="s">
        <v>682</v>
      </c>
      <c r="C42" s="28" t="s">
        <v>679</v>
      </c>
      <c r="D42" s="28" t="s">
        <v>680</v>
      </c>
      <c r="E42" s="67" t="s">
        <v>680</v>
      </c>
      <c r="F42" s="28" t="s">
        <v>621</v>
      </c>
      <c r="G42" s="67" t="s">
        <v>666</v>
      </c>
      <c r="H42" s="28" t="s">
        <v>622</v>
      </c>
      <c r="I42" s="28" t="s">
        <v>623</v>
      </c>
      <c r="J42" s="67" t="s">
        <v>680</v>
      </c>
    </row>
    <row r="43" ht="42" customHeight="1" spans="1:10">
      <c r="A43" s="182" t="s">
        <v>540</v>
      </c>
      <c r="B43" s="28" t="s">
        <v>718</v>
      </c>
      <c r="C43" s="28" t="s">
        <v>618</v>
      </c>
      <c r="D43" s="28" t="s">
        <v>619</v>
      </c>
      <c r="E43" s="67" t="s">
        <v>719</v>
      </c>
      <c r="F43" s="28" t="s">
        <v>621</v>
      </c>
      <c r="G43" s="67">
        <v>1</v>
      </c>
      <c r="H43" s="28" t="s">
        <v>720</v>
      </c>
      <c r="I43" s="28" t="s">
        <v>623</v>
      </c>
      <c r="J43" s="67" t="s">
        <v>721</v>
      </c>
    </row>
    <row r="44" ht="42" customHeight="1" spans="1:10">
      <c r="A44" s="182" t="s">
        <v>540</v>
      </c>
      <c r="B44" s="28" t="s">
        <v>718</v>
      </c>
      <c r="C44" s="28" t="s">
        <v>618</v>
      </c>
      <c r="D44" s="28" t="s">
        <v>655</v>
      </c>
      <c r="E44" s="67" t="s">
        <v>722</v>
      </c>
      <c r="F44" s="28" t="s">
        <v>636</v>
      </c>
      <c r="G44" s="67" t="s">
        <v>697</v>
      </c>
      <c r="H44" s="28" t="s">
        <v>622</v>
      </c>
      <c r="I44" s="28" t="s">
        <v>623</v>
      </c>
      <c r="J44" s="67" t="s">
        <v>722</v>
      </c>
    </row>
    <row r="45" ht="42" customHeight="1" spans="1:10">
      <c r="A45" s="182" t="s">
        <v>540</v>
      </c>
      <c r="B45" s="28" t="s">
        <v>718</v>
      </c>
      <c r="C45" s="28" t="s">
        <v>618</v>
      </c>
      <c r="D45" s="28" t="s">
        <v>701</v>
      </c>
      <c r="E45" s="67" t="s">
        <v>702</v>
      </c>
      <c r="F45" s="28" t="s">
        <v>636</v>
      </c>
      <c r="G45" s="67" t="s">
        <v>703</v>
      </c>
      <c r="H45" s="28" t="s">
        <v>653</v>
      </c>
      <c r="I45" s="28" t="s">
        <v>672</v>
      </c>
      <c r="J45" s="67" t="s">
        <v>723</v>
      </c>
    </row>
    <row r="46" ht="42" customHeight="1" spans="1:10">
      <c r="A46" s="182" t="s">
        <v>540</v>
      </c>
      <c r="B46" s="28" t="s">
        <v>718</v>
      </c>
      <c r="C46" s="28" t="s">
        <v>618</v>
      </c>
      <c r="D46" s="28" t="s">
        <v>707</v>
      </c>
      <c r="E46" s="67" t="s">
        <v>708</v>
      </c>
      <c r="F46" s="28" t="s">
        <v>694</v>
      </c>
      <c r="G46" s="67" t="s">
        <v>724</v>
      </c>
      <c r="H46" s="28" t="s">
        <v>710</v>
      </c>
      <c r="I46" s="28" t="s">
        <v>623</v>
      </c>
      <c r="J46" s="67" t="s">
        <v>724</v>
      </c>
    </row>
    <row r="47" ht="42" customHeight="1" spans="1:10">
      <c r="A47" s="182" t="s">
        <v>540</v>
      </c>
      <c r="B47" s="28" t="s">
        <v>718</v>
      </c>
      <c r="C47" s="28" t="s">
        <v>668</v>
      </c>
      <c r="D47" s="28" t="s">
        <v>725</v>
      </c>
      <c r="E47" s="67" t="s">
        <v>726</v>
      </c>
      <c r="F47" s="28" t="s">
        <v>636</v>
      </c>
      <c r="G47" s="67" t="s">
        <v>727</v>
      </c>
      <c r="H47" s="28" t="s">
        <v>653</v>
      </c>
      <c r="I47" s="28" t="s">
        <v>623</v>
      </c>
      <c r="J47" s="67" t="s">
        <v>728</v>
      </c>
    </row>
    <row r="48" ht="42" customHeight="1" spans="1:10">
      <c r="A48" s="182" t="s">
        <v>540</v>
      </c>
      <c r="B48" s="28" t="s">
        <v>718</v>
      </c>
      <c r="C48" s="28" t="s">
        <v>668</v>
      </c>
      <c r="D48" s="28" t="s">
        <v>669</v>
      </c>
      <c r="E48" s="67" t="s">
        <v>729</v>
      </c>
      <c r="F48" s="28" t="s">
        <v>636</v>
      </c>
      <c r="G48" s="67" t="s">
        <v>730</v>
      </c>
      <c r="H48" s="28" t="s">
        <v>653</v>
      </c>
      <c r="I48" s="28" t="s">
        <v>672</v>
      </c>
      <c r="J48" s="67" t="s">
        <v>729</v>
      </c>
    </row>
    <row r="49" ht="42" customHeight="1" spans="1:10">
      <c r="A49" s="182" t="s">
        <v>540</v>
      </c>
      <c r="B49" s="28" t="s">
        <v>718</v>
      </c>
      <c r="C49" s="28" t="s">
        <v>679</v>
      </c>
      <c r="D49" s="28" t="s">
        <v>680</v>
      </c>
      <c r="E49" s="67" t="s">
        <v>731</v>
      </c>
      <c r="F49" s="28" t="s">
        <v>621</v>
      </c>
      <c r="G49" s="67" t="s">
        <v>626</v>
      </c>
      <c r="H49" s="28" t="s">
        <v>622</v>
      </c>
      <c r="I49" s="28" t="s">
        <v>623</v>
      </c>
      <c r="J49" s="67" t="s">
        <v>732</v>
      </c>
    </row>
    <row r="50" ht="42" customHeight="1" spans="1:10">
      <c r="A50" s="182" t="s">
        <v>584</v>
      </c>
      <c r="B50" s="28" t="s">
        <v>733</v>
      </c>
      <c r="C50" s="28" t="s">
        <v>618</v>
      </c>
      <c r="D50" s="28" t="s">
        <v>619</v>
      </c>
      <c r="E50" s="67" t="s">
        <v>734</v>
      </c>
      <c r="F50" s="28" t="s">
        <v>694</v>
      </c>
      <c r="G50" s="67" t="s">
        <v>735</v>
      </c>
      <c r="H50" s="28" t="s">
        <v>710</v>
      </c>
      <c r="I50" s="28" t="s">
        <v>623</v>
      </c>
      <c r="J50" s="67" t="s">
        <v>736</v>
      </c>
    </row>
    <row r="51" ht="42" customHeight="1" spans="1:10">
      <c r="A51" s="182" t="s">
        <v>584</v>
      </c>
      <c r="B51" s="28" t="s">
        <v>733</v>
      </c>
      <c r="C51" s="28" t="s">
        <v>618</v>
      </c>
      <c r="D51" s="28" t="s">
        <v>655</v>
      </c>
      <c r="E51" s="67" t="s">
        <v>722</v>
      </c>
      <c r="F51" s="28" t="s">
        <v>621</v>
      </c>
      <c r="G51" s="67" t="s">
        <v>697</v>
      </c>
      <c r="H51" s="28" t="s">
        <v>622</v>
      </c>
      <c r="I51" s="28" t="s">
        <v>623</v>
      </c>
      <c r="J51" s="67" t="s">
        <v>722</v>
      </c>
    </row>
    <row r="52" ht="42" customHeight="1" spans="1:10">
      <c r="A52" s="182" t="s">
        <v>584</v>
      </c>
      <c r="B52" s="28" t="s">
        <v>733</v>
      </c>
      <c r="C52" s="28" t="s">
        <v>618</v>
      </c>
      <c r="D52" s="28" t="s">
        <v>701</v>
      </c>
      <c r="E52" s="67" t="s">
        <v>702</v>
      </c>
      <c r="F52" s="28" t="s">
        <v>636</v>
      </c>
      <c r="G52" s="67" t="s">
        <v>703</v>
      </c>
      <c r="H52" s="28" t="s">
        <v>653</v>
      </c>
      <c r="I52" s="28" t="s">
        <v>672</v>
      </c>
      <c r="J52" s="67" t="s">
        <v>723</v>
      </c>
    </row>
    <row r="53" ht="42" customHeight="1" spans="1:10">
      <c r="A53" s="182" t="s">
        <v>584</v>
      </c>
      <c r="B53" s="28" t="s">
        <v>733</v>
      </c>
      <c r="C53" s="28" t="s">
        <v>618</v>
      </c>
      <c r="D53" s="28" t="s">
        <v>707</v>
      </c>
      <c r="E53" s="67" t="s">
        <v>708</v>
      </c>
      <c r="F53" s="28" t="s">
        <v>694</v>
      </c>
      <c r="G53" s="67" t="s">
        <v>737</v>
      </c>
      <c r="H53" s="28" t="s">
        <v>653</v>
      </c>
      <c r="I53" s="28" t="s">
        <v>672</v>
      </c>
      <c r="J53" s="67" t="s">
        <v>737</v>
      </c>
    </row>
    <row r="54" ht="42" customHeight="1" spans="1:10">
      <c r="A54" s="182" t="s">
        <v>584</v>
      </c>
      <c r="B54" s="28" t="s">
        <v>733</v>
      </c>
      <c r="C54" s="28" t="s">
        <v>668</v>
      </c>
      <c r="D54" s="28" t="s">
        <v>669</v>
      </c>
      <c r="E54" s="67" t="s">
        <v>738</v>
      </c>
      <c r="F54" s="28" t="s">
        <v>636</v>
      </c>
      <c r="G54" s="67" t="s">
        <v>730</v>
      </c>
      <c r="H54" s="28" t="s">
        <v>653</v>
      </c>
      <c r="I54" s="28" t="s">
        <v>672</v>
      </c>
      <c r="J54" s="67" t="s">
        <v>739</v>
      </c>
    </row>
    <row r="55" ht="42" customHeight="1" spans="1:10">
      <c r="A55" s="182" t="s">
        <v>584</v>
      </c>
      <c r="B55" s="28" t="s">
        <v>733</v>
      </c>
      <c r="C55" s="28" t="s">
        <v>668</v>
      </c>
      <c r="D55" s="28" t="s">
        <v>676</v>
      </c>
      <c r="E55" s="67" t="s">
        <v>740</v>
      </c>
      <c r="F55" s="28" t="s">
        <v>636</v>
      </c>
      <c r="G55" s="67" t="s">
        <v>716</v>
      </c>
      <c r="H55" s="28" t="s">
        <v>653</v>
      </c>
      <c r="I55" s="28" t="s">
        <v>672</v>
      </c>
      <c r="J55" s="67" t="s">
        <v>716</v>
      </c>
    </row>
    <row r="56" ht="42" customHeight="1" spans="1:10">
      <c r="A56" s="182" t="s">
        <v>584</v>
      </c>
      <c r="B56" s="28" t="s">
        <v>733</v>
      </c>
      <c r="C56" s="28" t="s">
        <v>679</v>
      </c>
      <c r="D56" s="28" t="s">
        <v>680</v>
      </c>
      <c r="E56" s="67" t="s">
        <v>680</v>
      </c>
      <c r="F56" s="28" t="s">
        <v>621</v>
      </c>
      <c r="G56" s="67" t="s">
        <v>626</v>
      </c>
      <c r="H56" s="28" t="s">
        <v>622</v>
      </c>
      <c r="I56" s="28" t="s">
        <v>623</v>
      </c>
      <c r="J56" s="67" t="s">
        <v>680</v>
      </c>
    </row>
    <row r="57" ht="42" customHeight="1" spans="1:10">
      <c r="A57" s="182" t="s">
        <v>581</v>
      </c>
      <c r="B57" s="28" t="s">
        <v>741</v>
      </c>
      <c r="C57" s="28" t="s">
        <v>618</v>
      </c>
      <c r="D57" s="28" t="s">
        <v>619</v>
      </c>
      <c r="E57" s="67" t="s">
        <v>742</v>
      </c>
      <c r="F57" s="28" t="s">
        <v>621</v>
      </c>
      <c r="G57" s="67" t="s">
        <v>743</v>
      </c>
      <c r="H57" s="28" t="s">
        <v>638</v>
      </c>
      <c r="I57" s="28" t="s">
        <v>623</v>
      </c>
      <c r="J57" s="67" t="s">
        <v>744</v>
      </c>
    </row>
    <row r="58" ht="42" customHeight="1" spans="1:10">
      <c r="A58" s="182" t="s">
        <v>581</v>
      </c>
      <c r="B58" s="28" t="s">
        <v>741</v>
      </c>
      <c r="C58" s="28" t="s">
        <v>618</v>
      </c>
      <c r="D58" s="28" t="s">
        <v>619</v>
      </c>
      <c r="E58" s="67" t="s">
        <v>745</v>
      </c>
      <c r="F58" s="28" t="s">
        <v>621</v>
      </c>
      <c r="G58" s="67" t="s">
        <v>118</v>
      </c>
      <c r="H58" s="28" t="s">
        <v>638</v>
      </c>
      <c r="I58" s="28" t="s">
        <v>623</v>
      </c>
      <c r="J58" s="67" t="s">
        <v>746</v>
      </c>
    </row>
    <row r="59" ht="42" customHeight="1" spans="1:10">
      <c r="A59" s="182" t="s">
        <v>581</v>
      </c>
      <c r="B59" s="28" t="s">
        <v>741</v>
      </c>
      <c r="C59" s="28" t="s">
        <v>618</v>
      </c>
      <c r="D59" s="28" t="s">
        <v>655</v>
      </c>
      <c r="E59" s="67" t="s">
        <v>747</v>
      </c>
      <c r="F59" s="28" t="s">
        <v>636</v>
      </c>
      <c r="G59" s="67" t="s">
        <v>697</v>
      </c>
      <c r="H59" s="28" t="s">
        <v>622</v>
      </c>
      <c r="I59" s="28" t="s">
        <v>623</v>
      </c>
      <c r="J59" s="67" t="s">
        <v>747</v>
      </c>
    </row>
    <row r="60" ht="42" customHeight="1" spans="1:10">
      <c r="A60" s="182" t="s">
        <v>581</v>
      </c>
      <c r="B60" s="28" t="s">
        <v>741</v>
      </c>
      <c r="C60" s="28" t="s">
        <v>618</v>
      </c>
      <c r="D60" s="28" t="s">
        <v>701</v>
      </c>
      <c r="E60" s="67" t="s">
        <v>748</v>
      </c>
      <c r="F60" s="28" t="s">
        <v>636</v>
      </c>
      <c r="G60" s="67" t="s">
        <v>703</v>
      </c>
      <c r="H60" s="28" t="s">
        <v>653</v>
      </c>
      <c r="I60" s="28" t="s">
        <v>672</v>
      </c>
      <c r="J60" s="67" t="s">
        <v>749</v>
      </c>
    </row>
    <row r="61" ht="42" customHeight="1" spans="1:10">
      <c r="A61" s="182" t="s">
        <v>581</v>
      </c>
      <c r="B61" s="28" t="s">
        <v>741</v>
      </c>
      <c r="C61" s="28" t="s">
        <v>618</v>
      </c>
      <c r="D61" s="28" t="s">
        <v>707</v>
      </c>
      <c r="E61" s="67" t="s">
        <v>708</v>
      </c>
      <c r="F61" s="28" t="s">
        <v>694</v>
      </c>
      <c r="G61" s="67" t="s">
        <v>750</v>
      </c>
      <c r="H61" s="28" t="s">
        <v>710</v>
      </c>
      <c r="I61" s="28" t="s">
        <v>623</v>
      </c>
      <c r="J61" s="67" t="s">
        <v>751</v>
      </c>
    </row>
    <row r="62" ht="42" customHeight="1" spans="1:10">
      <c r="A62" s="182" t="s">
        <v>581</v>
      </c>
      <c r="B62" s="28" t="s">
        <v>741</v>
      </c>
      <c r="C62" s="28" t="s">
        <v>668</v>
      </c>
      <c r="D62" s="28" t="s">
        <v>669</v>
      </c>
      <c r="E62" s="67" t="s">
        <v>752</v>
      </c>
      <c r="F62" s="28" t="s">
        <v>694</v>
      </c>
      <c r="G62" s="67" t="s">
        <v>753</v>
      </c>
      <c r="H62" s="28" t="s">
        <v>689</v>
      </c>
      <c r="I62" s="28" t="s">
        <v>623</v>
      </c>
      <c r="J62" s="67" t="s">
        <v>754</v>
      </c>
    </row>
    <row r="63" ht="42" customHeight="1" spans="1:10">
      <c r="A63" s="182" t="s">
        <v>581</v>
      </c>
      <c r="B63" s="28" t="s">
        <v>741</v>
      </c>
      <c r="C63" s="28" t="s">
        <v>668</v>
      </c>
      <c r="D63" s="28" t="s">
        <v>676</v>
      </c>
      <c r="E63" s="67" t="s">
        <v>755</v>
      </c>
      <c r="F63" s="28" t="s">
        <v>636</v>
      </c>
      <c r="G63" s="67" t="s">
        <v>713</v>
      </c>
      <c r="H63" s="28" t="s">
        <v>653</v>
      </c>
      <c r="I63" s="28" t="s">
        <v>672</v>
      </c>
      <c r="J63" s="67" t="s">
        <v>756</v>
      </c>
    </row>
    <row r="64" ht="42" customHeight="1" spans="1:10">
      <c r="A64" s="182" t="s">
        <v>581</v>
      </c>
      <c r="B64" s="28" t="s">
        <v>741</v>
      </c>
      <c r="C64" s="28" t="s">
        <v>679</v>
      </c>
      <c r="D64" s="28" t="s">
        <v>680</v>
      </c>
      <c r="E64" s="67" t="s">
        <v>680</v>
      </c>
      <c r="F64" s="28" t="s">
        <v>621</v>
      </c>
      <c r="G64" s="67" t="s">
        <v>626</v>
      </c>
      <c r="H64" s="28" t="s">
        <v>622</v>
      </c>
      <c r="I64" s="28" t="s">
        <v>623</v>
      </c>
      <c r="J64" s="67" t="s">
        <v>757</v>
      </c>
    </row>
    <row r="65" ht="42" customHeight="1" spans="1:10">
      <c r="A65" s="181" t="s">
        <v>85</v>
      </c>
      <c r="B65" s="32"/>
      <c r="C65" s="32"/>
      <c r="D65" s="32"/>
      <c r="E65" s="32"/>
      <c r="F65" s="32"/>
      <c r="G65" s="32"/>
      <c r="H65" s="32"/>
      <c r="I65" s="32"/>
      <c r="J65" s="32"/>
    </row>
    <row r="66" ht="42" customHeight="1" spans="1:10">
      <c r="A66" s="182" t="s">
        <v>428</v>
      </c>
      <c r="B66" s="28" t="s">
        <v>758</v>
      </c>
      <c r="C66" s="28" t="s">
        <v>618</v>
      </c>
      <c r="D66" s="28" t="s">
        <v>619</v>
      </c>
      <c r="E66" s="67" t="s">
        <v>759</v>
      </c>
      <c r="F66" s="28" t="s">
        <v>621</v>
      </c>
      <c r="G66" s="67" t="s">
        <v>760</v>
      </c>
      <c r="H66" s="28" t="s">
        <v>638</v>
      </c>
      <c r="I66" s="28" t="s">
        <v>623</v>
      </c>
      <c r="J66" s="67" t="s">
        <v>759</v>
      </c>
    </row>
    <row r="67" ht="42" customHeight="1" spans="1:10">
      <c r="A67" s="182" t="s">
        <v>428</v>
      </c>
      <c r="B67" s="28" t="s">
        <v>758</v>
      </c>
      <c r="C67" s="28" t="s">
        <v>618</v>
      </c>
      <c r="D67" s="28" t="s">
        <v>701</v>
      </c>
      <c r="E67" s="67" t="s">
        <v>702</v>
      </c>
      <c r="F67" s="28" t="s">
        <v>636</v>
      </c>
      <c r="G67" s="67" t="s">
        <v>703</v>
      </c>
      <c r="H67" s="28" t="s">
        <v>653</v>
      </c>
      <c r="I67" s="28" t="s">
        <v>672</v>
      </c>
      <c r="J67" s="67" t="s">
        <v>702</v>
      </c>
    </row>
    <row r="68" ht="42" customHeight="1" spans="1:10">
      <c r="A68" s="182" t="s">
        <v>428</v>
      </c>
      <c r="B68" s="28" t="s">
        <v>758</v>
      </c>
      <c r="C68" s="28" t="s">
        <v>668</v>
      </c>
      <c r="D68" s="28" t="s">
        <v>669</v>
      </c>
      <c r="E68" s="67" t="s">
        <v>761</v>
      </c>
      <c r="F68" s="28" t="s">
        <v>636</v>
      </c>
      <c r="G68" s="67" t="s">
        <v>762</v>
      </c>
      <c r="H68" s="28" t="s">
        <v>653</v>
      </c>
      <c r="I68" s="28" t="s">
        <v>672</v>
      </c>
      <c r="J68" s="67" t="s">
        <v>761</v>
      </c>
    </row>
    <row r="69" ht="42" customHeight="1" spans="1:10">
      <c r="A69" s="182" t="s">
        <v>428</v>
      </c>
      <c r="B69" s="28" t="s">
        <v>758</v>
      </c>
      <c r="C69" s="28" t="s">
        <v>679</v>
      </c>
      <c r="D69" s="28" t="s">
        <v>680</v>
      </c>
      <c r="E69" s="67" t="s">
        <v>763</v>
      </c>
      <c r="F69" s="28" t="s">
        <v>621</v>
      </c>
      <c r="G69" s="67" t="s">
        <v>626</v>
      </c>
      <c r="H69" s="28" t="s">
        <v>622</v>
      </c>
      <c r="I69" s="28" t="s">
        <v>623</v>
      </c>
      <c r="J69" s="67" t="s">
        <v>763</v>
      </c>
    </row>
    <row r="70" ht="42" customHeight="1" spans="1:10">
      <c r="A70" s="182" t="s">
        <v>561</v>
      </c>
      <c r="B70" s="28" t="s">
        <v>764</v>
      </c>
      <c r="C70" s="28" t="s">
        <v>618</v>
      </c>
      <c r="D70" s="28" t="s">
        <v>619</v>
      </c>
      <c r="E70" s="67" t="s">
        <v>765</v>
      </c>
      <c r="F70" s="28" t="s">
        <v>621</v>
      </c>
      <c r="G70" s="67" t="s">
        <v>666</v>
      </c>
      <c r="H70" s="28" t="s">
        <v>622</v>
      </c>
      <c r="I70" s="28" t="s">
        <v>623</v>
      </c>
      <c r="J70" s="67" t="s">
        <v>766</v>
      </c>
    </row>
    <row r="71" ht="42" customHeight="1" spans="1:10">
      <c r="A71" s="182" t="s">
        <v>561</v>
      </c>
      <c r="B71" s="28" t="s">
        <v>764</v>
      </c>
      <c r="C71" s="28" t="s">
        <v>618</v>
      </c>
      <c r="D71" s="28" t="s">
        <v>619</v>
      </c>
      <c r="E71" s="67" t="s">
        <v>767</v>
      </c>
      <c r="F71" s="28" t="s">
        <v>621</v>
      </c>
      <c r="G71" s="67" t="s">
        <v>113</v>
      </c>
      <c r="H71" s="28" t="s">
        <v>768</v>
      </c>
      <c r="I71" s="28" t="s">
        <v>623</v>
      </c>
      <c r="J71" s="67" t="s">
        <v>769</v>
      </c>
    </row>
    <row r="72" ht="42" customHeight="1" spans="1:10">
      <c r="A72" s="182" t="s">
        <v>561</v>
      </c>
      <c r="B72" s="28" t="s">
        <v>764</v>
      </c>
      <c r="C72" s="28" t="s">
        <v>618</v>
      </c>
      <c r="D72" s="28" t="s">
        <v>619</v>
      </c>
      <c r="E72" s="67" t="s">
        <v>770</v>
      </c>
      <c r="F72" s="28" t="s">
        <v>621</v>
      </c>
      <c r="G72" s="67" t="s">
        <v>118</v>
      </c>
      <c r="H72" s="28" t="s">
        <v>689</v>
      </c>
      <c r="I72" s="28" t="s">
        <v>623</v>
      </c>
      <c r="J72" s="67" t="s">
        <v>771</v>
      </c>
    </row>
    <row r="73" ht="42" customHeight="1" spans="1:10">
      <c r="A73" s="182" t="s">
        <v>561</v>
      </c>
      <c r="B73" s="28" t="s">
        <v>764</v>
      </c>
      <c r="C73" s="28" t="s">
        <v>618</v>
      </c>
      <c r="D73" s="28" t="s">
        <v>655</v>
      </c>
      <c r="E73" s="67" t="s">
        <v>772</v>
      </c>
      <c r="F73" s="28" t="s">
        <v>621</v>
      </c>
      <c r="G73" s="67" t="s">
        <v>666</v>
      </c>
      <c r="H73" s="28" t="s">
        <v>622</v>
      </c>
      <c r="I73" s="28" t="s">
        <v>623</v>
      </c>
      <c r="J73" s="67" t="s">
        <v>773</v>
      </c>
    </row>
    <row r="74" ht="42" customHeight="1" spans="1:10">
      <c r="A74" s="182" t="s">
        <v>561</v>
      </c>
      <c r="B74" s="28" t="s">
        <v>764</v>
      </c>
      <c r="C74" s="28" t="s">
        <v>618</v>
      </c>
      <c r="D74" s="28" t="s">
        <v>701</v>
      </c>
      <c r="E74" s="67" t="s">
        <v>702</v>
      </c>
      <c r="F74" s="28" t="s">
        <v>636</v>
      </c>
      <c r="G74" s="67" t="s">
        <v>703</v>
      </c>
      <c r="H74" s="28" t="s">
        <v>774</v>
      </c>
      <c r="I74" s="28" t="s">
        <v>623</v>
      </c>
      <c r="J74" s="67" t="s">
        <v>702</v>
      </c>
    </row>
    <row r="75" ht="42" customHeight="1" spans="1:10">
      <c r="A75" s="182" t="s">
        <v>561</v>
      </c>
      <c r="B75" s="28" t="s">
        <v>764</v>
      </c>
      <c r="C75" s="28" t="s">
        <v>668</v>
      </c>
      <c r="D75" s="28" t="s">
        <v>676</v>
      </c>
      <c r="E75" s="67" t="s">
        <v>775</v>
      </c>
      <c r="F75" s="28" t="s">
        <v>636</v>
      </c>
      <c r="G75" s="67" t="s">
        <v>776</v>
      </c>
      <c r="H75" s="28" t="s">
        <v>777</v>
      </c>
      <c r="I75" s="28" t="s">
        <v>672</v>
      </c>
      <c r="J75" s="67" t="s">
        <v>778</v>
      </c>
    </row>
    <row r="76" ht="42" customHeight="1" spans="1:10">
      <c r="A76" s="182" t="s">
        <v>561</v>
      </c>
      <c r="B76" s="28" t="s">
        <v>764</v>
      </c>
      <c r="C76" s="28" t="s">
        <v>679</v>
      </c>
      <c r="D76" s="28" t="s">
        <v>680</v>
      </c>
      <c r="E76" s="67" t="s">
        <v>779</v>
      </c>
      <c r="F76" s="28" t="s">
        <v>621</v>
      </c>
      <c r="G76" s="67" t="s">
        <v>626</v>
      </c>
      <c r="H76" s="28" t="s">
        <v>622</v>
      </c>
      <c r="I76" s="28" t="s">
        <v>623</v>
      </c>
      <c r="J76" s="67" t="s">
        <v>780</v>
      </c>
    </row>
    <row r="77" ht="42" customHeight="1" spans="1:10">
      <c r="A77" s="182" t="s">
        <v>565</v>
      </c>
      <c r="B77" s="28" t="s">
        <v>781</v>
      </c>
      <c r="C77" s="28" t="s">
        <v>618</v>
      </c>
      <c r="D77" s="28" t="s">
        <v>619</v>
      </c>
      <c r="E77" s="67" t="s">
        <v>683</v>
      </c>
      <c r="F77" s="28" t="s">
        <v>621</v>
      </c>
      <c r="G77" s="67" t="s">
        <v>782</v>
      </c>
      <c r="H77" s="28" t="s">
        <v>685</v>
      </c>
      <c r="I77" s="28" t="s">
        <v>623</v>
      </c>
      <c r="J77" s="67" t="s">
        <v>783</v>
      </c>
    </row>
    <row r="78" ht="42" customHeight="1" spans="1:10">
      <c r="A78" s="182" t="s">
        <v>565</v>
      </c>
      <c r="B78" s="28" t="s">
        <v>781</v>
      </c>
      <c r="C78" s="28" t="s">
        <v>618</v>
      </c>
      <c r="D78" s="28" t="s">
        <v>619</v>
      </c>
      <c r="E78" s="67" t="s">
        <v>784</v>
      </c>
      <c r="F78" s="28" t="s">
        <v>621</v>
      </c>
      <c r="G78" s="67" t="s">
        <v>785</v>
      </c>
      <c r="H78" s="28" t="s">
        <v>685</v>
      </c>
      <c r="I78" s="28" t="s">
        <v>623</v>
      </c>
      <c r="J78" s="67" t="s">
        <v>786</v>
      </c>
    </row>
    <row r="79" ht="42" customHeight="1" spans="1:10">
      <c r="A79" s="182" t="s">
        <v>565</v>
      </c>
      <c r="B79" s="28" t="s">
        <v>781</v>
      </c>
      <c r="C79" s="28" t="s">
        <v>618</v>
      </c>
      <c r="D79" s="28" t="s">
        <v>655</v>
      </c>
      <c r="E79" s="67" t="s">
        <v>693</v>
      </c>
      <c r="F79" s="28" t="s">
        <v>694</v>
      </c>
      <c r="G79" s="67">
        <v>1</v>
      </c>
      <c r="H79" s="28" t="s">
        <v>622</v>
      </c>
      <c r="I79" s="28" t="s">
        <v>623</v>
      </c>
      <c r="J79" s="67" t="s">
        <v>787</v>
      </c>
    </row>
    <row r="80" ht="42" customHeight="1" spans="1:10">
      <c r="A80" s="182" t="s">
        <v>565</v>
      </c>
      <c r="B80" s="28" t="s">
        <v>781</v>
      </c>
      <c r="C80" s="28" t="s">
        <v>618</v>
      </c>
      <c r="D80" s="28" t="s">
        <v>655</v>
      </c>
      <c r="E80" s="67" t="s">
        <v>788</v>
      </c>
      <c r="F80" s="28" t="s">
        <v>621</v>
      </c>
      <c r="G80" s="67" t="s">
        <v>789</v>
      </c>
      <c r="H80" s="28" t="s">
        <v>622</v>
      </c>
      <c r="I80" s="28" t="s">
        <v>623</v>
      </c>
      <c r="J80" s="67" t="s">
        <v>790</v>
      </c>
    </row>
    <row r="81" ht="42" customHeight="1" spans="1:10">
      <c r="A81" s="182" t="s">
        <v>565</v>
      </c>
      <c r="B81" s="28" t="s">
        <v>781</v>
      </c>
      <c r="C81" s="28" t="s">
        <v>618</v>
      </c>
      <c r="D81" s="28" t="s">
        <v>701</v>
      </c>
      <c r="E81" s="67" t="s">
        <v>702</v>
      </c>
      <c r="F81" s="28" t="s">
        <v>636</v>
      </c>
      <c r="G81" s="67" t="s">
        <v>703</v>
      </c>
      <c r="H81" s="28" t="s">
        <v>774</v>
      </c>
      <c r="I81" s="28" t="s">
        <v>623</v>
      </c>
      <c r="J81" s="67" t="s">
        <v>791</v>
      </c>
    </row>
    <row r="82" ht="42" customHeight="1" spans="1:10">
      <c r="A82" s="182" t="s">
        <v>565</v>
      </c>
      <c r="B82" s="28" t="s">
        <v>781</v>
      </c>
      <c r="C82" s="28" t="s">
        <v>668</v>
      </c>
      <c r="D82" s="28" t="s">
        <v>676</v>
      </c>
      <c r="E82" s="67" t="s">
        <v>792</v>
      </c>
      <c r="F82" s="28" t="s">
        <v>636</v>
      </c>
      <c r="G82" s="67" t="s">
        <v>730</v>
      </c>
      <c r="H82" s="28" t="s">
        <v>777</v>
      </c>
      <c r="I82" s="28" t="s">
        <v>672</v>
      </c>
      <c r="J82" s="67" t="s">
        <v>793</v>
      </c>
    </row>
    <row r="83" ht="42" customHeight="1" spans="1:10">
      <c r="A83" s="182" t="s">
        <v>565</v>
      </c>
      <c r="B83" s="28" t="s">
        <v>781</v>
      </c>
      <c r="C83" s="28" t="s">
        <v>679</v>
      </c>
      <c r="D83" s="28" t="s">
        <v>680</v>
      </c>
      <c r="E83" s="67" t="s">
        <v>780</v>
      </c>
      <c r="F83" s="28" t="s">
        <v>621</v>
      </c>
      <c r="G83" s="67" t="s">
        <v>626</v>
      </c>
      <c r="H83" s="28" t="s">
        <v>622</v>
      </c>
      <c r="I83" s="28" t="s">
        <v>623</v>
      </c>
      <c r="J83" s="67" t="s">
        <v>794</v>
      </c>
    </row>
    <row r="84" ht="42" customHeight="1" spans="1:10">
      <c r="A84" s="182" t="s">
        <v>563</v>
      </c>
      <c r="B84" s="28" t="s">
        <v>795</v>
      </c>
      <c r="C84" s="28" t="s">
        <v>618</v>
      </c>
      <c r="D84" s="28" t="s">
        <v>619</v>
      </c>
      <c r="E84" s="67" t="s">
        <v>796</v>
      </c>
      <c r="F84" s="28" t="s">
        <v>621</v>
      </c>
      <c r="G84" s="67" t="s">
        <v>120</v>
      </c>
      <c r="H84" s="28" t="s">
        <v>797</v>
      </c>
      <c r="I84" s="28" t="s">
        <v>623</v>
      </c>
      <c r="J84" s="67" t="s">
        <v>798</v>
      </c>
    </row>
    <row r="85" ht="42" customHeight="1" spans="1:10">
      <c r="A85" s="182" t="s">
        <v>563</v>
      </c>
      <c r="B85" s="28" t="s">
        <v>795</v>
      </c>
      <c r="C85" s="28" t="s">
        <v>618</v>
      </c>
      <c r="D85" s="28" t="s">
        <v>619</v>
      </c>
      <c r="E85" s="67" t="s">
        <v>799</v>
      </c>
      <c r="F85" s="28" t="s">
        <v>621</v>
      </c>
      <c r="G85" s="67" t="s">
        <v>120</v>
      </c>
      <c r="H85" s="28" t="s">
        <v>797</v>
      </c>
      <c r="I85" s="28" t="s">
        <v>623</v>
      </c>
      <c r="J85" s="67" t="s">
        <v>800</v>
      </c>
    </row>
    <row r="86" ht="42" customHeight="1" spans="1:10">
      <c r="A86" s="182" t="s">
        <v>563</v>
      </c>
      <c r="B86" s="28" t="s">
        <v>795</v>
      </c>
      <c r="C86" s="28" t="s">
        <v>618</v>
      </c>
      <c r="D86" s="28" t="s">
        <v>655</v>
      </c>
      <c r="E86" s="67" t="s">
        <v>801</v>
      </c>
      <c r="F86" s="28" t="s">
        <v>621</v>
      </c>
      <c r="G86" s="67" t="s">
        <v>666</v>
      </c>
      <c r="H86" s="28" t="s">
        <v>622</v>
      </c>
      <c r="I86" s="28" t="s">
        <v>623</v>
      </c>
      <c r="J86" s="67" t="s">
        <v>802</v>
      </c>
    </row>
    <row r="87" ht="42" customHeight="1" spans="1:10">
      <c r="A87" s="182" t="s">
        <v>563</v>
      </c>
      <c r="B87" s="28" t="s">
        <v>795</v>
      </c>
      <c r="C87" s="28" t="s">
        <v>618</v>
      </c>
      <c r="D87" s="28" t="s">
        <v>655</v>
      </c>
      <c r="E87" s="67" t="s">
        <v>803</v>
      </c>
      <c r="F87" s="28" t="s">
        <v>621</v>
      </c>
      <c r="G87" s="67" t="s">
        <v>666</v>
      </c>
      <c r="H87" s="28" t="s">
        <v>622</v>
      </c>
      <c r="I87" s="28" t="s">
        <v>623</v>
      </c>
      <c r="J87" s="67" t="s">
        <v>804</v>
      </c>
    </row>
    <row r="88" ht="42" customHeight="1" spans="1:10">
      <c r="A88" s="182" t="s">
        <v>563</v>
      </c>
      <c r="B88" s="28" t="s">
        <v>795</v>
      </c>
      <c r="C88" s="28" t="s">
        <v>618</v>
      </c>
      <c r="D88" s="28" t="s">
        <v>701</v>
      </c>
      <c r="E88" s="67" t="s">
        <v>702</v>
      </c>
      <c r="F88" s="28" t="s">
        <v>636</v>
      </c>
      <c r="G88" s="67" t="s">
        <v>703</v>
      </c>
      <c r="H88" s="28" t="s">
        <v>774</v>
      </c>
      <c r="I88" s="28" t="s">
        <v>623</v>
      </c>
      <c r="J88" s="67" t="s">
        <v>805</v>
      </c>
    </row>
    <row r="89" ht="42" customHeight="1" spans="1:10">
      <c r="A89" s="182" t="s">
        <v>563</v>
      </c>
      <c r="B89" s="28" t="s">
        <v>795</v>
      </c>
      <c r="C89" s="28" t="s">
        <v>668</v>
      </c>
      <c r="D89" s="28" t="s">
        <v>669</v>
      </c>
      <c r="E89" s="67" t="s">
        <v>806</v>
      </c>
      <c r="F89" s="28" t="s">
        <v>636</v>
      </c>
      <c r="G89" s="67" t="s">
        <v>730</v>
      </c>
      <c r="H89" s="28" t="s">
        <v>777</v>
      </c>
      <c r="I89" s="28" t="s">
        <v>672</v>
      </c>
      <c r="J89" s="67" t="s">
        <v>807</v>
      </c>
    </row>
    <row r="90" ht="42" customHeight="1" spans="1:10">
      <c r="A90" s="182" t="s">
        <v>563</v>
      </c>
      <c r="B90" s="28" t="s">
        <v>795</v>
      </c>
      <c r="C90" s="28" t="s">
        <v>679</v>
      </c>
      <c r="D90" s="28" t="s">
        <v>680</v>
      </c>
      <c r="E90" s="67" t="s">
        <v>780</v>
      </c>
      <c r="F90" s="28" t="s">
        <v>621</v>
      </c>
      <c r="G90" s="67" t="s">
        <v>626</v>
      </c>
      <c r="H90" s="28" t="s">
        <v>622</v>
      </c>
      <c r="I90" s="28" t="s">
        <v>623</v>
      </c>
      <c r="J90" s="67" t="s">
        <v>780</v>
      </c>
    </row>
    <row r="91" ht="42" customHeight="1" spans="1:10">
      <c r="A91" s="182" t="s">
        <v>559</v>
      </c>
      <c r="B91" s="28" t="s">
        <v>808</v>
      </c>
      <c r="C91" s="28" t="s">
        <v>618</v>
      </c>
      <c r="D91" s="28" t="s">
        <v>619</v>
      </c>
      <c r="E91" s="67" t="s">
        <v>809</v>
      </c>
      <c r="F91" s="28" t="s">
        <v>621</v>
      </c>
      <c r="G91" s="67" t="s">
        <v>810</v>
      </c>
      <c r="H91" s="28" t="s">
        <v>689</v>
      </c>
      <c r="I91" s="28" t="s">
        <v>623</v>
      </c>
      <c r="J91" s="67" t="s">
        <v>811</v>
      </c>
    </row>
    <row r="92" ht="42" customHeight="1" spans="1:10">
      <c r="A92" s="182" t="s">
        <v>559</v>
      </c>
      <c r="B92" s="28" t="s">
        <v>808</v>
      </c>
      <c r="C92" s="28" t="s">
        <v>618</v>
      </c>
      <c r="D92" s="28" t="s">
        <v>619</v>
      </c>
      <c r="E92" s="67" t="s">
        <v>812</v>
      </c>
      <c r="F92" s="28" t="s">
        <v>636</v>
      </c>
      <c r="G92" s="67" t="s">
        <v>120</v>
      </c>
      <c r="H92" s="28" t="s">
        <v>638</v>
      </c>
      <c r="I92" s="28" t="s">
        <v>623</v>
      </c>
      <c r="J92" s="67" t="s">
        <v>813</v>
      </c>
    </row>
    <row r="93" ht="42" customHeight="1" spans="1:10">
      <c r="A93" s="182" t="s">
        <v>559</v>
      </c>
      <c r="B93" s="28" t="s">
        <v>808</v>
      </c>
      <c r="C93" s="28" t="s">
        <v>618</v>
      </c>
      <c r="D93" s="28" t="s">
        <v>655</v>
      </c>
      <c r="E93" s="67" t="s">
        <v>814</v>
      </c>
      <c r="F93" s="28" t="s">
        <v>621</v>
      </c>
      <c r="G93" s="67" t="s">
        <v>626</v>
      </c>
      <c r="H93" s="28" t="s">
        <v>622</v>
      </c>
      <c r="I93" s="28" t="s">
        <v>623</v>
      </c>
      <c r="J93" s="67" t="s">
        <v>815</v>
      </c>
    </row>
    <row r="94" ht="42" customHeight="1" spans="1:10">
      <c r="A94" s="182" t="s">
        <v>559</v>
      </c>
      <c r="B94" s="28" t="s">
        <v>808</v>
      </c>
      <c r="C94" s="28" t="s">
        <v>618</v>
      </c>
      <c r="D94" s="28" t="s">
        <v>701</v>
      </c>
      <c r="E94" s="67" t="s">
        <v>816</v>
      </c>
      <c r="F94" s="28" t="s">
        <v>636</v>
      </c>
      <c r="G94" s="67" t="s">
        <v>703</v>
      </c>
      <c r="H94" s="28" t="s">
        <v>774</v>
      </c>
      <c r="I94" s="28" t="s">
        <v>623</v>
      </c>
      <c r="J94" s="67" t="s">
        <v>817</v>
      </c>
    </row>
    <row r="95" ht="42" customHeight="1" spans="1:10">
      <c r="A95" s="182" t="s">
        <v>559</v>
      </c>
      <c r="B95" s="28" t="s">
        <v>808</v>
      </c>
      <c r="C95" s="28" t="s">
        <v>668</v>
      </c>
      <c r="D95" s="28" t="s">
        <v>669</v>
      </c>
      <c r="E95" s="67" t="s">
        <v>818</v>
      </c>
      <c r="F95" s="28" t="s">
        <v>636</v>
      </c>
      <c r="G95" s="67" t="s">
        <v>730</v>
      </c>
      <c r="H95" s="28" t="s">
        <v>777</v>
      </c>
      <c r="I95" s="28" t="s">
        <v>672</v>
      </c>
      <c r="J95" s="67" t="s">
        <v>819</v>
      </c>
    </row>
    <row r="96" ht="42" customHeight="1" spans="1:10">
      <c r="A96" s="182" t="s">
        <v>559</v>
      </c>
      <c r="B96" s="28" t="s">
        <v>808</v>
      </c>
      <c r="C96" s="28" t="s">
        <v>668</v>
      </c>
      <c r="D96" s="28" t="s">
        <v>669</v>
      </c>
      <c r="E96" s="67" t="s">
        <v>820</v>
      </c>
      <c r="F96" s="28" t="s">
        <v>636</v>
      </c>
      <c r="G96" s="67" t="s">
        <v>730</v>
      </c>
      <c r="H96" s="28" t="s">
        <v>777</v>
      </c>
      <c r="I96" s="28" t="s">
        <v>672</v>
      </c>
      <c r="J96" s="67" t="s">
        <v>821</v>
      </c>
    </row>
    <row r="97" ht="42" customHeight="1" spans="1:10">
      <c r="A97" s="182" t="s">
        <v>559</v>
      </c>
      <c r="B97" s="28" t="s">
        <v>808</v>
      </c>
      <c r="C97" s="28" t="s">
        <v>679</v>
      </c>
      <c r="D97" s="28" t="s">
        <v>680</v>
      </c>
      <c r="E97" s="67" t="s">
        <v>822</v>
      </c>
      <c r="F97" s="28" t="s">
        <v>621</v>
      </c>
      <c r="G97" s="67" t="s">
        <v>626</v>
      </c>
      <c r="H97" s="28" t="s">
        <v>622</v>
      </c>
      <c r="I97" s="28" t="s">
        <v>623</v>
      </c>
      <c r="J97" s="67" t="s">
        <v>822</v>
      </c>
    </row>
    <row r="98" ht="42" customHeight="1" spans="1:10">
      <c r="A98" s="182" t="s">
        <v>512</v>
      </c>
      <c r="B98" s="28" t="s">
        <v>823</v>
      </c>
      <c r="C98" s="28" t="s">
        <v>618</v>
      </c>
      <c r="D98" s="28" t="s">
        <v>619</v>
      </c>
      <c r="E98" s="67" t="s">
        <v>742</v>
      </c>
      <c r="F98" s="28" t="s">
        <v>621</v>
      </c>
      <c r="G98" s="67" t="s">
        <v>697</v>
      </c>
      <c r="H98" s="28" t="s">
        <v>638</v>
      </c>
      <c r="I98" s="28" t="s">
        <v>623</v>
      </c>
      <c r="J98" s="67" t="s">
        <v>742</v>
      </c>
    </row>
    <row r="99" ht="42" customHeight="1" spans="1:10">
      <c r="A99" s="182" t="s">
        <v>512</v>
      </c>
      <c r="B99" s="28" t="s">
        <v>823</v>
      </c>
      <c r="C99" s="28" t="s">
        <v>618</v>
      </c>
      <c r="D99" s="28" t="s">
        <v>619</v>
      </c>
      <c r="E99" s="67" t="s">
        <v>745</v>
      </c>
      <c r="F99" s="28" t="s">
        <v>621</v>
      </c>
      <c r="G99" s="67" t="s">
        <v>697</v>
      </c>
      <c r="H99" s="28" t="s">
        <v>638</v>
      </c>
      <c r="I99" s="28" t="s">
        <v>623</v>
      </c>
      <c r="J99" s="67" t="s">
        <v>745</v>
      </c>
    </row>
    <row r="100" ht="42" customHeight="1" spans="1:10">
      <c r="A100" s="182" t="s">
        <v>512</v>
      </c>
      <c r="B100" s="28" t="s">
        <v>823</v>
      </c>
      <c r="C100" s="28" t="s">
        <v>618</v>
      </c>
      <c r="D100" s="28" t="s">
        <v>655</v>
      </c>
      <c r="E100" s="67" t="s">
        <v>824</v>
      </c>
      <c r="F100" s="28" t="s">
        <v>636</v>
      </c>
      <c r="G100" s="67" t="s">
        <v>697</v>
      </c>
      <c r="H100" s="28" t="s">
        <v>622</v>
      </c>
      <c r="I100" s="28" t="s">
        <v>623</v>
      </c>
      <c r="J100" s="67" t="s">
        <v>824</v>
      </c>
    </row>
    <row r="101" ht="42" customHeight="1" spans="1:10">
      <c r="A101" s="182" t="s">
        <v>512</v>
      </c>
      <c r="B101" s="28" t="s">
        <v>823</v>
      </c>
      <c r="C101" s="28" t="s">
        <v>618</v>
      </c>
      <c r="D101" s="28" t="s">
        <v>701</v>
      </c>
      <c r="E101" s="67" t="s">
        <v>702</v>
      </c>
      <c r="F101" s="28" t="s">
        <v>636</v>
      </c>
      <c r="G101" s="67" t="s">
        <v>703</v>
      </c>
      <c r="H101" s="28" t="s">
        <v>774</v>
      </c>
      <c r="I101" s="28" t="s">
        <v>623</v>
      </c>
      <c r="J101" s="67" t="s">
        <v>702</v>
      </c>
    </row>
    <row r="102" ht="42" customHeight="1" spans="1:10">
      <c r="A102" s="182" t="s">
        <v>512</v>
      </c>
      <c r="B102" s="28" t="s">
        <v>823</v>
      </c>
      <c r="C102" s="28" t="s">
        <v>668</v>
      </c>
      <c r="D102" s="28" t="s">
        <v>676</v>
      </c>
      <c r="E102" s="67" t="s">
        <v>755</v>
      </c>
      <c r="F102" s="28" t="s">
        <v>636</v>
      </c>
      <c r="G102" s="67" t="s">
        <v>674</v>
      </c>
      <c r="H102" s="28" t="s">
        <v>653</v>
      </c>
      <c r="I102" s="28" t="s">
        <v>672</v>
      </c>
      <c r="J102" s="67" t="s">
        <v>755</v>
      </c>
    </row>
    <row r="103" ht="42" customHeight="1" spans="1:10">
      <c r="A103" s="182" t="s">
        <v>512</v>
      </c>
      <c r="B103" s="28" t="s">
        <v>823</v>
      </c>
      <c r="C103" s="28" t="s">
        <v>679</v>
      </c>
      <c r="D103" s="28" t="s">
        <v>680</v>
      </c>
      <c r="E103" s="67" t="s">
        <v>825</v>
      </c>
      <c r="F103" s="28" t="s">
        <v>621</v>
      </c>
      <c r="G103" s="67" t="s">
        <v>626</v>
      </c>
      <c r="H103" s="28" t="s">
        <v>622</v>
      </c>
      <c r="I103" s="28" t="s">
        <v>623</v>
      </c>
      <c r="J103" s="67" t="s">
        <v>826</v>
      </c>
    </row>
    <row r="104" ht="42" customHeight="1" spans="1:10">
      <c r="A104" s="182" t="s">
        <v>556</v>
      </c>
      <c r="B104" s="28" t="s">
        <v>827</v>
      </c>
      <c r="C104" s="28" t="s">
        <v>618</v>
      </c>
      <c r="D104" s="28" t="s">
        <v>619</v>
      </c>
      <c r="E104" s="67" t="s">
        <v>828</v>
      </c>
      <c r="F104" s="28" t="s">
        <v>621</v>
      </c>
      <c r="G104" s="67" t="s">
        <v>697</v>
      </c>
      <c r="H104" s="28" t="s">
        <v>829</v>
      </c>
      <c r="I104" s="28" t="s">
        <v>623</v>
      </c>
      <c r="J104" s="67" t="s">
        <v>830</v>
      </c>
    </row>
    <row r="105" ht="42" customHeight="1" spans="1:10">
      <c r="A105" s="182" t="s">
        <v>556</v>
      </c>
      <c r="B105" s="28" t="s">
        <v>827</v>
      </c>
      <c r="C105" s="28" t="s">
        <v>618</v>
      </c>
      <c r="D105" s="28" t="s">
        <v>655</v>
      </c>
      <c r="E105" s="67" t="s">
        <v>831</v>
      </c>
      <c r="F105" s="28" t="s">
        <v>621</v>
      </c>
      <c r="G105" s="67" t="s">
        <v>666</v>
      </c>
      <c r="H105" s="28" t="s">
        <v>622</v>
      </c>
      <c r="I105" s="28" t="s">
        <v>623</v>
      </c>
      <c r="J105" s="67" t="s">
        <v>832</v>
      </c>
    </row>
    <row r="106" ht="42" customHeight="1" spans="1:10">
      <c r="A106" s="182" t="s">
        <v>556</v>
      </c>
      <c r="B106" s="28" t="s">
        <v>827</v>
      </c>
      <c r="C106" s="28" t="s">
        <v>618</v>
      </c>
      <c r="D106" s="28" t="s">
        <v>701</v>
      </c>
      <c r="E106" s="67" t="s">
        <v>702</v>
      </c>
      <c r="F106" s="28" t="s">
        <v>636</v>
      </c>
      <c r="G106" s="67" t="s">
        <v>703</v>
      </c>
      <c r="H106" s="28" t="s">
        <v>774</v>
      </c>
      <c r="I106" s="28" t="s">
        <v>623</v>
      </c>
      <c r="J106" s="67" t="s">
        <v>833</v>
      </c>
    </row>
    <row r="107" ht="42" customHeight="1" spans="1:10">
      <c r="A107" s="182" t="s">
        <v>556</v>
      </c>
      <c r="B107" s="28" t="s">
        <v>827</v>
      </c>
      <c r="C107" s="28" t="s">
        <v>668</v>
      </c>
      <c r="D107" s="28" t="s">
        <v>676</v>
      </c>
      <c r="E107" s="67" t="s">
        <v>834</v>
      </c>
      <c r="F107" s="28" t="s">
        <v>636</v>
      </c>
      <c r="G107" s="67" t="s">
        <v>730</v>
      </c>
      <c r="H107" s="28" t="s">
        <v>777</v>
      </c>
      <c r="I107" s="28" t="s">
        <v>672</v>
      </c>
      <c r="J107" s="67" t="s">
        <v>835</v>
      </c>
    </row>
    <row r="108" ht="42" customHeight="1" spans="1:10">
      <c r="A108" s="182" t="s">
        <v>556</v>
      </c>
      <c r="B108" s="28" t="s">
        <v>827</v>
      </c>
      <c r="C108" s="28" t="s">
        <v>679</v>
      </c>
      <c r="D108" s="28" t="s">
        <v>680</v>
      </c>
      <c r="E108" s="67" t="s">
        <v>780</v>
      </c>
      <c r="F108" s="28" t="s">
        <v>621</v>
      </c>
      <c r="G108" s="67" t="s">
        <v>626</v>
      </c>
      <c r="H108" s="28" t="s">
        <v>622</v>
      </c>
      <c r="I108" s="28" t="s">
        <v>623</v>
      </c>
      <c r="J108" s="67" t="s">
        <v>836</v>
      </c>
    </row>
    <row r="109" ht="42" customHeight="1" spans="1:10">
      <c r="A109" s="181" t="s">
        <v>87</v>
      </c>
      <c r="B109" s="32"/>
      <c r="C109" s="32"/>
      <c r="D109" s="32"/>
      <c r="E109" s="32"/>
      <c r="F109" s="32"/>
      <c r="G109" s="32"/>
      <c r="H109" s="32"/>
      <c r="I109" s="32"/>
      <c r="J109" s="32"/>
    </row>
    <row r="110" ht="42" customHeight="1" spans="1:10">
      <c r="A110" s="182" t="s">
        <v>467</v>
      </c>
      <c r="B110" s="28" t="s">
        <v>617</v>
      </c>
      <c r="C110" s="28" t="s">
        <v>618</v>
      </c>
      <c r="D110" s="28" t="s">
        <v>619</v>
      </c>
      <c r="E110" s="67" t="s">
        <v>620</v>
      </c>
      <c r="F110" s="28" t="s">
        <v>621</v>
      </c>
      <c r="G110" s="67" t="s">
        <v>626</v>
      </c>
      <c r="H110" s="28" t="s">
        <v>622</v>
      </c>
      <c r="I110" s="28" t="s">
        <v>623</v>
      </c>
      <c r="J110" s="67" t="s">
        <v>624</v>
      </c>
    </row>
    <row r="111" ht="42" customHeight="1" spans="1:10">
      <c r="A111" s="182" t="s">
        <v>467</v>
      </c>
      <c r="B111" s="28" t="s">
        <v>617</v>
      </c>
      <c r="C111" s="28" t="s">
        <v>618</v>
      </c>
      <c r="D111" s="28" t="s">
        <v>619</v>
      </c>
      <c r="E111" s="67" t="s">
        <v>625</v>
      </c>
      <c r="F111" s="28" t="s">
        <v>621</v>
      </c>
      <c r="G111" s="67" t="s">
        <v>626</v>
      </c>
      <c r="H111" s="28" t="s">
        <v>622</v>
      </c>
      <c r="I111" s="28" t="s">
        <v>623</v>
      </c>
      <c r="J111" s="67" t="s">
        <v>625</v>
      </c>
    </row>
    <row r="112" ht="42" customHeight="1" spans="1:10">
      <c r="A112" s="182" t="s">
        <v>467</v>
      </c>
      <c r="B112" s="28" t="s">
        <v>617</v>
      </c>
      <c r="C112" s="28" t="s">
        <v>618</v>
      </c>
      <c r="D112" s="28" t="s">
        <v>619</v>
      </c>
      <c r="E112" s="67" t="s">
        <v>627</v>
      </c>
      <c r="F112" s="28" t="s">
        <v>621</v>
      </c>
      <c r="G112" s="67" t="s">
        <v>626</v>
      </c>
      <c r="H112" s="28" t="s">
        <v>622</v>
      </c>
      <c r="I112" s="28" t="s">
        <v>623</v>
      </c>
      <c r="J112" s="67" t="s">
        <v>627</v>
      </c>
    </row>
    <row r="113" ht="42" customHeight="1" spans="1:10">
      <c r="A113" s="182" t="s">
        <v>467</v>
      </c>
      <c r="B113" s="28" t="s">
        <v>617</v>
      </c>
      <c r="C113" s="28" t="s">
        <v>618</v>
      </c>
      <c r="D113" s="28" t="s">
        <v>619</v>
      </c>
      <c r="E113" s="67" t="s">
        <v>628</v>
      </c>
      <c r="F113" s="28" t="s">
        <v>621</v>
      </c>
      <c r="G113" s="67" t="s">
        <v>626</v>
      </c>
      <c r="H113" s="28" t="s">
        <v>622</v>
      </c>
      <c r="I113" s="28" t="s">
        <v>623</v>
      </c>
      <c r="J113" s="67" t="s">
        <v>629</v>
      </c>
    </row>
    <row r="114" ht="42" customHeight="1" spans="1:10">
      <c r="A114" s="182" t="s">
        <v>467</v>
      </c>
      <c r="B114" s="28" t="s">
        <v>617</v>
      </c>
      <c r="C114" s="28" t="s">
        <v>618</v>
      </c>
      <c r="D114" s="28" t="s">
        <v>619</v>
      </c>
      <c r="E114" s="67" t="s">
        <v>630</v>
      </c>
      <c r="F114" s="28" t="s">
        <v>621</v>
      </c>
      <c r="G114" s="67" t="s">
        <v>631</v>
      </c>
      <c r="H114" s="28" t="s">
        <v>622</v>
      </c>
      <c r="I114" s="28" t="s">
        <v>623</v>
      </c>
      <c r="J114" s="67" t="s">
        <v>632</v>
      </c>
    </row>
    <row r="115" ht="42" customHeight="1" spans="1:10">
      <c r="A115" s="182" t="s">
        <v>467</v>
      </c>
      <c r="B115" s="28" t="s">
        <v>617</v>
      </c>
      <c r="C115" s="28" t="s">
        <v>618</v>
      </c>
      <c r="D115" s="28" t="s">
        <v>619</v>
      </c>
      <c r="E115" s="67" t="s">
        <v>633</v>
      </c>
      <c r="F115" s="28" t="s">
        <v>621</v>
      </c>
      <c r="G115" s="67" t="s">
        <v>634</v>
      </c>
      <c r="H115" s="28" t="s">
        <v>622</v>
      </c>
      <c r="I115" s="28" t="s">
        <v>623</v>
      </c>
      <c r="J115" s="67" t="s">
        <v>633</v>
      </c>
    </row>
    <row r="116" ht="42" customHeight="1" spans="1:10">
      <c r="A116" s="182" t="s">
        <v>467</v>
      </c>
      <c r="B116" s="28" t="s">
        <v>617</v>
      </c>
      <c r="C116" s="28" t="s">
        <v>618</v>
      </c>
      <c r="D116" s="28" t="s">
        <v>619</v>
      </c>
      <c r="E116" s="67" t="s">
        <v>635</v>
      </c>
      <c r="F116" s="28" t="s">
        <v>636</v>
      </c>
      <c r="G116" s="67" t="s">
        <v>837</v>
      </c>
      <c r="H116" s="28" t="s">
        <v>638</v>
      </c>
      <c r="I116" s="28" t="s">
        <v>623</v>
      </c>
      <c r="J116" s="67" t="s">
        <v>639</v>
      </c>
    </row>
    <row r="117" ht="42" customHeight="1" spans="1:10">
      <c r="A117" s="182" t="s">
        <v>467</v>
      </c>
      <c r="B117" s="28" t="s">
        <v>617</v>
      </c>
      <c r="C117" s="28" t="s">
        <v>618</v>
      </c>
      <c r="D117" s="28" t="s">
        <v>619</v>
      </c>
      <c r="E117" s="67" t="s">
        <v>640</v>
      </c>
      <c r="F117" s="28" t="s">
        <v>636</v>
      </c>
      <c r="G117" s="67" t="s">
        <v>641</v>
      </c>
      <c r="H117" s="28" t="s">
        <v>638</v>
      </c>
      <c r="I117" s="28" t="s">
        <v>623</v>
      </c>
      <c r="J117" s="67" t="s">
        <v>642</v>
      </c>
    </row>
    <row r="118" ht="42" customHeight="1" spans="1:10">
      <c r="A118" s="182" t="s">
        <v>467</v>
      </c>
      <c r="B118" s="28" t="s">
        <v>617</v>
      </c>
      <c r="C118" s="28" t="s">
        <v>618</v>
      </c>
      <c r="D118" s="28" t="s">
        <v>619</v>
      </c>
      <c r="E118" s="67" t="s">
        <v>643</v>
      </c>
      <c r="F118" s="28" t="s">
        <v>621</v>
      </c>
      <c r="G118" s="67" t="s">
        <v>626</v>
      </c>
      <c r="H118" s="28" t="s">
        <v>622</v>
      </c>
      <c r="I118" s="28" t="s">
        <v>623</v>
      </c>
      <c r="J118" s="67" t="s">
        <v>643</v>
      </c>
    </row>
    <row r="119" ht="42" customHeight="1" spans="1:10">
      <c r="A119" s="182" t="s">
        <v>467</v>
      </c>
      <c r="B119" s="28" t="s">
        <v>617</v>
      </c>
      <c r="C119" s="28" t="s">
        <v>618</v>
      </c>
      <c r="D119" s="28" t="s">
        <v>619</v>
      </c>
      <c r="E119" s="67" t="s">
        <v>644</v>
      </c>
      <c r="F119" s="28" t="s">
        <v>621</v>
      </c>
      <c r="G119" s="67" t="s">
        <v>645</v>
      </c>
      <c r="H119" s="28" t="s">
        <v>622</v>
      </c>
      <c r="I119" s="28" t="s">
        <v>623</v>
      </c>
      <c r="J119" s="67" t="s">
        <v>646</v>
      </c>
    </row>
    <row r="120" ht="42" customHeight="1" spans="1:10">
      <c r="A120" s="182" t="s">
        <v>467</v>
      </c>
      <c r="B120" s="28" t="s">
        <v>617</v>
      </c>
      <c r="C120" s="28" t="s">
        <v>618</v>
      </c>
      <c r="D120" s="28" t="s">
        <v>619</v>
      </c>
      <c r="E120" s="67" t="s">
        <v>647</v>
      </c>
      <c r="F120" s="28" t="s">
        <v>621</v>
      </c>
      <c r="G120" s="67" t="s">
        <v>645</v>
      </c>
      <c r="H120" s="28" t="s">
        <v>622</v>
      </c>
      <c r="I120" s="28" t="s">
        <v>623</v>
      </c>
      <c r="J120" s="67" t="s">
        <v>648</v>
      </c>
    </row>
    <row r="121" ht="42" customHeight="1" spans="1:10">
      <c r="A121" s="182" t="s">
        <v>467</v>
      </c>
      <c r="B121" s="28" t="s">
        <v>617</v>
      </c>
      <c r="C121" s="28" t="s">
        <v>618</v>
      </c>
      <c r="D121" s="28" t="s">
        <v>619</v>
      </c>
      <c r="E121" s="67" t="s">
        <v>649</v>
      </c>
      <c r="F121" s="28" t="s">
        <v>621</v>
      </c>
      <c r="G121" s="67" t="s">
        <v>626</v>
      </c>
      <c r="H121" s="28" t="s">
        <v>622</v>
      </c>
      <c r="I121" s="28" t="s">
        <v>623</v>
      </c>
      <c r="J121" s="67" t="s">
        <v>650</v>
      </c>
    </row>
    <row r="122" ht="42" customHeight="1" spans="1:10">
      <c r="A122" s="182" t="s">
        <v>467</v>
      </c>
      <c r="B122" s="28" t="s">
        <v>617</v>
      </c>
      <c r="C122" s="28" t="s">
        <v>618</v>
      </c>
      <c r="D122" s="28" t="s">
        <v>619</v>
      </c>
      <c r="E122" s="67" t="s">
        <v>651</v>
      </c>
      <c r="F122" s="28" t="s">
        <v>636</v>
      </c>
      <c r="G122" s="67" t="s">
        <v>652</v>
      </c>
      <c r="H122" s="28" t="s">
        <v>653</v>
      </c>
      <c r="I122" s="28" t="s">
        <v>623</v>
      </c>
      <c r="J122" s="67" t="s">
        <v>654</v>
      </c>
    </row>
    <row r="123" ht="42" customHeight="1" spans="1:10">
      <c r="A123" s="182" t="s">
        <v>467</v>
      </c>
      <c r="B123" s="28" t="s">
        <v>617</v>
      </c>
      <c r="C123" s="28" t="s">
        <v>618</v>
      </c>
      <c r="D123" s="28" t="s">
        <v>655</v>
      </c>
      <c r="E123" s="67" t="s">
        <v>656</v>
      </c>
      <c r="F123" s="28" t="s">
        <v>621</v>
      </c>
      <c r="G123" s="67" t="s">
        <v>657</v>
      </c>
      <c r="H123" s="28" t="s">
        <v>622</v>
      </c>
      <c r="I123" s="28" t="s">
        <v>623</v>
      </c>
      <c r="J123" s="67" t="s">
        <v>658</v>
      </c>
    </row>
    <row r="124" ht="42" customHeight="1" spans="1:10">
      <c r="A124" s="182" t="s">
        <v>467</v>
      </c>
      <c r="B124" s="28" t="s">
        <v>617</v>
      </c>
      <c r="C124" s="28" t="s">
        <v>618</v>
      </c>
      <c r="D124" s="28" t="s">
        <v>655</v>
      </c>
      <c r="E124" s="67" t="s">
        <v>659</v>
      </c>
      <c r="F124" s="28" t="s">
        <v>621</v>
      </c>
      <c r="G124" s="67" t="s">
        <v>645</v>
      </c>
      <c r="H124" s="28" t="s">
        <v>622</v>
      </c>
      <c r="I124" s="28" t="s">
        <v>623</v>
      </c>
      <c r="J124" s="67" t="s">
        <v>660</v>
      </c>
    </row>
    <row r="125" ht="42" customHeight="1" spans="1:10">
      <c r="A125" s="182" t="s">
        <v>467</v>
      </c>
      <c r="B125" s="28" t="s">
        <v>617</v>
      </c>
      <c r="C125" s="28" t="s">
        <v>618</v>
      </c>
      <c r="D125" s="28" t="s">
        <v>655</v>
      </c>
      <c r="E125" s="67" t="s">
        <v>661</v>
      </c>
      <c r="F125" s="28" t="s">
        <v>621</v>
      </c>
      <c r="G125" s="67" t="s">
        <v>645</v>
      </c>
      <c r="H125" s="28" t="s">
        <v>622</v>
      </c>
      <c r="I125" s="28" t="s">
        <v>623</v>
      </c>
      <c r="J125" s="67" t="s">
        <v>662</v>
      </c>
    </row>
    <row r="126" ht="42" customHeight="1" spans="1:10">
      <c r="A126" s="182" t="s">
        <v>467</v>
      </c>
      <c r="B126" s="28" t="s">
        <v>617</v>
      </c>
      <c r="C126" s="28" t="s">
        <v>618</v>
      </c>
      <c r="D126" s="28" t="s">
        <v>655</v>
      </c>
      <c r="E126" s="67" t="s">
        <v>663</v>
      </c>
      <c r="F126" s="28" t="s">
        <v>621</v>
      </c>
      <c r="G126" s="67" t="s">
        <v>657</v>
      </c>
      <c r="H126" s="28" t="s">
        <v>622</v>
      </c>
      <c r="I126" s="28" t="s">
        <v>623</v>
      </c>
      <c r="J126" s="67" t="s">
        <v>664</v>
      </c>
    </row>
    <row r="127" ht="42" customHeight="1" spans="1:10">
      <c r="A127" s="182" t="s">
        <v>467</v>
      </c>
      <c r="B127" s="28" t="s">
        <v>617</v>
      </c>
      <c r="C127" s="28" t="s">
        <v>618</v>
      </c>
      <c r="D127" s="28" t="s">
        <v>655</v>
      </c>
      <c r="E127" s="67" t="s">
        <v>665</v>
      </c>
      <c r="F127" s="28" t="s">
        <v>621</v>
      </c>
      <c r="G127" s="67" t="s">
        <v>666</v>
      </c>
      <c r="H127" s="28" t="s">
        <v>622</v>
      </c>
      <c r="I127" s="28" t="s">
        <v>623</v>
      </c>
      <c r="J127" s="67" t="s">
        <v>667</v>
      </c>
    </row>
    <row r="128" ht="42" customHeight="1" spans="1:10">
      <c r="A128" s="182" t="s">
        <v>467</v>
      </c>
      <c r="B128" s="28" t="s">
        <v>617</v>
      </c>
      <c r="C128" s="28" t="s">
        <v>668</v>
      </c>
      <c r="D128" s="28" t="s">
        <v>669</v>
      </c>
      <c r="E128" s="67" t="s">
        <v>670</v>
      </c>
      <c r="F128" s="28" t="s">
        <v>636</v>
      </c>
      <c r="G128" s="67" t="s">
        <v>671</v>
      </c>
      <c r="H128" s="28" t="s">
        <v>653</v>
      </c>
      <c r="I128" s="28" t="s">
        <v>672</v>
      </c>
      <c r="J128" s="67" t="s">
        <v>670</v>
      </c>
    </row>
    <row r="129" ht="42" customHeight="1" spans="1:10">
      <c r="A129" s="182" t="s">
        <v>467</v>
      </c>
      <c r="B129" s="28" t="s">
        <v>617</v>
      </c>
      <c r="C129" s="28" t="s">
        <v>668</v>
      </c>
      <c r="D129" s="28" t="s">
        <v>669</v>
      </c>
      <c r="E129" s="67" t="s">
        <v>673</v>
      </c>
      <c r="F129" s="28" t="s">
        <v>636</v>
      </c>
      <c r="G129" s="67" t="s">
        <v>674</v>
      </c>
      <c r="H129" s="28" t="s">
        <v>653</v>
      </c>
      <c r="I129" s="28" t="s">
        <v>623</v>
      </c>
      <c r="J129" s="67" t="s">
        <v>675</v>
      </c>
    </row>
    <row r="130" ht="42" customHeight="1" spans="1:10">
      <c r="A130" s="182" t="s">
        <v>467</v>
      </c>
      <c r="B130" s="28" t="s">
        <v>617</v>
      </c>
      <c r="C130" s="28" t="s">
        <v>668</v>
      </c>
      <c r="D130" s="28" t="s">
        <v>676</v>
      </c>
      <c r="E130" s="67" t="s">
        <v>677</v>
      </c>
      <c r="F130" s="28" t="s">
        <v>621</v>
      </c>
      <c r="G130" s="67" t="s">
        <v>674</v>
      </c>
      <c r="H130" s="28" t="s">
        <v>653</v>
      </c>
      <c r="I130" s="28" t="s">
        <v>672</v>
      </c>
      <c r="J130" s="67" t="s">
        <v>678</v>
      </c>
    </row>
    <row r="131" ht="42" customHeight="1" spans="1:10">
      <c r="A131" s="182" t="s">
        <v>467</v>
      </c>
      <c r="B131" s="28" t="s">
        <v>617</v>
      </c>
      <c r="C131" s="28" t="s">
        <v>679</v>
      </c>
      <c r="D131" s="28" t="s">
        <v>680</v>
      </c>
      <c r="E131" s="67" t="s">
        <v>680</v>
      </c>
      <c r="F131" s="28" t="s">
        <v>636</v>
      </c>
      <c r="G131" s="67" t="s">
        <v>645</v>
      </c>
      <c r="H131" s="28" t="s">
        <v>622</v>
      </c>
      <c r="I131" s="28" t="s">
        <v>623</v>
      </c>
      <c r="J131" s="67" t="s">
        <v>681</v>
      </c>
    </row>
    <row r="132" ht="42" customHeight="1" spans="1:10">
      <c r="A132" s="182" t="s">
        <v>512</v>
      </c>
      <c r="B132" s="28" t="s">
        <v>838</v>
      </c>
      <c r="C132" s="28" t="s">
        <v>618</v>
      </c>
      <c r="D132" s="28" t="s">
        <v>619</v>
      </c>
      <c r="E132" s="67" t="s">
        <v>742</v>
      </c>
      <c r="F132" s="28" t="s">
        <v>621</v>
      </c>
      <c r="G132" s="67" t="s">
        <v>110</v>
      </c>
      <c r="H132" s="28" t="s">
        <v>638</v>
      </c>
      <c r="I132" s="28" t="s">
        <v>623</v>
      </c>
      <c r="J132" s="67" t="s">
        <v>742</v>
      </c>
    </row>
    <row r="133" ht="42" customHeight="1" spans="1:10">
      <c r="A133" s="182" t="s">
        <v>512</v>
      </c>
      <c r="B133" s="28" t="s">
        <v>838</v>
      </c>
      <c r="C133" s="28" t="s">
        <v>618</v>
      </c>
      <c r="D133" s="28" t="s">
        <v>619</v>
      </c>
      <c r="E133" s="67" t="s">
        <v>745</v>
      </c>
      <c r="F133" s="28" t="s">
        <v>621</v>
      </c>
      <c r="G133" s="67" t="s">
        <v>110</v>
      </c>
      <c r="H133" s="28" t="s">
        <v>638</v>
      </c>
      <c r="I133" s="28" t="s">
        <v>623</v>
      </c>
      <c r="J133" s="67" t="s">
        <v>745</v>
      </c>
    </row>
    <row r="134" ht="42" customHeight="1" spans="1:10">
      <c r="A134" s="182" t="s">
        <v>512</v>
      </c>
      <c r="B134" s="28" t="s">
        <v>838</v>
      </c>
      <c r="C134" s="28" t="s">
        <v>618</v>
      </c>
      <c r="D134" s="28" t="s">
        <v>655</v>
      </c>
      <c r="E134" s="67" t="s">
        <v>824</v>
      </c>
      <c r="F134" s="28" t="s">
        <v>636</v>
      </c>
      <c r="G134" s="67" t="s">
        <v>697</v>
      </c>
      <c r="H134" s="28" t="s">
        <v>622</v>
      </c>
      <c r="I134" s="28" t="s">
        <v>623</v>
      </c>
      <c r="J134" s="67" t="s">
        <v>824</v>
      </c>
    </row>
    <row r="135" ht="42" customHeight="1" spans="1:10">
      <c r="A135" s="182" t="s">
        <v>512</v>
      </c>
      <c r="B135" s="28" t="s">
        <v>838</v>
      </c>
      <c r="C135" s="28" t="s">
        <v>618</v>
      </c>
      <c r="D135" s="28" t="s">
        <v>701</v>
      </c>
      <c r="E135" s="67" t="s">
        <v>702</v>
      </c>
      <c r="F135" s="28" t="s">
        <v>636</v>
      </c>
      <c r="G135" s="67" t="s">
        <v>703</v>
      </c>
      <c r="H135" s="28" t="s">
        <v>653</v>
      </c>
      <c r="I135" s="28" t="s">
        <v>672</v>
      </c>
      <c r="J135" s="67" t="s">
        <v>702</v>
      </c>
    </row>
    <row r="136" ht="42" customHeight="1" spans="1:10">
      <c r="A136" s="182" t="s">
        <v>512</v>
      </c>
      <c r="B136" s="28" t="s">
        <v>838</v>
      </c>
      <c r="C136" s="28" t="s">
        <v>618</v>
      </c>
      <c r="D136" s="28" t="s">
        <v>707</v>
      </c>
      <c r="E136" s="67" t="s">
        <v>708</v>
      </c>
      <c r="F136" s="28" t="s">
        <v>694</v>
      </c>
      <c r="G136" s="67" t="s">
        <v>839</v>
      </c>
      <c r="H136" s="28" t="s">
        <v>710</v>
      </c>
      <c r="I136" s="28" t="s">
        <v>623</v>
      </c>
      <c r="J136" s="67" t="s">
        <v>840</v>
      </c>
    </row>
    <row r="137" ht="42" customHeight="1" spans="1:10">
      <c r="A137" s="182" t="s">
        <v>512</v>
      </c>
      <c r="B137" s="28" t="s">
        <v>838</v>
      </c>
      <c r="C137" s="28" t="s">
        <v>668</v>
      </c>
      <c r="D137" s="28" t="s">
        <v>669</v>
      </c>
      <c r="E137" s="67" t="s">
        <v>752</v>
      </c>
      <c r="F137" s="28" t="s">
        <v>694</v>
      </c>
      <c r="G137" s="67" t="s">
        <v>753</v>
      </c>
      <c r="H137" s="28" t="s">
        <v>689</v>
      </c>
      <c r="I137" s="28" t="s">
        <v>623</v>
      </c>
      <c r="J137" s="67" t="s">
        <v>754</v>
      </c>
    </row>
    <row r="138" ht="42" customHeight="1" spans="1:10">
      <c r="A138" s="182" t="s">
        <v>512</v>
      </c>
      <c r="B138" s="28" t="s">
        <v>838</v>
      </c>
      <c r="C138" s="28" t="s">
        <v>668</v>
      </c>
      <c r="D138" s="28" t="s">
        <v>676</v>
      </c>
      <c r="E138" s="67" t="s">
        <v>755</v>
      </c>
      <c r="F138" s="28" t="s">
        <v>636</v>
      </c>
      <c r="G138" s="67" t="s">
        <v>674</v>
      </c>
      <c r="H138" s="28" t="s">
        <v>653</v>
      </c>
      <c r="I138" s="28" t="s">
        <v>672</v>
      </c>
      <c r="J138" s="67" t="s">
        <v>755</v>
      </c>
    </row>
    <row r="139" ht="42" customHeight="1" spans="1:10">
      <c r="A139" s="182" t="s">
        <v>512</v>
      </c>
      <c r="B139" s="28" t="s">
        <v>838</v>
      </c>
      <c r="C139" s="28" t="s">
        <v>679</v>
      </c>
      <c r="D139" s="28" t="s">
        <v>680</v>
      </c>
      <c r="E139" s="67" t="s">
        <v>680</v>
      </c>
      <c r="F139" s="28" t="s">
        <v>621</v>
      </c>
      <c r="G139" s="67" t="s">
        <v>666</v>
      </c>
      <c r="H139" s="28" t="s">
        <v>622</v>
      </c>
      <c r="I139" s="28" t="s">
        <v>623</v>
      </c>
      <c r="J139" s="67" t="s">
        <v>680</v>
      </c>
    </row>
    <row r="140" ht="42" customHeight="1" spans="1:10">
      <c r="A140" s="182" t="s">
        <v>569</v>
      </c>
      <c r="B140" s="28" t="s">
        <v>841</v>
      </c>
      <c r="C140" s="28" t="s">
        <v>618</v>
      </c>
      <c r="D140" s="28" t="s">
        <v>619</v>
      </c>
      <c r="E140" s="67" t="s">
        <v>842</v>
      </c>
      <c r="F140" s="28" t="s">
        <v>621</v>
      </c>
      <c r="G140" s="67" t="s">
        <v>843</v>
      </c>
      <c r="H140" s="28" t="s">
        <v>638</v>
      </c>
      <c r="I140" s="28" t="s">
        <v>623</v>
      </c>
      <c r="J140" s="67" t="s">
        <v>844</v>
      </c>
    </row>
    <row r="141" ht="42" customHeight="1" spans="1:10">
      <c r="A141" s="182" t="s">
        <v>569</v>
      </c>
      <c r="B141" s="28" t="s">
        <v>841</v>
      </c>
      <c r="C141" s="28" t="s">
        <v>618</v>
      </c>
      <c r="D141" s="28" t="s">
        <v>619</v>
      </c>
      <c r="E141" s="67" t="s">
        <v>683</v>
      </c>
      <c r="F141" s="28" t="s">
        <v>621</v>
      </c>
      <c r="G141" s="67" t="s">
        <v>845</v>
      </c>
      <c r="H141" s="28" t="s">
        <v>685</v>
      </c>
      <c r="I141" s="28" t="s">
        <v>623</v>
      </c>
      <c r="J141" s="67" t="s">
        <v>686</v>
      </c>
    </row>
    <row r="142" ht="42" customHeight="1" spans="1:10">
      <c r="A142" s="182" t="s">
        <v>569</v>
      </c>
      <c r="B142" s="28" t="s">
        <v>841</v>
      </c>
      <c r="C142" s="28" t="s">
        <v>618</v>
      </c>
      <c r="D142" s="28" t="s">
        <v>619</v>
      </c>
      <c r="E142" s="67" t="s">
        <v>846</v>
      </c>
      <c r="F142" s="28" t="s">
        <v>636</v>
      </c>
      <c r="G142" s="67" t="s">
        <v>110</v>
      </c>
      <c r="H142" s="28" t="s">
        <v>847</v>
      </c>
      <c r="I142" s="28" t="s">
        <v>623</v>
      </c>
      <c r="J142" s="67" t="s">
        <v>848</v>
      </c>
    </row>
    <row r="143" ht="42" customHeight="1" spans="1:10">
      <c r="A143" s="182" t="s">
        <v>569</v>
      </c>
      <c r="B143" s="28" t="s">
        <v>841</v>
      </c>
      <c r="C143" s="28" t="s">
        <v>618</v>
      </c>
      <c r="D143" s="28" t="s">
        <v>619</v>
      </c>
      <c r="E143" s="67" t="s">
        <v>687</v>
      </c>
      <c r="F143" s="28" t="s">
        <v>621</v>
      </c>
      <c r="G143" s="67" t="s">
        <v>688</v>
      </c>
      <c r="H143" s="28" t="s">
        <v>689</v>
      </c>
      <c r="I143" s="28" t="s">
        <v>623</v>
      </c>
      <c r="J143" s="67" t="s">
        <v>690</v>
      </c>
    </row>
    <row r="144" ht="42" customHeight="1" spans="1:10">
      <c r="A144" s="182" t="s">
        <v>569</v>
      </c>
      <c r="B144" s="28" t="s">
        <v>841</v>
      </c>
      <c r="C144" s="28" t="s">
        <v>618</v>
      </c>
      <c r="D144" s="28" t="s">
        <v>655</v>
      </c>
      <c r="E144" s="67" t="s">
        <v>849</v>
      </c>
      <c r="F144" s="28" t="s">
        <v>636</v>
      </c>
      <c r="G144" s="67" t="s">
        <v>697</v>
      </c>
      <c r="H144" s="28" t="s">
        <v>622</v>
      </c>
      <c r="I144" s="28" t="s">
        <v>623</v>
      </c>
      <c r="J144" s="67" t="s">
        <v>850</v>
      </c>
    </row>
    <row r="145" ht="42" customHeight="1" spans="1:10">
      <c r="A145" s="182" t="s">
        <v>569</v>
      </c>
      <c r="B145" s="28" t="s">
        <v>841</v>
      </c>
      <c r="C145" s="28" t="s">
        <v>618</v>
      </c>
      <c r="D145" s="28" t="s">
        <v>655</v>
      </c>
      <c r="E145" s="67" t="s">
        <v>691</v>
      </c>
      <c r="F145" s="28" t="s">
        <v>621</v>
      </c>
      <c r="G145" s="67" t="s">
        <v>666</v>
      </c>
      <c r="H145" s="28" t="s">
        <v>622</v>
      </c>
      <c r="I145" s="28" t="s">
        <v>623</v>
      </c>
      <c r="J145" s="67" t="s">
        <v>692</v>
      </c>
    </row>
    <row r="146" ht="42" customHeight="1" spans="1:10">
      <c r="A146" s="182" t="s">
        <v>569</v>
      </c>
      <c r="B146" s="28" t="s">
        <v>841</v>
      </c>
      <c r="C146" s="28" t="s">
        <v>618</v>
      </c>
      <c r="D146" s="28" t="s">
        <v>655</v>
      </c>
      <c r="E146" s="67" t="s">
        <v>693</v>
      </c>
      <c r="F146" s="28" t="s">
        <v>694</v>
      </c>
      <c r="G146" s="67">
        <v>1</v>
      </c>
      <c r="H146" s="28" t="s">
        <v>689</v>
      </c>
      <c r="I146" s="28" t="s">
        <v>623</v>
      </c>
      <c r="J146" s="67" t="s">
        <v>695</v>
      </c>
    </row>
    <row r="147" ht="42" customHeight="1" spans="1:10">
      <c r="A147" s="182" t="s">
        <v>569</v>
      </c>
      <c r="B147" s="28" t="s">
        <v>841</v>
      </c>
      <c r="C147" s="28" t="s">
        <v>618</v>
      </c>
      <c r="D147" s="28" t="s">
        <v>655</v>
      </c>
      <c r="E147" s="67" t="s">
        <v>696</v>
      </c>
      <c r="F147" s="28" t="s">
        <v>621</v>
      </c>
      <c r="G147" s="67" t="s">
        <v>666</v>
      </c>
      <c r="H147" s="28" t="s">
        <v>622</v>
      </c>
      <c r="I147" s="28" t="s">
        <v>623</v>
      </c>
      <c r="J147" s="67" t="s">
        <v>698</v>
      </c>
    </row>
    <row r="148" ht="42" customHeight="1" spans="1:10">
      <c r="A148" s="182" t="s">
        <v>569</v>
      </c>
      <c r="B148" s="28" t="s">
        <v>841</v>
      </c>
      <c r="C148" s="28" t="s">
        <v>618</v>
      </c>
      <c r="D148" s="28" t="s">
        <v>655</v>
      </c>
      <c r="E148" s="67" t="s">
        <v>699</v>
      </c>
      <c r="F148" s="28" t="s">
        <v>621</v>
      </c>
      <c r="G148" s="67" t="s">
        <v>666</v>
      </c>
      <c r="H148" s="28" t="s">
        <v>622</v>
      </c>
      <c r="I148" s="28" t="s">
        <v>623</v>
      </c>
      <c r="J148" s="67" t="s">
        <v>700</v>
      </c>
    </row>
    <row r="149" ht="42" customHeight="1" spans="1:10">
      <c r="A149" s="182" t="s">
        <v>569</v>
      </c>
      <c r="B149" s="28" t="s">
        <v>841</v>
      </c>
      <c r="C149" s="28" t="s">
        <v>618</v>
      </c>
      <c r="D149" s="28" t="s">
        <v>701</v>
      </c>
      <c r="E149" s="67" t="s">
        <v>851</v>
      </c>
      <c r="F149" s="28" t="s">
        <v>636</v>
      </c>
      <c r="G149" s="67" t="s">
        <v>852</v>
      </c>
      <c r="H149" s="28" t="s">
        <v>653</v>
      </c>
      <c r="I149" s="28" t="s">
        <v>672</v>
      </c>
      <c r="J149" s="67" t="s">
        <v>704</v>
      </c>
    </row>
    <row r="150" ht="42" customHeight="1" spans="1:10">
      <c r="A150" s="182" t="s">
        <v>569</v>
      </c>
      <c r="B150" s="28" t="s">
        <v>841</v>
      </c>
      <c r="C150" s="28" t="s">
        <v>618</v>
      </c>
      <c r="D150" s="28" t="s">
        <v>701</v>
      </c>
      <c r="E150" s="67" t="s">
        <v>705</v>
      </c>
      <c r="F150" s="28" t="s">
        <v>636</v>
      </c>
      <c r="G150" s="67" t="s">
        <v>697</v>
      </c>
      <c r="H150" s="28" t="s">
        <v>622</v>
      </c>
      <c r="I150" s="28" t="s">
        <v>623</v>
      </c>
      <c r="J150" s="67" t="s">
        <v>706</v>
      </c>
    </row>
    <row r="151" ht="42" customHeight="1" spans="1:10">
      <c r="A151" s="182" t="s">
        <v>569</v>
      </c>
      <c r="B151" s="28" t="s">
        <v>841</v>
      </c>
      <c r="C151" s="28" t="s">
        <v>618</v>
      </c>
      <c r="D151" s="28" t="s">
        <v>707</v>
      </c>
      <c r="E151" s="67" t="s">
        <v>708</v>
      </c>
      <c r="F151" s="28" t="s">
        <v>694</v>
      </c>
      <c r="G151" s="67" t="s">
        <v>709</v>
      </c>
      <c r="H151" s="28" t="s">
        <v>710</v>
      </c>
      <c r="I151" s="28" t="s">
        <v>623</v>
      </c>
      <c r="J151" s="67" t="s">
        <v>853</v>
      </c>
    </row>
    <row r="152" ht="42" customHeight="1" spans="1:10">
      <c r="A152" s="182" t="s">
        <v>569</v>
      </c>
      <c r="B152" s="28" t="s">
        <v>841</v>
      </c>
      <c r="C152" s="28" t="s">
        <v>668</v>
      </c>
      <c r="D152" s="28" t="s">
        <v>669</v>
      </c>
      <c r="E152" s="67" t="s">
        <v>712</v>
      </c>
      <c r="F152" s="28" t="s">
        <v>636</v>
      </c>
      <c r="G152" s="67" t="s">
        <v>713</v>
      </c>
      <c r="H152" s="28" t="s">
        <v>653</v>
      </c>
      <c r="I152" s="28" t="s">
        <v>672</v>
      </c>
      <c r="J152" s="67" t="s">
        <v>714</v>
      </c>
    </row>
    <row r="153" ht="42" customHeight="1" spans="1:10">
      <c r="A153" s="182" t="s">
        <v>569</v>
      </c>
      <c r="B153" s="28" t="s">
        <v>841</v>
      </c>
      <c r="C153" s="28" t="s">
        <v>668</v>
      </c>
      <c r="D153" s="28" t="s">
        <v>676</v>
      </c>
      <c r="E153" s="67" t="s">
        <v>854</v>
      </c>
      <c r="F153" s="28" t="s">
        <v>636</v>
      </c>
      <c r="G153" s="67" t="s">
        <v>716</v>
      </c>
      <c r="H153" s="28" t="s">
        <v>777</v>
      </c>
      <c r="I153" s="28" t="s">
        <v>672</v>
      </c>
      <c r="J153" s="67" t="s">
        <v>717</v>
      </c>
    </row>
    <row r="154" ht="42" customHeight="1" spans="1:10">
      <c r="A154" s="182" t="s">
        <v>569</v>
      </c>
      <c r="B154" s="28" t="s">
        <v>841</v>
      </c>
      <c r="C154" s="28" t="s">
        <v>679</v>
      </c>
      <c r="D154" s="28" t="s">
        <v>680</v>
      </c>
      <c r="E154" s="67" t="s">
        <v>680</v>
      </c>
      <c r="F154" s="28" t="s">
        <v>621</v>
      </c>
      <c r="G154" s="67" t="s">
        <v>666</v>
      </c>
      <c r="H154" s="28" t="s">
        <v>622</v>
      </c>
      <c r="I154" s="28" t="s">
        <v>623</v>
      </c>
      <c r="J154" s="67" t="s">
        <v>757</v>
      </c>
    </row>
    <row r="155" ht="42" customHeight="1" spans="1:10">
      <c r="A155" s="182" t="s">
        <v>567</v>
      </c>
      <c r="B155" s="28" t="s">
        <v>855</v>
      </c>
      <c r="C155" s="28" t="s">
        <v>618</v>
      </c>
      <c r="D155" s="28" t="s">
        <v>619</v>
      </c>
      <c r="E155" s="67" t="s">
        <v>856</v>
      </c>
      <c r="F155" s="28" t="s">
        <v>636</v>
      </c>
      <c r="G155" s="67" t="s">
        <v>120</v>
      </c>
      <c r="H155" s="28" t="s">
        <v>638</v>
      </c>
      <c r="I155" s="28" t="s">
        <v>623</v>
      </c>
      <c r="J155" s="67" t="s">
        <v>857</v>
      </c>
    </row>
    <row r="156" ht="42" customHeight="1" spans="1:10">
      <c r="A156" s="182" t="s">
        <v>567</v>
      </c>
      <c r="B156" s="28" t="s">
        <v>855</v>
      </c>
      <c r="C156" s="28" t="s">
        <v>668</v>
      </c>
      <c r="D156" s="28" t="s">
        <v>669</v>
      </c>
      <c r="E156" s="67" t="s">
        <v>858</v>
      </c>
      <c r="F156" s="28" t="s">
        <v>636</v>
      </c>
      <c r="G156" s="67" t="s">
        <v>859</v>
      </c>
      <c r="H156" s="28" t="s">
        <v>653</v>
      </c>
      <c r="I156" s="28" t="s">
        <v>672</v>
      </c>
      <c r="J156" s="67" t="s">
        <v>860</v>
      </c>
    </row>
    <row r="157" ht="42" customHeight="1" spans="1:10">
      <c r="A157" s="182" t="s">
        <v>567</v>
      </c>
      <c r="B157" s="28" t="s">
        <v>855</v>
      </c>
      <c r="C157" s="28" t="s">
        <v>679</v>
      </c>
      <c r="D157" s="28" t="s">
        <v>680</v>
      </c>
      <c r="E157" s="67" t="s">
        <v>861</v>
      </c>
      <c r="F157" s="28" t="s">
        <v>621</v>
      </c>
      <c r="G157" s="67" t="s">
        <v>626</v>
      </c>
      <c r="H157" s="28" t="s">
        <v>622</v>
      </c>
      <c r="I157" s="28" t="s">
        <v>623</v>
      </c>
      <c r="J157" s="67" t="s">
        <v>862</v>
      </c>
    </row>
    <row r="158" ht="42" customHeight="1" spans="1:10">
      <c r="A158" s="182" t="s">
        <v>567</v>
      </c>
      <c r="B158" s="28" t="s">
        <v>855</v>
      </c>
      <c r="C158" s="28" t="s">
        <v>679</v>
      </c>
      <c r="D158" s="28" t="s">
        <v>680</v>
      </c>
      <c r="E158" s="67" t="s">
        <v>863</v>
      </c>
      <c r="F158" s="28" t="s">
        <v>621</v>
      </c>
      <c r="G158" s="67" t="s">
        <v>626</v>
      </c>
      <c r="H158" s="28" t="s">
        <v>622</v>
      </c>
      <c r="I158" s="28" t="s">
        <v>672</v>
      </c>
      <c r="J158" s="67" t="s">
        <v>864</v>
      </c>
    </row>
    <row r="159" ht="42" customHeight="1" spans="1:10">
      <c r="A159" s="181" t="s">
        <v>70</v>
      </c>
      <c r="B159" s="32"/>
      <c r="C159" s="32"/>
      <c r="D159" s="32"/>
      <c r="E159" s="32"/>
      <c r="F159" s="32"/>
      <c r="G159" s="32"/>
      <c r="H159" s="32"/>
      <c r="I159" s="32"/>
      <c r="J159" s="32"/>
    </row>
    <row r="160" ht="42" customHeight="1" spans="1:10">
      <c r="A160" s="182" t="s">
        <v>441</v>
      </c>
      <c r="B160" s="28" t="s">
        <v>865</v>
      </c>
      <c r="C160" s="28" t="s">
        <v>618</v>
      </c>
      <c r="D160" s="28" t="s">
        <v>619</v>
      </c>
      <c r="E160" s="67" t="s">
        <v>866</v>
      </c>
      <c r="F160" s="28" t="s">
        <v>694</v>
      </c>
      <c r="G160" s="67" t="s">
        <v>867</v>
      </c>
      <c r="H160" s="28" t="s">
        <v>868</v>
      </c>
      <c r="I160" s="28" t="s">
        <v>623</v>
      </c>
      <c r="J160" s="67" t="s">
        <v>869</v>
      </c>
    </row>
    <row r="161" ht="42" customHeight="1" spans="1:10">
      <c r="A161" s="182" t="s">
        <v>441</v>
      </c>
      <c r="B161" s="28" t="s">
        <v>865</v>
      </c>
      <c r="C161" s="28" t="s">
        <v>618</v>
      </c>
      <c r="D161" s="28" t="s">
        <v>619</v>
      </c>
      <c r="E161" s="67" t="s">
        <v>870</v>
      </c>
      <c r="F161" s="28" t="s">
        <v>694</v>
      </c>
      <c r="G161" s="67" t="s">
        <v>871</v>
      </c>
      <c r="H161" s="28" t="s">
        <v>872</v>
      </c>
      <c r="I161" s="28" t="s">
        <v>623</v>
      </c>
      <c r="J161" s="67" t="s">
        <v>873</v>
      </c>
    </row>
    <row r="162" ht="42" customHeight="1" spans="1:10">
      <c r="A162" s="182" t="s">
        <v>441</v>
      </c>
      <c r="B162" s="28" t="s">
        <v>865</v>
      </c>
      <c r="C162" s="28" t="s">
        <v>618</v>
      </c>
      <c r="D162" s="28" t="s">
        <v>655</v>
      </c>
      <c r="E162" s="67" t="s">
        <v>874</v>
      </c>
      <c r="F162" s="28" t="s">
        <v>636</v>
      </c>
      <c r="G162" s="67" t="s">
        <v>875</v>
      </c>
      <c r="H162" s="28" t="s">
        <v>653</v>
      </c>
      <c r="I162" s="28" t="s">
        <v>672</v>
      </c>
      <c r="J162" s="67" t="s">
        <v>869</v>
      </c>
    </row>
    <row r="163" ht="42" customHeight="1" spans="1:10">
      <c r="A163" s="182" t="s">
        <v>441</v>
      </c>
      <c r="B163" s="28" t="s">
        <v>865</v>
      </c>
      <c r="C163" s="28" t="s">
        <v>618</v>
      </c>
      <c r="D163" s="28" t="s">
        <v>655</v>
      </c>
      <c r="E163" s="67" t="s">
        <v>876</v>
      </c>
      <c r="F163" s="28" t="s">
        <v>636</v>
      </c>
      <c r="G163" s="67" t="s">
        <v>875</v>
      </c>
      <c r="H163" s="28" t="s">
        <v>653</v>
      </c>
      <c r="I163" s="28" t="s">
        <v>672</v>
      </c>
      <c r="J163" s="67" t="s">
        <v>876</v>
      </c>
    </row>
    <row r="164" ht="42" customHeight="1" spans="1:10">
      <c r="A164" s="182" t="s">
        <v>441</v>
      </c>
      <c r="B164" s="28" t="s">
        <v>865</v>
      </c>
      <c r="C164" s="28" t="s">
        <v>618</v>
      </c>
      <c r="D164" s="28" t="s">
        <v>701</v>
      </c>
      <c r="E164" s="67" t="s">
        <v>877</v>
      </c>
      <c r="F164" s="28" t="s">
        <v>636</v>
      </c>
      <c r="G164" s="67" t="s">
        <v>852</v>
      </c>
      <c r="H164" s="28" t="s">
        <v>653</v>
      </c>
      <c r="I164" s="28" t="s">
        <v>672</v>
      </c>
      <c r="J164" s="67" t="s">
        <v>878</v>
      </c>
    </row>
    <row r="165" ht="42" customHeight="1" spans="1:10">
      <c r="A165" s="182" t="s">
        <v>441</v>
      </c>
      <c r="B165" s="28" t="s">
        <v>865</v>
      </c>
      <c r="C165" s="28" t="s">
        <v>618</v>
      </c>
      <c r="D165" s="28" t="s">
        <v>707</v>
      </c>
      <c r="E165" s="67" t="s">
        <v>708</v>
      </c>
      <c r="F165" s="28" t="s">
        <v>694</v>
      </c>
      <c r="G165" s="67" t="s">
        <v>879</v>
      </c>
      <c r="H165" s="28" t="s">
        <v>622</v>
      </c>
      <c r="I165" s="28" t="s">
        <v>623</v>
      </c>
      <c r="J165" s="67" t="s">
        <v>880</v>
      </c>
    </row>
    <row r="166" ht="42" customHeight="1" spans="1:10">
      <c r="A166" s="182" t="s">
        <v>441</v>
      </c>
      <c r="B166" s="28" t="s">
        <v>865</v>
      </c>
      <c r="C166" s="28" t="s">
        <v>668</v>
      </c>
      <c r="D166" s="28" t="s">
        <v>676</v>
      </c>
      <c r="E166" s="67" t="s">
        <v>881</v>
      </c>
      <c r="F166" s="28" t="s">
        <v>636</v>
      </c>
      <c r="G166" s="67" t="s">
        <v>882</v>
      </c>
      <c r="H166" s="28" t="s">
        <v>653</v>
      </c>
      <c r="I166" s="28" t="s">
        <v>672</v>
      </c>
      <c r="J166" s="67" t="s">
        <v>881</v>
      </c>
    </row>
    <row r="167" ht="42" customHeight="1" spans="1:10">
      <c r="A167" s="182" t="s">
        <v>441</v>
      </c>
      <c r="B167" s="28" t="s">
        <v>865</v>
      </c>
      <c r="C167" s="28" t="s">
        <v>679</v>
      </c>
      <c r="D167" s="28" t="s">
        <v>680</v>
      </c>
      <c r="E167" s="67" t="s">
        <v>883</v>
      </c>
      <c r="F167" s="28" t="s">
        <v>621</v>
      </c>
      <c r="G167" s="67" t="s">
        <v>626</v>
      </c>
      <c r="H167" s="28" t="s">
        <v>622</v>
      </c>
      <c r="I167" s="28" t="s">
        <v>623</v>
      </c>
      <c r="J167" s="67" t="s">
        <v>883</v>
      </c>
    </row>
    <row r="168" ht="42" customHeight="1" spans="1:10">
      <c r="A168" s="182" t="s">
        <v>453</v>
      </c>
      <c r="B168" s="28" t="s">
        <v>884</v>
      </c>
      <c r="C168" s="28" t="s">
        <v>618</v>
      </c>
      <c r="D168" s="28" t="s">
        <v>619</v>
      </c>
      <c r="E168" s="67" t="s">
        <v>885</v>
      </c>
      <c r="F168" s="28" t="s">
        <v>636</v>
      </c>
      <c r="G168" s="67" t="s">
        <v>886</v>
      </c>
      <c r="H168" s="28" t="s">
        <v>887</v>
      </c>
      <c r="I168" s="28" t="s">
        <v>623</v>
      </c>
      <c r="J168" s="67" t="s">
        <v>888</v>
      </c>
    </row>
    <row r="169" ht="42" customHeight="1" spans="1:10">
      <c r="A169" s="182" t="s">
        <v>453</v>
      </c>
      <c r="B169" s="28" t="s">
        <v>884</v>
      </c>
      <c r="C169" s="28" t="s">
        <v>618</v>
      </c>
      <c r="D169" s="28" t="s">
        <v>655</v>
      </c>
      <c r="E169" s="67" t="s">
        <v>889</v>
      </c>
      <c r="F169" s="28" t="s">
        <v>636</v>
      </c>
      <c r="G169" s="67" t="s">
        <v>697</v>
      </c>
      <c r="H169" s="28" t="s">
        <v>622</v>
      </c>
      <c r="I169" s="28" t="s">
        <v>623</v>
      </c>
      <c r="J169" s="67" t="s">
        <v>890</v>
      </c>
    </row>
    <row r="170" ht="42" customHeight="1" spans="1:10">
      <c r="A170" s="182" t="s">
        <v>453</v>
      </c>
      <c r="B170" s="28" t="s">
        <v>884</v>
      </c>
      <c r="C170" s="28" t="s">
        <v>618</v>
      </c>
      <c r="D170" s="28" t="s">
        <v>655</v>
      </c>
      <c r="E170" s="67" t="s">
        <v>891</v>
      </c>
      <c r="F170" s="28" t="s">
        <v>636</v>
      </c>
      <c r="G170" s="67" t="s">
        <v>697</v>
      </c>
      <c r="H170" s="28" t="s">
        <v>622</v>
      </c>
      <c r="I170" s="28" t="s">
        <v>623</v>
      </c>
      <c r="J170" s="67" t="s">
        <v>892</v>
      </c>
    </row>
    <row r="171" ht="42" customHeight="1" spans="1:10">
      <c r="A171" s="182" t="s">
        <v>453</v>
      </c>
      <c r="B171" s="28" t="s">
        <v>884</v>
      </c>
      <c r="C171" s="28" t="s">
        <v>618</v>
      </c>
      <c r="D171" s="28" t="s">
        <v>701</v>
      </c>
      <c r="E171" s="67" t="s">
        <v>893</v>
      </c>
      <c r="F171" s="28" t="s">
        <v>636</v>
      </c>
      <c r="G171" s="67" t="s">
        <v>697</v>
      </c>
      <c r="H171" s="28" t="s">
        <v>622</v>
      </c>
      <c r="I171" s="28" t="s">
        <v>623</v>
      </c>
      <c r="J171" s="67" t="s">
        <v>894</v>
      </c>
    </row>
    <row r="172" ht="42" customHeight="1" spans="1:10">
      <c r="A172" s="182" t="s">
        <v>453</v>
      </c>
      <c r="B172" s="28" t="s">
        <v>884</v>
      </c>
      <c r="C172" s="28" t="s">
        <v>618</v>
      </c>
      <c r="D172" s="28" t="s">
        <v>707</v>
      </c>
      <c r="E172" s="67" t="s">
        <v>708</v>
      </c>
      <c r="F172" s="28" t="s">
        <v>694</v>
      </c>
      <c r="G172" s="67" t="s">
        <v>895</v>
      </c>
      <c r="H172" s="28" t="s">
        <v>710</v>
      </c>
      <c r="I172" s="28" t="s">
        <v>623</v>
      </c>
      <c r="J172" s="67" t="s">
        <v>896</v>
      </c>
    </row>
    <row r="173" ht="42" customHeight="1" spans="1:10">
      <c r="A173" s="182" t="s">
        <v>453</v>
      </c>
      <c r="B173" s="28" t="s">
        <v>884</v>
      </c>
      <c r="C173" s="28" t="s">
        <v>668</v>
      </c>
      <c r="D173" s="28" t="s">
        <v>725</v>
      </c>
      <c r="E173" s="67" t="s">
        <v>897</v>
      </c>
      <c r="F173" s="28" t="s">
        <v>636</v>
      </c>
      <c r="G173" s="67" t="s">
        <v>898</v>
      </c>
      <c r="H173" s="28" t="s">
        <v>653</v>
      </c>
      <c r="I173" s="28" t="s">
        <v>672</v>
      </c>
      <c r="J173" s="67" t="s">
        <v>899</v>
      </c>
    </row>
    <row r="174" ht="42" customHeight="1" spans="1:10">
      <c r="A174" s="182" t="s">
        <v>453</v>
      </c>
      <c r="B174" s="28" t="s">
        <v>884</v>
      </c>
      <c r="C174" s="28" t="s">
        <v>668</v>
      </c>
      <c r="D174" s="28" t="s">
        <v>669</v>
      </c>
      <c r="E174" s="67" t="s">
        <v>900</v>
      </c>
      <c r="F174" s="28" t="s">
        <v>636</v>
      </c>
      <c r="G174" s="67" t="s">
        <v>898</v>
      </c>
      <c r="H174" s="28" t="s">
        <v>653</v>
      </c>
      <c r="I174" s="28" t="s">
        <v>672</v>
      </c>
      <c r="J174" s="67" t="s">
        <v>901</v>
      </c>
    </row>
    <row r="175" ht="42" customHeight="1" spans="1:10">
      <c r="A175" s="182" t="s">
        <v>453</v>
      </c>
      <c r="B175" s="28" t="s">
        <v>884</v>
      </c>
      <c r="C175" s="28" t="s">
        <v>679</v>
      </c>
      <c r="D175" s="28" t="s">
        <v>680</v>
      </c>
      <c r="E175" s="67" t="s">
        <v>902</v>
      </c>
      <c r="F175" s="28" t="s">
        <v>621</v>
      </c>
      <c r="G175" s="67" t="s">
        <v>626</v>
      </c>
      <c r="H175" s="28" t="s">
        <v>622</v>
      </c>
      <c r="I175" s="28" t="s">
        <v>623</v>
      </c>
      <c r="J175" s="67" t="s">
        <v>903</v>
      </c>
    </row>
    <row r="176" ht="42" customHeight="1" spans="1:10">
      <c r="A176" s="182" t="s">
        <v>451</v>
      </c>
      <c r="B176" s="28" t="s">
        <v>904</v>
      </c>
      <c r="C176" s="28" t="s">
        <v>618</v>
      </c>
      <c r="D176" s="28" t="s">
        <v>619</v>
      </c>
      <c r="E176" s="67" t="s">
        <v>905</v>
      </c>
      <c r="F176" s="28" t="s">
        <v>636</v>
      </c>
      <c r="G176" s="67" t="s">
        <v>684</v>
      </c>
      <c r="H176" s="28" t="s">
        <v>906</v>
      </c>
      <c r="I176" s="28" t="s">
        <v>623</v>
      </c>
      <c r="J176" s="67" t="s">
        <v>907</v>
      </c>
    </row>
    <row r="177" ht="42" customHeight="1" spans="1:10">
      <c r="A177" s="182" t="s">
        <v>451</v>
      </c>
      <c r="B177" s="28" t="s">
        <v>904</v>
      </c>
      <c r="C177" s="28" t="s">
        <v>618</v>
      </c>
      <c r="D177" s="28" t="s">
        <v>619</v>
      </c>
      <c r="E177" s="67" t="s">
        <v>908</v>
      </c>
      <c r="F177" s="28" t="s">
        <v>636</v>
      </c>
      <c r="G177" s="67" t="s">
        <v>909</v>
      </c>
      <c r="H177" s="28" t="s">
        <v>638</v>
      </c>
      <c r="I177" s="28" t="s">
        <v>623</v>
      </c>
      <c r="J177" s="67" t="s">
        <v>910</v>
      </c>
    </row>
    <row r="178" ht="42" customHeight="1" spans="1:10">
      <c r="A178" s="182" t="s">
        <v>451</v>
      </c>
      <c r="B178" s="28" t="s">
        <v>904</v>
      </c>
      <c r="C178" s="28" t="s">
        <v>618</v>
      </c>
      <c r="D178" s="28" t="s">
        <v>619</v>
      </c>
      <c r="E178" s="67" t="s">
        <v>911</v>
      </c>
      <c r="F178" s="28" t="s">
        <v>636</v>
      </c>
      <c r="G178" s="67" t="s">
        <v>912</v>
      </c>
      <c r="H178" s="28" t="s">
        <v>638</v>
      </c>
      <c r="I178" s="28" t="s">
        <v>623</v>
      </c>
      <c r="J178" s="67" t="s">
        <v>913</v>
      </c>
    </row>
    <row r="179" ht="42" customHeight="1" spans="1:10">
      <c r="A179" s="182" t="s">
        <v>451</v>
      </c>
      <c r="B179" s="28" t="s">
        <v>904</v>
      </c>
      <c r="C179" s="28" t="s">
        <v>618</v>
      </c>
      <c r="D179" s="28" t="s">
        <v>655</v>
      </c>
      <c r="E179" s="67" t="s">
        <v>889</v>
      </c>
      <c r="F179" s="28" t="s">
        <v>636</v>
      </c>
      <c r="G179" s="67" t="s">
        <v>697</v>
      </c>
      <c r="H179" s="28" t="s">
        <v>622</v>
      </c>
      <c r="I179" s="28" t="s">
        <v>623</v>
      </c>
      <c r="J179" s="67" t="s">
        <v>890</v>
      </c>
    </row>
    <row r="180" ht="42" customHeight="1" spans="1:10">
      <c r="A180" s="182" t="s">
        <v>451</v>
      </c>
      <c r="B180" s="28" t="s">
        <v>904</v>
      </c>
      <c r="C180" s="28" t="s">
        <v>618</v>
      </c>
      <c r="D180" s="28" t="s">
        <v>655</v>
      </c>
      <c r="E180" s="67" t="s">
        <v>891</v>
      </c>
      <c r="F180" s="28" t="s">
        <v>636</v>
      </c>
      <c r="G180" s="67" t="s">
        <v>697</v>
      </c>
      <c r="H180" s="28" t="s">
        <v>622</v>
      </c>
      <c r="I180" s="28" t="s">
        <v>623</v>
      </c>
      <c r="J180" s="67" t="s">
        <v>892</v>
      </c>
    </row>
    <row r="181" ht="42" customHeight="1" spans="1:10">
      <c r="A181" s="182" t="s">
        <v>451</v>
      </c>
      <c r="B181" s="28" t="s">
        <v>904</v>
      </c>
      <c r="C181" s="28" t="s">
        <v>618</v>
      </c>
      <c r="D181" s="28" t="s">
        <v>701</v>
      </c>
      <c r="E181" s="67" t="s">
        <v>893</v>
      </c>
      <c r="F181" s="28" t="s">
        <v>636</v>
      </c>
      <c r="G181" s="67" t="s">
        <v>697</v>
      </c>
      <c r="H181" s="28" t="s">
        <v>622</v>
      </c>
      <c r="I181" s="28" t="s">
        <v>623</v>
      </c>
      <c r="J181" s="67" t="s">
        <v>893</v>
      </c>
    </row>
    <row r="182" ht="42" customHeight="1" spans="1:10">
      <c r="A182" s="182" t="s">
        <v>451</v>
      </c>
      <c r="B182" s="28" t="s">
        <v>904</v>
      </c>
      <c r="C182" s="28" t="s">
        <v>618</v>
      </c>
      <c r="D182" s="28" t="s">
        <v>707</v>
      </c>
      <c r="E182" s="67" t="s">
        <v>708</v>
      </c>
      <c r="F182" s="28" t="s">
        <v>621</v>
      </c>
      <c r="G182" s="67" t="s">
        <v>895</v>
      </c>
      <c r="H182" s="28" t="s">
        <v>710</v>
      </c>
      <c r="I182" s="28" t="s">
        <v>623</v>
      </c>
      <c r="J182" s="67" t="s">
        <v>914</v>
      </c>
    </row>
    <row r="183" ht="42" customHeight="1" spans="1:10">
      <c r="A183" s="182" t="s">
        <v>451</v>
      </c>
      <c r="B183" s="28" t="s">
        <v>904</v>
      </c>
      <c r="C183" s="28" t="s">
        <v>668</v>
      </c>
      <c r="D183" s="28" t="s">
        <v>725</v>
      </c>
      <c r="E183" s="67" t="s">
        <v>897</v>
      </c>
      <c r="F183" s="28" t="s">
        <v>636</v>
      </c>
      <c r="G183" s="67" t="s">
        <v>898</v>
      </c>
      <c r="H183" s="28" t="s">
        <v>653</v>
      </c>
      <c r="I183" s="28" t="s">
        <v>672</v>
      </c>
      <c r="J183" s="67" t="s">
        <v>899</v>
      </c>
    </row>
    <row r="184" ht="42" customHeight="1" spans="1:10">
      <c r="A184" s="182" t="s">
        <v>451</v>
      </c>
      <c r="B184" s="28" t="s">
        <v>904</v>
      </c>
      <c r="C184" s="28" t="s">
        <v>668</v>
      </c>
      <c r="D184" s="28" t="s">
        <v>669</v>
      </c>
      <c r="E184" s="67" t="s">
        <v>900</v>
      </c>
      <c r="F184" s="28" t="s">
        <v>636</v>
      </c>
      <c r="G184" s="67" t="s">
        <v>898</v>
      </c>
      <c r="H184" s="28" t="s">
        <v>653</v>
      </c>
      <c r="I184" s="28" t="s">
        <v>672</v>
      </c>
      <c r="J184" s="67" t="s">
        <v>901</v>
      </c>
    </row>
    <row r="185" ht="42" customHeight="1" spans="1:10">
      <c r="A185" s="182" t="s">
        <v>451</v>
      </c>
      <c r="B185" s="28" t="s">
        <v>904</v>
      </c>
      <c r="C185" s="28" t="s">
        <v>679</v>
      </c>
      <c r="D185" s="28" t="s">
        <v>680</v>
      </c>
      <c r="E185" s="67" t="s">
        <v>915</v>
      </c>
      <c r="F185" s="28" t="s">
        <v>621</v>
      </c>
      <c r="G185" s="67" t="s">
        <v>626</v>
      </c>
      <c r="H185" s="28" t="s">
        <v>622</v>
      </c>
      <c r="I185" s="28" t="s">
        <v>623</v>
      </c>
      <c r="J185" s="67" t="s">
        <v>916</v>
      </c>
    </row>
    <row r="186" ht="42" customHeight="1" spans="1:10">
      <c r="A186" s="182" t="s">
        <v>472</v>
      </c>
      <c r="B186" s="28" t="s">
        <v>917</v>
      </c>
      <c r="C186" s="28" t="s">
        <v>618</v>
      </c>
      <c r="D186" s="28" t="s">
        <v>619</v>
      </c>
      <c r="E186" s="67" t="s">
        <v>918</v>
      </c>
      <c r="F186" s="28" t="s">
        <v>636</v>
      </c>
      <c r="G186" s="67" t="s">
        <v>919</v>
      </c>
      <c r="H186" s="28" t="s">
        <v>638</v>
      </c>
      <c r="I186" s="28" t="s">
        <v>623</v>
      </c>
      <c r="J186" s="67" t="s">
        <v>920</v>
      </c>
    </row>
    <row r="187" ht="42" customHeight="1" spans="1:10">
      <c r="A187" s="182" t="s">
        <v>472</v>
      </c>
      <c r="B187" s="28" t="s">
        <v>917</v>
      </c>
      <c r="C187" s="28" t="s">
        <v>618</v>
      </c>
      <c r="D187" s="28" t="s">
        <v>619</v>
      </c>
      <c r="E187" s="67" t="s">
        <v>921</v>
      </c>
      <c r="F187" s="28" t="s">
        <v>636</v>
      </c>
      <c r="G187" s="67" t="s">
        <v>922</v>
      </c>
      <c r="H187" s="28" t="s">
        <v>638</v>
      </c>
      <c r="I187" s="28" t="s">
        <v>623</v>
      </c>
      <c r="J187" s="67" t="s">
        <v>923</v>
      </c>
    </row>
    <row r="188" ht="42" customHeight="1" spans="1:10">
      <c r="A188" s="182" t="s">
        <v>472</v>
      </c>
      <c r="B188" s="28" t="s">
        <v>917</v>
      </c>
      <c r="C188" s="28" t="s">
        <v>618</v>
      </c>
      <c r="D188" s="28" t="s">
        <v>655</v>
      </c>
      <c r="E188" s="67" t="s">
        <v>889</v>
      </c>
      <c r="F188" s="28" t="s">
        <v>636</v>
      </c>
      <c r="G188" s="67" t="s">
        <v>697</v>
      </c>
      <c r="H188" s="28" t="s">
        <v>622</v>
      </c>
      <c r="I188" s="28" t="s">
        <v>623</v>
      </c>
      <c r="J188" s="67" t="s">
        <v>924</v>
      </c>
    </row>
    <row r="189" ht="42" customHeight="1" spans="1:10">
      <c r="A189" s="182" t="s">
        <v>472</v>
      </c>
      <c r="B189" s="28" t="s">
        <v>917</v>
      </c>
      <c r="C189" s="28" t="s">
        <v>618</v>
      </c>
      <c r="D189" s="28" t="s">
        <v>655</v>
      </c>
      <c r="E189" s="67" t="s">
        <v>891</v>
      </c>
      <c r="F189" s="28" t="s">
        <v>636</v>
      </c>
      <c r="G189" s="67" t="s">
        <v>697</v>
      </c>
      <c r="H189" s="28" t="s">
        <v>622</v>
      </c>
      <c r="I189" s="28" t="s">
        <v>623</v>
      </c>
      <c r="J189" s="67" t="s">
        <v>925</v>
      </c>
    </row>
    <row r="190" ht="42" customHeight="1" spans="1:10">
      <c r="A190" s="182" t="s">
        <v>472</v>
      </c>
      <c r="B190" s="28" t="s">
        <v>917</v>
      </c>
      <c r="C190" s="28" t="s">
        <v>618</v>
      </c>
      <c r="D190" s="28" t="s">
        <v>701</v>
      </c>
      <c r="E190" s="67" t="s">
        <v>893</v>
      </c>
      <c r="F190" s="28" t="s">
        <v>636</v>
      </c>
      <c r="G190" s="67" t="s">
        <v>697</v>
      </c>
      <c r="H190" s="28" t="s">
        <v>622</v>
      </c>
      <c r="I190" s="28" t="s">
        <v>623</v>
      </c>
      <c r="J190" s="67" t="s">
        <v>926</v>
      </c>
    </row>
    <row r="191" ht="42" customHeight="1" spans="1:10">
      <c r="A191" s="182" t="s">
        <v>472</v>
      </c>
      <c r="B191" s="28" t="s">
        <v>917</v>
      </c>
      <c r="C191" s="28" t="s">
        <v>668</v>
      </c>
      <c r="D191" s="28" t="s">
        <v>725</v>
      </c>
      <c r="E191" s="67" t="s">
        <v>897</v>
      </c>
      <c r="F191" s="28" t="s">
        <v>636</v>
      </c>
      <c r="G191" s="67" t="s">
        <v>898</v>
      </c>
      <c r="H191" s="28" t="s">
        <v>653</v>
      </c>
      <c r="I191" s="28" t="s">
        <v>672</v>
      </c>
      <c r="J191" s="67" t="s">
        <v>927</v>
      </c>
    </row>
    <row r="192" ht="42" customHeight="1" spans="1:10">
      <c r="A192" s="182" t="s">
        <v>472</v>
      </c>
      <c r="B192" s="28" t="s">
        <v>917</v>
      </c>
      <c r="C192" s="28" t="s">
        <v>668</v>
      </c>
      <c r="D192" s="28" t="s">
        <v>669</v>
      </c>
      <c r="E192" s="67" t="s">
        <v>900</v>
      </c>
      <c r="F192" s="28" t="s">
        <v>636</v>
      </c>
      <c r="G192" s="67" t="s">
        <v>898</v>
      </c>
      <c r="H192" s="28" t="s">
        <v>653</v>
      </c>
      <c r="I192" s="28" t="s">
        <v>672</v>
      </c>
      <c r="J192" s="67" t="s">
        <v>928</v>
      </c>
    </row>
    <row r="193" ht="42" customHeight="1" spans="1:10">
      <c r="A193" s="182" t="s">
        <v>472</v>
      </c>
      <c r="B193" s="28" t="s">
        <v>917</v>
      </c>
      <c r="C193" s="28" t="s">
        <v>679</v>
      </c>
      <c r="D193" s="28" t="s">
        <v>680</v>
      </c>
      <c r="E193" s="67" t="s">
        <v>929</v>
      </c>
      <c r="F193" s="28" t="s">
        <v>621</v>
      </c>
      <c r="G193" s="67" t="s">
        <v>631</v>
      </c>
      <c r="H193" s="28" t="s">
        <v>622</v>
      </c>
      <c r="I193" s="28" t="s">
        <v>623</v>
      </c>
      <c r="J193" s="67" t="s">
        <v>930</v>
      </c>
    </row>
    <row r="194" ht="42" customHeight="1" spans="1:10">
      <c r="A194" s="182" t="s">
        <v>455</v>
      </c>
      <c r="B194" s="28" t="s">
        <v>931</v>
      </c>
      <c r="C194" s="28" t="s">
        <v>618</v>
      </c>
      <c r="D194" s="28" t="s">
        <v>619</v>
      </c>
      <c r="E194" s="67" t="s">
        <v>932</v>
      </c>
      <c r="F194" s="28" t="s">
        <v>636</v>
      </c>
      <c r="G194" s="67" t="s">
        <v>933</v>
      </c>
      <c r="H194" s="28" t="s">
        <v>638</v>
      </c>
      <c r="I194" s="28" t="s">
        <v>623</v>
      </c>
      <c r="J194" s="67" t="s">
        <v>934</v>
      </c>
    </row>
    <row r="195" ht="42" customHeight="1" spans="1:10">
      <c r="A195" s="182" t="s">
        <v>455</v>
      </c>
      <c r="B195" s="28" t="s">
        <v>931</v>
      </c>
      <c r="C195" s="28" t="s">
        <v>618</v>
      </c>
      <c r="D195" s="28" t="s">
        <v>655</v>
      </c>
      <c r="E195" s="67" t="s">
        <v>889</v>
      </c>
      <c r="F195" s="28" t="s">
        <v>636</v>
      </c>
      <c r="G195" s="67" t="s">
        <v>697</v>
      </c>
      <c r="H195" s="28" t="s">
        <v>622</v>
      </c>
      <c r="I195" s="28" t="s">
        <v>623</v>
      </c>
      <c r="J195" s="67" t="s">
        <v>890</v>
      </c>
    </row>
    <row r="196" ht="42" customHeight="1" spans="1:10">
      <c r="A196" s="182" t="s">
        <v>455</v>
      </c>
      <c r="B196" s="28" t="s">
        <v>931</v>
      </c>
      <c r="C196" s="28" t="s">
        <v>618</v>
      </c>
      <c r="D196" s="28" t="s">
        <v>655</v>
      </c>
      <c r="E196" s="67" t="s">
        <v>891</v>
      </c>
      <c r="F196" s="28" t="s">
        <v>636</v>
      </c>
      <c r="G196" s="67" t="s">
        <v>697</v>
      </c>
      <c r="H196" s="28" t="s">
        <v>622</v>
      </c>
      <c r="I196" s="28" t="s">
        <v>623</v>
      </c>
      <c r="J196" s="67" t="s">
        <v>892</v>
      </c>
    </row>
    <row r="197" ht="42" customHeight="1" spans="1:10">
      <c r="A197" s="182" t="s">
        <v>455</v>
      </c>
      <c r="B197" s="28" t="s">
        <v>931</v>
      </c>
      <c r="C197" s="28" t="s">
        <v>618</v>
      </c>
      <c r="D197" s="28" t="s">
        <v>701</v>
      </c>
      <c r="E197" s="67" t="s">
        <v>893</v>
      </c>
      <c r="F197" s="28" t="s">
        <v>636</v>
      </c>
      <c r="G197" s="67" t="s">
        <v>697</v>
      </c>
      <c r="H197" s="28" t="s">
        <v>622</v>
      </c>
      <c r="I197" s="28" t="s">
        <v>623</v>
      </c>
      <c r="J197" s="67" t="s">
        <v>894</v>
      </c>
    </row>
    <row r="198" ht="42" customHeight="1" spans="1:10">
      <c r="A198" s="182" t="s">
        <v>455</v>
      </c>
      <c r="B198" s="28" t="s">
        <v>931</v>
      </c>
      <c r="C198" s="28" t="s">
        <v>618</v>
      </c>
      <c r="D198" s="28" t="s">
        <v>707</v>
      </c>
      <c r="E198" s="67" t="s">
        <v>708</v>
      </c>
      <c r="F198" s="28" t="s">
        <v>694</v>
      </c>
      <c r="G198" s="67" t="s">
        <v>895</v>
      </c>
      <c r="H198" s="28" t="s">
        <v>710</v>
      </c>
      <c r="I198" s="28" t="s">
        <v>623</v>
      </c>
      <c r="J198" s="67" t="s">
        <v>914</v>
      </c>
    </row>
    <row r="199" ht="42" customHeight="1" spans="1:10">
      <c r="A199" s="182" t="s">
        <v>455</v>
      </c>
      <c r="B199" s="28" t="s">
        <v>931</v>
      </c>
      <c r="C199" s="28" t="s">
        <v>668</v>
      </c>
      <c r="D199" s="28" t="s">
        <v>725</v>
      </c>
      <c r="E199" s="67" t="s">
        <v>897</v>
      </c>
      <c r="F199" s="28" t="s">
        <v>636</v>
      </c>
      <c r="G199" s="67" t="s">
        <v>898</v>
      </c>
      <c r="H199" s="28" t="s">
        <v>653</v>
      </c>
      <c r="I199" s="28" t="s">
        <v>672</v>
      </c>
      <c r="J199" s="67" t="s">
        <v>899</v>
      </c>
    </row>
    <row r="200" ht="42" customHeight="1" spans="1:10">
      <c r="A200" s="182" t="s">
        <v>455</v>
      </c>
      <c r="B200" s="28" t="s">
        <v>931</v>
      </c>
      <c r="C200" s="28" t="s">
        <v>668</v>
      </c>
      <c r="D200" s="28" t="s">
        <v>669</v>
      </c>
      <c r="E200" s="67" t="s">
        <v>900</v>
      </c>
      <c r="F200" s="28" t="s">
        <v>636</v>
      </c>
      <c r="G200" s="67" t="s">
        <v>898</v>
      </c>
      <c r="H200" s="28" t="s">
        <v>653</v>
      </c>
      <c r="I200" s="28" t="s">
        <v>672</v>
      </c>
      <c r="J200" s="67" t="s">
        <v>901</v>
      </c>
    </row>
    <row r="201" ht="42" customHeight="1" spans="1:10">
      <c r="A201" s="182" t="s">
        <v>455</v>
      </c>
      <c r="B201" s="28" t="s">
        <v>931</v>
      </c>
      <c r="C201" s="28" t="s">
        <v>679</v>
      </c>
      <c r="D201" s="28" t="s">
        <v>680</v>
      </c>
      <c r="E201" s="67" t="s">
        <v>915</v>
      </c>
      <c r="F201" s="28" t="s">
        <v>621</v>
      </c>
      <c r="G201" s="67" t="s">
        <v>626</v>
      </c>
      <c r="H201" s="28" t="s">
        <v>622</v>
      </c>
      <c r="I201" s="28" t="s">
        <v>623</v>
      </c>
      <c r="J201" s="67" t="s">
        <v>935</v>
      </c>
    </row>
    <row r="202" ht="42" customHeight="1" spans="1:10">
      <c r="A202" s="182" t="s">
        <v>443</v>
      </c>
      <c r="B202" s="28" t="s">
        <v>936</v>
      </c>
      <c r="C202" s="28" t="s">
        <v>618</v>
      </c>
      <c r="D202" s="28" t="s">
        <v>619</v>
      </c>
      <c r="E202" s="67" t="s">
        <v>937</v>
      </c>
      <c r="F202" s="28" t="s">
        <v>636</v>
      </c>
      <c r="G202" s="67" t="s">
        <v>938</v>
      </c>
      <c r="H202" s="28" t="s">
        <v>847</v>
      </c>
      <c r="I202" s="28" t="s">
        <v>623</v>
      </c>
      <c r="J202" s="67" t="s">
        <v>937</v>
      </c>
    </row>
    <row r="203" ht="42" customHeight="1" spans="1:10">
      <c r="A203" s="182" t="s">
        <v>443</v>
      </c>
      <c r="B203" s="28" t="s">
        <v>936</v>
      </c>
      <c r="C203" s="28" t="s">
        <v>618</v>
      </c>
      <c r="D203" s="28" t="s">
        <v>619</v>
      </c>
      <c r="E203" s="67" t="s">
        <v>939</v>
      </c>
      <c r="F203" s="28" t="s">
        <v>636</v>
      </c>
      <c r="G203" s="67" t="s">
        <v>940</v>
      </c>
      <c r="H203" s="28" t="s">
        <v>941</v>
      </c>
      <c r="I203" s="28" t="s">
        <v>623</v>
      </c>
      <c r="J203" s="67" t="s">
        <v>939</v>
      </c>
    </row>
    <row r="204" ht="42" customHeight="1" spans="1:10">
      <c r="A204" s="182" t="s">
        <v>443</v>
      </c>
      <c r="B204" s="28" t="s">
        <v>936</v>
      </c>
      <c r="C204" s="28" t="s">
        <v>618</v>
      </c>
      <c r="D204" s="28" t="s">
        <v>655</v>
      </c>
      <c r="E204" s="67" t="s">
        <v>942</v>
      </c>
      <c r="F204" s="28" t="s">
        <v>636</v>
      </c>
      <c r="G204" s="67" t="s">
        <v>943</v>
      </c>
      <c r="H204" s="28" t="s">
        <v>944</v>
      </c>
      <c r="I204" s="28" t="s">
        <v>623</v>
      </c>
      <c r="J204" s="67" t="s">
        <v>945</v>
      </c>
    </row>
    <row r="205" ht="42" customHeight="1" spans="1:10">
      <c r="A205" s="182" t="s">
        <v>443</v>
      </c>
      <c r="B205" s="28" t="s">
        <v>936</v>
      </c>
      <c r="C205" s="28" t="s">
        <v>618</v>
      </c>
      <c r="D205" s="28" t="s">
        <v>655</v>
      </c>
      <c r="E205" s="67" t="s">
        <v>946</v>
      </c>
      <c r="F205" s="28" t="s">
        <v>636</v>
      </c>
      <c r="G205" s="67" t="s">
        <v>697</v>
      </c>
      <c r="H205" s="28" t="s">
        <v>622</v>
      </c>
      <c r="I205" s="28" t="s">
        <v>623</v>
      </c>
      <c r="J205" s="67" t="s">
        <v>946</v>
      </c>
    </row>
    <row r="206" ht="42" customHeight="1" spans="1:10">
      <c r="A206" s="182" t="s">
        <v>443</v>
      </c>
      <c r="B206" s="28" t="s">
        <v>936</v>
      </c>
      <c r="C206" s="28" t="s">
        <v>618</v>
      </c>
      <c r="D206" s="28" t="s">
        <v>701</v>
      </c>
      <c r="E206" s="67" t="s">
        <v>748</v>
      </c>
      <c r="F206" s="28" t="s">
        <v>636</v>
      </c>
      <c r="G206" s="67" t="s">
        <v>703</v>
      </c>
      <c r="H206" s="28" t="s">
        <v>774</v>
      </c>
      <c r="I206" s="28" t="s">
        <v>623</v>
      </c>
      <c r="J206" s="67" t="s">
        <v>947</v>
      </c>
    </row>
    <row r="207" ht="42" customHeight="1" spans="1:10">
      <c r="A207" s="182" t="s">
        <v>443</v>
      </c>
      <c r="B207" s="28" t="s">
        <v>936</v>
      </c>
      <c r="C207" s="28" t="s">
        <v>668</v>
      </c>
      <c r="D207" s="28" t="s">
        <v>669</v>
      </c>
      <c r="E207" s="67" t="s">
        <v>948</v>
      </c>
      <c r="F207" s="28" t="s">
        <v>636</v>
      </c>
      <c r="G207" s="67" t="s">
        <v>949</v>
      </c>
      <c r="H207" s="28" t="s">
        <v>653</v>
      </c>
      <c r="I207" s="28" t="s">
        <v>672</v>
      </c>
      <c r="J207" s="67" t="s">
        <v>950</v>
      </c>
    </row>
    <row r="208" ht="42" customHeight="1" spans="1:10">
      <c r="A208" s="182" t="s">
        <v>443</v>
      </c>
      <c r="B208" s="28" t="s">
        <v>936</v>
      </c>
      <c r="C208" s="28" t="s">
        <v>668</v>
      </c>
      <c r="D208" s="28" t="s">
        <v>669</v>
      </c>
      <c r="E208" s="67" t="s">
        <v>951</v>
      </c>
      <c r="F208" s="28" t="s">
        <v>636</v>
      </c>
      <c r="G208" s="67" t="s">
        <v>898</v>
      </c>
      <c r="H208" s="28" t="s">
        <v>653</v>
      </c>
      <c r="I208" s="28" t="s">
        <v>672</v>
      </c>
      <c r="J208" s="67" t="s">
        <v>952</v>
      </c>
    </row>
    <row r="209" ht="42" customHeight="1" spans="1:10">
      <c r="A209" s="182" t="s">
        <v>443</v>
      </c>
      <c r="B209" s="28" t="s">
        <v>936</v>
      </c>
      <c r="C209" s="28" t="s">
        <v>679</v>
      </c>
      <c r="D209" s="28" t="s">
        <v>680</v>
      </c>
      <c r="E209" s="67" t="s">
        <v>953</v>
      </c>
      <c r="F209" s="28" t="s">
        <v>621</v>
      </c>
      <c r="G209" s="67" t="s">
        <v>626</v>
      </c>
      <c r="H209" s="28" t="s">
        <v>622</v>
      </c>
      <c r="I209" s="28" t="s">
        <v>623</v>
      </c>
      <c r="J209" s="67" t="s">
        <v>953</v>
      </c>
    </row>
    <row r="210" ht="42" customHeight="1" spans="1:10">
      <c r="A210" s="182" t="s">
        <v>443</v>
      </c>
      <c r="B210" s="28" t="s">
        <v>936</v>
      </c>
      <c r="C210" s="28" t="s">
        <v>679</v>
      </c>
      <c r="D210" s="28" t="s">
        <v>680</v>
      </c>
      <c r="E210" s="67" t="s">
        <v>954</v>
      </c>
      <c r="F210" s="28" t="s">
        <v>621</v>
      </c>
      <c r="G210" s="67" t="s">
        <v>626</v>
      </c>
      <c r="H210" s="28" t="s">
        <v>622</v>
      </c>
      <c r="I210" s="28" t="s">
        <v>623</v>
      </c>
      <c r="J210" s="67" t="s">
        <v>954</v>
      </c>
    </row>
    <row r="211" ht="42" customHeight="1" spans="1:10">
      <c r="A211" s="182" t="s">
        <v>467</v>
      </c>
      <c r="B211" s="28" t="s">
        <v>617</v>
      </c>
      <c r="C211" s="28" t="s">
        <v>618</v>
      </c>
      <c r="D211" s="28" t="s">
        <v>619</v>
      </c>
      <c r="E211" s="67" t="s">
        <v>620</v>
      </c>
      <c r="F211" s="28" t="s">
        <v>621</v>
      </c>
      <c r="G211" s="67" t="s">
        <v>626</v>
      </c>
      <c r="H211" s="28" t="s">
        <v>622</v>
      </c>
      <c r="I211" s="28" t="s">
        <v>623</v>
      </c>
      <c r="J211" s="67" t="s">
        <v>624</v>
      </c>
    </row>
    <row r="212" ht="42" customHeight="1" spans="1:10">
      <c r="A212" s="182" t="s">
        <v>467</v>
      </c>
      <c r="B212" s="28" t="s">
        <v>617</v>
      </c>
      <c r="C212" s="28" t="s">
        <v>618</v>
      </c>
      <c r="D212" s="28" t="s">
        <v>619</v>
      </c>
      <c r="E212" s="67" t="s">
        <v>625</v>
      </c>
      <c r="F212" s="28" t="s">
        <v>621</v>
      </c>
      <c r="G212" s="67" t="s">
        <v>626</v>
      </c>
      <c r="H212" s="28" t="s">
        <v>622</v>
      </c>
      <c r="I212" s="28" t="s">
        <v>623</v>
      </c>
      <c r="J212" s="67" t="s">
        <v>625</v>
      </c>
    </row>
    <row r="213" ht="42" customHeight="1" spans="1:10">
      <c r="A213" s="182" t="s">
        <v>467</v>
      </c>
      <c r="B213" s="28" t="s">
        <v>617</v>
      </c>
      <c r="C213" s="28" t="s">
        <v>618</v>
      </c>
      <c r="D213" s="28" t="s">
        <v>619</v>
      </c>
      <c r="E213" s="67" t="s">
        <v>627</v>
      </c>
      <c r="F213" s="28" t="s">
        <v>621</v>
      </c>
      <c r="G213" s="67" t="s">
        <v>626</v>
      </c>
      <c r="H213" s="28" t="s">
        <v>622</v>
      </c>
      <c r="I213" s="28" t="s">
        <v>623</v>
      </c>
      <c r="J213" s="67" t="s">
        <v>627</v>
      </c>
    </row>
    <row r="214" ht="42" customHeight="1" spans="1:10">
      <c r="A214" s="182" t="s">
        <v>467</v>
      </c>
      <c r="B214" s="28" t="s">
        <v>617</v>
      </c>
      <c r="C214" s="28" t="s">
        <v>618</v>
      </c>
      <c r="D214" s="28" t="s">
        <v>619</v>
      </c>
      <c r="E214" s="67" t="s">
        <v>628</v>
      </c>
      <c r="F214" s="28" t="s">
        <v>621</v>
      </c>
      <c r="G214" s="67" t="s">
        <v>626</v>
      </c>
      <c r="H214" s="28" t="s">
        <v>622</v>
      </c>
      <c r="I214" s="28" t="s">
        <v>623</v>
      </c>
      <c r="J214" s="67" t="s">
        <v>629</v>
      </c>
    </row>
    <row r="215" ht="42" customHeight="1" spans="1:10">
      <c r="A215" s="182" t="s">
        <v>467</v>
      </c>
      <c r="B215" s="28" t="s">
        <v>617</v>
      </c>
      <c r="C215" s="28" t="s">
        <v>618</v>
      </c>
      <c r="D215" s="28" t="s">
        <v>619</v>
      </c>
      <c r="E215" s="67" t="s">
        <v>630</v>
      </c>
      <c r="F215" s="28" t="s">
        <v>621</v>
      </c>
      <c r="G215" s="67" t="s">
        <v>631</v>
      </c>
      <c r="H215" s="28" t="s">
        <v>622</v>
      </c>
      <c r="I215" s="28" t="s">
        <v>623</v>
      </c>
      <c r="J215" s="67" t="s">
        <v>632</v>
      </c>
    </row>
    <row r="216" ht="42" customHeight="1" spans="1:10">
      <c r="A216" s="182" t="s">
        <v>467</v>
      </c>
      <c r="B216" s="28" t="s">
        <v>617</v>
      </c>
      <c r="C216" s="28" t="s">
        <v>618</v>
      </c>
      <c r="D216" s="28" t="s">
        <v>619</v>
      </c>
      <c r="E216" s="67" t="s">
        <v>633</v>
      </c>
      <c r="F216" s="28" t="s">
        <v>621</v>
      </c>
      <c r="G216" s="67" t="s">
        <v>634</v>
      </c>
      <c r="H216" s="28" t="s">
        <v>622</v>
      </c>
      <c r="I216" s="28" t="s">
        <v>623</v>
      </c>
      <c r="J216" s="67" t="s">
        <v>633</v>
      </c>
    </row>
    <row r="217" ht="42" customHeight="1" spans="1:10">
      <c r="A217" s="182" t="s">
        <v>467</v>
      </c>
      <c r="B217" s="28" t="s">
        <v>617</v>
      </c>
      <c r="C217" s="28" t="s">
        <v>618</v>
      </c>
      <c r="D217" s="28" t="s">
        <v>619</v>
      </c>
      <c r="E217" s="67" t="s">
        <v>635</v>
      </c>
      <c r="F217" s="28" t="s">
        <v>636</v>
      </c>
      <c r="G217" s="67" t="s">
        <v>637</v>
      </c>
      <c r="H217" s="28" t="s">
        <v>638</v>
      </c>
      <c r="I217" s="28" t="s">
        <v>623</v>
      </c>
      <c r="J217" s="67" t="s">
        <v>639</v>
      </c>
    </row>
    <row r="218" ht="42" customHeight="1" spans="1:10">
      <c r="A218" s="182" t="s">
        <v>467</v>
      </c>
      <c r="B218" s="28" t="s">
        <v>617</v>
      </c>
      <c r="C218" s="28" t="s">
        <v>618</v>
      </c>
      <c r="D218" s="28" t="s">
        <v>619</v>
      </c>
      <c r="E218" s="67" t="s">
        <v>640</v>
      </c>
      <c r="F218" s="28" t="s">
        <v>636</v>
      </c>
      <c r="G218" s="67" t="s">
        <v>641</v>
      </c>
      <c r="H218" s="28" t="s">
        <v>638</v>
      </c>
      <c r="I218" s="28" t="s">
        <v>623</v>
      </c>
      <c r="J218" s="67" t="s">
        <v>642</v>
      </c>
    </row>
    <row r="219" ht="42" customHeight="1" spans="1:10">
      <c r="A219" s="182" t="s">
        <v>467</v>
      </c>
      <c r="B219" s="28" t="s">
        <v>617</v>
      </c>
      <c r="C219" s="28" t="s">
        <v>618</v>
      </c>
      <c r="D219" s="28" t="s">
        <v>619</v>
      </c>
      <c r="E219" s="67" t="s">
        <v>643</v>
      </c>
      <c r="F219" s="28" t="s">
        <v>621</v>
      </c>
      <c r="G219" s="67" t="s">
        <v>626</v>
      </c>
      <c r="H219" s="28" t="s">
        <v>622</v>
      </c>
      <c r="I219" s="28" t="s">
        <v>623</v>
      </c>
      <c r="J219" s="67" t="s">
        <v>643</v>
      </c>
    </row>
    <row r="220" ht="42" customHeight="1" spans="1:10">
      <c r="A220" s="182" t="s">
        <v>467</v>
      </c>
      <c r="B220" s="28" t="s">
        <v>617</v>
      </c>
      <c r="C220" s="28" t="s">
        <v>618</v>
      </c>
      <c r="D220" s="28" t="s">
        <v>619</v>
      </c>
      <c r="E220" s="67" t="s">
        <v>644</v>
      </c>
      <c r="F220" s="28" t="s">
        <v>621</v>
      </c>
      <c r="G220" s="67" t="s">
        <v>645</v>
      </c>
      <c r="H220" s="28" t="s">
        <v>622</v>
      </c>
      <c r="I220" s="28" t="s">
        <v>623</v>
      </c>
      <c r="J220" s="67" t="s">
        <v>646</v>
      </c>
    </row>
    <row r="221" ht="42" customHeight="1" spans="1:10">
      <c r="A221" s="182" t="s">
        <v>467</v>
      </c>
      <c r="B221" s="28" t="s">
        <v>617</v>
      </c>
      <c r="C221" s="28" t="s">
        <v>618</v>
      </c>
      <c r="D221" s="28" t="s">
        <v>619</v>
      </c>
      <c r="E221" s="67" t="s">
        <v>647</v>
      </c>
      <c r="F221" s="28" t="s">
        <v>621</v>
      </c>
      <c r="G221" s="67" t="s">
        <v>645</v>
      </c>
      <c r="H221" s="28" t="s">
        <v>622</v>
      </c>
      <c r="I221" s="28" t="s">
        <v>623</v>
      </c>
      <c r="J221" s="67" t="s">
        <v>648</v>
      </c>
    </row>
    <row r="222" ht="42" customHeight="1" spans="1:10">
      <c r="A222" s="182" t="s">
        <v>467</v>
      </c>
      <c r="B222" s="28" t="s">
        <v>617</v>
      </c>
      <c r="C222" s="28" t="s">
        <v>618</v>
      </c>
      <c r="D222" s="28" t="s">
        <v>619</v>
      </c>
      <c r="E222" s="67" t="s">
        <v>649</v>
      </c>
      <c r="F222" s="28" t="s">
        <v>621</v>
      </c>
      <c r="G222" s="67" t="s">
        <v>626</v>
      </c>
      <c r="H222" s="28" t="s">
        <v>622</v>
      </c>
      <c r="I222" s="28" t="s">
        <v>623</v>
      </c>
      <c r="J222" s="67" t="s">
        <v>650</v>
      </c>
    </row>
    <row r="223" ht="42" customHeight="1" spans="1:10">
      <c r="A223" s="182" t="s">
        <v>467</v>
      </c>
      <c r="B223" s="28" t="s">
        <v>617</v>
      </c>
      <c r="C223" s="28" t="s">
        <v>618</v>
      </c>
      <c r="D223" s="28" t="s">
        <v>619</v>
      </c>
      <c r="E223" s="67" t="s">
        <v>651</v>
      </c>
      <c r="F223" s="28" t="s">
        <v>636</v>
      </c>
      <c r="G223" s="67" t="s">
        <v>652</v>
      </c>
      <c r="H223" s="28" t="s">
        <v>653</v>
      </c>
      <c r="I223" s="28" t="s">
        <v>623</v>
      </c>
      <c r="J223" s="67" t="s">
        <v>654</v>
      </c>
    </row>
    <row r="224" ht="42" customHeight="1" spans="1:10">
      <c r="A224" s="182" t="s">
        <v>467</v>
      </c>
      <c r="B224" s="28" t="s">
        <v>617</v>
      </c>
      <c r="C224" s="28" t="s">
        <v>618</v>
      </c>
      <c r="D224" s="28" t="s">
        <v>655</v>
      </c>
      <c r="E224" s="67" t="s">
        <v>656</v>
      </c>
      <c r="F224" s="28" t="s">
        <v>621</v>
      </c>
      <c r="G224" s="67" t="s">
        <v>657</v>
      </c>
      <c r="H224" s="28" t="s">
        <v>622</v>
      </c>
      <c r="I224" s="28" t="s">
        <v>623</v>
      </c>
      <c r="J224" s="67" t="s">
        <v>658</v>
      </c>
    </row>
    <row r="225" ht="42" customHeight="1" spans="1:10">
      <c r="A225" s="182" t="s">
        <v>467</v>
      </c>
      <c r="B225" s="28" t="s">
        <v>617</v>
      </c>
      <c r="C225" s="28" t="s">
        <v>618</v>
      </c>
      <c r="D225" s="28" t="s">
        <v>655</v>
      </c>
      <c r="E225" s="67" t="s">
        <v>659</v>
      </c>
      <c r="F225" s="28" t="s">
        <v>621</v>
      </c>
      <c r="G225" s="67" t="s">
        <v>645</v>
      </c>
      <c r="H225" s="28" t="s">
        <v>622</v>
      </c>
      <c r="I225" s="28" t="s">
        <v>623</v>
      </c>
      <c r="J225" s="67" t="s">
        <v>660</v>
      </c>
    </row>
    <row r="226" ht="42" customHeight="1" spans="1:10">
      <c r="A226" s="182" t="s">
        <v>467</v>
      </c>
      <c r="B226" s="28" t="s">
        <v>617</v>
      </c>
      <c r="C226" s="28" t="s">
        <v>618</v>
      </c>
      <c r="D226" s="28" t="s">
        <v>655</v>
      </c>
      <c r="E226" s="67" t="s">
        <v>661</v>
      </c>
      <c r="F226" s="28" t="s">
        <v>621</v>
      </c>
      <c r="G226" s="67" t="s">
        <v>645</v>
      </c>
      <c r="H226" s="28" t="s">
        <v>622</v>
      </c>
      <c r="I226" s="28" t="s">
        <v>623</v>
      </c>
      <c r="J226" s="67" t="s">
        <v>662</v>
      </c>
    </row>
    <row r="227" ht="42" customHeight="1" spans="1:10">
      <c r="A227" s="182" t="s">
        <v>467</v>
      </c>
      <c r="B227" s="28" t="s">
        <v>617</v>
      </c>
      <c r="C227" s="28" t="s">
        <v>618</v>
      </c>
      <c r="D227" s="28" t="s">
        <v>655</v>
      </c>
      <c r="E227" s="67" t="s">
        <v>663</v>
      </c>
      <c r="F227" s="28" t="s">
        <v>621</v>
      </c>
      <c r="G227" s="67" t="s">
        <v>657</v>
      </c>
      <c r="H227" s="28" t="s">
        <v>622</v>
      </c>
      <c r="I227" s="28" t="s">
        <v>623</v>
      </c>
      <c r="J227" s="67" t="s">
        <v>664</v>
      </c>
    </row>
    <row r="228" ht="42" customHeight="1" spans="1:10">
      <c r="A228" s="182" t="s">
        <v>467</v>
      </c>
      <c r="B228" s="28" t="s">
        <v>617</v>
      </c>
      <c r="C228" s="28" t="s">
        <v>618</v>
      </c>
      <c r="D228" s="28" t="s">
        <v>655</v>
      </c>
      <c r="E228" s="67" t="s">
        <v>665</v>
      </c>
      <c r="F228" s="28" t="s">
        <v>621</v>
      </c>
      <c r="G228" s="67" t="s">
        <v>666</v>
      </c>
      <c r="H228" s="28" t="s">
        <v>622</v>
      </c>
      <c r="I228" s="28" t="s">
        <v>623</v>
      </c>
      <c r="J228" s="67" t="s">
        <v>667</v>
      </c>
    </row>
    <row r="229" ht="42" customHeight="1" spans="1:10">
      <c r="A229" s="182" t="s">
        <v>467</v>
      </c>
      <c r="B229" s="28" t="s">
        <v>617</v>
      </c>
      <c r="C229" s="28" t="s">
        <v>668</v>
      </c>
      <c r="D229" s="28" t="s">
        <v>669</v>
      </c>
      <c r="E229" s="67" t="s">
        <v>670</v>
      </c>
      <c r="F229" s="28" t="s">
        <v>636</v>
      </c>
      <c r="G229" s="67" t="s">
        <v>671</v>
      </c>
      <c r="H229" s="28" t="s">
        <v>653</v>
      </c>
      <c r="I229" s="28" t="s">
        <v>672</v>
      </c>
      <c r="J229" s="67" t="s">
        <v>670</v>
      </c>
    </row>
    <row r="230" ht="42" customHeight="1" spans="1:10">
      <c r="A230" s="182" t="s">
        <v>467</v>
      </c>
      <c r="B230" s="28" t="s">
        <v>617</v>
      </c>
      <c r="C230" s="28" t="s">
        <v>668</v>
      </c>
      <c r="D230" s="28" t="s">
        <v>669</v>
      </c>
      <c r="E230" s="67" t="s">
        <v>673</v>
      </c>
      <c r="F230" s="28" t="s">
        <v>636</v>
      </c>
      <c r="G230" s="67" t="s">
        <v>674</v>
      </c>
      <c r="H230" s="28" t="s">
        <v>653</v>
      </c>
      <c r="I230" s="28" t="s">
        <v>623</v>
      </c>
      <c r="J230" s="67" t="s">
        <v>675</v>
      </c>
    </row>
    <row r="231" ht="42" customHeight="1" spans="1:10">
      <c r="A231" s="182" t="s">
        <v>467</v>
      </c>
      <c r="B231" s="28" t="s">
        <v>617</v>
      </c>
      <c r="C231" s="28" t="s">
        <v>668</v>
      </c>
      <c r="D231" s="28" t="s">
        <v>676</v>
      </c>
      <c r="E231" s="67" t="s">
        <v>677</v>
      </c>
      <c r="F231" s="28" t="s">
        <v>621</v>
      </c>
      <c r="G231" s="67" t="s">
        <v>674</v>
      </c>
      <c r="H231" s="28" t="s">
        <v>653</v>
      </c>
      <c r="I231" s="28" t="s">
        <v>672</v>
      </c>
      <c r="J231" s="67" t="s">
        <v>678</v>
      </c>
    </row>
    <row r="232" ht="42" customHeight="1" spans="1:10">
      <c r="A232" s="182" t="s">
        <v>467</v>
      </c>
      <c r="B232" s="28" t="s">
        <v>617</v>
      </c>
      <c r="C232" s="28" t="s">
        <v>679</v>
      </c>
      <c r="D232" s="28" t="s">
        <v>680</v>
      </c>
      <c r="E232" s="67" t="s">
        <v>680</v>
      </c>
      <c r="F232" s="28" t="s">
        <v>636</v>
      </c>
      <c r="G232" s="67" t="s">
        <v>645</v>
      </c>
      <c r="H232" s="28" t="s">
        <v>622</v>
      </c>
      <c r="I232" s="28" t="s">
        <v>623</v>
      </c>
      <c r="J232" s="67" t="s">
        <v>681</v>
      </c>
    </row>
    <row r="233" ht="42" customHeight="1" spans="1:10">
      <c r="A233" s="182" t="s">
        <v>463</v>
      </c>
      <c r="B233" s="28" t="s">
        <v>955</v>
      </c>
      <c r="C233" s="28" t="s">
        <v>618</v>
      </c>
      <c r="D233" s="28" t="s">
        <v>619</v>
      </c>
      <c r="E233" s="67" t="s">
        <v>956</v>
      </c>
      <c r="F233" s="28" t="s">
        <v>621</v>
      </c>
      <c r="G233" s="67" t="s">
        <v>666</v>
      </c>
      <c r="H233" s="28" t="s">
        <v>622</v>
      </c>
      <c r="I233" s="28" t="s">
        <v>623</v>
      </c>
      <c r="J233" s="67" t="s">
        <v>957</v>
      </c>
    </row>
    <row r="234" ht="42" customHeight="1" spans="1:10">
      <c r="A234" s="182" t="s">
        <v>463</v>
      </c>
      <c r="B234" s="28" t="s">
        <v>955</v>
      </c>
      <c r="C234" s="28" t="s">
        <v>618</v>
      </c>
      <c r="D234" s="28" t="s">
        <v>619</v>
      </c>
      <c r="E234" s="67" t="s">
        <v>958</v>
      </c>
      <c r="F234" s="28" t="s">
        <v>621</v>
      </c>
      <c r="G234" s="67" t="s">
        <v>959</v>
      </c>
      <c r="H234" s="28" t="s">
        <v>638</v>
      </c>
      <c r="I234" s="28" t="s">
        <v>623</v>
      </c>
      <c r="J234" s="67" t="s">
        <v>960</v>
      </c>
    </row>
    <row r="235" ht="42" customHeight="1" spans="1:10">
      <c r="A235" s="182" t="s">
        <v>463</v>
      </c>
      <c r="B235" s="28" t="s">
        <v>955</v>
      </c>
      <c r="C235" s="28" t="s">
        <v>618</v>
      </c>
      <c r="D235" s="28" t="s">
        <v>655</v>
      </c>
      <c r="E235" s="67" t="s">
        <v>961</v>
      </c>
      <c r="F235" s="28" t="s">
        <v>621</v>
      </c>
      <c r="G235" s="67" t="s">
        <v>626</v>
      </c>
      <c r="H235" s="28" t="s">
        <v>622</v>
      </c>
      <c r="I235" s="28" t="s">
        <v>623</v>
      </c>
      <c r="J235" s="67" t="s">
        <v>962</v>
      </c>
    </row>
    <row r="236" ht="42" customHeight="1" spans="1:10">
      <c r="A236" s="182" t="s">
        <v>463</v>
      </c>
      <c r="B236" s="28" t="s">
        <v>955</v>
      </c>
      <c r="C236" s="28" t="s">
        <v>618</v>
      </c>
      <c r="D236" s="28" t="s">
        <v>701</v>
      </c>
      <c r="E236" s="67" t="s">
        <v>963</v>
      </c>
      <c r="F236" s="28" t="s">
        <v>636</v>
      </c>
      <c r="G236" s="67" t="s">
        <v>697</v>
      </c>
      <c r="H236" s="28" t="s">
        <v>622</v>
      </c>
      <c r="I236" s="28" t="s">
        <v>623</v>
      </c>
      <c r="J236" s="67" t="s">
        <v>964</v>
      </c>
    </row>
    <row r="237" ht="42" customHeight="1" spans="1:10">
      <c r="A237" s="182" t="s">
        <v>463</v>
      </c>
      <c r="B237" s="28" t="s">
        <v>955</v>
      </c>
      <c r="C237" s="28" t="s">
        <v>668</v>
      </c>
      <c r="D237" s="28" t="s">
        <v>669</v>
      </c>
      <c r="E237" s="67" t="s">
        <v>965</v>
      </c>
      <c r="F237" s="28" t="s">
        <v>621</v>
      </c>
      <c r="G237" s="67" t="s">
        <v>631</v>
      </c>
      <c r="H237" s="28" t="s">
        <v>622</v>
      </c>
      <c r="I237" s="28" t="s">
        <v>623</v>
      </c>
      <c r="J237" s="67" t="s">
        <v>966</v>
      </c>
    </row>
    <row r="238" ht="42" customHeight="1" spans="1:10">
      <c r="A238" s="182" t="s">
        <v>463</v>
      </c>
      <c r="B238" s="28" t="s">
        <v>955</v>
      </c>
      <c r="C238" s="28" t="s">
        <v>679</v>
      </c>
      <c r="D238" s="28" t="s">
        <v>680</v>
      </c>
      <c r="E238" s="67" t="s">
        <v>967</v>
      </c>
      <c r="F238" s="28" t="s">
        <v>621</v>
      </c>
      <c r="G238" s="67" t="s">
        <v>631</v>
      </c>
      <c r="H238" s="28" t="s">
        <v>622</v>
      </c>
      <c r="I238" s="28" t="s">
        <v>623</v>
      </c>
      <c r="J238" s="67" t="s">
        <v>732</v>
      </c>
    </row>
    <row r="239" ht="42" customHeight="1" spans="1:10">
      <c r="A239" s="182" t="s">
        <v>449</v>
      </c>
      <c r="B239" s="28" t="s">
        <v>968</v>
      </c>
      <c r="C239" s="28" t="s">
        <v>618</v>
      </c>
      <c r="D239" s="28" t="s">
        <v>619</v>
      </c>
      <c r="E239" s="67" t="s">
        <v>969</v>
      </c>
      <c r="F239" s="28" t="s">
        <v>621</v>
      </c>
      <c r="G239" s="67" t="s">
        <v>970</v>
      </c>
      <c r="H239" s="28" t="s">
        <v>872</v>
      </c>
      <c r="I239" s="28" t="s">
        <v>623</v>
      </c>
      <c r="J239" s="67" t="s">
        <v>971</v>
      </c>
    </row>
    <row r="240" ht="42" customHeight="1" spans="1:10">
      <c r="A240" s="182" t="s">
        <v>449</v>
      </c>
      <c r="B240" s="28" t="s">
        <v>968</v>
      </c>
      <c r="C240" s="28" t="s">
        <v>618</v>
      </c>
      <c r="D240" s="28" t="s">
        <v>619</v>
      </c>
      <c r="E240" s="67" t="s">
        <v>972</v>
      </c>
      <c r="F240" s="28" t="s">
        <v>621</v>
      </c>
      <c r="G240" s="67" t="s">
        <v>626</v>
      </c>
      <c r="H240" s="28" t="s">
        <v>622</v>
      </c>
      <c r="I240" s="28" t="s">
        <v>623</v>
      </c>
      <c r="J240" s="67" t="s">
        <v>973</v>
      </c>
    </row>
    <row r="241" ht="42" customHeight="1" spans="1:10">
      <c r="A241" s="182" t="s">
        <v>449</v>
      </c>
      <c r="B241" s="28" t="s">
        <v>968</v>
      </c>
      <c r="C241" s="28" t="s">
        <v>618</v>
      </c>
      <c r="D241" s="28" t="s">
        <v>619</v>
      </c>
      <c r="E241" s="67" t="s">
        <v>974</v>
      </c>
      <c r="F241" s="28" t="s">
        <v>636</v>
      </c>
      <c r="G241" s="67" t="s">
        <v>975</v>
      </c>
      <c r="H241" s="28" t="s">
        <v>638</v>
      </c>
      <c r="I241" s="28" t="s">
        <v>623</v>
      </c>
      <c r="J241" s="67" t="s">
        <v>976</v>
      </c>
    </row>
    <row r="242" ht="42" customHeight="1" spans="1:10">
      <c r="A242" s="182" t="s">
        <v>449</v>
      </c>
      <c r="B242" s="28" t="s">
        <v>968</v>
      </c>
      <c r="C242" s="28" t="s">
        <v>618</v>
      </c>
      <c r="D242" s="28" t="s">
        <v>655</v>
      </c>
      <c r="E242" s="67" t="s">
        <v>977</v>
      </c>
      <c r="F242" s="28" t="s">
        <v>621</v>
      </c>
      <c r="G242" s="67" t="s">
        <v>645</v>
      </c>
      <c r="H242" s="28" t="s">
        <v>622</v>
      </c>
      <c r="I242" s="28" t="s">
        <v>623</v>
      </c>
      <c r="J242" s="67" t="s">
        <v>978</v>
      </c>
    </row>
    <row r="243" ht="42" customHeight="1" spans="1:10">
      <c r="A243" s="182" t="s">
        <v>449</v>
      </c>
      <c r="B243" s="28" t="s">
        <v>968</v>
      </c>
      <c r="C243" s="28" t="s">
        <v>618</v>
      </c>
      <c r="D243" s="28" t="s">
        <v>701</v>
      </c>
      <c r="E243" s="67" t="s">
        <v>979</v>
      </c>
      <c r="F243" s="28" t="s">
        <v>636</v>
      </c>
      <c r="G243" s="67">
        <v>1</v>
      </c>
      <c r="H243" s="28" t="s">
        <v>774</v>
      </c>
      <c r="I243" s="28" t="s">
        <v>623</v>
      </c>
      <c r="J243" s="67" t="s">
        <v>980</v>
      </c>
    </row>
    <row r="244" ht="42" customHeight="1" spans="1:10">
      <c r="A244" s="182" t="s">
        <v>449</v>
      </c>
      <c r="B244" s="28" t="s">
        <v>968</v>
      </c>
      <c r="C244" s="28" t="s">
        <v>618</v>
      </c>
      <c r="D244" s="28" t="s">
        <v>707</v>
      </c>
      <c r="E244" s="67" t="s">
        <v>708</v>
      </c>
      <c r="F244" s="28" t="s">
        <v>621</v>
      </c>
      <c r="G244" s="67" t="s">
        <v>895</v>
      </c>
      <c r="H244" s="28" t="s">
        <v>710</v>
      </c>
      <c r="I244" s="28" t="s">
        <v>623</v>
      </c>
      <c r="J244" s="67" t="s">
        <v>914</v>
      </c>
    </row>
    <row r="245" ht="42" customHeight="1" spans="1:10">
      <c r="A245" s="182" t="s">
        <v>449</v>
      </c>
      <c r="B245" s="28" t="s">
        <v>968</v>
      </c>
      <c r="C245" s="28" t="s">
        <v>668</v>
      </c>
      <c r="D245" s="28" t="s">
        <v>669</v>
      </c>
      <c r="E245" s="67" t="s">
        <v>981</v>
      </c>
      <c r="F245" s="28" t="s">
        <v>636</v>
      </c>
      <c r="G245" s="67" t="s">
        <v>898</v>
      </c>
      <c r="H245" s="28" t="s">
        <v>653</v>
      </c>
      <c r="I245" s="28" t="s">
        <v>672</v>
      </c>
      <c r="J245" s="67" t="s">
        <v>982</v>
      </c>
    </row>
    <row r="246" ht="42" customHeight="1" spans="1:10">
      <c r="A246" s="182" t="s">
        <v>449</v>
      </c>
      <c r="B246" s="28" t="s">
        <v>968</v>
      </c>
      <c r="C246" s="28" t="s">
        <v>679</v>
      </c>
      <c r="D246" s="28" t="s">
        <v>680</v>
      </c>
      <c r="E246" s="67" t="s">
        <v>680</v>
      </c>
      <c r="F246" s="28" t="s">
        <v>621</v>
      </c>
      <c r="G246" s="67" t="s">
        <v>626</v>
      </c>
      <c r="H246" s="28" t="s">
        <v>622</v>
      </c>
      <c r="I246" s="28" t="s">
        <v>623</v>
      </c>
      <c r="J246" s="67" t="s">
        <v>757</v>
      </c>
    </row>
    <row r="247" ht="42" customHeight="1" spans="1:10">
      <c r="A247" s="182" t="s">
        <v>428</v>
      </c>
      <c r="B247" s="28" t="s">
        <v>983</v>
      </c>
      <c r="C247" s="28" t="s">
        <v>618</v>
      </c>
      <c r="D247" s="28" t="s">
        <v>619</v>
      </c>
      <c r="E247" s="67" t="s">
        <v>984</v>
      </c>
      <c r="F247" s="28" t="s">
        <v>636</v>
      </c>
      <c r="G247" s="67" t="s">
        <v>985</v>
      </c>
      <c r="H247" s="28" t="s">
        <v>638</v>
      </c>
      <c r="I247" s="28" t="s">
        <v>623</v>
      </c>
      <c r="J247" s="67" t="s">
        <v>986</v>
      </c>
    </row>
    <row r="248" ht="42" customHeight="1" spans="1:10">
      <c r="A248" s="182" t="s">
        <v>428</v>
      </c>
      <c r="B248" s="28" t="s">
        <v>983</v>
      </c>
      <c r="C248" s="28" t="s">
        <v>618</v>
      </c>
      <c r="D248" s="28" t="s">
        <v>701</v>
      </c>
      <c r="E248" s="67" t="s">
        <v>987</v>
      </c>
      <c r="F248" s="28" t="s">
        <v>636</v>
      </c>
      <c r="G248" s="67" t="s">
        <v>852</v>
      </c>
      <c r="H248" s="28" t="s">
        <v>653</v>
      </c>
      <c r="I248" s="28" t="s">
        <v>672</v>
      </c>
      <c r="J248" s="67" t="s">
        <v>987</v>
      </c>
    </row>
    <row r="249" ht="42" customHeight="1" spans="1:10">
      <c r="A249" s="182" t="s">
        <v>428</v>
      </c>
      <c r="B249" s="28" t="s">
        <v>983</v>
      </c>
      <c r="C249" s="28" t="s">
        <v>618</v>
      </c>
      <c r="D249" s="28" t="s">
        <v>707</v>
      </c>
      <c r="E249" s="67" t="s">
        <v>708</v>
      </c>
      <c r="F249" s="28" t="s">
        <v>694</v>
      </c>
      <c r="G249" s="67" t="s">
        <v>988</v>
      </c>
      <c r="H249" s="28" t="s">
        <v>710</v>
      </c>
      <c r="I249" s="28" t="s">
        <v>623</v>
      </c>
      <c r="J249" s="67" t="s">
        <v>989</v>
      </c>
    </row>
    <row r="250" ht="42" customHeight="1" spans="1:10">
      <c r="A250" s="182" t="s">
        <v>428</v>
      </c>
      <c r="B250" s="28" t="s">
        <v>983</v>
      </c>
      <c r="C250" s="28" t="s">
        <v>668</v>
      </c>
      <c r="D250" s="28" t="s">
        <v>676</v>
      </c>
      <c r="E250" s="67" t="s">
        <v>990</v>
      </c>
      <c r="F250" s="28" t="s">
        <v>636</v>
      </c>
      <c r="G250" s="67" t="s">
        <v>991</v>
      </c>
      <c r="H250" s="28" t="s">
        <v>653</v>
      </c>
      <c r="I250" s="28" t="s">
        <v>672</v>
      </c>
      <c r="J250" s="67" t="s">
        <v>990</v>
      </c>
    </row>
    <row r="251" ht="42" customHeight="1" spans="1:10">
      <c r="A251" s="182" t="s">
        <v>428</v>
      </c>
      <c r="B251" s="28" t="s">
        <v>983</v>
      </c>
      <c r="C251" s="28" t="s">
        <v>679</v>
      </c>
      <c r="D251" s="28" t="s">
        <v>680</v>
      </c>
      <c r="E251" s="67" t="s">
        <v>992</v>
      </c>
      <c r="F251" s="28" t="s">
        <v>621</v>
      </c>
      <c r="G251" s="67" t="s">
        <v>666</v>
      </c>
      <c r="H251" s="28" t="s">
        <v>622</v>
      </c>
      <c r="I251" s="28" t="s">
        <v>623</v>
      </c>
      <c r="J251" s="67" t="s">
        <v>992</v>
      </c>
    </row>
    <row r="252" ht="42" customHeight="1" spans="1:10">
      <c r="A252" s="182" t="s">
        <v>425</v>
      </c>
      <c r="B252" s="28" t="s">
        <v>993</v>
      </c>
      <c r="C252" s="28" t="s">
        <v>618</v>
      </c>
      <c r="D252" s="28" t="s">
        <v>619</v>
      </c>
      <c r="E252" s="67" t="s">
        <v>994</v>
      </c>
      <c r="F252" s="28" t="s">
        <v>636</v>
      </c>
      <c r="G252" s="67" t="s">
        <v>995</v>
      </c>
      <c r="H252" s="28" t="s">
        <v>638</v>
      </c>
      <c r="I252" s="28" t="s">
        <v>623</v>
      </c>
      <c r="J252" s="67" t="s">
        <v>996</v>
      </c>
    </row>
    <row r="253" ht="42" customHeight="1" spans="1:10">
      <c r="A253" s="182" t="s">
        <v>425</v>
      </c>
      <c r="B253" s="28" t="s">
        <v>993</v>
      </c>
      <c r="C253" s="28" t="s">
        <v>668</v>
      </c>
      <c r="D253" s="28" t="s">
        <v>669</v>
      </c>
      <c r="E253" s="67" t="s">
        <v>858</v>
      </c>
      <c r="F253" s="28" t="s">
        <v>636</v>
      </c>
      <c r="G253" s="67" t="s">
        <v>859</v>
      </c>
      <c r="H253" s="28" t="s">
        <v>653</v>
      </c>
      <c r="I253" s="28" t="s">
        <v>672</v>
      </c>
      <c r="J253" s="67" t="s">
        <v>860</v>
      </c>
    </row>
    <row r="254" ht="42" customHeight="1" spans="1:10">
      <c r="A254" s="182" t="s">
        <v>425</v>
      </c>
      <c r="B254" s="28" t="s">
        <v>993</v>
      </c>
      <c r="C254" s="28" t="s">
        <v>679</v>
      </c>
      <c r="D254" s="28" t="s">
        <v>680</v>
      </c>
      <c r="E254" s="67" t="s">
        <v>863</v>
      </c>
      <c r="F254" s="28" t="s">
        <v>621</v>
      </c>
      <c r="G254" s="67" t="s">
        <v>626</v>
      </c>
      <c r="H254" s="28" t="s">
        <v>622</v>
      </c>
      <c r="I254" s="28" t="s">
        <v>623</v>
      </c>
      <c r="J254" s="67" t="s">
        <v>864</v>
      </c>
    </row>
    <row r="255" ht="42" customHeight="1" spans="1:10">
      <c r="A255" s="182" t="s">
        <v>445</v>
      </c>
      <c r="B255" s="28" t="s">
        <v>997</v>
      </c>
      <c r="C255" s="28" t="s">
        <v>618</v>
      </c>
      <c r="D255" s="28" t="s">
        <v>619</v>
      </c>
      <c r="E255" s="67" t="s">
        <v>918</v>
      </c>
      <c r="F255" s="28" t="s">
        <v>636</v>
      </c>
      <c r="G255" s="67" t="s">
        <v>919</v>
      </c>
      <c r="H255" s="28" t="s">
        <v>638</v>
      </c>
      <c r="I255" s="28" t="s">
        <v>623</v>
      </c>
      <c r="J255" s="67" t="s">
        <v>920</v>
      </c>
    </row>
    <row r="256" ht="42" customHeight="1" spans="1:10">
      <c r="A256" s="182" t="s">
        <v>445</v>
      </c>
      <c r="B256" s="28" t="s">
        <v>997</v>
      </c>
      <c r="C256" s="28" t="s">
        <v>618</v>
      </c>
      <c r="D256" s="28" t="s">
        <v>619</v>
      </c>
      <c r="E256" s="67" t="s">
        <v>921</v>
      </c>
      <c r="F256" s="28" t="s">
        <v>636</v>
      </c>
      <c r="G256" s="67" t="s">
        <v>922</v>
      </c>
      <c r="H256" s="28" t="s">
        <v>638</v>
      </c>
      <c r="I256" s="28" t="s">
        <v>623</v>
      </c>
      <c r="J256" s="67" t="s">
        <v>923</v>
      </c>
    </row>
    <row r="257" ht="42" customHeight="1" spans="1:10">
      <c r="A257" s="182" t="s">
        <v>445</v>
      </c>
      <c r="B257" s="28" t="s">
        <v>997</v>
      </c>
      <c r="C257" s="28" t="s">
        <v>618</v>
      </c>
      <c r="D257" s="28" t="s">
        <v>619</v>
      </c>
      <c r="E257" s="67" t="s">
        <v>998</v>
      </c>
      <c r="F257" s="28" t="s">
        <v>636</v>
      </c>
      <c r="G257" s="67" t="s">
        <v>999</v>
      </c>
      <c r="H257" s="28" t="s">
        <v>638</v>
      </c>
      <c r="I257" s="28" t="s">
        <v>623</v>
      </c>
      <c r="J257" s="67" t="s">
        <v>1000</v>
      </c>
    </row>
    <row r="258" ht="42" customHeight="1" spans="1:10">
      <c r="A258" s="182" t="s">
        <v>445</v>
      </c>
      <c r="B258" s="28" t="s">
        <v>997</v>
      </c>
      <c r="C258" s="28" t="s">
        <v>618</v>
      </c>
      <c r="D258" s="28" t="s">
        <v>619</v>
      </c>
      <c r="E258" s="67" t="s">
        <v>1001</v>
      </c>
      <c r="F258" s="28" t="s">
        <v>636</v>
      </c>
      <c r="G258" s="67" t="s">
        <v>1002</v>
      </c>
      <c r="H258" s="28" t="s">
        <v>887</v>
      </c>
      <c r="I258" s="28" t="s">
        <v>623</v>
      </c>
      <c r="J258" s="67" t="s">
        <v>1003</v>
      </c>
    </row>
    <row r="259" ht="42" customHeight="1" spans="1:10">
      <c r="A259" s="182" t="s">
        <v>445</v>
      </c>
      <c r="B259" s="28" t="s">
        <v>997</v>
      </c>
      <c r="C259" s="28" t="s">
        <v>618</v>
      </c>
      <c r="D259" s="28" t="s">
        <v>619</v>
      </c>
      <c r="E259" s="67" t="s">
        <v>1004</v>
      </c>
      <c r="F259" s="28" t="s">
        <v>636</v>
      </c>
      <c r="G259" s="67" t="s">
        <v>1005</v>
      </c>
      <c r="H259" s="28" t="s">
        <v>638</v>
      </c>
      <c r="I259" s="28" t="s">
        <v>623</v>
      </c>
      <c r="J259" s="67" t="s">
        <v>1006</v>
      </c>
    </row>
    <row r="260" ht="42" customHeight="1" spans="1:10">
      <c r="A260" s="182" t="s">
        <v>445</v>
      </c>
      <c r="B260" s="28" t="s">
        <v>997</v>
      </c>
      <c r="C260" s="28" t="s">
        <v>618</v>
      </c>
      <c r="D260" s="28" t="s">
        <v>619</v>
      </c>
      <c r="E260" s="67" t="s">
        <v>1007</v>
      </c>
      <c r="F260" s="28" t="s">
        <v>636</v>
      </c>
      <c r="G260" s="67" t="s">
        <v>919</v>
      </c>
      <c r="H260" s="28" t="s">
        <v>638</v>
      </c>
      <c r="I260" s="28" t="s">
        <v>623</v>
      </c>
      <c r="J260" s="67" t="s">
        <v>1008</v>
      </c>
    </row>
    <row r="261" ht="42" customHeight="1" spans="1:10">
      <c r="A261" s="182" t="s">
        <v>445</v>
      </c>
      <c r="B261" s="28" t="s">
        <v>997</v>
      </c>
      <c r="C261" s="28" t="s">
        <v>618</v>
      </c>
      <c r="D261" s="28" t="s">
        <v>619</v>
      </c>
      <c r="E261" s="67" t="s">
        <v>1009</v>
      </c>
      <c r="F261" s="28" t="s">
        <v>636</v>
      </c>
      <c r="G261" s="67" t="s">
        <v>1010</v>
      </c>
      <c r="H261" s="28" t="s">
        <v>638</v>
      </c>
      <c r="I261" s="28" t="s">
        <v>623</v>
      </c>
      <c r="J261" s="67" t="s">
        <v>1011</v>
      </c>
    </row>
    <row r="262" ht="42" customHeight="1" spans="1:10">
      <c r="A262" s="182" t="s">
        <v>445</v>
      </c>
      <c r="B262" s="28" t="s">
        <v>997</v>
      </c>
      <c r="C262" s="28" t="s">
        <v>618</v>
      </c>
      <c r="D262" s="28" t="s">
        <v>655</v>
      </c>
      <c r="E262" s="67" t="s">
        <v>889</v>
      </c>
      <c r="F262" s="28" t="s">
        <v>636</v>
      </c>
      <c r="G262" s="67" t="s">
        <v>697</v>
      </c>
      <c r="H262" s="28" t="s">
        <v>622</v>
      </c>
      <c r="I262" s="28" t="s">
        <v>623</v>
      </c>
      <c r="J262" s="67" t="s">
        <v>890</v>
      </c>
    </row>
    <row r="263" ht="42" customHeight="1" spans="1:10">
      <c r="A263" s="182" t="s">
        <v>445</v>
      </c>
      <c r="B263" s="28" t="s">
        <v>997</v>
      </c>
      <c r="C263" s="28" t="s">
        <v>618</v>
      </c>
      <c r="D263" s="28" t="s">
        <v>655</v>
      </c>
      <c r="E263" s="67" t="s">
        <v>891</v>
      </c>
      <c r="F263" s="28" t="s">
        <v>636</v>
      </c>
      <c r="G263" s="67" t="s">
        <v>697</v>
      </c>
      <c r="H263" s="28" t="s">
        <v>622</v>
      </c>
      <c r="I263" s="28" t="s">
        <v>623</v>
      </c>
      <c r="J263" s="67" t="s">
        <v>892</v>
      </c>
    </row>
    <row r="264" ht="42" customHeight="1" spans="1:10">
      <c r="A264" s="182" t="s">
        <v>445</v>
      </c>
      <c r="B264" s="28" t="s">
        <v>997</v>
      </c>
      <c r="C264" s="28" t="s">
        <v>618</v>
      </c>
      <c r="D264" s="28" t="s">
        <v>701</v>
      </c>
      <c r="E264" s="67" t="s">
        <v>1012</v>
      </c>
      <c r="F264" s="28" t="s">
        <v>636</v>
      </c>
      <c r="G264" s="67" t="s">
        <v>697</v>
      </c>
      <c r="H264" s="28" t="s">
        <v>622</v>
      </c>
      <c r="I264" s="28" t="s">
        <v>623</v>
      </c>
      <c r="J264" s="67" t="s">
        <v>894</v>
      </c>
    </row>
    <row r="265" ht="42" customHeight="1" spans="1:10">
      <c r="A265" s="182" t="s">
        <v>445</v>
      </c>
      <c r="B265" s="28" t="s">
        <v>997</v>
      </c>
      <c r="C265" s="28" t="s">
        <v>618</v>
      </c>
      <c r="D265" s="28" t="s">
        <v>707</v>
      </c>
      <c r="E265" s="67" t="s">
        <v>708</v>
      </c>
      <c r="F265" s="28" t="s">
        <v>694</v>
      </c>
      <c r="G265" s="67" t="s">
        <v>709</v>
      </c>
      <c r="H265" s="28" t="s">
        <v>710</v>
      </c>
      <c r="I265" s="28" t="s">
        <v>623</v>
      </c>
      <c r="J265" s="67" t="s">
        <v>751</v>
      </c>
    </row>
    <row r="266" ht="42" customHeight="1" spans="1:10">
      <c r="A266" s="182" t="s">
        <v>445</v>
      </c>
      <c r="B266" s="28" t="s">
        <v>997</v>
      </c>
      <c r="C266" s="28" t="s">
        <v>668</v>
      </c>
      <c r="D266" s="28" t="s">
        <v>725</v>
      </c>
      <c r="E266" s="67" t="s">
        <v>897</v>
      </c>
      <c r="F266" s="28" t="s">
        <v>636</v>
      </c>
      <c r="G266" s="67" t="s">
        <v>898</v>
      </c>
      <c r="H266" s="28" t="s">
        <v>653</v>
      </c>
      <c r="I266" s="28" t="s">
        <v>672</v>
      </c>
      <c r="J266" s="67" t="s">
        <v>899</v>
      </c>
    </row>
    <row r="267" ht="42" customHeight="1" spans="1:10">
      <c r="A267" s="182" t="s">
        <v>445</v>
      </c>
      <c r="B267" s="28" t="s">
        <v>997</v>
      </c>
      <c r="C267" s="28" t="s">
        <v>668</v>
      </c>
      <c r="D267" s="28" t="s">
        <v>669</v>
      </c>
      <c r="E267" s="67" t="s">
        <v>900</v>
      </c>
      <c r="F267" s="28" t="s">
        <v>636</v>
      </c>
      <c r="G267" s="67" t="s">
        <v>898</v>
      </c>
      <c r="H267" s="28" t="s">
        <v>653</v>
      </c>
      <c r="I267" s="28" t="s">
        <v>672</v>
      </c>
      <c r="J267" s="67" t="s">
        <v>901</v>
      </c>
    </row>
    <row r="268" ht="42" customHeight="1" spans="1:10">
      <c r="A268" s="182" t="s">
        <v>445</v>
      </c>
      <c r="B268" s="28" t="s">
        <v>997</v>
      </c>
      <c r="C268" s="28" t="s">
        <v>679</v>
      </c>
      <c r="D268" s="28" t="s">
        <v>680</v>
      </c>
      <c r="E268" s="67" t="s">
        <v>1013</v>
      </c>
      <c r="F268" s="28" t="s">
        <v>621</v>
      </c>
      <c r="G268" s="67" t="s">
        <v>626</v>
      </c>
      <c r="H268" s="28" t="s">
        <v>622</v>
      </c>
      <c r="I268" s="28" t="s">
        <v>672</v>
      </c>
      <c r="J268" s="67" t="s">
        <v>1014</v>
      </c>
    </row>
    <row r="269" ht="42" customHeight="1" spans="1:10">
      <c r="A269" s="182" t="s">
        <v>465</v>
      </c>
      <c r="B269" s="28" t="s">
        <v>1015</v>
      </c>
      <c r="C269" s="28" t="s">
        <v>618</v>
      </c>
      <c r="D269" s="28" t="s">
        <v>619</v>
      </c>
      <c r="E269" s="67" t="s">
        <v>1016</v>
      </c>
      <c r="F269" s="28" t="s">
        <v>636</v>
      </c>
      <c r="G269" s="67" t="s">
        <v>922</v>
      </c>
      <c r="H269" s="28" t="s">
        <v>638</v>
      </c>
      <c r="I269" s="28" t="s">
        <v>623</v>
      </c>
      <c r="J269" s="67" t="s">
        <v>1017</v>
      </c>
    </row>
    <row r="270" ht="42" customHeight="1" spans="1:10">
      <c r="A270" s="182" t="s">
        <v>465</v>
      </c>
      <c r="B270" s="28" t="s">
        <v>1015</v>
      </c>
      <c r="C270" s="28" t="s">
        <v>618</v>
      </c>
      <c r="D270" s="28" t="s">
        <v>619</v>
      </c>
      <c r="E270" s="67" t="s">
        <v>1018</v>
      </c>
      <c r="F270" s="28" t="s">
        <v>636</v>
      </c>
      <c r="G270" s="67" t="s">
        <v>919</v>
      </c>
      <c r="H270" s="28" t="s">
        <v>638</v>
      </c>
      <c r="I270" s="28" t="s">
        <v>623</v>
      </c>
      <c r="J270" s="67" t="s">
        <v>1019</v>
      </c>
    </row>
    <row r="271" ht="42" customHeight="1" spans="1:10">
      <c r="A271" s="182" t="s">
        <v>465</v>
      </c>
      <c r="B271" s="28" t="s">
        <v>1015</v>
      </c>
      <c r="C271" s="28" t="s">
        <v>618</v>
      </c>
      <c r="D271" s="28" t="s">
        <v>619</v>
      </c>
      <c r="E271" s="67" t="s">
        <v>1020</v>
      </c>
      <c r="F271" s="28" t="s">
        <v>636</v>
      </c>
      <c r="G271" s="67" t="s">
        <v>999</v>
      </c>
      <c r="H271" s="28" t="s">
        <v>638</v>
      </c>
      <c r="I271" s="28" t="s">
        <v>623</v>
      </c>
      <c r="J271" s="67" t="s">
        <v>1021</v>
      </c>
    </row>
    <row r="272" ht="42" customHeight="1" spans="1:10">
      <c r="A272" s="182" t="s">
        <v>465</v>
      </c>
      <c r="B272" s="28" t="s">
        <v>1015</v>
      </c>
      <c r="C272" s="28" t="s">
        <v>618</v>
      </c>
      <c r="D272" s="28" t="s">
        <v>655</v>
      </c>
      <c r="E272" s="67" t="s">
        <v>891</v>
      </c>
      <c r="F272" s="28" t="s">
        <v>636</v>
      </c>
      <c r="G272" s="67" t="s">
        <v>697</v>
      </c>
      <c r="H272" s="28" t="s">
        <v>622</v>
      </c>
      <c r="I272" s="28" t="s">
        <v>623</v>
      </c>
      <c r="J272" s="67" t="s">
        <v>1022</v>
      </c>
    </row>
    <row r="273" ht="42" customHeight="1" spans="1:10">
      <c r="A273" s="182" t="s">
        <v>465</v>
      </c>
      <c r="B273" s="28" t="s">
        <v>1015</v>
      </c>
      <c r="C273" s="28" t="s">
        <v>618</v>
      </c>
      <c r="D273" s="28" t="s">
        <v>701</v>
      </c>
      <c r="E273" s="67" t="s">
        <v>893</v>
      </c>
      <c r="F273" s="28" t="s">
        <v>636</v>
      </c>
      <c r="G273" s="67" t="s">
        <v>697</v>
      </c>
      <c r="H273" s="28" t="s">
        <v>622</v>
      </c>
      <c r="I273" s="28" t="s">
        <v>623</v>
      </c>
      <c r="J273" s="67" t="s">
        <v>1023</v>
      </c>
    </row>
    <row r="274" ht="42" customHeight="1" spans="1:10">
      <c r="A274" s="182" t="s">
        <v>465</v>
      </c>
      <c r="B274" s="28" t="s">
        <v>1015</v>
      </c>
      <c r="C274" s="28" t="s">
        <v>668</v>
      </c>
      <c r="D274" s="28" t="s">
        <v>669</v>
      </c>
      <c r="E274" s="67" t="s">
        <v>897</v>
      </c>
      <c r="F274" s="28" t="s">
        <v>636</v>
      </c>
      <c r="G274" s="67" t="s">
        <v>898</v>
      </c>
      <c r="H274" s="28" t="s">
        <v>653</v>
      </c>
      <c r="I274" s="28" t="s">
        <v>672</v>
      </c>
      <c r="J274" s="67" t="s">
        <v>897</v>
      </c>
    </row>
    <row r="275" ht="42" customHeight="1" spans="1:10">
      <c r="A275" s="182" t="s">
        <v>465</v>
      </c>
      <c r="B275" s="28" t="s">
        <v>1015</v>
      </c>
      <c r="C275" s="28" t="s">
        <v>668</v>
      </c>
      <c r="D275" s="28" t="s">
        <v>669</v>
      </c>
      <c r="E275" s="67" t="s">
        <v>900</v>
      </c>
      <c r="F275" s="28" t="s">
        <v>636</v>
      </c>
      <c r="G275" s="67" t="s">
        <v>898</v>
      </c>
      <c r="H275" s="28" t="s">
        <v>653</v>
      </c>
      <c r="I275" s="28" t="s">
        <v>623</v>
      </c>
      <c r="J275" s="67" t="s">
        <v>1024</v>
      </c>
    </row>
    <row r="276" ht="42" customHeight="1" spans="1:10">
      <c r="A276" s="182" t="s">
        <v>465</v>
      </c>
      <c r="B276" s="28" t="s">
        <v>1015</v>
      </c>
      <c r="C276" s="28" t="s">
        <v>679</v>
      </c>
      <c r="D276" s="28" t="s">
        <v>680</v>
      </c>
      <c r="E276" s="67" t="s">
        <v>1013</v>
      </c>
      <c r="F276" s="28" t="s">
        <v>621</v>
      </c>
      <c r="G276" s="67" t="s">
        <v>631</v>
      </c>
      <c r="H276" s="28" t="s">
        <v>622</v>
      </c>
      <c r="I276" s="28" t="s">
        <v>623</v>
      </c>
      <c r="J276" s="67" t="s">
        <v>1025</v>
      </c>
    </row>
    <row r="277" ht="42" customHeight="1" spans="1:10">
      <c r="A277" s="182" t="s">
        <v>474</v>
      </c>
      <c r="B277" s="28" t="s">
        <v>1015</v>
      </c>
      <c r="C277" s="28" t="s">
        <v>618</v>
      </c>
      <c r="D277" s="28" t="s">
        <v>619</v>
      </c>
      <c r="E277" s="67" t="s">
        <v>1016</v>
      </c>
      <c r="F277" s="28" t="s">
        <v>636</v>
      </c>
      <c r="G277" s="67" t="s">
        <v>922</v>
      </c>
      <c r="H277" s="28" t="s">
        <v>638</v>
      </c>
      <c r="I277" s="28" t="s">
        <v>623</v>
      </c>
      <c r="J277" s="67" t="s">
        <v>1017</v>
      </c>
    </row>
    <row r="278" ht="42" customHeight="1" spans="1:10">
      <c r="A278" s="182" t="s">
        <v>474</v>
      </c>
      <c r="B278" s="28" t="s">
        <v>1015</v>
      </c>
      <c r="C278" s="28" t="s">
        <v>618</v>
      </c>
      <c r="D278" s="28" t="s">
        <v>619</v>
      </c>
      <c r="E278" s="67" t="s">
        <v>1018</v>
      </c>
      <c r="F278" s="28" t="s">
        <v>636</v>
      </c>
      <c r="G278" s="67" t="s">
        <v>919</v>
      </c>
      <c r="H278" s="28" t="s">
        <v>638</v>
      </c>
      <c r="I278" s="28" t="s">
        <v>623</v>
      </c>
      <c r="J278" s="67" t="s">
        <v>1019</v>
      </c>
    </row>
    <row r="279" ht="42" customHeight="1" spans="1:10">
      <c r="A279" s="182" t="s">
        <v>474</v>
      </c>
      <c r="B279" s="28" t="s">
        <v>1015</v>
      </c>
      <c r="C279" s="28" t="s">
        <v>618</v>
      </c>
      <c r="D279" s="28" t="s">
        <v>619</v>
      </c>
      <c r="E279" s="67" t="s">
        <v>1020</v>
      </c>
      <c r="F279" s="28" t="s">
        <v>636</v>
      </c>
      <c r="G279" s="67" t="s">
        <v>999</v>
      </c>
      <c r="H279" s="28" t="s">
        <v>638</v>
      </c>
      <c r="I279" s="28" t="s">
        <v>623</v>
      </c>
      <c r="J279" s="67" t="s">
        <v>1021</v>
      </c>
    </row>
    <row r="280" ht="42" customHeight="1" spans="1:10">
      <c r="A280" s="182" t="s">
        <v>474</v>
      </c>
      <c r="B280" s="28" t="s">
        <v>1015</v>
      </c>
      <c r="C280" s="28" t="s">
        <v>618</v>
      </c>
      <c r="D280" s="28" t="s">
        <v>655</v>
      </c>
      <c r="E280" s="67" t="s">
        <v>891</v>
      </c>
      <c r="F280" s="28" t="s">
        <v>636</v>
      </c>
      <c r="G280" s="67" t="s">
        <v>697</v>
      </c>
      <c r="H280" s="28" t="s">
        <v>622</v>
      </c>
      <c r="I280" s="28" t="s">
        <v>623</v>
      </c>
      <c r="J280" s="67" t="s">
        <v>1022</v>
      </c>
    </row>
    <row r="281" ht="42" customHeight="1" spans="1:10">
      <c r="A281" s="182" t="s">
        <v>474</v>
      </c>
      <c r="B281" s="28" t="s">
        <v>1015</v>
      </c>
      <c r="C281" s="28" t="s">
        <v>618</v>
      </c>
      <c r="D281" s="28" t="s">
        <v>701</v>
      </c>
      <c r="E281" s="67" t="s">
        <v>893</v>
      </c>
      <c r="F281" s="28" t="s">
        <v>636</v>
      </c>
      <c r="G281" s="67" t="s">
        <v>697</v>
      </c>
      <c r="H281" s="28" t="s">
        <v>622</v>
      </c>
      <c r="I281" s="28" t="s">
        <v>623</v>
      </c>
      <c r="J281" s="67" t="s">
        <v>1023</v>
      </c>
    </row>
    <row r="282" ht="42" customHeight="1" spans="1:10">
      <c r="A282" s="182" t="s">
        <v>474</v>
      </c>
      <c r="B282" s="28" t="s">
        <v>1015</v>
      </c>
      <c r="C282" s="28" t="s">
        <v>668</v>
      </c>
      <c r="D282" s="28" t="s">
        <v>669</v>
      </c>
      <c r="E282" s="67" t="s">
        <v>897</v>
      </c>
      <c r="F282" s="28" t="s">
        <v>636</v>
      </c>
      <c r="G282" s="67" t="s">
        <v>898</v>
      </c>
      <c r="H282" s="28" t="s">
        <v>653</v>
      </c>
      <c r="I282" s="28" t="s">
        <v>672</v>
      </c>
      <c r="J282" s="67" t="s">
        <v>1026</v>
      </c>
    </row>
    <row r="283" ht="42" customHeight="1" spans="1:10">
      <c r="A283" s="182" t="s">
        <v>474</v>
      </c>
      <c r="B283" s="28" t="s">
        <v>1015</v>
      </c>
      <c r="C283" s="28" t="s">
        <v>668</v>
      </c>
      <c r="D283" s="28" t="s">
        <v>669</v>
      </c>
      <c r="E283" s="67" t="s">
        <v>1027</v>
      </c>
      <c r="F283" s="28" t="s">
        <v>636</v>
      </c>
      <c r="G283" s="67" t="s">
        <v>898</v>
      </c>
      <c r="H283" s="28" t="s">
        <v>653</v>
      </c>
      <c r="I283" s="28" t="s">
        <v>672</v>
      </c>
      <c r="J283" s="67" t="s">
        <v>1028</v>
      </c>
    </row>
    <row r="284" ht="42" customHeight="1" spans="1:10">
      <c r="A284" s="182" t="s">
        <v>474</v>
      </c>
      <c r="B284" s="28" t="s">
        <v>1015</v>
      </c>
      <c r="C284" s="28" t="s">
        <v>679</v>
      </c>
      <c r="D284" s="28" t="s">
        <v>680</v>
      </c>
      <c r="E284" s="67" t="s">
        <v>1013</v>
      </c>
      <c r="F284" s="28" t="s">
        <v>621</v>
      </c>
      <c r="G284" s="67" t="s">
        <v>631</v>
      </c>
      <c r="H284" s="28" t="s">
        <v>622</v>
      </c>
      <c r="I284" s="28" t="s">
        <v>623</v>
      </c>
      <c r="J284" s="67" t="s">
        <v>1025</v>
      </c>
    </row>
    <row r="285" ht="42" customHeight="1" spans="1:10">
      <c r="A285" s="182" t="s">
        <v>470</v>
      </c>
      <c r="B285" s="28" t="s">
        <v>1029</v>
      </c>
      <c r="C285" s="28" t="s">
        <v>618</v>
      </c>
      <c r="D285" s="28" t="s">
        <v>619</v>
      </c>
      <c r="E285" s="67" t="s">
        <v>620</v>
      </c>
      <c r="F285" s="28" t="s">
        <v>621</v>
      </c>
      <c r="G285" s="67" t="s">
        <v>626</v>
      </c>
      <c r="H285" s="28" t="s">
        <v>622</v>
      </c>
      <c r="I285" s="28" t="s">
        <v>623</v>
      </c>
      <c r="J285" s="67" t="s">
        <v>1030</v>
      </c>
    </row>
    <row r="286" ht="42" customHeight="1" spans="1:10">
      <c r="A286" s="182" t="s">
        <v>470</v>
      </c>
      <c r="B286" s="28" t="s">
        <v>1029</v>
      </c>
      <c r="C286" s="28" t="s">
        <v>618</v>
      </c>
      <c r="D286" s="28" t="s">
        <v>619</v>
      </c>
      <c r="E286" s="67" t="s">
        <v>625</v>
      </c>
      <c r="F286" s="28" t="s">
        <v>621</v>
      </c>
      <c r="G286" s="67" t="s">
        <v>626</v>
      </c>
      <c r="H286" s="28" t="s">
        <v>622</v>
      </c>
      <c r="I286" s="28" t="s">
        <v>623</v>
      </c>
      <c r="J286" s="67" t="s">
        <v>1031</v>
      </c>
    </row>
    <row r="287" ht="42" customHeight="1" spans="1:10">
      <c r="A287" s="182" t="s">
        <v>470</v>
      </c>
      <c r="B287" s="28" t="s">
        <v>1029</v>
      </c>
      <c r="C287" s="28" t="s">
        <v>618</v>
      </c>
      <c r="D287" s="28" t="s">
        <v>619</v>
      </c>
      <c r="E287" s="67" t="s">
        <v>627</v>
      </c>
      <c r="F287" s="28" t="s">
        <v>621</v>
      </c>
      <c r="G287" s="67" t="s">
        <v>631</v>
      </c>
      <c r="H287" s="28" t="s">
        <v>622</v>
      </c>
      <c r="I287" s="28" t="s">
        <v>623</v>
      </c>
      <c r="J287" s="67" t="s">
        <v>1032</v>
      </c>
    </row>
    <row r="288" ht="42" customHeight="1" spans="1:10">
      <c r="A288" s="182" t="s">
        <v>470</v>
      </c>
      <c r="B288" s="28" t="s">
        <v>1029</v>
      </c>
      <c r="C288" s="28" t="s">
        <v>618</v>
      </c>
      <c r="D288" s="28" t="s">
        <v>619</v>
      </c>
      <c r="E288" s="67" t="s">
        <v>633</v>
      </c>
      <c r="F288" s="28" t="s">
        <v>621</v>
      </c>
      <c r="G288" s="67" t="s">
        <v>1033</v>
      </c>
      <c r="H288" s="28" t="s">
        <v>622</v>
      </c>
      <c r="I288" s="28" t="s">
        <v>623</v>
      </c>
      <c r="J288" s="67" t="s">
        <v>1034</v>
      </c>
    </row>
    <row r="289" ht="42" customHeight="1" spans="1:10">
      <c r="A289" s="182" t="s">
        <v>470</v>
      </c>
      <c r="B289" s="28" t="s">
        <v>1029</v>
      </c>
      <c r="C289" s="28" t="s">
        <v>618</v>
      </c>
      <c r="D289" s="28" t="s">
        <v>619</v>
      </c>
      <c r="E289" s="67" t="s">
        <v>643</v>
      </c>
      <c r="F289" s="28" t="s">
        <v>621</v>
      </c>
      <c r="G289" s="67" t="s">
        <v>626</v>
      </c>
      <c r="H289" s="28" t="s">
        <v>622</v>
      </c>
      <c r="I289" s="28" t="s">
        <v>623</v>
      </c>
      <c r="J289" s="67" t="s">
        <v>1035</v>
      </c>
    </row>
    <row r="290" ht="42" customHeight="1" spans="1:10">
      <c r="A290" s="182" t="s">
        <v>470</v>
      </c>
      <c r="B290" s="28" t="s">
        <v>1029</v>
      </c>
      <c r="C290" s="28" t="s">
        <v>618</v>
      </c>
      <c r="D290" s="28" t="s">
        <v>619</v>
      </c>
      <c r="E290" s="67" t="s">
        <v>644</v>
      </c>
      <c r="F290" s="28" t="s">
        <v>621</v>
      </c>
      <c r="G290" s="67" t="s">
        <v>626</v>
      </c>
      <c r="H290" s="28" t="s">
        <v>622</v>
      </c>
      <c r="I290" s="28" t="s">
        <v>623</v>
      </c>
      <c r="J290" s="67" t="s">
        <v>1036</v>
      </c>
    </row>
    <row r="291" ht="42" customHeight="1" spans="1:10">
      <c r="A291" s="182" t="s">
        <v>470</v>
      </c>
      <c r="B291" s="28" t="s">
        <v>1029</v>
      </c>
      <c r="C291" s="28" t="s">
        <v>618</v>
      </c>
      <c r="D291" s="28" t="s">
        <v>619</v>
      </c>
      <c r="E291" s="67" t="s">
        <v>647</v>
      </c>
      <c r="F291" s="28" t="s">
        <v>621</v>
      </c>
      <c r="G291" s="67" t="s">
        <v>1037</v>
      </c>
      <c r="H291" s="28" t="s">
        <v>622</v>
      </c>
      <c r="I291" s="28" t="s">
        <v>623</v>
      </c>
      <c r="J291" s="67" t="s">
        <v>1038</v>
      </c>
    </row>
    <row r="292" ht="42" customHeight="1" spans="1:10">
      <c r="A292" s="182" t="s">
        <v>470</v>
      </c>
      <c r="B292" s="28" t="s">
        <v>1029</v>
      </c>
      <c r="C292" s="28" t="s">
        <v>618</v>
      </c>
      <c r="D292" s="28" t="s">
        <v>619</v>
      </c>
      <c r="E292" s="67" t="s">
        <v>1039</v>
      </c>
      <c r="F292" s="28" t="s">
        <v>621</v>
      </c>
      <c r="G292" s="67" t="s">
        <v>645</v>
      </c>
      <c r="H292" s="28" t="s">
        <v>622</v>
      </c>
      <c r="I292" s="28" t="s">
        <v>623</v>
      </c>
      <c r="J292" s="67" t="s">
        <v>1040</v>
      </c>
    </row>
    <row r="293" ht="42" customHeight="1" spans="1:10">
      <c r="A293" s="182" t="s">
        <v>470</v>
      </c>
      <c r="B293" s="28" t="s">
        <v>1029</v>
      </c>
      <c r="C293" s="28" t="s">
        <v>618</v>
      </c>
      <c r="D293" s="28" t="s">
        <v>619</v>
      </c>
      <c r="E293" s="67" t="s">
        <v>1041</v>
      </c>
      <c r="F293" s="28" t="s">
        <v>636</v>
      </c>
      <c r="G293" s="67" t="s">
        <v>1042</v>
      </c>
      <c r="H293" s="28" t="s">
        <v>638</v>
      </c>
      <c r="I293" s="28" t="s">
        <v>623</v>
      </c>
      <c r="J293" s="67" t="s">
        <v>1043</v>
      </c>
    </row>
    <row r="294" ht="42" customHeight="1" spans="1:10">
      <c r="A294" s="182" t="s">
        <v>470</v>
      </c>
      <c r="B294" s="28" t="s">
        <v>1029</v>
      </c>
      <c r="C294" s="28" t="s">
        <v>618</v>
      </c>
      <c r="D294" s="28" t="s">
        <v>619</v>
      </c>
      <c r="E294" s="67" t="s">
        <v>1044</v>
      </c>
      <c r="F294" s="28" t="s">
        <v>636</v>
      </c>
      <c r="G294" s="67" t="s">
        <v>1045</v>
      </c>
      <c r="H294" s="28" t="s">
        <v>638</v>
      </c>
      <c r="I294" s="28" t="s">
        <v>623</v>
      </c>
      <c r="J294" s="67" t="s">
        <v>1046</v>
      </c>
    </row>
    <row r="295" ht="42" customHeight="1" spans="1:10">
      <c r="A295" s="182" t="s">
        <v>470</v>
      </c>
      <c r="B295" s="28" t="s">
        <v>1029</v>
      </c>
      <c r="C295" s="28" t="s">
        <v>618</v>
      </c>
      <c r="D295" s="28" t="s">
        <v>655</v>
      </c>
      <c r="E295" s="67" t="s">
        <v>656</v>
      </c>
      <c r="F295" s="28" t="s">
        <v>621</v>
      </c>
      <c r="G295" s="67" t="s">
        <v>626</v>
      </c>
      <c r="H295" s="28" t="s">
        <v>622</v>
      </c>
      <c r="I295" s="28" t="s">
        <v>623</v>
      </c>
      <c r="J295" s="67" t="s">
        <v>1047</v>
      </c>
    </row>
    <row r="296" ht="42" customHeight="1" spans="1:10">
      <c r="A296" s="182" t="s">
        <v>470</v>
      </c>
      <c r="B296" s="28" t="s">
        <v>1029</v>
      </c>
      <c r="C296" s="28" t="s">
        <v>618</v>
      </c>
      <c r="D296" s="28" t="s">
        <v>655</v>
      </c>
      <c r="E296" s="67" t="s">
        <v>659</v>
      </c>
      <c r="F296" s="28" t="s">
        <v>621</v>
      </c>
      <c r="G296" s="67" t="s">
        <v>1048</v>
      </c>
      <c r="H296" s="28" t="s">
        <v>622</v>
      </c>
      <c r="I296" s="28" t="s">
        <v>623</v>
      </c>
      <c r="J296" s="67" t="s">
        <v>1049</v>
      </c>
    </row>
    <row r="297" ht="42" customHeight="1" spans="1:10">
      <c r="A297" s="182" t="s">
        <v>470</v>
      </c>
      <c r="B297" s="28" t="s">
        <v>1029</v>
      </c>
      <c r="C297" s="28" t="s">
        <v>618</v>
      </c>
      <c r="D297" s="28" t="s">
        <v>655</v>
      </c>
      <c r="E297" s="67" t="s">
        <v>661</v>
      </c>
      <c r="F297" s="28" t="s">
        <v>621</v>
      </c>
      <c r="G297" s="67" t="s">
        <v>1048</v>
      </c>
      <c r="H297" s="28" t="s">
        <v>622</v>
      </c>
      <c r="I297" s="28" t="s">
        <v>623</v>
      </c>
      <c r="J297" s="67" t="s">
        <v>1050</v>
      </c>
    </row>
    <row r="298" ht="42" customHeight="1" spans="1:10">
      <c r="A298" s="182" t="s">
        <v>470</v>
      </c>
      <c r="B298" s="28" t="s">
        <v>1029</v>
      </c>
      <c r="C298" s="28" t="s">
        <v>618</v>
      </c>
      <c r="D298" s="28" t="s">
        <v>655</v>
      </c>
      <c r="E298" s="67" t="s">
        <v>663</v>
      </c>
      <c r="F298" s="28" t="s">
        <v>621</v>
      </c>
      <c r="G298" s="67" t="s">
        <v>1048</v>
      </c>
      <c r="H298" s="28" t="s">
        <v>622</v>
      </c>
      <c r="I298" s="28" t="s">
        <v>623</v>
      </c>
      <c r="J298" s="67" t="s">
        <v>1051</v>
      </c>
    </row>
    <row r="299" ht="42" customHeight="1" spans="1:10">
      <c r="A299" s="182" t="s">
        <v>470</v>
      </c>
      <c r="B299" s="28" t="s">
        <v>1029</v>
      </c>
      <c r="C299" s="28" t="s">
        <v>618</v>
      </c>
      <c r="D299" s="28" t="s">
        <v>655</v>
      </c>
      <c r="E299" s="67" t="s">
        <v>665</v>
      </c>
      <c r="F299" s="28" t="s">
        <v>621</v>
      </c>
      <c r="G299" s="67" t="s">
        <v>666</v>
      </c>
      <c r="H299" s="28" t="s">
        <v>622</v>
      </c>
      <c r="I299" s="28" t="s">
        <v>623</v>
      </c>
      <c r="J299" s="67" t="s">
        <v>1052</v>
      </c>
    </row>
    <row r="300" ht="42" customHeight="1" spans="1:10">
      <c r="A300" s="182" t="s">
        <v>470</v>
      </c>
      <c r="B300" s="28" t="s">
        <v>1029</v>
      </c>
      <c r="C300" s="28" t="s">
        <v>618</v>
      </c>
      <c r="D300" s="28" t="s">
        <v>701</v>
      </c>
      <c r="E300" s="67" t="s">
        <v>1053</v>
      </c>
      <c r="F300" s="28" t="s">
        <v>636</v>
      </c>
      <c r="G300" s="67" t="s">
        <v>852</v>
      </c>
      <c r="H300" s="28" t="s">
        <v>653</v>
      </c>
      <c r="I300" s="28" t="s">
        <v>672</v>
      </c>
      <c r="J300" s="67" t="s">
        <v>1054</v>
      </c>
    </row>
    <row r="301" ht="42" customHeight="1" spans="1:10">
      <c r="A301" s="182" t="s">
        <v>470</v>
      </c>
      <c r="B301" s="28" t="s">
        <v>1029</v>
      </c>
      <c r="C301" s="28" t="s">
        <v>668</v>
      </c>
      <c r="D301" s="28" t="s">
        <v>676</v>
      </c>
      <c r="E301" s="67" t="s">
        <v>1055</v>
      </c>
      <c r="F301" s="28" t="s">
        <v>636</v>
      </c>
      <c r="G301" s="67" t="s">
        <v>713</v>
      </c>
      <c r="H301" s="28" t="s">
        <v>653</v>
      </c>
      <c r="I301" s="28" t="s">
        <v>672</v>
      </c>
      <c r="J301" s="67" t="s">
        <v>1056</v>
      </c>
    </row>
    <row r="302" ht="42" customHeight="1" spans="1:10">
      <c r="A302" s="182" t="s">
        <v>470</v>
      </c>
      <c r="B302" s="28" t="s">
        <v>1029</v>
      </c>
      <c r="C302" s="28" t="s">
        <v>679</v>
      </c>
      <c r="D302" s="28" t="s">
        <v>680</v>
      </c>
      <c r="E302" s="67" t="s">
        <v>883</v>
      </c>
      <c r="F302" s="28" t="s">
        <v>621</v>
      </c>
      <c r="G302" s="67" t="s">
        <v>626</v>
      </c>
      <c r="H302" s="28" t="s">
        <v>622</v>
      </c>
      <c r="I302" s="28" t="s">
        <v>623</v>
      </c>
      <c r="J302" s="67" t="s">
        <v>1057</v>
      </c>
    </row>
    <row r="303" ht="42" customHeight="1" spans="1:10">
      <c r="A303" s="182" t="s">
        <v>435</v>
      </c>
      <c r="B303" s="28" t="s">
        <v>1058</v>
      </c>
      <c r="C303" s="28" t="s">
        <v>618</v>
      </c>
      <c r="D303" s="28" t="s">
        <v>619</v>
      </c>
      <c r="E303" s="67" t="s">
        <v>1059</v>
      </c>
      <c r="F303" s="28" t="s">
        <v>636</v>
      </c>
      <c r="G303" s="67" t="s">
        <v>1060</v>
      </c>
      <c r="H303" s="28" t="s">
        <v>685</v>
      </c>
      <c r="I303" s="28" t="s">
        <v>623</v>
      </c>
      <c r="J303" s="67" t="s">
        <v>1059</v>
      </c>
    </row>
    <row r="304" ht="42" customHeight="1" spans="1:10">
      <c r="A304" s="182" t="s">
        <v>435</v>
      </c>
      <c r="B304" s="28" t="s">
        <v>1058</v>
      </c>
      <c r="C304" s="28" t="s">
        <v>618</v>
      </c>
      <c r="D304" s="28" t="s">
        <v>619</v>
      </c>
      <c r="E304" s="67" t="s">
        <v>1061</v>
      </c>
      <c r="F304" s="28" t="s">
        <v>636</v>
      </c>
      <c r="G304" s="67" t="s">
        <v>1062</v>
      </c>
      <c r="H304" s="28" t="s">
        <v>638</v>
      </c>
      <c r="I304" s="28" t="s">
        <v>623</v>
      </c>
      <c r="J304" s="67" t="s">
        <v>1061</v>
      </c>
    </row>
    <row r="305" ht="42" customHeight="1" spans="1:10">
      <c r="A305" s="182" t="s">
        <v>435</v>
      </c>
      <c r="B305" s="28" t="s">
        <v>1058</v>
      </c>
      <c r="C305" s="28" t="s">
        <v>618</v>
      </c>
      <c r="D305" s="28" t="s">
        <v>619</v>
      </c>
      <c r="E305" s="67" t="s">
        <v>1063</v>
      </c>
      <c r="F305" s="28" t="s">
        <v>636</v>
      </c>
      <c r="G305" s="67" t="s">
        <v>1064</v>
      </c>
      <c r="H305" s="28" t="s">
        <v>1065</v>
      </c>
      <c r="I305" s="28" t="s">
        <v>623</v>
      </c>
      <c r="J305" s="67" t="s">
        <v>1063</v>
      </c>
    </row>
    <row r="306" ht="42" customHeight="1" spans="1:10">
      <c r="A306" s="182" t="s">
        <v>435</v>
      </c>
      <c r="B306" s="28" t="s">
        <v>1058</v>
      </c>
      <c r="C306" s="28" t="s">
        <v>618</v>
      </c>
      <c r="D306" s="28" t="s">
        <v>619</v>
      </c>
      <c r="E306" s="67" t="s">
        <v>1066</v>
      </c>
      <c r="F306" s="28" t="s">
        <v>636</v>
      </c>
      <c r="G306" s="67" t="s">
        <v>1067</v>
      </c>
      <c r="H306" s="28" t="s">
        <v>1065</v>
      </c>
      <c r="I306" s="28" t="s">
        <v>623</v>
      </c>
      <c r="J306" s="67" t="s">
        <v>1066</v>
      </c>
    </row>
    <row r="307" ht="42" customHeight="1" spans="1:10">
      <c r="A307" s="182" t="s">
        <v>435</v>
      </c>
      <c r="B307" s="28" t="s">
        <v>1058</v>
      </c>
      <c r="C307" s="28" t="s">
        <v>618</v>
      </c>
      <c r="D307" s="28" t="s">
        <v>655</v>
      </c>
      <c r="E307" s="67" t="s">
        <v>1068</v>
      </c>
      <c r="F307" s="28" t="s">
        <v>636</v>
      </c>
      <c r="G307" s="67" t="s">
        <v>697</v>
      </c>
      <c r="H307" s="28" t="s">
        <v>622</v>
      </c>
      <c r="I307" s="28" t="s">
        <v>623</v>
      </c>
      <c r="J307" s="67" t="s">
        <v>1069</v>
      </c>
    </row>
    <row r="308" ht="42" customHeight="1" spans="1:10">
      <c r="A308" s="182" t="s">
        <v>435</v>
      </c>
      <c r="B308" s="28" t="s">
        <v>1058</v>
      </c>
      <c r="C308" s="28" t="s">
        <v>618</v>
      </c>
      <c r="D308" s="28" t="s">
        <v>655</v>
      </c>
      <c r="E308" s="67" t="s">
        <v>1070</v>
      </c>
      <c r="F308" s="28" t="s">
        <v>621</v>
      </c>
      <c r="G308" s="67" t="s">
        <v>666</v>
      </c>
      <c r="H308" s="28" t="s">
        <v>622</v>
      </c>
      <c r="I308" s="28" t="s">
        <v>623</v>
      </c>
      <c r="J308" s="67" t="s">
        <v>1070</v>
      </c>
    </row>
    <row r="309" ht="42" customHeight="1" spans="1:10">
      <c r="A309" s="182" t="s">
        <v>435</v>
      </c>
      <c r="B309" s="28" t="s">
        <v>1058</v>
      </c>
      <c r="C309" s="28" t="s">
        <v>618</v>
      </c>
      <c r="D309" s="28" t="s">
        <v>701</v>
      </c>
      <c r="E309" s="67" t="s">
        <v>702</v>
      </c>
      <c r="F309" s="28" t="s">
        <v>636</v>
      </c>
      <c r="G309" s="67">
        <v>1</v>
      </c>
      <c r="H309" s="28" t="s">
        <v>774</v>
      </c>
      <c r="I309" s="28" t="s">
        <v>623</v>
      </c>
      <c r="J309" s="67" t="s">
        <v>702</v>
      </c>
    </row>
    <row r="310" ht="42" customHeight="1" spans="1:10">
      <c r="A310" s="182" t="s">
        <v>435</v>
      </c>
      <c r="B310" s="28" t="s">
        <v>1058</v>
      </c>
      <c r="C310" s="28" t="s">
        <v>618</v>
      </c>
      <c r="D310" s="28" t="s">
        <v>707</v>
      </c>
      <c r="E310" s="67" t="s">
        <v>708</v>
      </c>
      <c r="F310" s="28" t="s">
        <v>694</v>
      </c>
      <c r="G310" s="67" t="s">
        <v>879</v>
      </c>
      <c r="H310" s="28" t="s">
        <v>1071</v>
      </c>
      <c r="I310" s="28" t="s">
        <v>623</v>
      </c>
      <c r="J310" s="67" t="s">
        <v>1072</v>
      </c>
    </row>
    <row r="311" ht="42" customHeight="1" spans="1:10">
      <c r="A311" s="182" t="s">
        <v>435</v>
      </c>
      <c r="B311" s="28" t="s">
        <v>1058</v>
      </c>
      <c r="C311" s="28" t="s">
        <v>668</v>
      </c>
      <c r="D311" s="28" t="s">
        <v>669</v>
      </c>
      <c r="E311" s="67" t="s">
        <v>1073</v>
      </c>
      <c r="F311" s="28" t="s">
        <v>636</v>
      </c>
      <c r="G311" s="67" t="s">
        <v>1074</v>
      </c>
      <c r="H311" s="28" t="s">
        <v>653</v>
      </c>
      <c r="I311" s="28" t="s">
        <v>672</v>
      </c>
      <c r="J311" s="67" t="s">
        <v>1075</v>
      </c>
    </row>
    <row r="312" ht="42" customHeight="1" spans="1:10">
      <c r="A312" s="182" t="s">
        <v>435</v>
      </c>
      <c r="B312" s="28" t="s">
        <v>1058</v>
      </c>
      <c r="C312" s="28" t="s">
        <v>668</v>
      </c>
      <c r="D312" s="28" t="s">
        <v>669</v>
      </c>
      <c r="E312" s="67" t="s">
        <v>1076</v>
      </c>
      <c r="F312" s="28" t="s">
        <v>636</v>
      </c>
      <c r="G312" s="67" t="s">
        <v>949</v>
      </c>
      <c r="H312" s="28" t="s">
        <v>653</v>
      </c>
      <c r="I312" s="28" t="s">
        <v>672</v>
      </c>
      <c r="J312" s="67" t="s">
        <v>1077</v>
      </c>
    </row>
    <row r="313" ht="42" customHeight="1" spans="1:10">
      <c r="A313" s="182" t="s">
        <v>435</v>
      </c>
      <c r="B313" s="28" t="s">
        <v>1058</v>
      </c>
      <c r="C313" s="28" t="s">
        <v>668</v>
      </c>
      <c r="D313" s="28" t="s">
        <v>669</v>
      </c>
      <c r="E313" s="67" t="s">
        <v>1078</v>
      </c>
      <c r="F313" s="28" t="s">
        <v>636</v>
      </c>
      <c r="G313" s="67" t="s">
        <v>1074</v>
      </c>
      <c r="H313" s="28" t="s">
        <v>653</v>
      </c>
      <c r="I313" s="28" t="s">
        <v>672</v>
      </c>
      <c r="J313" s="67" t="s">
        <v>1079</v>
      </c>
    </row>
    <row r="314" ht="42" customHeight="1" spans="1:10">
      <c r="A314" s="182" t="s">
        <v>435</v>
      </c>
      <c r="B314" s="28" t="s">
        <v>1058</v>
      </c>
      <c r="C314" s="28" t="s">
        <v>668</v>
      </c>
      <c r="D314" s="28" t="s">
        <v>676</v>
      </c>
      <c r="E314" s="67" t="s">
        <v>1080</v>
      </c>
      <c r="F314" s="28" t="s">
        <v>636</v>
      </c>
      <c r="G314" s="67" t="s">
        <v>1081</v>
      </c>
      <c r="H314" s="28" t="s">
        <v>653</v>
      </c>
      <c r="I314" s="28" t="s">
        <v>672</v>
      </c>
      <c r="J314" s="67" t="s">
        <v>1080</v>
      </c>
    </row>
    <row r="315" ht="42" customHeight="1" spans="1:10">
      <c r="A315" s="182" t="s">
        <v>435</v>
      </c>
      <c r="B315" s="28" t="s">
        <v>1058</v>
      </c>
      <c r="C315" s="28" t="s">
        <v>668</v>
      </c>
      <c r="D315" s="28" t="s">
        <v>676</v>
      </c>
      <c r="E315" s="67" t="s">
        <v>1082</v>
      </c>
      <c r="F315" s="28" t="s">
        <v>636</v>
      </c>
      <c r="G315" s="67" t="s">
        <v>1083</v>
      </c>
      <c r="H315" s="28" t="s">
        <v>653</v>
      </c>
      <c r="I315" s="28" t="s">
        <v>672</v>
      </c>
      <c r="J315" s="67" t="s">
        <v>1082</v>
      </c>
    </row>
    <row r="316" ht="42" customHeight="1" spans="1:10">
      <c r="A316" s="182" t="s">
        <v>435</v>
      </c>
      <c r="B316" s="28" t="s">
        <v>1058</v>
      </c>
      <c r="C316" s="28" t="s">
        <v>679</v>
      </c>
      <c r="D316" s="28" t="s">
        <v>680</v>
      </c>
      <c r="E316" s="67" t="s">
        <v>826</v>
      </c>
      <c r="F316" s="28" t="s">
        <v>621</v>
      </c>
      <c r="G316" s="67" t="s">
        <v>626</v>
      </c>
      <c r="H316" s="28" t="s">
        <v>622</v>
      </c>
      <c r="I316" s="28" t="s">
        <v>623</v>
      </c>
      <c r="J316" s="67" t="s">
        <v>826</v>
      </c>
    </row>
    <row r="317" ht="42" customHeight="1" spans="1:10">
      <c r="A317" s="182" t="s">
        <v>447</v>
      </c>
      <c r="B317" s="28" t="s">
        <v>1084</v>
      </c>
      <c r="C317" s="28" t="s">
        <v>618</v>
      </c>
      <c r="D317" s="28" t="s">
        <v>619</v>
      </c>
      <c r="E317" s="67" t="s">
        <v>1085</v>
      </c>
      <c r="F317" s="28" t="s">
        <v>621</v>
      </c>
      <c r="G317" s="67" t="s">
        <v>1062</v>
      </c>
      <c r="H317" s="28" t="s">
        <v>638</v>
      </c>
      <c r="I317" s="28" t="s">
        <v>623</v>
      </c>
      <c r="J317" s="67" t="s">
        <v>1086</v>
      </c>
    </row>
    <row r="318" ht="42" customHeight="1" spans="1:10">
      <c r="A318" s="182" t="s">
        <v>447</v>
      </c>
      <c r="B318" s="28" t="s">
        <v>1084</v>
      </c>
      <c r="C318" s="28" t="s">
        <v>618</v>
      </c>
      <c r="D318" s="28" t="s">
        <v>655</v>
      </c>
      <c r="E318" s="67" t="s">
        <v>1087</v>
      </c>
      <c r="F318" s="28" t="s">
        <v>621</v>
      </c>
      <c r="G318" s="67" t="s">
        <v>1088</v>
      </c>
      <c r="H318" s="28" t="s">
        <v>622</v>
      </c>
      <c r="I318" s="28" t="s">
        <v>623</v>
      </c>
      <c r="J318" s="67" t="s">
        <v>1089</v>
      </c>
    </row>
    <row r="319" ht="42" customHeight="1" spans="1:10">
      <c r="A319" s="182" t="s">
        <v>447</v>
      </c>
      <c r="B319" s="28" t="s">
        <v>1084</v>
      </c>
      <c r="C319" s="28" t="s">
        <v>618</v>
      </c>
      <c r="D319" s="28" t="s">
        <v>655</v>
      </c>
      <c r="E319" s="67" t="s">
        <v>1090</v>
      </c>
      <c r="F319" s="28" t="s">
        <v>621</v>
      </c>
      <c r="G319" s="67" t="s">
        <v>1091</v>
      </c>
      <c r="H319" s="28" t="s">
        <v>622</v>
      </c>
      <c r="I319" s="28" t="s">
        <v>623</v>
      </c>
      <c r="J319" s="67" t="s">
        <v>1092</v>
      </c>
    </row>
    <row r="320" ht="42" customHeight="1" spans="1:10">
      <c r="A320" s="182" t="s">
        <v>447</v>
      </c>
      <c r="B320" s="28" t="s">
        <v>1084</v>
      </c>
      <c r="C320" s="28" t="s">
        <v>618</v>
      </c>
      <c r="D320" s="28" t="s">
        <v>701</v>
      </c>
      <c r="E320" s="67" t="s">
        <v>877</v>
      </c>
      <c r="F320" s="28" t="s">
        <v>636</v>
      </c>
      <c r="G320" s="67" t="s">
        <v>852</v>
      </c>
      <c r="H320" s="28" t="s">
        <v>653</v>
      </c>
      <c r="I320" s="28" t="s">
        <v>672</v>
      </c>
      <c r="J320" s="67" t="s">
        <v>878</v>
      </c>
    </row>
    <row r="321" ht="42" customHeight="1" spans="1:10">
      <c r="A321" s="182" t="s">
        <v>447</v>
      </c>
      <c r="B321" s="28" t="s">
        <v>1084</v>
      </c>
      <c r="C321" s="28" t="s">
        <v>618</v>
      </c>
      <c r="D321" s="28" t="s">
        <v>707</v>
      </c>
      <c r="E321" s="67" t="s">
        <v>708</v>
      </c>
      <c r="F321" s="28" t="s">
        <v>636</v>
      </c>
      <c r="G321" s="67" t="s">
        <v>1067</v>
      </c>
      <c r="H321" s="28" t="s">
        <v>1093</v>
      </c>
      <c r="I321" s="28" t="s">
        <v>623</v>
      </c>
      <c r="J321" s="67" t="s">
        <v>1094</v>
      </c>
    </row>
    <row r="322" ht="42" customHeight="1" spans="1:10">
      <c r="A322" s="182" t="s">
        <v>447</v>
      </c>
      <c r="B322" s="28" t="s">
        <v>1084</v>
      </c>
      <c r="C322" s="28" t="s">
        <v>668</v>
      </c>
      <c r="D322" s="28" t="s">
        <v>669</v>
      </c>
      <c r="E322" s="67" t="s">
        <v>1095</v>
      </c>
      <c r="F322" s="28" t="s">
        <v>636</v>
      </c>
      <c r="G322" s="67" t="s">
        <v>1096</v>
      </c>
      <c r="H322" s="28" t="s">
        <v>653</v>
      </c>
      <c r="I322" s="28" t="s">
        <v>672</v>
      </c>
      <c r="J322" s="67" t="s">
        <v>1097</v>
      </c>
    </row>
    <row r="323" ht="42" customHeight="1" spans="1:10">
      <c r="A323" s="182" t="s">
        <v>447</v>
      </c>
      <c r="B323" s="28" t="s">
        <v>1084</v>
      </c>
      <c r="C323" s="28" t="s">
        <v>668</v>
      </c>
      <c r="D323" s="28" t="s">
        <v>676</v>
      </c>
      <c r="E323" s="67" t="s">
        <v>1098</v>
      </c>
      <c r="F323" s="28" t="s">
        <v>636</v>
      </c>
      <c r="G323" s="67" t="s">
        <v>1096</v>
      </c>
      <c r="H323" s="28" t="s">
        <v>653</v>
      </c>
      <c r="I323" s="28" t="s">
        <v>672</v>
      </c>
      <c r="J323" s="67" t="s">
        <v>1099</v>
      </c>
    </row>
    <row r="324" ht="42" customHeight="1" spans="1:10">
      <c r="A324" s="182" t="s">
        <v>447</v>
      </c>
      <c r="B324" s="28" t="s">
        <v>1084</v>
      </c>
      <c r="C324" s="28" t="s">
        <v>679</v>
      </c>
      <c r="D324" s="28" t="s">
        <v>680</v>
      </c>
      <c r="E324" s="67" t="s">
        <v>1100</v>
      </c>
      <c r="F324" s="28" t="s">
        <v>621</v>
      </c>
      <c r="G324" s="67" t="s">
        <v>626</v>
      </c>
      <c r="H324" s="28" t="s">
        <v>622</v>
      </c>
      <c r="I324" s="28" t="s">
        <v>623</v>
      </c>
      <c r="J324" s="67" t="s">
        <v>1101</v>
      </c>
    </row>
    <row r="325" ht="42" customHeight="1" spans="1:10">
      <c r="A325" s="182" t="s">
        <v>457</v>
      </c>
      <c r="B325" s="28" t="s">
        <v>1102</v>
      </c>
      <c r="C325" s="28" t="s">
        <v>618</v>
      </c>
      <c r="D325" s="28" t="s">
        <v>619</v>
      </c>
      <c r="E325" s="67" t="s">
        <v>1103</v>
      </c>
      <c r="F325" s="28" t="s">
        <v>621</v>
      </c>
      <c r="G325" s="67" t="s">
        <v>114</v>
      </c>
      <c r="H325" s="28" t="s">
        <v>689</v>
      </c>
      <c r="I325" s="28" t="s">
        <v>623</v>
      </c>
      <c r="J325" s="67" t="s">
        <v>1104</v>
      </c>
    </row>
    <row r="326" ht="42" customHeight="1" spans="1:10">
      <c r="A326" s="182" t="s">
        <v>457</v>
      </c>
      <c r="B326" s="28" t="s">
        <v>1102</v>
      </c>
      <c r="C326" s="28" t="s">
        <v>618</v>
      </c>
      <c r="D326" s="28" t="s">
        <v>619</v>
      </c>
      <c r="E326" s="67" t="s">
        <v>1105</v>
      </c>
      <c r="F326" s="28" t="s">
        <v>636</v>
      </c>
      <c r="G326" s="67" t="s">
        <v>697</v>
      </c>
      <c r="H326" s="28" t="s">
        <v>622</v>
      </c>
      <c r="I326" s="28" t="s">
        <v>623</v>
      </c>
      <c r="J326" s="67" t="s">
        <v>1106</v>
      </c>
    </row>
    <row r="327" ht="42" customHeight="1" spans="1:10">
      <c r="A327" s="182" t="s">
        <v>457</v>
      </c>
      <c r="B327" s="28" t="s">
        <v>1102</v>
      </c>
      <c r="C327" s="28" t="s">
        <v>618</v>
      </c>
      <c r="D327" s="28" t="s">
        <v>619</v>
      </c>
      <c r="E327" s="67" t="s">
        <v>1107</v>
      </c>
      <c r="F327" s="28" t="s">
        <v>621</v>
      </c>
      <c r="G327" s="67" t="s">
        <v>1091</v>
      </c>
      <c r="H327" s="28" t="s">
        <v>622</v>
      </c>
      <c r="I327" s="28" t="s">
        <v>623</v>
      </c>
      <c r="J327" s="67" t="s">
        <v>1106</v>
      </c>
    </row>
    <row r="328" ht="42" customHeight="1" spans="1:10">
      <c r="A328" s="182" t="s">
        <v>457</v>
      </c>
      <c r="B328" s="28" t="s">
        <v>1102</v>
      </c>
      <c r="C328" s="28" t="s">
        <v>618</v>
      </c>
      <c r="D328" s="28" t="s">
        <v>619</v>
      </c>
      <c r="E328" s="67" t="s">
        <v>1108</v>
      </c>
      <c r="F328" s="28" t="s">
        <v>621</v>
      </c>
      <c r="G328" s="67" t="s">
        <v>626</v>
      </c>
      <c r="H328" s="28" t="s">
        <v>622</v>
      </c>
      <c r="I328" s="28" t="s">
        <v>623</v>
      </c>
      <c r="J328" s="67" t="s">
        <v>1109</v>
      </c>
    </row>
    <row r="329" ht="42" customHeight="1" spans="1:10">
      <c r="A329" s="182" t="s">
        <v>457</v>
      </c>
      <c r="B329" s="28" t="s">
        <v>1102</v>
      </c>
      <c r="C329" s="28" t="s">
        <v>618</v>
      </c>
      <c r="D329" s="28" t="s">
        <v>655</v>
      </c>
      <c r="E329" s="67" t="s">
        <v>1110</v>
      </c>
      <c r="F329" s="28" t="s">
        <v>621</v>
      </c>
      <c r="G329" s="67" t="s">
        <v>1048</v>
      </c>
      <c r="H329" s="28" t="s">
        <v>622</v>
      </c>
      <c r="I329" s="28" t="s">
        <v>623</v>
      </c>
      <c r="J329" s="67" t="s">
        <v>1111</v>
      </c>
    </row>
    <row r="330" ht="42" customHeight="1" spans="1:10">
      <c r="A330" s="182" t="s">
        <v>457</v>
      </c>
      <c r="B330" s="28" t="s">
        <v>1102</v>
      </c>
      <c r="C330" s="28" t="s">
        <v>618</v>
      </c>
      <c r="D330" s="28" t="s">
        <v>655</v>
      </c>
      <c r="E330" s="67" t="s">
        <v>1112</v>
      </c>
      <c r="F330" s="28" t="s">
        <v>621</v>
      </c>
      <c r="G330" s="67" t="s">
        <v>1091</v>
      </c>
      <c r="H330" s="28" t="s">
        <v>622</v>
      </c>
      <c r="I330" s="28" t="s">
        <v>623</v>
      </c>
      <c r="J330" s="67" t="s">
        <v>1113</v>
      </c>
    </row>
    <row r="331" ht="42" customHeight="1" spans="1:10">
      <c r="A331" s="182" t="s">
        <v>457</v>
      </c>
      <c r="B331" s="28" t="s">
        <v>1102</v>
      </c>
      <c r="C331" s="28" t="s">
        <v>618</v>
      </c>
      <c r="D331" s="28" t="s">
        <v>701</v>
      </c>
      <c r="E331" s="67" t="s">
        <v>979</v>
      </c>
      <c r="F331" s="28" t="s">
        <v>636</v>
      </c>
      <c r="G331" s="67" t="s">
        <v>703</v>
      </c>
      <c r="H331" s="28" t="s">
        <v>774</v>
      </c>
      <c r="I331" s="28" t="s">
        <v>623</v>
      </c>
      <c r="J331" s="67" t="s">
        <v>980</v>
      </c>
    </row>
    <row r="332" ht="42" customHeight="1" spans="1:10">
      <c r="A332" s="182" t="s">
        <v>457</v>
      </c>
      <c r="B332" s="28" t="s">
        <v>1102</v>
      </c>
      <c r="C332" s="28" t="s">
        <v>618</v>
      </c>
      <c r="D332" s="28" t="s">
        <v>707</v>
      </c>
      <c r="E332" s="67" t="s">
        <v>708</v>
      </c>
      <c r="F332" s="28" t="s">
        <v>694</v>
      </c>
      <c r="G332" s="67" t="s">
        <v>988</v>
      </c>
      <c r="H332" s="28" t="s">
        <v>710</v>
      </c>
      <c r="I332" s="28" t="s">
        <v>623</v>
      </c>
      <c r="J332" s="67" t="s">
        <v>1072</v>
      </c>
    </row>
    <row r="333" ht="42" customHeight="1" spans="1:10">
      <c r="A333" s="182" t="s">
        <v>457</v>
      </c>
      <c r="B333" s="28" t="s">
        <v>1102</v>
      </c>
      <c r="C333" s="28" t="s">
        <v>668</v>
      </c>
      <c r="D333" s="28" t="s">
        <v>669</v>
      </c>
      <c r="E333" s="67" t="s">
        <v>673</v>
      </c>
      <c r="F333" s="28" t="s">
        <v>621</v>
      </c>
      <c r="G333" s="67" t="s">
        <v>1114</v>
      </c>
      <c r="H333" s="28" t="s">
        <v>622</v>
      </c>
      <c r="I333" s="28" t="s">
        <v>623</v>
      </c>
      <c r="J333" s="67" t="s">
        <v>1115</v>
      </c>
    </row>
    <row r="334" ht="42" customHeight="1" spans="1:10">
      <c r="A334" s="182" t="s">
        <v>457</v>
      </c>
      <c r="B334" s="28" t="s">
        <v>1102</v>
      </c>
      <c r="C334" s="28" t="s">
        <v>668</v>
      </c>
      <c r="D334" s="28" t="s">
        <v>669</v>
      </c>
      <c r="E334" s="67" t="s">
        <v>1116</v>
      </c>
      <c r="F334" s="28" t="s">
        <v>621</v>
      </c>
      <c r="G334" s="67" t="s">
        <v>1033</v>
      </c>
      <c r="H334" s="28" t="s">
        <v>622</v>
      </c>
      <c r="I334" s="28" t="s">
        <v>623</v>
      </c>
      <c r="J334" s="67" t="s">
        <v>1117</v>
      </c>
    </row>
    <row r="335" ht="42" customHeight="1" spans="1:10">
      <c r="A335" s="182" t="s">
        <v>457</v>
      </c>
      <c r="B335" s="28" t="s">
        <v>1102</v>
      </c>
      <c r="C335" s="28" t="s">
        <v>679</v>
      </c>
      <c r="D335" s="28" t="s">
        <v>680</v>
      </c>
      <c r="E335" s="67" t="s">
        <v>680</v>
      </c>
      <c r="F335" s="28" t="s">
        <v>621</v>
      </c>
      <c r="G335" s="67" t="s">
        <v>626</v>
      </c>
      <c r="H335" s="28" t="s">
        <v>622</v>
      </c>
      <c r="I335" s="28" t="s">
        <v>623</v>
      </c>
      <c r="J335" s="67" t="s">
        <v>757</v>
      </c>
    </row>
    <row r="336" ht="42" customHeight="1" spans="1:10">
      <c r="A336" s="182" t="s">
        <v>461</v>
      </c>
      <c r="B336" s="28" t="s">
        <v>1118</v>
      </c>
      <c r="C336" s="28" t="s">
        <v>618</v>
      </c>
      <c r="D336" s="28" t="s">
        <v>619</v>
      </c>
      <c r="E336" s="67" t="s">
        <v>1119</v>
      </c>
      <c r="F336" s="28" t="s">
        <v>636</v>
      </c>
      <c r="G336" s="67">
        <v>1</v>
      </c>
      <c r="H336" s="28" t="s">
        <v>1120</v>
      </c>
      <c r="I336" s="28" t="s">
        <v>623</v>
      </c>
      <c r="J336" s="67" t="s">
        <v>1121</v>
      </c>
    </row>
    <row r="337" ht="42" customHeight="1" spans="1:10">
      <c r="A337" s="182" t="s">
        <v>461</v>
      </c>
      <c r="B337" s="28" t="s">
        <v>1118</v>
      </c>
      <c r="C337" s="28" t="s">
        <v>618</v>
      </c>
      <c r="D337" s="28" t="s">
        <v>655</v>
      </c>
      <c r="E337" s="67" t="s">
        <v>1122</v>
      </c>
      <c r="F337" s="28" t="s">
        <v>636</v>
      </c>
      <c r="G337" s="67" t="s">
        <v>697</v>
      </c>
      <c r="H337" s="28" t="s">
        <v>622</v>
      </c>
      <c r="I337" s="28" t="s">
        <v>623</v>
      </c>
      <c r="J337" s="67" t="s">
        <v>1123</v>
      </c>
    </row>
    <row r="338" ht="42" customHeight="1" spans="1:10">
      <c r="A338" s="182" t="s">
        <v>461</v>
      </c>
      <c r="B338" s="28" t="s">
        <v>1118</v>
      </c>
      <c r="C338" s="28" t="s">
        <v>618</v>
      </c>
      <c r="D338" s="28" t="s">
        <v>701</v>
      </c>
      <c r="E338" s="67" t="s">
        <v>816</v>
      </c>
      <c r="F338" s="28" t="s">
        <v>636</v>
      </c>
      <c r="G338" s="67" t="s">
        <v>852</v>
      </c>
      <c r="H338" s="28" t="s">
        <v>653</v>
      </c>
      <c r="I338" s="28" t="s">
        <v>672</v>
      </c>
      <c r="J338" s="67" t="s">
        <v>1124</v>
      </c>
    </row>
    <row r="339" ht="42" customHeight="1" spans="1:10">
      <c r="A339" s="182" t="s">
        <v>461</v>
      </c>
      <c r="B339" s="28" t="s">
        <v>1118</v>
      </c>
      <c r="C339" s="28" t="s">
        <v>618</v>
      </c>
      <c r="D339" s="28" t="s">
        <v>707</v>
      </c>
      <c r="E339" s="67" t="s">
        <v>708</v>
      </c>
      <c r="F339" s="28" t="s">
        <v>694</v>
      </c>
      <c r="G339" s="67" t="s">
        <v>988</v>
      </c>
      <c r="H339" s="28" t="s">
        <v>710</v>
      </c>
      <c r="I339" s="28" t="s">
        <v>623</v>
      </c>
      <c r="J339" s="67" t="s">
        <v>1125</v>
      </c>
    </row>
    <row r="340" ht="42" customHeight="1" spans="1:10">
      <c r="A340" s="182" t="s">
        <v>461</v>
      </c>
      <c r="B340" s="28" t="s">
        <v>1118</v>
      </c>
      <c r="C340" s="28" t="s">
        <v>668</v>
      </c>
      <c r="D340" s="28" t="s">
        <v>669</v>
      </c>
      <c r="E340" s="67" t="s">
        <v>1126</v>
      </c>
      <c r="F340" s="28" t="s">
        <v>636</v>
      </c>
      <c r="G340" s="67" t="s">
        <v>1081</v>
      </c>
      <c r="H340" s="28" t="s">
        <v>653</v>
      </c>
      <c r="I340" s="28" t="s">
        <v>672</v>
      </c>
      <c r="J340" s="67" t="s">
        <v>1127</v>
      </c>
    </row>
    <row r="341" ht="42" customHeight="1" spans="1:10">
      <c r="A341" s="182" t="s">
        <v>461</v>
      </c>
      <c r="B341" s="28" t="s">
        <v>1118</v>
      </c>
      <c r="C341" s="28" t="s">
        <v>679</v>
      </c>
      <c r="D341" s="28" t="s">
        <v>680</v>
      </c>
      <c r="E341" s="67" t="s">
        <v>680</v>
      </c>
      <c r="F341" s="28" t="s">
        <v>621</v>
      </c>
      <c r="G341" s="67" t="s">
        <v>626</v>
      </c>
      <c r="H341" s="28" t="s">
        <v>622</v>
      </c>
      <c r="I341" s="28" t="s">
        <v>623</v>
      </c>
      <c r="J341" s="67" t="s">
        <v>1128</v>
      </c>
    </row>
    <row r="342" ht="42" customHeight="1" spans="1:10">
      <c r="A342" s="182" t="s">
        <v>459</v>
      </c>
      <c r="B342" s="28" t="s">
        <v>1129</v>
      </c>
      <c r="C342" s="28" t="s">
        <v>618</v>
      </c>
      <c r="D342" s="28" t="s">
        <v>619</v>
      </c>
      <c r="E342" s="67" t="s">
        <v>1130</v>
      </c>
      <c r="F342" s="28" t="s">
        <v>1131</v>
      </c>
      <c r="G342" s="67" t="s">
        <v>688</v>
      </c>
      <c r="H342" s="28" t="s">
        <v>622</v>
      </c>
      <c r="I342" s="28" t="s">
        <v>623</v>
      </c>
      <c r="J342" s="67" t="s">
        <v>1130</v>
      </c>
    </row>
    <row r="343" ht="42" customHeight="1" spans="1:10">
      <c r="A343" s="182" t="s">
        <v>459</v>
      </c>
      <c r="B343" s="28" t="s">
        <v>1129</v>
      </c>
      <c r="C343" s="28" t="s">
        <v>618</v>
      </c>
      <c r="D343" s="28" t="s">
        <v>619</v>
      </c>
      <c r="E343" s="67" t="s">
        <v>1132</v>
      </c>
      <c r="F343" s="28" t="s">
        <v>621</v>
      </c>
      <c r="G343" s="67" t="s">
        <v>626</v>
      </c>
      <c r="H343" s="28" t="s">
        <v>622</v>
      </c>
      <c r="I343" s="28" t="s">
        <v>623</v>
      </c>
      <c r="J343" s="67" t="s">
        <v>1132</v>
      </c>
    </row>
    <row r="344" ht="42" customHeight="1" spans="1:10">
      <c r="A344" s="182" t="s">
        <v>459</v>
      </c>
      <c r="B344" s="28" t="s">
        <v>1129</v>
      </c>
      <c r="C344" s="28" t="s">
        <v>618</v>
      </c>
      <c r="D344" s="28" t="s">
        <v>619</v>
      </c>
      <c r="E344" s="67" t="s">
        <v>1133</v>
      </c>
      <c r="F344" s="28" t="s">
        <v>621</v>
      </c>
      <c r="G344" s="67" t="s">
        <v>626</v>
      </c>
      <c r="H344" s="28" t="s">
        <v>622</v>
      </c>
      <c r="I344" s="28" t="s">
        <v>623</v>
      </c>
      <c r="J344" s="67" t="s">
        <v>1133</v>
      </c>
    </row>
    <row r="345" ht="42" customHeight="1" spans="1:10">
      <c r="A345" s="182" t="s">
        <v>459</v>
      </c>
      <c r="B345" s="28" t="s">
        <v>1129</v>
      </c>
      <c r="C345" s="28" t="s">
        <v>618</v>
      </c>
      <c r="D345" s="28" t="s">
        <v>619</v>
      </c>
      <c r="E345" s="67" t="s">
        <v>1134</v>
      </c>
      <c r="F345" s="28" t="s">
        <v>621</v>
      </c>
      <c r="G345" s="67" t="s">
        <v>666</v>
      </c>
      <c r="H345" s="28" t="s">
        <v>622</v>
      </c>
      <c r="I345" s="28" t="s">
        <v>623</v>
      </c>
      <c r="J345" s="67" t="s">
        <v>1134</v>
      </c>
    </row>
    <row r="346" ht="42" customHeight="1" spans="1:10">
      <c r="A346" s="182" t="s">
        <v>459</v>
      </c>
      <c r="B346" s="28" t="s">
        <v>1129</v>
      </c>
      <c r="C346" s="28" t="s">
        <v>618</v>
      </c>
      <c r="D346" s="28" t="s">
        <v>619</v>
      </c>
      <c r="E346" s="67" t="s">
        <v>1135</v>
      </c>
      <c r="F346" s="28" t="s">
        <v>621</v>
      </c>
      <c r="G346" s="67" t="s">
        <v>626</v>
      </c>
      <c r="H346" s="28" t="s">
        <v>622</v>
      </c>
      <c r="I346" s="28" t="s">
        <v>623</v>
      </c>
      <c r="J346" s="67" t="s">
        <v>1135</v>
      </c>
    </row>
    <row r="347" ht="42" customHeight="1" spans="1:10">
      <c r="A347" s="182" t="s">
        <v>459</v>
      </c>
      <c r="B347" s="28" t="s">
        <v>1129</v>
      </c>
      <c r="C347" s="28" t="s">
        <v>618</v>
      </c>
      <c r="D347" s="28" t="s">
        <v>619</v>
      </c>
      <c r="E347" s="67" t="s">
        <v>1136</v>
      </c>
      <c r="F347" s="28" t="s">
        <v>621</v>
      </c>
      <c r="G347" s="67" t="s">
        <v>626</v>
      </c>
      <c r="H347" s="28" t="s">
        <v>622</v>
      </c>
      <c r="I347" s="28" t="s">
        <v>623</v>
      </c>
      <c r="J347" s="67" t="s">
        <v>1136</v>
      </c>
    </row>
    <row r="348" ht="42" customHeight="1" spans="1:10">
      <c r="A348" s="182" t="s">
        <v>459</v>
      </c>
      <c r="B348" s="28" t="s">
        <v>1129</v>
      </c>
      <c r="C348" s="28" t="s">
        <v>618</v>
      </c>
      <c r="D348" s="28" t="s">
        <v>619</v>
      </c>
      <c r="E348" s="67" t="s">
        <v>1137</v>
      </c>
      <c r="F348" s="28" t="s">
        <v>621</v>
      </c>
      <c r="G348" s="67" t="s">
        <v>631</v>
      </c>
      <c r="H348" s="28" t="s">
        <v>622</v>
      </c>
      <c r="I348" s="28" t="s">
        <v>623</v>
      </c>
      <c r="J348" s="67" t="s">
        <v>1137</v>
      </c>
    </row>
    <row r="349" ht="42" customHeight="1" spans="1:10">
      <c r="A349" s="182" t="s">
        <v>459</v>
      </c>
      <c r="B349" s="28" t="s">
        <v>1129</v>
      </c>
      <c r="C349" s="28" t="s">
        <v>618</v>
      </c>
      <c r="D349" s="28" t="s">
        <v>655</v>
      </c>
      <c r="E349" s="67" t="s">
        <v>1138</v>
      </c>
      <c r="F349" s="28" t="s">
        <v>621</v>
      </c>
      <c r="G349" s="67" t="s">
        <v>666</v>
      </c>
      <c r="H349" s="28" t="s">
        <v>622</v>
      </c>
      <c r="I349" s="28" t="s">
        <v>623</v>
      </c>
      <c r="J349" s="67" t="s">
        <v>1139</v>
      </c>
    </row>
    <row r="350" ht="42" customHeight="1" spans="1:10">
      <c r="A350" s="182" t="s">
        <v>459</v>
      </c>
      <c r="B350" s="28" t="s">
        <v>1129</v>
      </c>
      <c r="C350" s="28" t="s">
        <v>618</v>
      </c>
      <c r="D350" s="28" t="s">
        <v>655</v>
      </c>
      <c r="E350" s="67" t="s">
        <v>1140</v>
      </c>
      <c r="F350" s="28" t="s">
        <v>636</v>
      </c>
      <c r="G350" s="67" t="s">
        <v>943</v>
      </c>
      <c r="H350" s="28" t="s">
        <v>944</v>
      </c>
      <c r="I350" s="28" t="s">
        <v>623</v>
      </c>
      <c r="J350" s="67" t="s">
        <v>1140</v>
      </c>
    </row>
    <row r="351" ht="42" customHeight="1" spans="1:10">
      <c r="A351" s="182" t="s">
        <v>459</v>
      </c>
      <c r="B351" s="28" t="s">
        <v>1129</v>
      </c>
      <c r="C351" s="28" t="s">
        <v>618</v>
      </c>
      <c r="D351" s="28" t="s">
        <v>655</v>
      </c>
      <c r="E351" s="67" t="s">
        <v>1141</v>
      </c>
      <c r="F351" s="28" t="s">
        <v>621</v>
      </c>
      <c r="G351" s="67" t="s">
        <v>666</v>
      </c>
      <c r="H351" s="28" t="s">
        <v>622</v>
      </c>
      <c r="I351" s="28" t="s">
        <v>623</v>
      </c>
      <c r="J351" s="67" t="s">
        <v>1141</v>
      </c>
    </row>
    <row r="352" ht="42" customHeight="1" spans="1:10">
      <c r="A352" s="182" t="s">
        <v>459</v>
      </c>
      <c r="B352" s="28" t="s">
        <v>1129</v>
      </c>
      <c r="C352" s="28" t="s">
        <v>618</v>
      </c>
      <c r="D352" s="28" t="s">
        <v>701</v>
      </c>
      <c r="E352" s="67" t="s">
        <v>1142</v>
      </c>
      <c r="F352" s="28" t="s">
        <v>636</v>
      </c>
      <c r="G352" s="67">
        <v>1</v>
      </c>
      <c r="H352" s="28" t="s">
        <v>774</v>
      </c>
      <c r="I352" s="28" t="s">
        <v>623</v>
      </c>
      <c r="J352" s="67" t="s">
        <v>1143</v>
      </c>
    </row>
    <row r="353" ht="42" customHeight="1" spans="1:10">
      <c r="A353" s="182" t="s">
        <v>459</v>
      </c>
      <c r="B353" s="28" t="s">
        <v>1129</v>
      </c>
      <c r="C353" s="28" t="s">
        <v>618</v>
      </c>
      <c r="D353" s="28" t="s">
        <v>707</v>
      </c>
      <c r="E353" s="67" t="s">
        <v>708</v>
      </c>
      <c r="F353" s="28" t="s">
        <v>694</v>
      </c>
      <c r="G353" s="67" t="s">
        <v>988</v>
      </c>
      <c r="H353" s="28" t="s">
        <v>710</v>
      </c>
      <c r="I353" s="28" t="s">
        <v>623</v>
      </c>
      <c r="J353" s="67" t="s">
        <v>1072</v>
      </c>
    </row>
    <row r="354" ht="42" customHeight="1" spans="1:10">
      <c r="A354" s="182" t="s">
        <v>459</v>
      </c>
      <c r="B354" s="28" t="s">
        <v>1129</v>
      </c>
      <c r="C354" s="28" t="s">
        <v>668</v>
      </c>
      <c r="D354" s="28" t="s">
        <v>669</v>
      </c>
      <c r="E354" s="67" t="s">
        <v>1144</v>
      </c>
      <c r="F354" s="28" t="s">
        <v>621</v>
      </c>
      <c r="G354" s="67" t="s">
        <v>1145</v>
      </c>
      <c r="H354" s="28" t="s">
        <v>622</v>
      </c>
      <c r="I354" s="28" t="s">
        <v>623</v>
      </c>
      <c r="J354" s="67" t="s">
        <v>1146</v>
      </c>
    </row>
    <row r="355" ht="42" customHeight="1" spans="1:10">
      <c r="A355" s="182" t="s">
        <v>459</v>
      </c>
      <c r="B355" s="28" t="s">
        <v>1129</v>
      </c>
      <c r="C355" s="28" t="s">
        <v>668</v>
      </c>
      <c r="D355" s="28" t="s">
        <v>669</v>
      </c>
      <c r="E355" s="67" t="s">
        <v>1147</v>
      </c>
      <c r="F355" s="28" t="s">
        <v>694</v>
      </c>
      <c r="G355" s="67" t="s">
        <v>120</v>
      </c>
      <c r="H355" s="28" t="s">
        <v>872</v>
      </c>
      <c r="I355" s="28" t="s">
        <v>623</v>
      </c>
      <c r="J355" s="67" t="s">
        <v>1148</v>
      </c>
    </row>
    <row r="356" ht="42" customHeight="1" spans="1:10">
      <c r="A356" s="182" t="s">
        <v>459</v>
      </c>
      <c r="B356" s="28" t="s">
        <v>1129</v>
      </c>
      <c r="C356" s="28" t="s">
        <v>668</v>
      </c>
      <c r="D356" s="28" t="s">
        <v>669</v>
      </c>
      <c r="E356" s="67" t="s">
        <v>1149</v>
      </c>
      <c r="F356" s="28" t="s">
        <v>694</v>
      </c>
      <c r="G356" s="67" t="s">
        <v>122</v>
      </c>
      <c r="H356" s="28" t="s">
        <v>872</v>
      </c>
      <c r="I356" s="28" t="s">
        <v>623</v>
      </c>
      <c r="J356" s="67" t="s">
        <v>1150</v>
      </c>
    </row>
    <row r="357" ht="42" customHeight="1" spans="1:10">
      <c r="A357" s="182" t="s">
        <v>459</v>
      </c>
      <c r="B357" s="28" t="s">
        <v>1129</v>
      </c>
      <c r="C357" s="28" t="s">
        <v>668</v>
      </c>
      <c r="D357" s="28" t="s">
        <v>669</v>
      </c>
      <c r="E357" s="67" t="s">
        <v>1151</v>
      </c>
      <c r="F357" s="28" t="s">
        <v>636</v>
      </c>
      <c r="G357" s="67" t="s">
        <v>1152</v>
      </c>
      <c r="H357" s="28" t="s">
        <v>653</v>
      </c>
      <c r="I357" s="28" t="s">
        <v>672</v>
      </c>
      <c r="J357" s="67" t="s">
        <v>1151</v>
      </c>
    </row>
    <row r="358" ht="42" customHeight="1" spans="1:10">
      <c r="A358" s="182" t="s">
        <v>459</v>
      </c>
      <c r="B358" s="28" t="s">
        <v>1129</v>
      </c>
      <c r="C358" s="28" t="s">
        <v>668</v>
      </c>
      <c r="D358" s="28" t="s">
        <v>669</v>
      </c>
      <c r="E358" s="67" t="s">
        <v>1153</v>
      </c>
      <c r="F358" s="28" t="s">
        <v>636</v>
      </c>
      <c r="G358" s="67" t="s">
        <v>1154</v>
      </c>
      <c r="H358" s="28" t="s">
        <v>653</v>
      </c>
      <c r="I358" s="28" t="s">
        <v>672</v>
      </c>
      <c r="J358" s="67" t="s">
        <v>1153</v>
      </c>
    </row>
    <row r="359" ht="42" customHeight="1" spans="1:10">
      <c r="A359" s="182" t="s">
        <v>459</v>
      </c>
      <c r="B359" s="28" t="s">
        <v>1129</v>
      </c>
      <c r="C359" s="28" t="s">
        <v>668</v>
      </c>
      <c r="D359" s="28" t="s">
        <v>676</v>
      </c>
      <c r="E359" s="67" t="s">
        <v>673</v>
      </c>
      <c r="F359" s="28" t="s">
        <v>636</v>
      </c>
      <c r="G359" s="67" t="s">
        <v>1155</v>
      </c>
      <c r="H359" s="28" t="s">
        <v>653</v>
      </c>
      <c r="I359" s="28" t="s">
        <v>672</v>
      </c>
      <c r="J359" s="67" t="s">
        <v>673</v>
      </c>
    </row>
    <row r="360" ht="42" customHeight="1" spans="1:10">
      <c r="A360" s="182" t="s">
        <v>459</v>
      </c>
      <c r="B360" s="28" t="s">
        <v>1129</v>
      </c>
      <c r="C360" s="28" t="s">
        <v>679</v>
      </c>
      <c r="D360" s="28" t="s">
        <v>680</v>
      </c>
      <c r="E360" s="67" t="s">
        <v>1156</v>
      </c>
      <c r="F360" s="28" t="s">
        <v>621</v>
      </c>
      <c r="G360" s="67" t="s">
        <v>626</v>
      </c>
      <c r="H360" s="28" t="s">
        <v>622</v>
      </c>
      <c r="I360" s="28" t="s">
        <v>623</v>
      </c>
      <c r="J360" s="67" t="s">
        <v>1157</v>
      </c>
    </row>
    <row r="361" ht="42" customHeight="1" spans="1:10">
      <c r="A361" s="182" t="s">
        <v>431</v>
      </c>
      <c r="B361" s="28" t="s">
        <v>1158</v>
      </c>
      <c r="C361" s="28" t="s">
        <v>618</v>
      </c>
      <c r="D361" s="28" t="s">
        <v>619</v>
      </c>
      <c r="E361" s="67" t="s">
        <v>956</v>
      </c>
      <c r="F361" s="28" t="s">
        <v>621</v>
      </c>
      <c r="G361" s="67" t="s">
        <v>666</v>
      </c>
      <c r="H361" s="28" t="s">
        <v>622</v>
      </c>
      <c r="I361" s="28" t="s">
        <v>623</v>
      </c>
      <c r="J361" s="67" t="s">
        <v>957</v>
      </c>
    </row>
    <row r="362" ht="42" customHeight="1" spans="1:10">
      <c r="A362" s="182" t="s">
        <v>431</v>
      </c>
      <c r="B362" s="28" t="s">
        <v>1158</v>
      </c>
      <c r="C362" s="28" t="s">
        <v>618</v>
      </c>
      <c r="D362" s="28" t="s">
        <v>619</v>
      </c>
      <c r="E362" s="67" t="s">
        <v>958</v>
      </c>
      <c r="F362" s="28" t="s">
        <v>621</v>
      </c>
      <c r="G362" s="67" t="s">
        <v>959</v>
      </c>
      <c r="H362" s="28" t="s">
        <v>638</v>
      </c>
      <c r="I362" s="28" t="s">
        <v>623</v>
      </c>
      <c r="J362" s="67" t="s">
        <v>1159</v>
      </c>
    </row>
    <row r="363" ht="42" customHeight="1" spans="1:10">
      <c r="A363" s="182" t="s">
        <v>431</v>
      </c>
      <c r="B363" s="28" t="s">
        <v>1158</v>
      </c>
      <c r="C363" s="28" t="s">
        <v>618</v>
      </c>
      <c r="D363" s="28" t="s">
        <v>655</v>
      </c>
      <c r="E363" s="67" t="s">
        <v>961</v>
      </c>
      <c r="F363" s="28" t="s">
        <v>621</v>
      </c>
      <c r="G363" s="67" t="s">
        <v>626</v>
      </c>
      <c r="H363" s="28" t="s">
        <v>622</v>
      </c>
      <c r="I363" s="28" t="s">
        <v>623</v>
      </c>
      <c r="J363" s="67" t="s">
        <v>1160</v>
      </c>
    </row>
    <row r="364" ht="42" customHeight="1" spans="1:10">
      <c r="A364" s="182" t="s">
        <v>431</v>
      </c>
      <c r="B364" s="28" t="s">
        <v>1158</v>
      </c>
      <c r="C364" s="28" t="s">
        <v>618</v>
      </c>
      <c r="D364" s="28" t="s">
        <v>701</v>
      </c>
      <c r="E364" s="67" t="s">
        <v>963</v>
      </c>
      <c r="F364" s="28" t="s">
        <v>636</v>
      </c>
      <c r="G364" s="67" t="s">
        <v>697</v>
      </c>
      <c r="H364" s="28" t="s">
        <v>622</v>
      </c>
      <c r="I364" s="28" t="s">
        <v>623</v>
      </c>
      <c r="J364" s="67" t="s">
        <v>964</v>
      </c>
    </row>
    <row r="365" ht="42" customHeight="1" spans="1:10">
      <c r="A365" s="182" t="s">
        <v>431</v>
      </c>
      <c r="B365" s="28" t="s">
        <v>1158</v>
      </c>
      <c r="C365" s="28" t="s">
        <v>668</v>
      </c>
      <c r="D365" s="28" t="s">
        <v>669</v>
      </c>
      <c r="E365" s="67" t="s">
        <v>965</v>
      </c>
      <c r="F365" s="28" t="s">
        <v>621</v>
      </c>
      <c r="G365" s="67" t="s">
        <v>631</v>
      </c>
      <c r="H365" s="28" t="s">
        <v>622</v>
      </c>
      <c r="I365" s="28" t="s">
        <v>623</v>
      </c>
      <c r="J365" s="67" t="s">
        <v>1161</v>
      </c>
    </row>
    <row r="366" ht="42" customHeight="1" spans="1:10">
      <c r="A366" s="182" t="s">
        <v>431</v>
      </c>
      <c r="B366" s="28" t="s">
        <v>1158</v>
      </c>
      <c r="C366" s="28" t="s">
        <v>679</v>
      </c>
      <c r="D366" s="28" t="s">
        <v>680</v>
      </c>
      <c r="E366" s="67" t="s">
        <v>967</v>
      </c>
      <c r="F366" s="28" t="s">
        <v>621</v>
      </c>
      <c r="G366" s="67" t="s">
        <v>631</v>
      </c>
      <c r="H366" s="28" t="s">
        <v>622</v>
      </c>
      <c r="I366" s="28" t="s">
        <v>623</v>
      </c>
      <c r="J366" s="67" t="s">
        <v>757</v>
      </c>
    </row>
    <row r="367" ht="42" customHeight="1" spans="1:10">
      <c r="A367" s="181" t="s">
        <v>77</v>
      </c>
      <c r="B367" s="32"/>
      <c r="C367" s="32"/>
      <c r="D367" s="32"/>
      <c r="E367" s="32"/>
      <c r="F367" s="32"/>
      <c r="G367" s="32"/>
      <c r="H367" s="32"/>
      <c r="I367" s="32"/>
      <c r="J367" s="32"/>
    </row>
    <row r="368" ht="42" customHeight="1" spans="1:10">
      <c r="A368" s="182" t="s">
        <v>523</v>
      </c>
      <c r="B368" s="28" t="s">
        <v>1162</v>
      </c>
      <c r="C368" s="28" t="s">
        <v>618</v>
      </c>
      <c r="D368" s="28" t="s">
        <v>619</v>
      </c>
      <c r="E368" s="67" t="s">
        <v>1163</v>
      </c>
      <c r="F368" s="28" t="s">
        <v>636</v>
      </c>
      <c r="G368" s="67" t="s">
        <v>1164</v>
      </c>
      <c r="H368" s="28" t="s">
        <v>1165</v>
      </c>
      <c r="I368" s="28" t="s">
        <v>623</v>
      </c>
      <c r="J368" s="67" t="s">
        <v>1166</v>
      </c>
    </row>
    <row r="369" ht="42" customHeight="1" spans="1:10">
      <c r="A369" s="182" t="s">
        <v>523</v>
      </c>
      <c r="B369" s="28" t="s">
        <v>1162</v>
      </c>
      <c r="C369" s="28" t="s">
        <v>618</v>
      </c>
      <c r="D369" s="28" t="s">
        <v>655</v>
      </c>
      <c r="E369" s="67" t="s">
        <v>1167</v>
      </c>
      <c r="F369" s="28" t="s">
        <v>621</v>
      </c>
      <c r="G369" s="67" t="s">
        <v>626</v>
      </c>
      <c r="H369" s="28" t="s">
        <v>622</v>
      </c>
      <c r="I369" s="28" t="s">
        <v>623</v>
      </c>
      <c r="J369" s="67" t="s">
        <v>1168</v>
      </c>
    </row>
    <row r="370" ht="42" customHeight="1" spans="1:10">
      <c r="A370" s="182" t="s">
        <v>523</v>
      </c>
      <c r="B370" s="28" t="s">
        <v>1162</v>
      </c>
      <c r="C370" s="28" t="s">
        <v>618</v>
      </c>
      <c r="D370" s="28" t="s">
        <v>701</v>
      </c>
      <c r="E370" s="67" t="s">
        <v>1169</v>
      </c>
      <c r="F370" s="28" t="s">
        <v>636</v>
      </c>
      <c r="G370" s="67" t="s">
        <v>1170</v>
      </c>
      <c r="H370" s="28" t="s">
        <v>774</v>
      </c>
      <c r="I370" s="28" t="s">
        <v>623</v>
      </c>
      <c r="J370" s="67" t="s">
        <v>1171</v>
      </c>
    </row>
    <row r="371" ht="42" customHeight="1" spans="1:10">
      <c r="A371" s="182" t="s">
        <v>523</v>
      </c>
      <c r="B371" s="28" t="s">
        <v>1162</v>
      </c>
      <c r="C371" s="28" t="s">
        <v>668</v>
      </c>
      <c r="D371" s="28" t="s">
        <v>725</v>
      </c>
      <c r="E371" s="67" t="s">
        <v>858</v>
      </c>
      <c r="F371" s="28" t="s">
        <v>636</v>
      </c>
      <c r="G371" s="67" t="s">
        <v>859</v>
      </c>
      <c r="H371" s="28" t="s">
        <v>653</v>
      </c>
      <c r="I371" s="28" t="s">
        <v>672</v>
      </c>
      <c r="J371" s="67" t="s">
        <v>1172</v>
      </c>
    </row>
    <row r="372" ht="42" customHeight="1" spans="1:10">
      <c r="A372" s="182" t="s">
        <v>523</v>
      </c>
      <c r="B372" s="28" t="s">
        <v>1162</v>
      </c>
      <c r="C372" s="28" t="s">
        <v>679</v>
      </c>
      <c r="D372" s="28" t="s">
        <v>680</v>
      </c>
      <c r="E372" s="67" t="s">
        <v>863</v>
      </c>
      <c r="F372" s="28" t="s">
        <v>621</v>
      </c>
      <c r="G372" s="67" t="s">
        <v>626</v>
      </c>
      <c r="H372" s="28" t="s">
        <v>622</v>
      </c>
      <c r="I372" s="28" t="s">
        <v>623</v>
      </c>
      <c r="J372" s="67" t="s">
        <v>864</v>
      </c>
    </row>
    <row r="373" ht="42" customHeight="1" spans="1:10">
      <c r="A373" s="182" t="s">
        <v>523</v>
      </c>
      <c r="B373" s="28" t="s">
        <v>1162</v>
      </c>
      <c r="C373" s="28" t="s">
        <v>679</v>
      </c>
      <c r="D373" s="28" t="s">
        <v>680</v>
      </c>
      <c r="E373" s="67" t="s">
        <v>861</v>
      </c>
      <c r="F373" s="28" t="s">
        <v>636</v>
      </c>
      <c r="G373" s="67" t="s">
        <v>626</v>
      </c>
      <c r="H373" s="28" t="s">
        <v>622</v>
      </c>
      <c r="I373" s="28" t="s">
        <v>623</v>
      </c>
      <c r="J373" s="67" t="s">
        <v>1173</v>
      </c>
    </row>
    <row r="374" ht="42" customHeight="1" spans="1:10">
      <c r="A374" s="182" t="s">
        <v>527</v>
      </c>
      <c r="B374" s="28" t="s">
        <v>1174</v>
      </c>
      <c r="C374" s="28" t="s">
        <v>618</v>
      </c>
      <c r="D374" s="28" t="s">
        <v>619</v>
      </c>
      <c r="E374" s="67" t="s">
        <v>1175</v>
      </c>
      <c r="F374" s="28" t="s">
        <v>621</v>
      </c>
      <c r="G374" s="67" t="s">
        <v>1176</v>
      </c>
      <c r="H374" s="28" t="s">
        <v>1177</v>
      </c>
      <c r="I374" s="28" t="s">
        <v>623</v>
      </c>
      <c r="J374" s="67" t="s">
        <v>1178</v>
      </c>
    </row>
    <row r="375" ht="42" customHeight="1" spans="1:10">
      <c r="A375" s="182" t="s">
        <v>527</v>
      </c>
      <c r="B375" s="28" t="s">
        <v>1174</v>
      </c>
      <c r="C375" s="28" t="s">
        <v>618</v>
      </c>
      <c r="D375" s="28" t="s">
        <v>619</v>
      </c>
      <c r="E375" s="67" t="s">
        <v>1179</v>
      </c>
      <c r="F375" s="28" t="s">
        <v>621</v>
      </c>
      <c r="G375" s="67" t="s">
        <v>111</v>
      </c>
      <c r="H375" s="28" t="s">
        <v>1180</v>
      </c>
      <c r="I375" s="28" t="s">
        <v>623</v>
      </c>
      <c r="J375" s="67" t="s">
        <v>1181</v>
      </c>
    </row>
    <row r="376" ht="42" customHeight="1" spans="1:10">
      <c r="A376" s="182" t="s">
        <v>527</v>
      </c>
      <c r="B376" s="28" t="s">
        <v>1174</v>
      </c>
      <c r="C376" s="28" t="s">
        <v>618</v>
      </c>
      <c r="D376" s="28" t="s">
        <v>619</v>
      </c>
      <c r="E376" s="67" t="s">
        <v>1182</v>
      </c>
      <c r="F376" s="28" t="s">
        <v>621</v>
      </c>
      <c r="G376" s="67" t="s">
        <v>1183</v>
      </c>
      <c r="H376" s="28" t="s">
        <v>720</v>
      </c>
      <c r="I376" s="28" t="s">
        <v>623</v>
      </c>
      <c r="J376" s="67" t="s">
        <v>1184</v>
      </c>
    </row>
    <row r="377" ht="42" customHeight="1" spans="1:10">
      <c r="A377" s="182" t="s">
        <v>527</v>
      </c>
      <c r="B377" s="28" t="s">
        <v>1174</v>
      </c>
      <c r="C377" s="28" t="s">
        <v>618</v>
      </c>
      <c r="D377" s="28" t="s">
        <v>619</v>
      </c>
      <c r="E377" s="67" t="s">
        <v>1185</v>
      </c>
      <c r="F377" s="28" t="s">
        <v>621</v>
      </c>
      <c r="G377" s="67" t="s">
        <v>1186</v>
      </c>
      <c r="H377" s="28" t="s">
        <v>1187</v>
      </c>
      <c r="I377" s="28" t="s">
        <v>623</v>
      </c>
      <c r="J377" s="67" t="s">
        <v>1188</v>
      </c>
    </row>
    <row r="378" ht="42" customHeight="1" spans="1:10">
      <c r="A378" s="182" t="s">
        <v>527</v>
      </c>
      <c r="B378" s="28" t="s">
        <v>1174</v>
      </c>
      <c r="C378" s="28" t="s">
        <v>618</v>
      </c>
      <c r="D378" s="28" t="s">
        <v>619</v>
      </c>
      <c r="E378" s="67" t="s">
        <v>1189</v>
      </c>
      <c r="F378" s="28" t="s">
        <v>621</v>
      </c>
      <c r="G378" s="67" t="s">
        <v>1190</v>
      </c>
      <c r="H378" s="28" t="s">
        <v>689</v>
      </c>
      <c r="I378" s="28" t="s">
        <v>623</v>
      </c>
      <c r="J378" s="67" t="s">
        <v>1191</v>
      </c>
    </row>
    <row r="379" ht="42" customHeight="1" spans="1:10">
      <c r="A379" s="182" t="s">
        <v>527</v>
      </c>
      <c r="B379" s="28" t="s">
        <v>1174</v>
      </c>
      <c r="C379" s="28" t="s">
        <v>618</v>
      </c>
      <c r="D379" s="28" t="s">
        <v>619</v>
      </c>
      <c r="E379" s="67" t="s">
        <v>1192</v>
      </c>
      <c r="F379" s="28" t="s">
        <v>621</v>
      </c>
      <c r="G379" s="67" t="s">
        <v>1190</v>
      </c>
      <c r="H379" s="28" t="s">
        <v>689</v>
      </c>
      <c r="I379" s="28" t="s">
        <v>623</v>
      </c>
      <c r="J379" s="67" t="s">
        <v>1193</v>
      </c>
    </row>
    <row r="380" ht="42" customHeight="1" spans="1:10">
      <c r="A380" s="182" t="s">
        <v>527</v>
      </c>
      <c r="B380" s="28" t="s">
        <v>1174</v>
      </c>
      <c r="C380" s="28" t="s">
        <v>618</v>
      </c>
      <c r="D380" s="28" t="s">
        <v>619</v>
      </c>
      <c r="E380" s="67" t="s">
        <v>1194</v>
      </c>
      <c r="F380" s="28" t="s">
        <v>621</v>
      </c>
      <c r="G380" s="67" t="s">
        <v>1195</v>
      </c>
      <c r="H380" s="28" t="s">
        <v>638</v>
      </c>
      <c r="I380" s="28" t="s">
        <v>623</v>
      </c>
      <c r="J380" s="67" t="s">
        <v>1196</v>
      </c>
    </row>
    <row r="381" ht="42" customHeight="1" spans="1:10">
      <c r="A381" s="182" t="s">
        <v>527</v>
      </c>
      <c r="B381" s="28" t="s">
        <v>1174</v>
      </c>
      <c r="C381" s="28" t="s">
        <v>618</v>
      </c>
      <c r="D381" s="28" t="s">
        <v>619</v>
      </c>
      <c r="E381" s="67" t="s">
        <v>1197</v>
      </c>
      <c r="F381" s="28" t="s">
        <v>636</v>
      </c>
      <c r="G381" s="67" t="s">
        <v>120</v>
      </c>
      <c r="H381" s="28" t="s">
        <v>1198</v>
      </c>
      <c r="I381" s="28" t="s">
        <v>623</v>
      </c>
      <c r="J381" s="67" t="s">
        <v>1199</v>
      </c>
    </row>
    <row r="382" ht="42" customHeight="1" spans="1:10">
      <c r="A382" s="182" t="s">
        <v>527</v>
      </c>
      <c r="B382" s="28" t="s">
        <v>1174</v>
      </c>
      <c r="C382" s="28" t="s">
        <v>618</v>
      </c>
      <c r="D382" s="28" t="s">
        <v>619</v>
      </c>
      <c r="E382" s="67" t="s">
        <v>1200</v>
      </c>
      <c r="F382" s="28" t="s">
        <v>636</v>
      </c>
      <c r="G382" s="67" t="s">
        <v>1062</v>
      </c>
      <c r="H382" s="28" t="s">
        <v>1201</v>
      </c>
      <c r="I382" s="28" t="s">
        <v>623</v>
      </c>
      <c r="J382" s="67" t="s">
        <v>1202</v>
      </c>
    </row>
    <row r="383" ht="42" customHeight="1" spans="1:10">
      <c r="A383" s="182" t="s">
        <v>527</v>
      </c>
      <c r="B383" s="28" t="s">
        <v>1174</v>
      </c>
      <c r="C383" s="28" t="s">
        <v>618</v>
      </c>
      <c r="D383" s="28" t="s">
        <v>655</v>
      </c>
      <c r="E383" s="67" t="s">
        <v>1203</v>
      </c>
      <c r="F383" s="28" t="s">
        <v>621</v>
      </c>
      <c r="G383" s="67" t="s">
        <v>697</v>
      </c>
      <c r="H383" s="28" t="s">
        <v>622</v>
      </c>
      <c r="I383" s="28" t="s">
        <v>623</v>
      </c>
      <c r="J383" s="67" t="s">
        <v>1204</v>
      </c>
    </row>
    <row r="384" ht="42" customHeight="1" spans="1:10">
      <c r="A384" s="182" t="s">
        <v>527</v>
      </c>
      <c r="B384" s="28" t="s">
        <v>1174</v>
      </c>
      <c r="C384" s="28" t="s">
        <v>618</v>
      </c>
      <c r="D384" s="28" t="s">
        <v>655</v>
      </c>
      <c r="E384" s="67" t="s">
        <v>1205</v>
      </c>
      <c r="F384" s="28" t="s">
        <v>621</v>
      </c>
      <c r="G384" s="67" t="s">
        <v>666</v>
      </c>
      <c r="H384" s="28" t="s">
        <v>622</v>
      </c>
      <c r="I384" s="28" t="s">
        <v>623</v>
      </c>
      <c r="J384" s="67" t="s">
        <v>1206</v>
      </c>
    </row>
    <row r="385" ht="42" customHeight="1" spans="1:10">
      <c r="A385" s="182" t="s">
        <v>527</v>
      </c>
      <c r="B385" s="28" t="s">
        <v>1174</v>
      </c>
      <c r="C385" s="28" t="s">
        <v>618</v>
      </c>
      <c r="D385" s="28" t="s">
        <v>655</v>
      </c>
      <c r="E385" s="67" t="s">
        <v>1207</v>
      </c>
      <c r="F385" s="28" t="s">
        <v>621</v>
      </c>
      <c r="G385" s="67" t="s">
        <v>666</v>
      </c>
      <c r="H385" s="28" t="s">
        <v>622</v>
      </c>
      <c r="I385" s="28" t="s">
        <v>623</v>
      </c>
      <c r="J385" s="67" t="s">
        <v>1208</v>
      </c>
    </row>
    <row r="386" ht="42" customHeight="1" spans="1:10">
      <c r="A386" s="182" t="s">
        <v>527</v>
      </c>
      <c r="B386" s="28" t="s">
        <v>1174</v>
      </c>
      <c r="C386" s="28" t="s">
        <v>618</v>
      </c>
      <c r="D386" s="28" t="s">
        <v>655</v>
      </c>
      <c r="E386" s="67" t="s">
        <v>1209</v>
      </c>
      <c r="F386" s="28" t="s">
        <v>621</v>
      </c>
      <c r="G386" s="67" t="s">
        <v>697</v>
      </c>
      <c r="H386" s="28" t="s">
        <v>622</v>
      </c>
      <c r="I386" s="28" t="s">
        <v>623</v>
      </c>
      <c r="J386" s="67" t="s">
        <v>1210</v>
      </c>
    </row>
    <row r="387" ht="42" customHeight="1" spans="1:10">
      <c r="A387" s="182" t="s">
        <v>527</v>
      </c>
      <c r="B387" s="28" t="s">
        <v>1174</v>
      </c>
      <c r="C387" s="28" t="s">
        <v>618</v>
      </c>
      <c r="D387" s="28" t="s">
        <v>655</v>
      </c>
      <c r="E387" s="67" t="s">
        <v>1211</v>
      </c>
      <c r="F387" s="28" t="s">
        <v>621</v>
      </c>
      <c r="G387" s="67" t="s">
        <v>1212</v>
      </c>
      <c r="H387" s="28" t="s">
        <v>622</v>
      </c>
      <c r="I387" s="28" t="s">
        <v>623</v>
      </c>
      <c r="J387" s="67" t="s">
        <v>1213</v>
      </c>
    </row>
    <row r="388" ht="42" customHeight="1" spans="1:10">
      <c r="A388" s="182" t="s">
        <v>527</v>
      </c>
      <c r="B388" s="28" t="s">
        <v>1174</v>
      </c>
      <c r="C388" s="28" t="s">
        <v>618</v>
      </c>
      <c r="D388" s="28" t="s">
        <v>701</v>
      </c>
      <c r="E388" s="67" t="s">
        <v>1214</v>
      </c>
      <c r="F388" s="28" t="s">
        <v>621</v>
      </c>
      <c r="G388" s="67" t="s">
        <v>1212</v>
      </c>
      <c r="H388" s="28" t="s">
        <v>622</v>
      </c>
      <c r="I388" s="28" t="s">
        <v>623</v>
      </c>
      <c r="J388" s="67" t="s">
        <v>1215</v>
      </c>
    </row>
    <row r="389" ht="42" customHeight="1" spans="1:10">
      <c r="A389" s="182" t="s">
        <v>527</v>
      </c>
      <c r="B389" s="28" t="s">
        <v>1174</v>
      </c>
      <c r="C389" s="28" t="s">
        <v>618</v>
      </c>
      <c r="D389" s="28" t="s">
        <v>701</v>
      </c>
      <c r="E389" s="67" t="s">
        <v>1216</v>
      </c>
      <c r="F389" s="28" t="s">
        <v>621</v>
      </c>
      <c r="G389" s="67" t="s">
        <v>1212</v>
      </c>
      <c r="H389" s="28" t="s">
        <v>622</v>
      </c>
      <c r="I389" s="28" t="s">
        <v>623</v>
      </c>
      <c r="J389" s="67" t="s">
        <v>1217</v>
      </c>
    </row>
    <row r="390" ht="42" customHeight="1" spans="1:10">
      <c r="A390" s="182" t="s">
        <v>527</v>
      </c>
      <c r="B390" s="28" t="s">
        <v>1174</v>
      </c>
      <c r="C390" s="28" t="s">
        <v>668</v>
      </c>
      <c r="D390" s="28" t="s">
        <v>669</v>
      </c>
      <c r="E390" s="67" t="s">
        <v>1218</v>
      </c>
      <c r="F390" s="28" t="s">
        <v>636</v>
      </c>
      <c r="G390" s="67" t="s">
        <v>713</v>
      </c>
      <c r="H390" s="28" t="s">
        <v>653</v>
      </c>
      <c r="I390" s="28" t="s">
        <v>672</v>
      </c>
      <c r="J390" s="67" t="s">
        <v>1219</v>
      </c>
    </row>
    <row r="391" ht="42" customHeight="1" spans="1:10">
      <c r="A391" s="182" t="s">
        <v>527</v>
      </c>
      <c r="B391" s="28" t="s">
        <v>1174</v>
      </c>
      <c r="C391" s="28" t="s">
        <v>668</v>
      </c>
      <c r="D391" s="28" t="s">
        <v>669</v>
      </c>
      <c r="E391" s="67" t="s">
        <v>1220</v>
      </c>
      <c r="F391" s="28" t="s">
        <v>636</v>
      </c>
      <c r="G391" s="67" t="s">
        <v>1074</v>
      </c>
      <c r="H391" s="28" t="s">
        <v>653</v>
      </c>
      <c r="I391" s="28" t="s">
        <v>672</v>
      </c>
      <c r="J391" s="67" t="s">
        <v>1221</v>
      </c>
    </row>
    <row r="392" ht="42" customHeight="1" spans="1:10">
      <c r="A392" s="182" t="s">
        <v>527</v>
      </c>
      <c r="B392" s="28" t="s">
        <v>1174</v>
      </c>
      <c r="C392" s="28" t="s">
        <v>668</v>
      </c>
      <c r="D392" s="28" t="s">
        <v>669</v>
      </c>
      <c r="E392" s="67" t="s">
        <v>1222</v>
      </c>
      <c r="F392" s="28" t="s">
        <v>636</v>
      </c>
      <c r="G392" s="67" t="s">
        <v>713</v>
      </c>
      <c r="H392" s="28" t="s">
        <v>653</v>
      </c>
      <c r="I392" s="28" t="s">
        <v>672</v>
      </c>
      <c r="J392" s="67" t="s">
        <v>1223</v>
      </c>
    </row>
    <row r="393" ht="42" customHeight="1" spans="1:10">
      <c r="A393" s="182" t="s">
        <v>527</v>
      </c>
      <c r="B393" s="28" t="s">
        <v>1174</v>
      </c>
      <c r="C393" s="28" t="s">
        <v>668</v>
      </c>
      <c r="D393" s="28" t="s">
        <v>669</v>
      </c>
      <c r="E393" s="67" t="s">
        <v>1224</v>
      </c>
      <c r="F393" s="28" t="s">
        <v>636</v>
      </c>
      <c r="G393" s="67" t="s">
        <v>1081</v>
      </c>
      <c r="H393" s="28" t="s">
        <v>653</v>
      </c>
      <c r="I393" s="28" t="s">
        <v>672</v>
      </c>
      <c r="J393" s="67" t="s">
        <v>1225</v>
      </c>
    </row>
    <row r="394" ht="42" customHeight="1" spans="1:10">
      <c r="A394" s="182" t="s">
        <v>527</v>
      </c>
      <c r="B394" s="28" t="s">
        <v>1174</v>
      </c>
      <c r="C394" s="28" t="s">
        <v>668</v>
      </c>
      <c r="D394" s="28" t="s">
        <v>669</v>
      </c>
      <c r="E394" s="67" t="s">
        <v>1226</v>
      </c>
      <c r="F394" s="28" t="s">
        <v>636</v>
      </c>
      <c r="G394" s="67" t="s">
        <v>1081</v>
      </c>
      <c r="H394" s="28" t="s">
        <v>653</v>
      </c>
      <c r="I394" s="28" t="s">
        <v>672</v>
      </c>
      <c r="J394" s="67" t="s">
        <v>1227</v>
      </c>
    </row>
    <row r="395" ht="42" customHeight="1" spans="1:10">
      <c r="A395" s="182" t="s">
        <v>527</v>
      </c>
      <c r="B395" s="28" t="s">
        <v>1174</v>
      </c>
      <c r="C395" s="28" t="s">
        <v>679</v>
      </c>
      <c r="D395" s="28" t="s">
        <v>680</v>
      </c>
      <c r="E395" s="67" t="s">
        <v>883</v>
      </c>
      <c r="F395" s="28" t="s">
        <v>621</v>
      </c>
      <c r="G395" s="67" t="s">
        <v>666</v>
      </c>
      <c r="H395" s="28" t="s">
        <v>622</v>
      </c>
      <c r="I395" s="28" t="s">
        <v>623</v>
      </c>
      <c r="J395" s="67" t="s">
        <v>1228</v>
      </c>
    </row>
    <row r="396" ht="42" customHeight="1" spans="1:10">
      <c r="A396" s="182" t="s">
        <v>527</v>
      </c>
      <c r="B396" s="28" t="s">
        <v>1174</v>
      </c>
      <c r="C396" s="28" t="s">
        <v>679</v>
      </c>
      <c r="D396" s="28" t="s">
        <v>680</v>
      </c>
      <c r="E396" s="67" t="s">
        <v>1229</v>
      </c>
      <c r="F396" s="28" t="s">
        <v>621</v>
      </c>
      <c r="G396" s="67" t="s">
        <v>666</v>
      </c>
      <c r="H396" s="28" t="s">
        <v>622</v>
      </c>
      <c r="I396" s="28" t="s">
        <v>623</v>
      </c>
      <c r="J396" s="67" t="s">
        <v>1230</v>
      </c>
    </row>
    <row r="397" ht="42" customHeight="1" spans="1:10">
      <c r="A397" s="182" t="s">
        <v>525</v>
      </c>
      <c r="B397" s="28" t="s">
        <v>1231</v>
      </c>
      <c r="C397" s="28" t="s">
        <v>618</v>
      </c>
      <c r="D397" s="28" t="s">
        <v>619</v>
      </c>
      <c r="E397" s="67" t="s">
        <v>1232</v>
      </c>
      <c r="F397" s="28" t="s">
        <v>621</v>
      </c>
      <c r="G397" s="67" t="s">
        <v>1183</v>
      </c>
      <c r="H397" s="28" t="s">
        <v>720</v>
      </c>
      <c r="I397" s="28" t="s">
        <v>623</v>
      </c>
      <c r="J397" s="67" t="s">
        <v>1233</v>
      </c>
    </row>
    <row r="398" ht="42" customHeight="1" spans="1:10">
      <c r="A398" s="182" t="s">
        <v>525</v>
      </c>
      <c r="B398" s="28" t="s">
        <v>1231</v>
      </c>
      <c r="C398" s="28" t="s">
        <v>618</v>
      </c>
      <c r="D398" s="28" t="s">
        <v>655</v>
      </c>
      <c r="E398" s="67" t="s">
        <v>1234</v>
      </c>
      <c r="F398" s="28" t="s">
        <v>636</v>
      </c>
      <c r="G398" s="67" t="s">
        <v>697</v>
      </c>
      <c r="H398" s="28" t="s">
        <v>622</v>
      </c>
      <c r="I398" s="28" t="s">
        <v>623</v>
      </c>
      <c r="J398" s="67" t="s">
        <v>1235</v>
      </c>
    </row>
    <row r="399" ht="42" customHeight="1" spans="1:10">
      <c r="A399" s="182" t="s">
        <v>525</v>
      </c>
      <c r="B399" s="28" t="s">
        <v>1231</v>
      </c>
      <c r="C399" s="28" t="s">
        <v>618</v>
      </c>
      <c r="D399" s="28" t="s">
        <v>701</v>
      </c>
      <c r="E399" s="67" t="s">
        <v>702</v>
      </c>
      <c r="F399" s="28" t="s">
        <v>636</v>
      </c>
      <c r="G399" s="67" t="s">
        <v>1170</v>
      </c>
      <c r="H399" s="28" t="s">
        <v>774</v>
      </c>
      <c r="I399" s="28" t="s">
        <v>623</v>
      </c>
      <c r="J399" s="67" t="s">
        <v>1236</v>
      </c>
    </row>
    <row r="400" ht="42" customHeight="1" spans="1:10">
      <c r="A400" s="182" t="s">
        <v>525</v>
      </c>
      <c r="B400" s="28" t="s">
        <v>1231</v>
      </c>
      <c r="C400" s="28" t="s">
        <v>618</v>
      </c>
      <c r="D400" s="28" t="s">
        <v>707</v>
      </c>
      <c r="E400" s="67" t="s">
        <v>708</v>
      </c>
      <c r="F400" s="28" t="s">
        <v>636</v>
      </c>
      <c r="G400" s="67" t="s">
        <v>1237</v>
      </c>
      <c r="H400" s="28" t="s">
        <v>1071</v>
      </c>
      <c r="I400" s="28" t="s">
        <v>623</v>
      </c>
      <c r="J400" s="67" t="s">
        <v>1238</v>
      </c>
    </row>
    <row r="401" ht="42" customHeight="1" spans="1:10">
      <c r="A401" s="182" t="s">
        <v>525</v>
      </c>
      <c r="B401" s="28" t="s">
        <v>1231</v>
      </c>
      <c r="C401" s="28" t="s">
        <v>668</v>
      </c>
      <c r="D401" s="28" t="s">
        <v>669</v>
      </c>
      <c r="E401" s="67" t="s">
        <v>1222</v>
      </c>
      <c r="F401" s="28" t="s">
        <v>636</v>
      </c>
      <c r="G401" s="67" t="s">
        <v>730</v>
      </c>
      <c r="H401" s="28" t="s">
        <v>653</v>
      </c>
      <c r="I401" s="28" t="s">
        <v>672</v>
      </c>
      <c r="J401" s="67" t="s">
        <v>1239</v>
      </c>
    </row>
    <row r="402" ht="42" customHeight="1" spans="1:10">
      <c r="A402" s="182" t="s">
        <v>525</v>
      </c>
      <c r="B402" s="28" t="s">
        <v>1231</v>
      </c>
      <c r="C402" s="28" t="s">
        <v>668</v>
      </c>
      <c r="D402" s="28" t="s">
        <v>669</v>
      </c>
      <c r="E402" s="67" t="s">
        <v>1224</v>
      </c>
      <c r="F402" s="28" t="s">
        <v>636</v>
      </c>
      <c r="G402" s="67" t="s">
        <v>730</v>
      </c>
      <c r="H402" s="28" t="s">
        <v>653</v>
      </c>
      <c r="I402" s="28" t="s">
        <v>672</v>
      </c>
      <c r="J402" s="67" t="s">
        <v>1240</v>
      </c>
    </row>
    <row r="403" ht="42" customHeight="1" spans="1:10">
      <c r="A403" s="182" t="s">
        <v>525</v>
      </c>
      <c r="B403" s="28" t="s">
        <v>1231</v>
      </c>
      <c r="C403" s="28" t="s">
        <v>668</v>
      </c>
      <c r="D403" s="28" t="s">
        <v>669</v>
      </c>
      <c r="E403" s="67" t="s">
        <v>1226</v>
      </c>
      <c r="F403" s="28" t="s">
        <v>636</v>
      </c>
      <c r="G403" s="67" t="s">
        <v>730</v>
      </c>
      <c r="H403" s="28" t="s">
        <v>653</v>
      </c>
      <c r="I403" s="28" t="s">
        <v>672</v>
      </c>
      <c r="J403" s="67" t="s">
        <v>1241</v>
      </c>
    </row>
    <row r="404" ht="42" customHeight="1" spans="1:10">
      <c r="A404" s="182" t="s">
        <v>525</v>
      </c>
      <c r="B404" s="28" t="s">
        <v>1231</v>
      </c>
      <c r="C404" s="28" t="s">
        <v>679</v>
      </c>
      <c r="D404" s="28" t="s">
        <v>680</v>
      </c>
      <c r="E404" s="67" t="s">
        <v>1242</v>
      </c>
      <c r="F404" s="28" t="s">
        <v>621</v>
      </c>
      <c r="G404" s="67" t="s">
        <v>666</v>
      </c>
      <c r="H404" s="28" t="s">
        <v>622</v>
      </c>
      <c r="I404" s="28" t="s">
        <v>623</v>
      </c>
      <c r="J404" s="67" t="s">
        <v>1243</v>
      </c>
    </row>
    <row r="405" ht="42" customHeight="1" spans="1:10">
      <c r="A405" s="182" t="s">
        <v>525</v>
      </c>
      <c r="B405" s="28" t="s">
        <v>1231</v>
      </c>
      <c r="C405" s="28" t="s">
        <v>679</v>
      </c>
      <c r="D405" s="28" t="s">
        <v>680</v>
      </c>
      <c r="E405" s="67" t="s">
        <v>1244</v>
      </c>
      <c r="F405" s="28" t="s">
        <v>621</v>
      </c>
      <c r="G405" s="67" t="s">
        <v>666</v>
      </c>
      <c r="H405" s="28" t="s">
        <v>622</v>
      </c>
      <c r="I405" s="28" t="s">
        <v>623</v>
      </c>
      <c r="J405" s="67" t="s">
        <v>1245</v>
      </c>
    </row>
    <row r="406" ht="42" customHeight="1" spans="1:10">
      <c r="A406" s="182" t="s">
        <v>517</v>
      </c>
      <c r="B406" s="28" t="s">
        <v>1246</v>
      </c>
      <c r="C406" s="28" t="s">
        <v>618</v>
      </c>
      <c r="D406" s="28" t="s">
        <v>619</v>
      </c>
      <c r="E406" s="67" t="s">
        <v>1247</v>
      </c>
      <c r="F406" s="28" t="s">
        <v>636</v>
      </c>
      <c r="G406" s="67" t="s">
        <v>123</v>
      </c>
      <c r="H406" s="28" t="s">
        <v>638</v>
      </c>
      <c r="I406" s="28" t="s">
        <v>623</v>
      </c>
      <c r="J406" s="67" t="s">
        <v>1248</v>
      </c>
    </row>
    <row r="407" ht="42" customHeight="1" spans="1:10">
      <c r="A407" s="182" t="s">
        <v>517</v>
      </c>
      <c r="B407" s="28" t="s">
        <v>1246</v>
      </c>
      <c r="C407" s="28" t="s">
        <v>618</v>
      </c>
      <c r="D407" s="28" t="s">
        <v>619</v>
      </c>
      <c r="E407" s="67" t="s">
        <v>1249</v>
      </c>
      <c r="F407" s="28" t="s">
        <v>636</v>
      </c>
      <c r="G407" s="67" t="s">
        <v>118</v>
      </c>
      <c r="H407" s="28" t="s">
        <v>638</v>
      </c>
      <c r="I407" s="28" t="s">
        <v>623</v>
      </c>
      <c r="J407" s="67" t="s">
        <v>1250</v>
      </c>
    </row>
    <row r="408" ht="42" customHeight="1" spans="1:10">
      <c r="A408" s="182" t="s">
        <v>517</v>
      </c>
      <c r="B408" s="28" t="s">
        <v>1246</v>
      </c>
      <c r="C408" s="28" t="s">
        <v>618</v>
      </c>
      <c r="D408" s="28" t="s">
        <v>701</v>
      </c>
      <c r="E408" s="67" t="s">
        <v>880</v>
      </c>
      <c r="F408" s="28" t="s">
        <v>636</v>
      </c>
      <c r="G408" s="67" t="s">
        <v>697</v>
      </c>
      <c r="H408" s="28" t="s">
        <v>622</v>
      </c>
      <c r="I408" s="28" t="s">
        <v>623</v>
      </c>
      <c r="J408" s="67" t="s">
        <v>1251</v>
      </c>
    </row>
    <row r="409" ht="42" customHeight="1" spans="1:10">
      <c r="A409" s="182" t="s">
        <v>517</v>
      </c>
      <c r="B409" s="28" t="s">
        <v>1246</v>
      </c>
      <c r="C409" s="28" t="s">
        <v>668</v>
      </c>
      <c r="D409" s="28" t="s">
        <v>669</v>
      </c>
      <c r="E409" s="67" t="s">
        <v>1252</v>
      </c>
      <c r="F409" s="28" t="s">
        <v>636</v>
      </c>
      <c r="G409" s="67" t="s">
        <v>859</v>
      </c>
      <c r="H409" s="28" t="s">
        <v>653</v>
      </c>
      <c r="I409" s="28" t="s">
        <v>672</v>
      </c>
      <c r="J409" s="67" t="s">
        <v>1253</v>
      </c>
    </row>
    <row r="410" ht="42" customHeight="1" spans="1:10">
      <c r="A410" s="182" t="s">
        <v>517</v>
      </c>
      <c r="B410" s="28" t="s">
        <v>1246</v>
      </c>
      <c r="C410" s="28" t="s">
        <v>679</v>
      </c>
      <c r="D410" s="28" t="s">
        <v>680</v>
      </c>
      <c r="E410" s="67" t="s">
        <v>861</v>
      </c>
      <c r="F410" s="28" t="s">
        <v>621</v>
      </c>
      <c r="G410" s="67" t="s">
        <v>666</v>
      </c>
      <c r="H410" s="28" t="s">
        <v>622</v>
      </c>
      <c r="I410" s="28" t="s">
        <v>623</v>
      </c>
      <c r="J410" s="67" t="s">
        <v>1254</v>
      </c>
    </row>
    <row r="411" ht="42" customHeight="1" spans="1:10">
      <c r="A411" s="182" t="s">
        <v>520</v>
      </c>
      <c r="B411" s="28" t="s">
        <v>1255</v>
      </c>
      <c r="C411" s="28" t="s">
        <v>618</v>
      </c>
      <c r="D411" s="28" t="s">
        <v>619</v>
      </c>
      <c r="E411" s="67" t="s">
        <v>1256</v>
      </c>
      <c r="F411" s="28" t="s">
        <v>694</v>
      </c>
      <c r="G411" s="67" t="s">
        <v>122</v>
      </c>
      <c r="H411" s="28" t="s">
        <v>1257</v>
      </c>
      <c r="I411" s="28" t="s">
        <v>623</v>
      </c>
      <c r="J411" s="67" t="s">
        <v>1258</v>
      </c>
    </row>
    <row r="412" ht="42" customHeight="1" spans="1:10">
      <c r="A412" s="182" t="s">
        <v>520</v>
      </c>
      <c r="B412" s="28" t="s">
        <v>1255</v>
      </c>
      <c r="C412" s="28" t="s">
        <v>618</v>
      </c>
      <c r="D412" s="28" t="s">
        <v>655</v>
      </c>
      <c r="E412" s="67" t="s">
        <v>1259</v>
      </c>
      <c r="F412" s="28" t="s">
        <v>636</v>
      </c>
      <c r="G412" s="67" t="s">
        <v>697</v>
      </c>
      <c r="H412" s="28" t="s">
        <v>622</v>
      </c>
      <c r="I412" s="28" t="s">
        <v>623</v>
      </c>
      <c r="J412" s="67" t="s">
        <v>1260</v>
      </c>
    </row>
    <row r="413" ht="42" customHeight="1" spans="1:10">
      <c r="A413" s="182" t="s">
        <v>520</v>
      </c>
      <c r="B413" s="28" t="s">
        <v>1255</v>
      </c>
      <c r="C413" s="28" t="s">
        <v>618</v>
      </c>
      <c r="D413" s="28" t="s">
        <v>655</v>
      </c>
      <c r="E413" s="67" t="s">
        <v>1261</v>
      </c>
      <c r="F413" s="28" t="s">
        <v>636</v>
      </c>
      <c r="G413" s="67" t="s">
        <v>697</v>
      </c>
      <c r="H413" s="28" t="s">
        <v>622</v>
      </c>
      <c r="I413" s="28" t="s">
        <v>623</v>
      </c>
      <c r="J413" s="67" t="s">
        <v>1262</v>
      </c>
    </row>
    <row r="414" ht="42" customHeight="1" spans="1:10">
      <c r="A414" s="182" t="s">
        <v>520</v>
      </c>
      <c r="B414" s="28" t="s">
        <v>1255</v>
      </c>
      <c r="C414" s="28" t="s">
        <v>618</v>
      </c>
      <c r="D414" s="28" t="s">
        <v>701</v>
      </c>
      <c r="E414" s="67" t="s">
        <v>1263</v>
      </c>
      <c r="F414" s="28" t="s">
        <v>636</v>
      </c>
      <c r="G414" s="67" t="s">
        <v>697</v>
      </c>
      <c r="H414" s="28" t="s">
        <v>622</v>
      </c>
      <c r="I414" s="28" t="s">
        <v>623</v>
      </c>
      <c r="J414" s="67" t="s">
        <v>1264</v>
      </c>
    </row>
    <row r="415" ht="42" customHeight="1" spans="1:10">
      <c r="A415" s="182" t="s">
        <v>520</v>
      </c>
      <c r="B415" s="28" t="s">
        <v>1255</v>
      </c>
      <c r="C415" s="28" t="s">
        <v>668</v>
      </c>
      <c r="D415" s="28" t="s">
        <v>669</v>
      </c>
      <c r="E415" s="67" t="s">
        <v>1265</v>
      </c>
      <c r="F415" s="28" t="s">
        <v>636</v>
      </c>
      <c r="G415" s="67" t="s">
        <v>730</v>
      </c>
      <c r="H415" s="28" t="s">
        <v>653</v>
      </c>
      <c r="I415" s="28" t="s">
        <v>672</v>
      </c>
      <c r="J415" s="67" t="s">
        <v>1266</v>
      </c>
    </row>
    <row r="416" ht="42" customHeight="1" spans="1:10">
      <c r="A416" s="182" t="s">
        <v>520</v>
      </c>
      <c r="B416" s="28" t="s">
        <v>1255</v>
      </c>
      <c r="C416" s="28" t="s">
        <v>679</v>
      </c>
      <c r="D416" s="28" t="s">
        <v>680</v>
      </c>
      <c r="E416" s="67" t="s">
        <v>883</v>
      </c>
      <c r="F416" s="28" t="s">
        <v>621</v>
      </c>
      <c r="G416" s="67" t="s">
        <v>666</v>
      </c>
      <c r="H416" s="28" t="s">
        <v>622</v>
      </c>
      <c r="I416" s="28" t="s">
        <v>623</v>
      </c>
      <c r="J416" s="67" t="s">
        <v>1267</v>
      </c>
    </row>
    <row r="417" ht="42" customHeight="1" spans="1:10">
      <c r="A417" s="182" t="s">
        <v>428</v>
      </c>
      <c r="B417" s="28" t="s">
        <v>1268</v>
      </c>
      <c r="C417" s="28" t="s">
        <v>618</v>
      </c>
      <c r="D417" s="28" t="s">
        <v>619</v>
      </c>
      <c r="E417" s="67" t="s">
        <v>1269</v>
      </c>
      <c r="F417" s="28" t="s">
        <v>621</v>
      </c>
      <c r="G417" s="67" t="s">
        <v>1190</v>
      </c>
      <c r="H417" s="28" t="s">
        <v>689</v>
      </c>
      <c r="I417" s="28" t="s">
        <v>623</v>
      </c>
      <c r="J417" s="67" t="s">
        <v>1270</v>
      </c>
    </row>
    <row r="418" ht="42" customHeight="1" spans="1:10">
      <c r="A418" s="182" t="s">
        <v>428</v>
      </c>
      <c r="B418" s="28" t="s">
        <v>1268</v>
      </c>
      <c r="C418" s="28" t="s">
        <v>618</v>
      </c>
      <c r="D418" s="28" t="s">
        <v>619</v>
      </c>
      <c r="E418" s="67" t="s">
        <v>1271</v>
      </c>
      <c r="F418" s="28" t="s">
        <v>636</v>
      </c>
      <c r="G418" s="67" t="s">
        <v>119</v>
      </c>
      <c r="H418" s="28" t="s">
        <v>638</v>
      </c>
      <c r="I418" s="28" t="s">
        <v>623</v>
      </c>
      <c r="J418" s="67" t="s">
        <v>1272</v>
      </c>
    </row>
    <row r="419" ht="42" customHeight="1" spans="1:10">
      <c r="A419" s="182" t="s">
        <v>428</v>
      </c>
      <c r="B419" s="28" t="s">
        <v>1268</v>
      </c>
      <c r="C419" s="28" t="s">
        <v>618</v>
      </c>
      <c r="D419" s="28" t="s">
        <v>655</v>
      </c>
      <c r="E419" s="67" t="s">
        <v>987</v>
      </c>
      <c r="F419" s="28" t="s">
        <v>621</v>
      </c>
      <c r="G419" s="67" t="s">
        <v>666</v>
      </c>
      <c r="H419" s="28" t="s">
        <v>622</v>
      </c>
      <c r="I419" s="28" t="s">
        <v>623</v>
      </c>
      <c r="J419" s="67" t="s">
        <v>1273</v>
      </c>
    </row>
    <row r="420" ht="42" customHeight="1" spans="1:10">
      <c r="A420" s="182" t="s">
        <v>428</v>
      </c>
      <c r="B420" s="28" t="s">
        <v>1268</v>
      </c>
      <c r="C420" s="28" t="s">
        <v>618</v>
      </c>
      <c r="D420" s="28" t="s">
        <v>701</v>
      </c>
      <c r="E420" s="67" t="s">
        <v>880</v>
      </c>
      <c r="F420" s="28" t="s">
        <v>636</v>
      </c>
      <c r="G420" s="67" t="s">
        <v>697</v>
      </c>
      <c r="H420" s="28" t="s">
        <v>622</v>
      </c>
      <c r="I420" s="28" t="s">
        <v>623</v>
      </c>
      <c r="J420" s="67" t="s">
        <v>1251</v>
      </c>
    </row>
    <row r="421" ht="42" customHeight="1" spans="1:10">
      <c r="A421" s="182" t="s">
        <v>428</v>
      </c>
      <c r="B421" s="28" t="s">
        <v>1268</v>
      </c>
      <c r="C421" s="28" t="s">
        <v>618</v>
      </c>
      <c r="D421" s="28" t="s">
        <v>707</v>
      </c>
      <c r="E421" s="67" t="s">
        <v>708</v>
      </c>
      <c r="F421" s="28" t="s">
        <v>694</v>
      </c>
      <c r="G421" s="67" t="s">
        <v>5</v>
      </c>
      <c r="H421" s="28" t="s">
        <v>1071</v>
      </c>
      <c r="I421" s="28" t="s">
        <v>623</v>
      </c>
      <c r="J421" s="67" t="s">
        <v>1274</v>
      </c>
    </row>
    <row r="422" ht="42" customHeight="1" spans="1:10">
      <c r="A422" s="182" t="s">
        <v>428</v>
      </c>
      <c r="B422" s="28" t="s">
        <v>1268</v>
      </c>
      <c r="C422" s="28" t="s">
        <v>668</v>
      </c>
      <c r="D422" s="28" t="s">
        <v>669</v>
      </c>
      <c r="E422" s="67" t="s">
        <v>1275</v>
      </c>
      <c r="F422" s="28" t="s">
        <v>636</v>
      </c>
      <c r="G422" s="67" t="s">
        <v>1276</v>
      </c>
      <c r="H422" s="28" t="s">
        <v>653</v>
      </c>
      <c r="I422" s="28" t="s">
        <v>672</v>
      </c>
      <c r="J422" s="67" t="s">
        <v>1275</v>
      </c>
    </row>
    <row r="423" ht="42" customHeight="1" spans="1:10">
      <c r="A423" s="182" t="s">
        <v>428</v>
      </c>
      <c r="B423" s="28" t="s">
        <v>1268</v>
      </c>
      <c r="C423" s="28" t="s">
        <v>679</v>
      </c>
      <c r="D423" s="28" t="s">
        <v>680</v>
      </c>
      <c r="E423" s="67" t="s">
        <v>992</v>
      </c>
      <c r="F423" s="28" t="s">
        <v>621</v>
      </c>
      <c r="G423" s="67" t="s">
        <v>666</v>
      </c>
      <c r="H423" s="28" t="s">
        <v>622</v>
      </c>
      <c r="I423" s="28" t="s">
        <v>623</v>
      </c>
      <c r="J423" s="67" t="s">
        <v>1277</v>
      </c>
    </row>
    <row r="424" ht="42" customHeight="1" spans="1:10">
      <c r="A424" s="181" t="s">
        <v>73</v>
      </c>
      <c r="B424" s="32"/>
      <c r="C424" s="32"/>
      <c r="D424" s="32"/>
      <c r="E424" s="32"/>
      <c r="F424" s="32"/>
      <c r="G424" s="32"/>
      <c r="H424" s="32"/>
      <c r="I424" s="32"/>
      <c r="J424" s="32"/>
    </row>
    <row r="425" ht="42" customHeight="1" spans="1:10">
      <c r="A425" s="182" t="s">
        <v>481</v>
      </c>
      <c r="B425" s="28" t="s">
        <v>1278</v>
      </c>
      <c r="C425" s="28" t="s">
        <v>618</v>
      </c>
      <c r="D425" s="28" t="s">
        <v>619</v>
      </c>
      <c r="E425" s="67" t="s">
        <v>1279</v>
      </c>
      <c r="F425" s="28" t="s">
        <v>636</v>
      </c>
      <c r="G425" s="67" t="s">
        <v>1280</v>
      </c>
      <c r="H425" s="28" t="s">
        <v>638</v>
      </c>
      <c r="I425" s="28" t="s">
        <v>623</v>
      </c>
      <c r="J425" s="67" t="s">
        <v>1281</v>
      </c>
    </row>
    <row r="426" ht="42" customHeight="1" spans="1:10">
      <c r="A426" s="182" t="s">
        <v>481</v>
      </c>
      <c r="B426" s="28" t="s">
        <v>1278</v>
      </c>
      <c r="C426" s="28" t="s">
        <v>618</v>
      </c>
      <c r="D426" s="28" t="s">
        <v>707</v>
      </c>
      <c r="E426" s="67" t="s">
        <v>708</v>
      </c>
      <c r="F426" s="28" t="s">
        <v>694</v>
      </c>
      <c r="G426" s="67" t="s">
        <v>1282</v>
      </c>
      <c r="H426" s="28" t="s">
        <v>710</v>
      </c>
      <c r="I426" s="28" t="s">
        <v>623</v>
      </c>
      <c r="J426" s="67" t="s">
        <v>1283</v>
      </c>
    </row>
    <row r="427" ht="42" customHeight="1" spans="1:10">
      <c r="A427" s="182" t="s">
        <v>481</v>
      </c>
      <c r="B427" s="28" t="s">
        <v>1278</v>
      </c>
      <c r="C427" s="28" t="s">
        <v>668</v>
      </c>
      <c r="D427" s="28" t="s">
        <v>669</v>
      </c>
      <c r="E427" s="67" t="s">
        <v>858</v>
      </c>
      <c r="F427" s="28" t="s">
        <v>636</v>
      </c>
      <c r="G427" s="67" t="s">
        <v>859</v>
      </c>
      <c r="H427" s="28" t="s">
        <v>653</v>
      </c>
      <c r="I427" s="28" t="s">
        <v>672</v>
      </c>
      <c r="J427" s="67" t="s">
        <v>1172</v>
      </c>
    </row>
    <row r="428" ht="42" customHeight="1" spans="1:10">
      <c r="A428" s="182" t="s">
        <v>481</v>
      </c>
      <c r="B428" s="28" t="s">
        <v>1278</v>
      </c>
      <c r="C428" s="28" t="s">
        <v>679</v>
      </c>
      <c r="D428" s="28" t="s">
        <v>680</v>
      </c>
      <c r="E428" s="67" t="s">
        <v>863</v>
      </c>
      <c r="F428" s="28" t="s">
        <v>621</v>
      </c>
      <c r="G428" s="67" t="s">
        <v>626</v>
      </c>
      <c r="H428" s="28" t="s">
        <v>622</v>
      </c>
      <c r="I428" s="28" t="s">
        <v>623</v>
      </c>
      <c r="J428" s="67" t="s">
        <v>863</v>
      </c>
    </row>
    <row r="429" ht="42" customHeight="1" spans="1:10">
      <c r="A429" s="182" t="s">
        <v>497</v>
      </c>
      <c r="B429" s="28" t="s">
        <v>1284</v>
      </c>
      <c r="C429" s="28" t="s">
        <v>618</v>
      </c>
      <c r="D429" s="28" t="s">
        <v>619</v>
      </c>
      <c r="E429" s="67" t="s">
        <v>1285</v>
      </c>
      <c r="F429" s="28" t="s">
        <v>636</v>
      </c>
      <c r="G429" s="67" t="s">
        <v>119</v>
      </c>
      <c r="H429" s="28" t="s">
        <v>1120</v>
      </c>
      <c r="I429" s="28" t="s">
        <v>623</v>
      </c>
      <c r="J429" s="67" t="s">
        <v>1285</v>
      </c>
    </row>
    <row r="430" ht="42" customHeight="1" spans="1:10">
      <c r="A430" s="182" t="s">
        <v>497</v>
      </c>
      <c r="B430" s="28" t="s">
        <v>1284</v>
      </c>
      <c r="C430" s="28" t="s">
        <v>618</v>
      </c>
      <c r="D430" s="28" t="s">
        <v>655</v>
      </c>
      <c r="E430" s="67" t="s">
        <v>1286</v>
      </c>
      <c r="F430" s="28" t="s">
        <v>636</v>
      </c>
      <c r="G430" s="67" t="s">
        <v>697</v>
      </c>
      <c r="H430" s="28" t="s">
        <v>622</v>
      </c>
      <c r="I430" s="28" t="s">
        <v>623</v>
      </c>
      <c r="J430" s="67" t="s">
        <v>1286</v>
      </c>
    </row>
    <row r="431" ht="42" customHeight="1" spans="1:10">
      <c r="A431" s="182" t="s">
        <v>497</v>
      </c>
      <c r="B431" s="28" t="s">
        <v>1284</v>
      </c>
      <c r="C431" s="28" t="s">
        <v>618</v>
      </c>
      <c r="D431" s="28" t="s">
        <v>701</v>
      </c>
      <c r="E431" s="67" t="s">
        <v>702</v>
      </c>
      <c r="F431" s="28" t="s">
        <v>636</v>
      </c>
      <c r="G431" s="67">
        <v>1</v>
      </c>
      <c r="H431" s="28" t="s">
        <v>774</v>
      </c>
      <c r="I431" s="28" t="s">
        <v>623</v>
      </c>
      <c r="J431" s="67" t="s">
        <v>702</v>
      </c>
    </row>
    <row r="432" ht="42" customHeight="1" spans="1:10">
      <c r="A432" s="182" t="s">
        <v>497</v>
      </c>
      <c r="B432" s="28" t="s">
        <v>1284</v>
      </c>
      <c r="C432" s="28" t="s">
        <v>618</v>
      </c>
      <c r="D432" s="28" t="s">
        <v>707</v>
      </c>
      <c r="E432" s="67" t="s">
        <v>708</v>
      </c>
      <c r="F432" s="28" t="s">
        <v>694</v>
      </c>
      <c r="G432" s="67" t="s">
        <v>1287</v>
      </c>
      <c r="H432" s="28" t="s">
        <v>710</v>
      </c>
      <c r="I432" s="28" t="s">
        <v>623</v>
      </c>
      <c r="J432" s="67" t="s">
        <v>1283</v>
      </c>
    </row>
    <row r="433" ht="42" customHeight="1" spans="1:10">
      <c r="A433" s="182" t="s">
        <v>497</v>
      </c>
      <c r="B433" s="28" t="s">
        <v>1284</v>
      </c>
      <c r="C433" s="28" t="s">
        <v>668</v>
      </c>
      <c r="D433" s="28" t="s">
        <v>669</v>
      </c>
      <c r="E433" s="67" t="s">
        <v>1288</v>
      </c>
      <c r="F433" s="28" t="s">
        <v>636</v>
      </c>
      <c r="G433" s="67" t="s">
        <v>716</v>
      </c>
      <c r="H433" s="28" t="s">
        <v>653</v>
      </c>
      <c r="I433" s="28" t="s">
        <v>672</v>
      </c>
      <c r="J433" s="67" t="s">
        <v>1289</v>
      </c>
    </row>
    <row r="434" ht="42" customHeight="1" spans="1:10">
      <c r="A434" s="182" t="s">
        <v>497</v>
      </c>
      <c r="B434" s="28" t="s">
        <v>1284</v>
      </c>
      <c r="C434" s="28" t="s">
        <v>679</v>
      </c>
      <c r="D434" s="28" t="s">
        <v>680</v>
      </c>
      <c r="E434" s="67" t="s">
        <v>1290</v>
      </c>
      <c r="F434" s="28" t="s">
        <v>621</v>
      </c>
      <c r="G434" s="67" t="s">
        <v>626</v>
      </c>
      <c r="H434" s="28" t="s">
        <v>622</v>
      </c>
      <c r="I434" s="28" t="s">
        <v>623</v>
      </c>
      <c r="J434" s="67" t="s">
        <v>1290</v>
      </c>
    </row>
    <row r="435" ht="42" customHeight="1" spans="1:10">
      <c r="A435" s="182" t="s">
        <v>491</v>
      </c>
      <c r="B435" s="28" t="s">
        <v>1291</v>
      </c>
      <c r="C435" s="28" t="s">
        <v>618</v>
      </c>
      <c r="D435" s="28" t="s">
        <v>619</v>
      </c>
      <c r="E435" s="67" t="s">
        <v>1292</v>
      </c>
      <c r="F435" s="28" t="s">
        <v>621</v>
      </c>
      <c r="G435" s="67" t="s">
        <v>626</v>
      </c>
      <c r="H435" s="28" t="s">
        <v>638</v>
      </c>
      <c r="I435" s="28" t="s">
        <v>623</v>
      </c>
      <c r="J435" s="67" t="s">
        <v>1292</v>
      </c>
    </row>
    <row r="436" ht="42" customHeight="1" spans="1:10">
      <c r="A436" s="182" t="s">
        <v>491</v>
      </c>
      <c r="B436" s="28" t="s">
        <v>1291</v>
      </c>
      <c r="C436" s="28" t="s">
        <v>618</v>
      </c>
      <c r="D436" s="28" t="s">
        <v>655</v>
      </c>
      <c r="E436" s="67" t="s">
        <v>1293</v>
      </c>
      <c r="F436" s="28" t="s">
        <v>636</v>
      </c>
      <c r="G436" s="67" t="s">
        <v>1294</v>
      </c>
      <c r="H436" s="28" t="s">
        <v>653</v>
      </c>
      <c r="I436" s="28" t="s">
        <v>672</v>
      </c>
      <c r="J436" s="67" t="s">
        <v>1295</v>
      </c>
    </row>
    <row r="437" ht="42" customHeight="1" spans="1:10">
      <c r="A437" s="182" t="s">
        <v>491</v>
      </c>
      <c r="B437" s="28" t="s">
        <v>1291</v>
      </c>
      <c r="C437" s="28" t="s">
        <v>618</v>
      </c>
      <c r="D437" s="28" t="s">
        <v>655</v>
      </c>
      <c r="E437" s="67" t="s">
        <v>1296</v>
      </c>
      <c r="F437" s="28" t="s">
        <v>621</v>
      </c>
      <c r="G437" s="67" t="s">
        <v>666</v>
      </c>
      <c r="H437" s="28" t="s">
        <v>622</v>
      </c>
      <c r="I437" s="28" t="s">
        <v>623</v>
      </c>
      <c r="J437" s="67" t="s">
        <v>1296</v>
      </c>
    </row>
    <row r="438" ht="42" customHeight="1" spans="1:10">
      <c r="A438" s="182" t="s">
        <v>491</v>
      </c>
      <c r="B438" s="28" t="s">
        <v>1291</v>
      </c>
      <c r="C438" s="28" t="s">
        <v>618</v>
      </c>
      <c r="D438" s="28" t="s">
        <v>701</v>
      </c>
      <c r="E438" s="67" t="s">
        <v>702</v>
      </c>
      <c r="F438" s="28" t="s">
        <v>636</v>
      </c>
      <c r="G438" s="67">
        <v>1</v>
      </c>
      <c r="H438" s="28" t="s">
        <v>774</v>
      </c>
      <c r="I438" s="28" t="s">
        <v>623</v>
      </c>
      <c r="J438" s="67" t="s">
        <v>702</v>
      </c>
    </row>
    <row r="439" ht="42" customHeight="1" spans="1:10">
      <c r="A439" s="182" t="s">
        <v>491</v>
      </c>
      <c r="B439" s="28" t="s">
        <v>1291</v>
      </c>
      <c r="C439" s="28" t="s">
        <v>618</v>
      </c>
      <c r="D439" s="28" t="s">
        <v>707</v>
      </c>
      <c r="E439" s="67" t="s">
        <v>708</v>
      </c>
      <c r="F439" s="28" t="s">
        <v>694</v>
      </c>
      <c r="G439" s="67" t="s">
        <v>1297</v>
      </c>
      <c r="H439" s="28" t="s">
        <v>710</v>
      </c>
      <c r="I439" s="28" t="s">
        <v>623</v>
      </c>
      <c r="J439" s="67" t="s">
        <v>1283</v>
      </c>
    </row>
    <row r="440" ht="42" customHeight="1" spans="1:10">
      <c r="A440" s="182" t="s">
        <v>491</v>
      </c>
      <c r="B440" s="28" t="s">
        <v>1291</v>
      </c>
      <c r="C440" s="28" t="s">
        <v>668</v>
      </c>
      <c r="D440" s="28" t="s">
        <v>669</v>
      </c>
      <c r="E440" s="67" t="s">
        <v>1298</v>
      </c>
      <c r="F440" s="28" t="s">
        <v>636</v>
      </c>
      <c r="G440" s="67" t="s">
        <v>1299</v>
      </c>
      <c r="H440" s="28" t="s">
        <v>653</v>
      </c>
      <c r="I440" s="28" t="s">
        <v>672</v>
      </c>
      <c r="J440" s="67" t="s">
        <v>1298</v>
      </c>
    </row>
    <row r="441" ht="42" customHeight="1" spans="1:10">
      <c r="A441" s="182" t="s">
        <v>491</v>
      </c>
      <c r="B441" s="28" t="s">
        <v>1291</v>
      </c>
      <c r="C441" s="28" t="s">
        <v>679</v>
      </c>
      <c r="D441" s="28" t="s">
        <v>680</v>
      </c>
      <c r="E441" s="67" t="s">
        <v>680</v>
      </c>
      <c r="F441" s="28" t="s">
        <v>621</v>
      </c>
      <c r="G441" s="67" t="s">
        <v>626</v>
      </c>
      <c r="H441" s="28" t="s">
        <v>622</v>
      </c>
      <c r="I441" s="28" t="s">
        <v>623</v>
      </c>
      <c r="J441" s="67" t="s">
        <v>680</v>
      </c>
    </row>
    <row r="442" ht="42" customHeight="1" spans="1:10">
      <c r="A442" s="182" t="s">
        <v>479</v>
      </c>
      <c r="B442" s="28" t="s">
        <v>1300</v>
      </c>
      <c r="C442" s="28" t="s">
        <v>618</v>
      </c>
      <c r="D442" s="28" t="s">
        <v>707</v>
      </c>
      <c r="E442" s="67" t="s">
        <v>708</v>
      </c>
      <c r="F442" s="28" t="s">
        <v>636</v>
      </c>
      <c r="G442" s="67" t="s">
        <v>1301</v>
      </c>
      <c r="H442" s="28" t="s">
        <v>710</v>
      </c>
      <c r="I442" s="28" t="s">
        <v>623</v>
      </c>
      <c r="J442" s="67" t="s">
        <v>1302</v>
      </c>
    </row>
    <row r="443" ht="42" customHeight="1" spans="1:10">
      <c r="A443" s="182" t="s">
        <v>479</v>
      </c>
      <c r="B443" s="28" t="s">
        <v>1300</v>
      </c>
      <c r="C443" s="28" t="s">
        <v>668</v>
      </c>
      <c r="D443" s="28" t="s">
        <v>676</v>
      </c>
      <c r="E443" s="67" t="s">
        <v>1303</v>
      </c>
      <c r="F443" s="28" t="s">
        <v>636</v>
      </c>
      <c r="G443" s="67" t="s">
        <v>1304</v>
      </c>
      <c r="H443" s="28" t="s">
        <v>653</v>
      </c>
      <c r="I443" s="28" t="s">
        <v>672</v>
      </c>
      <c r="J443" s="67" t="s">
        <v>1303</v>
      </c>
    </row>
    <row r="444" ht="42" customHeight="1" spans="1:10">
      <c r="A444" s="182" t="s">
        <v>479</v>
      </c>
      <c r="B444" s="28" t="s">
        <v>1300</v>
      </c>
      <c r="C444" s="28" t="s">
        <v>679</v>
      </c>
      <c r="D444" s="28" t="s">
        <v>680</v>
      </c>
      <c r="E444" s="67" t="s">
        <v>680</v>
      </c>
      <c r="F444" s="28" t="s">
        <v>636</v>
      </c>
      <c r="G444" s="67" t="s">
        <v>1304</v>
      </c>
      <c r="H444" s="28" t="s">
        <v>653</v>
      </c>
      <c r="I444" s="28" t="s">
        <v>672</v>
      </c>
      <c r="J444" s="67" t="s">
        <v>680</v>
      </c>
    </row>
    <row r="445" ht="42" customHeight="1" spans="1:10">
      <c r="A445" s="182" t="s">
        <v>477</v>
      </c>
      <c r="B445" s="28" t="s">
        <v>1305</v>
      </c>
      <c r="C445" s="28" t="s">
        <v>618</v>
      </c>
      <c r="D445" s="28" t="s">
        <v>619</v>
      </c>
      <c r="E445" s="67" t="s">
        <v>1306</v>
      </c>
      <c r="F445" s="28" t="s">
        <v>636</v>
      </c>
      <c r="G445" s="67" t="s">
        <v>1280</v>
      </c>
      <c r="H445" s="28" t="s">
        <v>638</v>
      </c>
      <c r="I445" s="28" t="s">
        <v>623</v>
      </c>
      <c r="J445" s="67" t="s">
        <v>1307</v>
      </c>
    </row>
    <row r="446" ht="42" customHeight="1" spans="1:10">
      <c r="A446" s="182" t="s">
        <v>477</v>
      </c>
      <c r="B446" s="28" t="s">
        <v>1305</v>
      </c>
      <c r="C446" s="28" t="s">
        <v>618</v>
      </c>
      <c r="D446" s="28" t="s">
        <v>619</v>
      </c>
      <c r="E446" s="67" t="s">
        <v>1308</v>
      </c>
      <c r="F446" s="28" t="s">
        <v>636</v>
      </c>
      <c r="G446" s="67" t="s">
        <v>1280</v>
      </c>
      <c r="H446" s="28" t="s">
        <v>638</v>
      </c>
      <c r="I446" s="28" t="s">
        <v>623</v>
      </c>
      <c r="J446" s="67" t="s">
        <v>1307</v>
      </c>
    </row>
    <row r="447" ht="42" customHeight="1" spans="1:10">
      <c r="A447" s="182" t="s">
        <v>477</v>
      </c>
      <c r="B447" s="28" t="s">
        <v>1305</v>
      </c>
      <c r="C447" s="28" t="s">
        <v>618</v>
      </c>
      <c r="D447" s="28" t="s">
        <v>619</v>
      </c>
      <c r="E447" s="67" t="s">
        <v>1309</v>
      </c>
      <c r="F447" s="28" t="s">
        <v>636</v>
      </c>
      <c r="G447" s="67" t="s">
        <v>113</v>
      </c>
      <c r="H447" s="28" t="s">
        <v>638</v>
      </c>
      <c r="I447" s="28" t="s">
        <v>623</v>
      </c>
      <c r="J447" s="67" t="s">
        <v>1307</v>
      </c>
    </row>
    <row r="448" ht="42" customHeight="1" spans="1:10">
      <c r="A448" s="182" t="s">
        <v>477</v>
      </c>
      <c r="B448" s="28" t="s">
        <v>1305</v>
      </c>
      <c r="C448" s="28" t="s">
        <v>668</v>
      </c>
      <c r="D448" s="28" t="s">
        <v>669</v>
      </c>
      <c r="E448" s="67" t="s">
        <v>858</v>
      </c>
      <c r="F448" s="28" t="s">
        <v>636</v>
      </c>
      <c r="G448" s="67" t="s">
        <v>858</v>
      </c>
      <c r="H448" s="28" t="s">
        <v>653</v>
      </c>
      <c r="I448" s="28" t="s">
        <v>672</v>
      </c>
      <c r="J448" s="67" t="s">
        <v>860</v>
      </c>
    </row>
    <row r="449" ht="42" customHeight="1" spans="1:10">
      <c r="A449" s="182" t="s">
        <v>477</v>
      </c>
      <c r="B449" s="28" t="s">
        <v>1305</v>
      </c>
      <c r="C449" s="28" t="s">
        <v>679</v>
      </c>
      <c r="D449" s="28" t="s">
        <v>680</v>
      </c>
      <c r="E449" s="67" t="s">
        <v>861</v>
      </c>
      <c r="F449" s="28" t="s">
        <v>621</v>
      </c>
      <c r="G449" s="67" t="s">
        <v>626</v>
      </c>
      <c r="H449" s="28" t="s">
        <v>622</v>
      </c>
      <c r="I449" s="28" t="s">
        <v>623</v>
      </c>
      <c r="J449" s="67" t="s">
        <v>862</v>
      </c>
    </row>
    <row r="450" ht="42" customHeight="1" spans="1:10">
      <c r="A450" s="182" t="s">
        <v>507</v>
      </c>
      <c r="B450" s="28" t="s">
        <v>1310</v>
      </c>
      <c r="C450" s="28" t="s">
        <v>618</v>
      </c>
      <c r="D450" s="28" t="s">
        <v>619</v>
      </c>
      <c r="E450" s="67" t="s">
        <v>1311</v>
      </c>
      <c r="F450" s="28" t="s">
        <v>636</v>
      </c>
      <c r="G450" s="67">
        <v>1</v>
      </c>
      <c r="H450" s="28" t="s">
        <v>847</v>
      </c>
      <c r="I450" s="28" t="s">
        <v>623</v>
      </c>
      <c r="J450" s="67" t="s">
        <v>1311</v>
      </c>
    </row>
    <row r="451" ht="42" customHeight="1" spans="1:10">
      <c r="A451" s="182" t="s">
        <v>507</v>
      </c>
      <c r="B451" s="28" t="s">
        <v>1310</v>
      </c>
      <c r="C451" s="28" t="s">
        <v>618</v>
      </c>
      <c r="D451" s="28" t="s">
        <v>655</v>
      </c>
      <c r="E451" s="67" t="s">
        <v>1312</v>
      </c>
      <c r="F451" s="28" t="s">
        <v>636</v>
      </c>
      <c r="G451" s="67" t="s">
        <v>697</v>
      </c>
      <c r="H451" s="28" t="s">
        <v>622</v>
      </c>
      <c r="I451" s="28" t="s">
        <v>623</v>
      </c>
      <c r="J451" s="67" t="s">
        <v>1313</v>
      </c>
    </row>
    <row r="452" ht="42" customHeight="1" spans="1:10">
      <c r="A452" s="182" t="s">
        <v>507</v>
      </c>
      <c r="B452" s="28" t="s">
        <v>1310</v>
      </c>
      <c r="C452" s="28" t="s">
        <v>618</v>
      </c>
      <c r="D452" s="28" t="s">
        <v>701</v>
      </c>
      <c r="E452" s="67" t="s">
        <v>702</v>
      </c>
      <c r="F452" s="28" t="s">
        <v>636</v>
      </c>
      <c r="G452" s="67">
        <v>1</v>
      </c>
      <c r="H452" s="28" t="s">
        <v>774</v>
      </c>
      <c r="I452" s="28" t="s">
        <v>623</v>
      </c>
      <c r="J452" s="67" t="s">
        <v>702</v>
      </c>
    </row>
    <row r="453" ht="42" customHeight="1" spans="1:10">
      <c r="A453" s="182" t="s">
        <v>507</v>
      </c>
      <c r="B453" s="28" t="s">
        <v>1310</v>
      </c>
      <c r="C453" s="28" t="s">
        <v>618</v>
      </c>
      <c r="D453" s="28" t="s">
        <v>707</v>
      </c>
      <c r="E453" s="67" t="s">
        <v>708</v>
      </c>
      <c r="F453" s="28" t="s">
        <v>694</v>
      </c>
      <c r="G453" s="67" t="s">
        <v>1314</v>
      </c>
      <c r="H453" s="28" t="s">
        <v>710</v>
      </c>
      <c r="I453" s="28" t="s">
        <v>623</v>
      </c>
      <c r="J453" s="67" t="s">
        <v>1283</v>
      </c>
    </row>
    <row r="454" ht="42" customHeight="1" spans="1:10">
      <c r="A454" s="182" t="s">
        <v>507</v>
      </c>
      <c r="B454" s="28" t="s">
        <v>1310</v>
      </c>
      <c r="C454" s="28" t="s">
        <v>668</v>
      </c>
      <c r="D454" s="28" t="s">
        <v>669</v>
      </c>
      <c r="E454" s="67" t="s">
        <v>1298</v>
      </c>
      <c r="F454" s="28" t="s">
        <v>636</v>
      </c>
      <c r="G454" s="67" t="s">
        <v>674</v>
      </c>
      <c r="H454" s="28" t="s">
        <v>653</v>
      </c>
      <c r="I454" s="28" t="s">
        <v>672</v>
      </c>
      <c r="J454" s="67" t="s">
        <v>1298</v>
      </c>
    </row>
    <row r="455" ht="42" customHeight="1" spans="1:10">
      <c r="A455" s="182" t="s">
        <v>507</v>
      </c>
      <c r="B455" s="28" t="s">
        <v>1310</v>
      </c>
      <c r="C455" s="28" t="s">
        <v>679</v>
      </c>
      <c r="D455" s="28" t="s">
        <v>680</v>
      </c>
      <c r="E455" s="67" t="s">
        <v>680</v>
      </c>
      <c r="F455" s="28" t="s">
        <v>621</v>
      </c>
      <c r="G455" s="67" t="s">
        <v>631</v>
      </c>
      <c r="H455" s="28" t="s">
        <v>622</v>
      </c>
      <c r="I455" s="28" t="s">
        <v>623</v>
      </c>
      <c r="J455" s="67" t="s">
        <v>680</v>
      </c>
    </row>
    <row r="456" ht="42" customHeight="1" spans="1:10">
      <c r="A456" s="182" t="s">
        <v>499</v>
      </c>
      <c r="B456" s="28" t="s">
        <v>1315</v>
      </c>
      <c r="C456" s="28" t="s">
        <v>618</v>
      </c>
      <c r="D456" s="28" t="s">
        <v>619</v>
      </c>
      <c r="E456" s="67" t="s">
        <v>1316</v>
      </c>
      <c r="F456" s="28" t="s">
        <v>694</v>
      </c>
      <c r="G456" s="67" t="s">
        <v>1114</v>
      </c>
      <c r="H456" s="28" t="s">
        <v>1120</v>
      </c>
      <c r="I456" s="28" t="s">
        <v>623</v>
      </c>
      <c r="J456" s="67" t="s">
        <v>1316</v>
      </c>
    </row>
    <row r="457" ht="42" customHeight="1" spans="1:10">
      <c r="A457" s="182" t="s">
        <v>499</v>
      </c>
      <c r="B457" s="28" t="s">
        <v>1315</v>
      </c>
      <c r="C457" s="28" t="s">
        <v>618</v>
      </c>
      <c r="D457" s="28" t="s">
        <v>655</v>
      </c>
      <c r="E457" s="67" t="s">
        <v>1317</v>
      </c>
      <c r="F457" s="28" t="s">
        <v>636</v>
      </c>
      <c r="G457" s="67" t="s">
        <v>697</v>
      </c>
      <c r="H457" s="28" t="s">
        <v>622</v>
      </c>
      <c r="I457" s="28" t="s">
        <v>623</v>
      </c>
      <c r="J457" s="67" t="s">
        <v>1317</v>
      </c>
    </row>
    <row r="458" ht="42" customHeight="1" spans="1:10">
      <c r="A458" s="182" t="s">
        <v>499</v>
      </c>
      <c r="B458" s="28" t="s">
        <v>1315</v>
      </c>
      <c r="C458" s="28" t="s">
        <v>618</v>
      </c>
      <c r="D458" s="28" t="s">
        <v>701</v>
      </c>
      <c r="E458" s="67" t="s">
        <v>702</v>
      </c>
      <c r="F458" s="28" t="s">
        <v>636</v>
      </c>
      <c r="G458" s="67">
        <v>1</v>
      </c>
      <c r="H458" s="28" t="s">
        <v>774</v>
      </c>
      <c r="I458" s="28" t="s">
        <v>623</v>
      </c>
      <c r="J458" s="67" t="s">
        <v>702</v>
      </c>
    </row>
    <row r="459" ht="42" customHeight="1" spans="1:10">
      <c r="A459" s="182" t="s">
        <v>499</v>
      </c>
      <c r="B459" s="28" t="s">
        <v>1315</v>
      </c>
      <c r="C459" s="28" t="s">
        <v>668</v>
      </c>
      <c r="D459" s="28" t="s">
        <v>669</v>
      </c>
      <c r="E459" s="67" t="s">
        <v>1318</v>
      </c>
      <c r="F459" s="28" t="s">
        <v>636</v>
      </c>
      <c r="G459" s="67" t="s">
        <v>1299</v>
      </c>
      <c r="H459" s="28" t="s">
        <v>653</v>
      </c>
      <c r="I459" s="28" t="s">
        <v>672</v>
      </c>
      <c r="J459" s="67" t="s">
        <v>1319</v>
      </c>
    </row>
    <row r="460" ht="42" customHeight="1" spans="1:10">
      <c r="A460" s="182" t="s">
        <v>499</v>
      </c>
      <c r="B460" s="28" t="s">
        <v>1315</v>
      </c>
      <c r="C460" s="28" t="s">
        <v>668</v>
      </c>
      <c r="D460" s="28" t="s">
        <v>669</v>
      </c>
      <c r="E460" s="67" t="s">
        <v>1320</v>
      </c>
      <c r="F460" s="28" t="s">
        <v>636</v>
      </c>
      <c r="G460" s="67" t="s">
        <v>1299</v>
      </c>
      <c r="H460" s="28" t="s">
        <v>653</v>
      </c>
      <c r="I460" s="28" t="s">
        <v>672</v>
      </c>
      <c r="J460" s="67" t="s">
        <v>1321</v>
      </c>
    </row>
    <row r="461" ht="42" customHeight="1" spans="1:10">
      <c r="A461" s="182" t="s">
        <v>499</v>
      </c>
      <c r="B461" s="28" t="s">
        <v>1315</v>
      </c>
      <c r="C461" s="28" t="s">
        <v>679</v>
      </c>
      <c r="D461" s="28" t="s">
        <v>680</v>
      </c>
      <c r="E461" s="67" t="s">
        <v>1322</v>
      </c>
      <c r="F461" s="28" t="s">
        <v>621</v>
      </c>
      <c r="G461" s="67" t="s">
        <v>626</v>
      </c>
      <c r="H461" s="28" t="s">
        <v>622</v>
      </c>
      <c r="I461" s="28" t="s">
        <v>623</v>
      </c>
      <c r="J461" s="67" t="s">
        <v>1322</v>
      </c>
    </row>
    <row r="462" ht="42" customHeight="1" spans="1:10">
      <c r="A462" s="182" t="s">
        <v>435</v>
      </c>
      <c r="B462" s="28" t="s">
        <v>1323</v>
      </c>
      <c r="C462" s="28" t="s">
        <v>618</v>
      </c>
      <c r="D462" s="28" t="s">
        <v>619</v>
      </c>
      <c r="E462" s="67" t="s">
        <v>742</v>
      </c>
      <c r="F462" s="28" t="s">
        <v>621</v>
      </c>
      <c r="G462" s="67" t="s">
        <v>688</v>
      </c>
      <c r="H462" s="28" t="s">
        <v>638</v>
      </c>
      <c r="I462" s="28" t="s">
        <v>623</v>
      </c>
      <c r="J462" s="67" t="s">
        <v>742</v>
      </c>
    </row>
    <row r="463" ht="42" customHeight="1" spans="1:10">
      <c r="A463" s="182" t="s">
        <v>435</v>
      </c>
      <c r="B463" s="28" t="s">
        <v>1323</v>
      </c>
      <c r="C463" s="28" t="s">
        <v>618</v>
      </c>
      <c r="D463" s="28" t="s">
        <v>619</v>
      </c>
      <c r="E463" s="67" t="s">
        <v>745</v>
      </c>
      <c r="F463" s="28" t="s">
        <v>621</v>
      </c>
      <c r="G463" s="67" t="s">
        <v>1114</v>
      </c>
      <c r="H463" s="28" t="s">
        <v>638</v>
      </c>
      <c r="I463" s="28" t="s">
        <v>623</v>
      </c>
      <c r="J463" s="67" t="s">
        <v>745</v>
      </c>
    </row>
    <row r="464" ht="42" customHeight="1" spans="1:10">
      <c r="A464" s="182" t="s">
        <v>435</v>
      </c>
      <c r="B464" s="28" t="s">
        <v>1323</v>
      </c>
      <c r="C464" s="28" t="s">
        <v>618</v>
      </c>
      <c r="D464" s="28" t="s">
        <v>655</v>
      </c>
      <c r="E464" s="67" t="s">
        <v>824</v>
      </c>
      <c r="F464" s="28" t="s">
        <v>621</v>
      </c>
      <c r="G464" s="67" t="s">
        <v>626</v>
      </c>
      <c r="H464" s="28" t="s">
        <v>622</v>
      </c>
      <c r="I464" s="28" t="s">
        <v>623</v>
      </c>
      <c r="J464" s="67" t="s">
        <v>824</v>
      </c>
    </row>
    <row r="465" ht="42" customHeight="1" spans="1:10">
      <c r="A465" s="182" t="s">
        <v>435</v>
      </c>
      <c r="B465" s="28" t="s">
        <v>1323</v>
      </c>
      <c r="C465" s="28" t="s">
        <v>618</v>
      </c>
      <c r="D465" s="28" t="s">
        <v>701</v>
      </c>
      <c r="E465" s="67" t="s">
        <v>702</v>
      </c>
      <c r="F465" s="28" t="s">
        <v>636</v>
      </c>
      <c r="G465" s="67">
        <v>1</v>
      </c>
      <c r="H465" s="28" t="s">
        <v>774</v>
      </c>
      <c r="I465" s="28" t="s">
        <v>623</v>
      </c>
      <c r="J465" s="67" t="s">
        <v>702</v>
      </c>
    </row>
    <row r="466" ht="42" customHeight="1" spans="1:10">
      <c r="A466" s="182" t="s">
        <v>435</v>
      </c>
      <c r="B466" s="28" t="s">
        <v>1323</v>
      </c>
      <c r="C466" s="28" t="s">
        <v>668</v>
      </c>
      <c r="D466" s="28" t="s">
        <v>669</v>
      </c>
      <c r="E466" s="67" t="s">
        <v>1324</v>
      </c>
      <c r="F466" s="28" t="s">
        <v>636</v>
      </c>
      <c r="G466" s="67" t="s">
        <v>949</v>
      </c>
      <c r="H466" s="28" t="s">
        <v>653</v>
      </c>
      <c r="I466" s="28" t="s">
        <v>672</v>
      </c>
      <c r="J466" s="67" t="s">
        <v>1324</v>
      </c>
    </row>
    <row r="467" ht="42" customHeight="1" spans="1:10">
      <c r="A467" s="182" t="s">
        <v>435</v>
      </c>
      <c r="B467" s="28" t="s">
        <v>1323</v>
      </c>
      <c r="C467" s="28" t="s">
        <v>668</v>
      </c>
      <c r="D467" s="28" t="s">
        <v>676</v>
      </c>
      <c r="E467" s="67" t="s">
        <v>1082</v>
      </c>
      <c r="F467" s="28" t="s">
        <v>636</v>
      </c>
      <c r="G467" s="67" t="s">
        <v>1083</v>
      </c>
      <c r="H467" s="28" t="s">
        <v>653</v>
      </c>
      <c r="I467" s="28" t="s">
        <v>672</v>
      </c>
      <c r="J467" s="67" t="s">
        <v>1082</v>
      </c>
    </row>
    <row r="468" ht="42" customHeight="1" spans="1:10">
      <c r="A468" s="182" t="s">
        <v>435</v>
      </c>
      <c r="B468" s="28" t="s">
        <v>1323</v>
      </c>
      <c r="C468" s="28" t="s">
        <v>679</v>
      </c>
      <c r="D468" s="28" t="s">
        <v>680</v>
      </c>
      <c r="E468" s="67" t="s">
        <v>902</v>
      </c>
      <c r="F468" s="28" t="s">
        <v>621</v>
      </c>
      <c r="G468" s="67" t="s">
        <v>626</v>
      </c>
      <c r="H468" s="28" t="s">
        <v>622</v>
      </c>
      <c r="I468" s="28" t="s">
        <v>623</v>
      </c>
      <c r="J468" s="67" t="s">
        <v>902</v>
      </c>
    </row>
    <row r="469" ht="42" customHeight="1" spans="1:10">
      <c r="A469" s="182" t="s">
        <v>483</v>
      </c>
      <c r="B469" s="28" t="s">
        <v>1325</v>
      </c>
      <c r="C469" s="28" t="s">
        <v>618</v>
      </c>
      <c r="D469" s="28" t="s">
        <v>619</v>
      </c>
      <c r="E469" s="67" t="s">
        <v>1326</v>
      </c>
      <c r="F469" s="28" t="s">
        <v>621</v>
      </c>
      <c r="G469" s="67" t="s">
        <v>1327</v>
      </c>
      <c r="H469" s="28" t="s">
        <v>1328</v>
      </c>
      <c r="I469" s="28" t="s">
        <v>623</v>
      </c>
      <c r="J469" s="67" t="s">
        <v>1329</v>
      </c>
    </row>
    <row r="470" ht="42" customHeight="1" spans="1:10">
      <c r="A470" s="182" t="s">
        <v>483</v>
      </c>
      <c r="B470" s="28" t="s">
        <v>1325</v>
      </c>
      <c r="C470" s="28" t="s">
        <v>618</v>
      </c>
      <c r="D470" s="28" t="s">
        <v>655</v>
      </c>
      <c r="E470" s="67" t="s">
        <v>1330</v>
      </c>
      <c r="F470" s="28" t="s">
        <v>621</v>
      </c>
      <c r="G470" s="67" t="s">
        <v>626</v>
      </c>
      <c r="H470" s="28" t="s">
        <v>622</v>
      </c>
      <c r="I470" s="28" t="s">
        <v>623</v>
      </c>
      <c r="J470" s="67" t="s">
        <v>1331</v>
      </c>
    </row>
    <row r="471" ht="42" customHeight="1" spans="1:10">
      <c r="A471" s="182" t="s">
        <v>483</v>
      </c>
      <c r="B471" s="28" t="s">
        <v>1325</v>
      </c>
      <c r="C471" s="28" t="s">
        <v>618</v>
      </c>
      <c r="D471" s="28" t="s">
        <v>701</v>
      </c>
      <c r="E471" s="67" t="s">
        <v>1332</v>
      </c>
      <c r="F471" s="28" t="s">
        <v>621</v>
      </c>
      <c r="G471" s="67" t="s">
        <v>626</v>
      </c>
      <c r="H471" s="28" t="s">
        <v>622</v>
      </c>
      <c r="I471" s="28" t="s">
        <v>623</v>
      </c>
      <c r="J471" s="67" t="s">
        <v>1333</v>
      </c>
    </row>
    <row r="472" ht="42" customHeight="1" spans="1:10">
      <c r="A472" s="182" t="s">
        <v>483</v>
      </c>
      <c r="B472" s="28" t="s">
        <v>1325</v>
      </c>
      <c r="C472" s="28" t="s">
        <v>618</v>
      </c>
      <c r="D472" s="28" t="s">
        <v>701</v>
      </c>
      <c r="E472" s="67" t="s">
        <v>702</v>
      </c>
      <c r="F472" s="28" t="s">
        <v>636</v>
      </c>
      <c r="G472" s="67" t="s">
        <v>703</v>
      </c>
      <c r="H472" s="28" t="s">
        <v>774</v>
      </c>
      <c r="I472" s="28" t="s">
        <v>623</v>
      </c>
      <c r="J472" s="67" t="s">
        <v>702</v>
      </c>
    </row>
    <row r="473" ht="42" customHeight="1" spans="1:10">
      <c r="A473" s="182" t="s">
        <v>483</v>
      </c>
      <c r="B473" s="28" t="s">
        <v>1325</v>
      </c>
      <c r="C473" s="28" t="s">
        <v>618</v>
      </c>
      <c r="D473" s="28" t="s">
        <v>707</v>
      </c>
      <c r="E473" s="67" t="s">
        <v>708</v>
      </c>
      <c r="F473" s="28" t="s">
        <v>694</v>
      </c>
      <c r="G473" s="67" t="s">
        <v>1334</v>
      </c>
      <c r="H473" s="28" t="s">
        <v>710</v>
      </c>
      <c r="I473" s="28" t="s">
        <v>623</v>
      </c>
      <c r="J473" s="67" t="s">
        <v>1335</v>
      </c>
    </row>
    <row r="474" ht="42" customHeight="1" spans="1:10">
      <c r="A474" s="182" t="s">
        <v>483</v>
      </c>
      <c r="B474" s="28" t="s">
        <v>1325</v>
      </c>
      <c r="C474" s="28" t="s">
        <v>668</v>
      </c>
      <c r="D474" s="28" t="s">
        <v>669</v>
      </c>
      <c r="E474" s="67" t="s">
        <v>1336</v>
      </c>
      <c r="F474" s="28" t="s">
        <v>636</v>
      </c>
      <c r="G474" s="67" t="s">
        <v>1337</v>
      </c>
      <c r="H474" s="28" t="s">
        <v>653</v>
      </c>
      <c r="I474" s="28" t="s">
        <v>672</v>
      </c>
      <c r="J474" s="67" t="s">
        <v>1338</v>
      </c>
    </row>
    <row r="475" ht="42" customHeight="1" spans="1:10">
      <c r="A475" s="182" t="s">
        <v>483</v>
      </c>
      <c r="B475" s="28" t="s">
        <v>1325</v>
      </c>
      <c r="C475" s="28" t="s">
        <v>668</v>
      </c>
      <c r="D475" s="28" t="s">
        <v>669</v>
      </c>
      <c r="E475" s="67" t="s">
        <v>1339</v>
      </c>
      <c r="F475" s="28" t="s">
        <v>636</v>
      </c>
      <c r="G475" s="67" t="s">
        <v>1340</v>
      </c>
      <c r="H475" s="28" t="s">
        <v>653</v>
      </c>
      <c r="I475" s="28" t="s">
        <v>672</v>
      </c>
      <c r="J475" s="67" t="s">
        <v>1341</v>
      </c>
    </row>
    <row r="476" ht="42" customHeight="1" spans="1:10">
      <c r="A476" s="182" t="s">
        <v>483</v>
      </c>
      <c r="B476" s="28" t="s">
        <v>1325</v>
      </c>
      <c r="C476" s="28" t="s">
        <v>668</v>
      </c>
      <c r="D476" s="28" t="s">
        <v>676</v>
      </c>
      <c r="E476" s="67" t="s">
        <v>1342</v>
      </c>
      <c r="F476" s="28" t="s">
        <v>636</v>
      </c>
      <c r="G476" s="67" t="s">
        <v>1337</v>
      </c>
      <c r="H476" s="28" t="s">
        <v>653</v>
      </c>
      <c r="I476" s="28" t="s">
        <v>672</v>
      </c>
      <c r="J476" s="67" t="s">
        <v>1342</v>
      </c>
    </row>
    <row r="477" ht="42" customHeight="1" spans="1:10">
      <c r="A477" s="182" t="s">
        <v>483</v>
      </c>
      <c r="B477" s="28" t="s">
        <v>1325</v>
      </c>
      <c r="C477" s="28" t="s">
        <v>679</v>
      </c>
      <c r="D477" s="28" t="s">
        <v>680</v>
      </c>
      <c r="E477" s="67" t="s">
        <v>1343</v>
      </c>
      <c r="F477" s="28" t="s">
        <v>621</v>
      </c>
      <c r="G477" s="67" t="s">
        <v>626</v>
      </c>
      <c r="H477" s="28" t="s">
        <v>622</v>
      </c>
      <c r="I477" s="28" t="s">
        <v>623</v>
      </c>
      <c r="J477" s="67" t="s">
        <v>1343</v>
      </c>
    </row>
    <row r="478" ht="42" customHeight="1" spans="1:10">
      <c r="A478" s="181" t="s">
        <v>89</v>
      </c>
      <c r="B478" s="32"/>
      <c r="C478" s="32"/>
      <c r="D478" s="32"/>
      <c r="E478" s="32"/>
      <c r="F478" s="32"/>
      <c r="G478" s="32"/>
      <c r="H478" s="32"/>
      <c r="I478" s="32"/>
      <c r="J478" s="32"/>
    </row>
    <row r="479" ht="42" customHeight="1" spans="1:10">
      <c r="A479" s="182" t="s">
        <v>512</v>
      </c>
      <c r="B479" s="28" t="s">
        <v>1344</v>
      </c>
      <c r="C479" s="28" t="s">
        <v>618</v>
      </c>
      <c r="D479" s="28" t="s">
        <v>619</v>
      </c>
      <c r="E479" s="67" t="s">
        <v>1345</v>
      </c>
      <c r="F479" s="28" t="s">
        <v>621</v>
      </c>
      <c r="G479" s="67" t="s">
        <v>1195</v>
      </c>
      <c r="H479" s="28" t="s">
        <v>638</v>
      </c>
      <c r="I479" s="28" t="s">
        <v>623</v>
      </c>
      <c r="J479" s="67" t="s">
        <v>1346</v>
      </c>
    </row>
    <row r="480" ht="42" customHeight="1" spans="1:10">
      <c r="A480" s="182" t="s">
        <v>512</v>
      </c>
      <c r="B480" s="28" t="s">
        <v>1344</v>
      </c>
      <c r="C480" s="28" t="s">
        <v>618</v>
      </c>
      <c r="D480" s="28" t="s">
        <v>655</v>
      </c>
      <c r="E480" s="67" t="s">
        <v>824</v>
      </c>
      <c r="F480" s="28" t="s">
        <v>636</v>
      </c>
      <c r="G480" s="67" t="s">
        <v>697</v>
      </c>
      <c r="H480" s="28" t="s">
        <v>622</v>
      </c>
      <c r="I480" s="28" t="s">
        <v>623</v>
      </c>
      <c r="J480" s="67" t="s">
        <v>1347</v>
      </c>
    </row>
    <row r="481" ht="42" customHeight="1" spans="1:10">
      <c r="A481" s="182" t="s">
        <v>512</v>
      </c>
      <c r="B481" s="28" t="s">
        <v>1344</v>
      </c>
      <c r="C481" s="28" t="s">
        <v>618</v>
      </c>
      <c r="D481" s="28" t="s">
        <v>701</v>
      </c>
      <c r="E481" s="67" t="s">
        <v>702</v>
      </c>
      <c r="F481" s="28" t="s">
        <v>636</v>
      </c>
      <c r="G481" s="67" t="s">
        <v>703</v>
      </c>
      <c r="H481" s="28" t="s">
        <v>774</v>
      </c>
      <c r="I481" s="28" t="s">
        <v>623</v>
      </c>
      <c r="J481" s="67" t="s">
        <v>1348</v>
      </c>
    </row>
    <row r="482" ht="42" customHeight="1" spans="1:10">
      <c r="A482" s="182" t="s">
        <v>512</v>
      </c>
      <c r="B482" s="28" t="s">
        <v>1344</v>
      </c>
      <c r="C482" s="28" t="s">
        <v>618</v>
      </c>
      <c r="D482" s="28" t="s">
        <v>707</v>
      </c>
      <c r="E482" s="67" t="s">
        <v>708</v>
      </c>
      <c r="F482" s="28" t="s">
        <v>694</v>
      </c>
      <c r="G482" s="67" t="s">
        <v>1349</v>
      </c>
      <c r="H482" s="28" t="s">
        <v>710</v>
      </c>
      <c r="I482" s="28" t="s">
        <v>623</v>
      </c>
      <c r="J482" s="67" t="s">
        <v>1350</v>
      </c>
    </row>
    <row r="483" ht="42" customHeight="1" spans="1:10">
      <c r="A483" s="182" t="s">
        <v>512</v>
      </c>
      <c r="B483" s="28" t="s">
        <v>1344</v>
      </c>
      <c r="C483" s="28" t="s">
        <v>668</v>
      </c>
      <c r="D483" s="28" t="s">
        <v>669</v>
      </c>
      <c r="E483" s="67" t="s">
        <v>752</v>
      </c>
      <c r="F483" s="28" t="s">
        <v>1131</v>
      </c>
      <c r="G483" s="67" t="s">
        <v>753</v>
      </c>
      <c r="H483" s="28" t="s">
        <v>777</v>
      </c>
      <c r="I483" s="28" t="s">
        <v>672</v>
      </c>
      <c r="J483" s="67" t="s">
        <v>754</v>
      </c>
    </row>
    <row r="484" ht="42" customHeight="1" spans="1:10">
      <c r="A484" s="182" t="s">
        <v>512</v>
      </c>
      <c r="B484" s="28" t="s">
        <v>1344</v>
      </c>
      <c r="C484" s="28" t="s">
        <v>668</v>
      </c>
      <c r="D484" s="28" t="s">
        <v>676</v>
      </c>
      <c r="E484" s="67" t="s">
        <v>755</v>
      </c>
      <c r="F484" s="28" t="s">
        <v>636</v>
      </c>
      <c r="G484" s="67" t="s">
        <v>674</v>
      </c>
      <c r="H484" s="28" t="s">
        <v>653</v>
      </c>
      <c r="I484" s="28" t="s">
        <v>672</v>
      </c>
      <c r="J484" s="67" t="s">
        <v>756</v>
      </c>
    </row>
    <row r="485" ht="42" customHeight="1" spans="1:10">
      <c r="A485" s="182" t="s">
        <v>512</v>
      </c>
      <c r="B485" s="28" t="s">
        <v>1344</v>
      </c>
      <c r="C485" s="28" t="s">
        <v>679</v>
      </c>
      <c r="D485" s="28" t="s">
        <v>680</v>
      </c>
      <c r="E485" s="67" t="s">
        <v>825</v>
      </c>
      <c r="F485" s="28" t="s">
        <v>621</v>
      </c>
      <c r="G485" s="67" t="s">
        <v>666</v>
      </c>
      <c r="H485" s="28" t="s">
        <v>622</v>
      </c>
      <c r="I485" s="28" t="s">
        <v>623</v>
      </c>
      <c r="J485" s="67" t="s">
        <v>1351</v>
      </c>
    </row>
    <row r="486" ht="42" customHeight="1" spans="1:10">
      <c r="A486" s="182" t="s">
        <v>574</v>
      </c>
      <c r="B486" s="28" t="s">
        <v>1352</v>
      </c>
      <c r="C486" s="28" t="s">
        <v>618</v>
      </c>
      <c r="D486" s="28" t="s">
        <v>619</v>
      </c>
      <c r="E486" s="67" t="s">
        <v>1353</v>
      </c>
      <c r="F486" s="28" t="s">
        <v>621</v>
      </c>
      <c r="G486" s="67" t="s">
        <v>1354</v>
      </c>
      <c r="H486" s="28" t="s">
        <v>622</v>
      </c>
      <c r="I486" s="28" t="s">
        <v>623</v>
      </c>
      <c r="J486" s="67" t="s">
        <v>1355</v>
      </c>
    </row>
    <row r="487" ht="42" customHeight="1" spans="1:10">
      <c r="A487" s="182" t="s">
        <v>574</v>
      </c>
      <c r="B487" s="28" t="s">
        <v>1352</v>
      </c>
      <c r="C487" s="28" t="s">
        <v>618</v>
      </c>
      <c r="D487" s="28" t="s">
        <v>619</v>
      </c>
      <c r="E487" s="67" t="s">
        <v>1356</v>
      </c>
      <c r="F487" s="28" t="s">
        <v>636</v>
      </c>
      <c r="G487" s="67" t="s">
        <v>110</v>
      </c>
      <c r="H487" s="28" t="s">
        <v>689</v>
      </c>
      <c r="I487" s="28" t="s">
        <v>623</v>
      </c>
      <c r="J487" s="67" t="s">
        <v>1357</v>
      </c>
    </row>
    <row r="488" ht="42" customHeight="1" spans="1:10">
      <c r="A488" s="182" t="s">
        <v>574</v>
      </c>
      <c r="B488" s="28" t="s">
        <v>1352</v>
      </c>
      <c r="C488" s="28" t="s">
        <v>618</v>
      </c>
      <c r="D488" s="28" t="s">
        <v>655</v>
      </c>
      <c r="E488" s="67" t="s">
        <v>1358</v>
      </c>
      <c r="F488" s="28" t="s">
        <v>636</v>
      </c>
      <c r="G488" s="67" t="s">
        <v>697</v>
      </c>
      <c r="H488" s="28" t="s">
        <v>622</v>
      </c>
      <c r="I488" s="28" t="s">
        <v>623</v>
      </c>
      <c r="J488" s="67" t="s">
        <v>1359</v>
      </c>
    </row>
    <row r="489" ht="42" customHeight="1" spans="1:10">
      <c r="A489" s="182" t="s">
        <v>574</v>
      </c>
      <c r="B489" s="28" t="s">
        <v>1352</v>
      </c>
      <c r="C489" s="28" t="s">
        <v>618</v>
      </c>
      <c r="D489" s="28" t="s">
        <v>655</v>
      </c>
      <c r="E489" s="67" t="s">
        <v>1360</v>
      </c>
      <c r="F489" s="28" t="s">
        <v>621</v>
      </c>
      <c r="G489" s="67" t="s">
        <v>1212</v>
      </c>
      <c r="H489" s="28" t="s">
        <v>622</v>
      </c>
      <c r="I489" s="28" t="s">
        <v>623</v>
      </c>
      <c r="J489" s="67" t="s">
        <v>1361</v>
      </c>
    </row>
    <row r="490" ht="42" customHeight="1" spans="1:10">
      <c r="A490" s="182" t="s">
        <v>574</v>
      </c>
      <c r="B490" s="28" t="s">
        <v>1352</v>
      </c>
      <c r="C490" s="28" t="s">
        <v>618</v>
      </c>
      <c r="D490" s="28" t="s">
        <v>701</v>
      </c>
      <c r="E490" s="67" t="s">
        <v>1362</v>
      </c>
      <c r="F490" s="28" t="s">
        <v>636</v>
      </c>
      <c r="G490" s="67" t="s">
        <v>1363</v>
      </c>
      <c r="H490" s="28" t="s">
        <v>653</v>
      </c>
      <c r="I490" s="28" t="s">
        <v>672</v>
      </c>
      <c r="J490" s="67" t="s">
        <v>1364</v>
      </c>
    </row>
    <row r="491" ht="42" customHeight="1" spans="1:10">
      <c r="A491" s="182" t="s">
        <v>574</v>
      </c>
      <c r="B491" s="28" t="s">
        <v>1352</v>
      </c>
      <c r="C491" s="28" t="s">
        <v>618</v>
      </c>
      <c r="D491" s="28" t="s">
        <v>707</v>
      </c>
      <c r="E491" s="67" t="s">
        <v>708</v>
      </c>
      <c r="F491" s="28" t="s">
        <v>694</v>
      </c>
      <c r="G491" s="67" t="s">
        <v>895</v>
      </c>
      <c r="H491" s="28" t="s">
        <v>710</v>
      </c>
      <c r="I491" s="28" t="s">
        <v>623</v>
      </c>
      <c r="J491" s="67" t="s">
        <v>1365</v>
      </c>
    </row>
    <row r="492" ht="42" customHeight="1" spans="1:10">
      <c r="A492" s="182" t="s">
        <v>574</v>
      </c>
      <c r="B492" s="28" t="s">
        <v>1352</v>
      </c>
      <c r="C492" s="28" t="s">
        <v>668</v>
      </c>
      <c r="D492" s="28" t="s">
        <v>676</v>
      </c>
      <c r="E492" s="67" t="s">
        <v>1366</v>
      </c>
      <c r="F492" s="28" t="s">
        <v>636</v>
      </c>
      <c r="G492" s="67" t="s">
        <v>1081</v>
      </c>
      <c r="H492" s="28" t="s">
        <v>653</v>
      </c>
      <c r="I492" s="28" t="s">
        <v>672</v>
      </c>
      <c r="J492" s="67" t="s">
        <v>1367</v>
      </c>
    </row>
    <row r="493" ht="42" customHeight="1" spans="1:10">
      <c r="A493" s="182" t="s">
        <v>574</v>
      </c>
      <c r="B493" s="28" t="s">
        <v>1352</v>
      </c>
      <c r="C493" s="28" t="s">
        <v>679</v>
      </c>
      <c r="D493" s="28" t="s">
        <v>680</v>
      </c>
      <c r="E493" s="67" t="s">
        <v>680</v>
      </c>
      <c r="F493" s="28" t="s">
        <v>621</v>
      </c>
      <c r="G493" s="67" t="s">
        <v>626</v>
      </c>
      <c r="H493" s="28" t="s">
        <v>622</v>
      </c>
      <c r="I493" s="28" t="s">
        <v>623</v>
      </c>
      <c r="J493" s="67" t="s">
        <v>757</v>
      </c>
    </row>
    <row r="494" ht="42" customHeight="1" spans="1:10">
      <c r="A494" s="182" t="s">
        <v>510</v>
      </c>
      <c r="B494" s="28" t="s">
        <v>1368</v>
      </c>
      <c r="C494" s="28" t="s">
        <v>618</v>
      </c>
      <c r="D494" s="28" t="s">
        <v>619</v>
      </c>
      <c r="E494" s="67" t="s">
        <v>1369</v>
      </c>
      <c r="F494" s="28" t="s">
        <v>621</v>
      </c>
      <c r="G494" s="67" t="s">
        <v>118</v>
      </c>
      <c r="H494" s="28" t="s">
        <v>689</v>
      </c>
      <c r="I494" s="28" t="s">
        <v>623</v>
      </c>
      <c r="J494" s="67" t="s">
        <v>1370</v>
      </c>
    </row>
    <row r="495" ht="42" customHeight="1" spans="1:10">
      <c r="A495" s="182" t="s">
        <v>510</v>
      </c>
      <c r="B495" s="28" t="s">
        <v>1368</v>
      </c>
      <c r="C495" s="28" t="s">
        <v>618</v>
      </c>
      <c r="D495" s="28" t="s">
        <v>619</v>
      </c>
      <c r="E495" s="67" t="s">
        <v>846</v>
      </c>
      <c r="F495" s="28" t="s">
        <v>636</v>
      </c>
      <c r="G495" s="67" t="s">
        <v>113</v>
      </c>
      <c r="H495" s="28" t="s">
        <v>847</v>
      </c>
      <c r="I495" s="28" t="s">
        <v>623</v>
      </c>
      <c r="J495" s="67" t="s">
        <v>848</v>
      </c>
    </row>
    <row r="496" ht="42" customHeight="1" spans="1:10">
      <c r="A496" s="182" t="s">
        <v>510</v>
      </c>
      <c r="B496" s="28" t="s">
        <v>1368</v>
      </c>
      <c r="C496" s="28" t="s">
        <v>618</v>
      </c>
      <c r="D496" s="28" t="s">
        <v>619</v>
      </c>
      <c r="E496" s="67" t="s">
        <v>1371</v>
      </c>
      <c r="F496" s="28" t="s">
        <v>621</v>
      </c>
      <c r="G496" s="67" t="s">
        <v>1372</v>
      </c>
      <c r="H496" s="28" t="s">
        <v>638</v>
      </c>
      <c r="I496" s="28" t="s">
        <v>623</v>
      </c>
      <c r="J496" s="67" t="s">
        <v>1373</v>
      </c>
    </row>
    <row r="497" ht="42" customHeight="1" spans="1:10">
      <c r="A497" s="182" t="s">
        <v>510</v>
      </c>
      <c r="B497" s="28" t="s">
        <v>1368</v>
      </c>
      <c r="C497" s="28" t="s">
        <v>618</v>
      </c>
      <c r="D497" s="28" t="s">
        <v>655</v>
      </c>
      <c r="E497" s="67" t="s">
        <v>691</v>
      </c>
      <c r="F497" s="28" t="s">
        <v>621</v>
      </c>
      <c r="G497" s="67" t="s">
        <v>666</v>
      </c>
      <c r="H497" s="28" t="s">
        <v>622</v>
      </c>
      <c r="I497" s="28" t="s">
        <v>623</v>
      </c>
      <c r="J497" s="67" t="s">
        <v>1374</v>
      </c>
    </row>
    <row r="498" ht="42" customHeight="1" spans="1:10">
      <c r="A498" s="182" t="s">
        <v>510</v>
      </c>
      <c r="B498" s="28" t="s">
        <v>1368</v>
      </c>
      <c r="C498" s="28" t="s">
        <v>618</v>
      </c>
      <c r="D498" s="28" t="s">
        <v>655</v>
      </c>
      <c r="E498" s="67" t="s">
        <v>693</v>
      </c>
      <c r="F498" s="28" t="s">
        <v>694</v>
      </c>
      <c r="G498" s="67">
        <v>1</v>
      </c>
      <c r="H498" s="28" t="s">
        <v>689</v>
      </c>
      <c r="I498" s="28" t="s">
        <v>623</v>
      </c>
      <c r="J498" s="67" t="s">
        <v>787</v>
      </c>
    </row>
    <row r="499" ht="42" customHeight="1" spans="1:10">
      <c r="A499" s="182" t="s">
        <v>510</v>
      </c>
      <c r="B499" s="28" t="s">
        <v>1368</v>
      </c>
      <c r="C499" s="28" t="s">
        <v>618</v>
      </c>
      <c r="D499" s="28" t="s">
        <v>655</v>
      </c>
      <c r="E499" s="67" t="s">
        <v>696</v>
      </c>
      <c r="F499" s="28" t="s">
        <v>621</v>
      </c>
      <c r="G499" s="67" t="s">
        <v>697</v>
      </c>
      <c r="H499" s="28" t="s">
        <v>622</v>
      </c>
      <c r="I499" s="28" t="s">
        <v>623</v>
      </c>
      <c r="J499" s="67" t="s">
        <v>698</v>
      </c>
    </row>
    <row r="500" ht="42" customHeight="1" spans="1:10">
      <c r="A500" s="182" t="s">
        <v>510</v>
      </c>
      <c r="B500" s="28" t="s">
        <v>1368</v>
      </c>
      <c r="C500" s="28" t="s">
        <v>618</v>
      </c>
      <c r="D500" s="28" t="s">
        <v>701</v>
      </c>
      <c r="E500" s="67" t="s">
        <v>702</v>
      </c>
      <c r="F500" s="28" t="s">
        <v>636</v>
      </c>
      <c r="G500" s="67" t="s">
        <v>703</v>
      </c>
      <c r="H500" s="28" t="s">
        <v>777</v>
      </c>
      <c r="I500" s="28" t="s">
        <v>672</v>
      </c>
      <c r="J500" s="67" t="s">
        <v>1348</v>
      </c>
    </row>
    <row r="501" ht="42" customHeight="1" spans="1:10">
      <c r="A501" s="182" t="s">
        <v>510</v>
      </c>
      <c r="B501" s="28" t="s">
        <v>1368</v>
      </c>
      <c r="C501" s="28" t="s">
        <v>618</v>
      </c>
      <c r="D501" s="28" t="s">
        <v>707</v>
      </c>
      <c r="E501" s="67" t="s">
        <v>708</v>
      </c>
      <c r="F501" s="28" t="s">
        <v>694</v>
      </c>
      <c r="G501" s="67" t="s">
        <v>895</v>
      </c>
      <c r="H501" s="28" t="s">
        <v>710</v>
      </c>
      <c r="I501" s="28" t="s">
        <v>623</v>
      </c>
      <c r="J501" s="67" t="s">
        <v>1375</v>
      </c>
    </row>
    <row r="502" ht="42" customHeight="1" spans="1:10">
      <c r="A502" s="182" t="s">
        <v>510</v>
      </c>
      <c r="B502" s="28" t="s">
        <v>1368</v>
      </c>
      <c r="C502" s="28" t="s">
        <v>668</v>
      </c>
      <c r="D502" s="28" t="s">
        <v>669</v>
      </c>
      <c r="E502" s="67" t="s">
        <v>1376</v>
      </c>
      <c r="F502" s="28" t="s">
        <v>636</v>
      </c>
      <c r="G502" s="67" t="s">
        <v>949</v>
      </c>
      <c r="H502" s="28" t="s">
        <v>774</v>
      </c>
      <c r="I502" s="28" t="s">
        <v>672</v>
      </c>
      <c r="J502" s="67" t="s">
        <v>1377</v>
      </c>
    </row>
    <row r="503" ht="42" customHeight="1" spans="1:10">
      <c r="A503" s="182" t="s">
        <v>510</v>
      </c>
      <c r="B503" s="28" t="s">
        <v>1368</v>
      </c>
      <c r="C503" s="28" t="s">
        <v>679</v>
      </c>
      <c r="D503" s="28" t="s">
        <v>680</v>
      </c>
      <c r="E503" s="67" t="s">
        <v>680</v>
      </c>
      <c r="F503" s="28" t="s">
        <v>621</v>
      </c>
      <c r="G503" s="67" t="s">
        <v>666</v>
      </c>
      <c r="H503" s="28" t="s">
        <v>622</v>
      </c>
      <c r="I503" s="28" t="s">
        <v>623</v>
      </c>
      <c r="J503" s="67" t="s">
        <v>757</v>
      </c>
    </row>
    <row r="504" ht="42" customHeight="1" spans="1:10">
      <c r="A504" s="182" t="s">
        <v>517</v>
      </c>
      <c r="B504" s="28" t="s">
        <v>1378</v>
      </c>
      <c r="C504" s="28" t="s">
        <v>618</v>
      </c>
      <c r="D504" s="28" t="s">
        <v>701</v>
      </c>
      <c r="E504" s="67" t="s">
        <v>1379</v>
      </c>
      <c r="F504" s="28" t="s">
        <v>636</v>
      </c>
      <c r="G504" s="67" t="s">
        <v>1380</v>
      </c>
      <c r="H504" s="28" t="s">
        <v>774</v>
      </c>
      <c r="I504" s="28" t="s">
        <v>623</v>
      </c>
      <c r="J504" s="67" t="s">
        <v>1379</v>
      </c>
    </row>
    <row r="505" ht="42" customHeight="1" spans="1:10">
      <c r="A505" s="182" t="s">
        <v>517</v>
      </c>
      <c r="B505" s="28" t="s">
        <v>1378</v>
      </c>
      <c r="C505" s="28" t="s">
        <v>668</v>
      </c>
      <c r="D505" s="28" t="s">
        <v>669</v>
      </c>
      <c r="E505" s="67" t="s">
        <v>858</v>
      </c>
      <c r="F505" s="28" t="s">
        <v>636</v>
      </c>
      <c r="G505" s="67" t="s">
        <v>859</v>
      </c>
      <c r="H505" s="28" t="s">
        <v>653</v>
      </c>
      <c r="I505" s="28" t="s">
        <v>672</v>
      </c>
      <c r="J505" s="67" t="s">
        <v>1381</v>
      </c>
    </row>
    <row r="506" ht="42" customHeight="1" spans="1:10">
      <c r="A506" s="182" t="s">
        <v>517</v>
      </c>
      <c r="B506" s="28" t="s">
        <v>1378</v>
      </c>
      <c r="C506" s="28" t="s">
        <v>679</v>
      </c>
      <c r="D506" s="28" t="s">
        <v>680</v>
      </c>
      <c r="E506" s="67" t="s">
        <v>861</v>
      </c>
      <c r="F506" s="28" t="s">
        <v>621</v>
      </c>
      <c r="G506" s="67" t="s">
        <v>626</v>
      </c>
      <c r="H506" s="28" t="s">
        <v>622</v>
      </c>
      <c r="I506" s="28" t="s">
        <v>623</v>
      </c>
      <c r="J506" s="67" t="s">
        <v>1382</v>
      </c>
    </row>
    <row r="507" ht="42" customHeight="1" spans="1:10">
      <c r="A507" s="182" t="s">
        <v>517</v>
      </c>
      <c r="B507" s="28" t="s">
        <v>1378</v>
      </c>
      <c r="C507" s="28" t="s">
        <v>679</v>
      </c>
      <c r="D507" s="28" t="s">
        <v>680</v>
      </c>
      <c r="E507" s="67" t="s">
        <v>863</v>
      </c>
      <c r="F507" s="28" t="s">
        <v>621</v>
      </c>
      <c r="G507" s="67" t="s">
        <v>626</v>
      </c>
      <c r="H507" s="28" t="s">
        <v>622</v>
      </c>
      <c r="I507" s="28" t="s">
        <v>623</v>
      </c>
      <c r="J507" s="67" t="s">
        <v>1383</v>
      </c>
    </row>
    <row r="508" ht="42" customHeight="1" spans="1:10">
      <c r="A508" s="182" t="s">
        <v>576</v>
      </c>
      <c r="B508" s="28" t="s">
        <v>1384</v>
      </c>
      <c r="C508" s="28" t="s">
        <v>618</v>
      </c>
      <c r="D508" s="28" t="s">
        <v>619</v>
      </c>
      <c r="E508" s="67" t="s">
        <v>1385</v>
      </c>
      <c r="F508" s="28" t="s">
        <v>636</v>
      </c>
      <c r="G508" s="67" t="s">
        <v>1386</v>
      </c>
      <c r="H508" s="28" t="s">
        <v>829</v>
      </c>
      <c r="I508" s="28" t="s">
        <v>623</v>
      </c>
      <c r="J508" s="67" t="s">
        <v>1387</v>
      </c>
    </row>
    <row r="509" ht="42" customHeight="1" spans="1:10">
      <c r="A509" s="182" t="s">
        <v>576</v>
      </c>
      <c r="B509" s="28" t="s">
        <v>1384</v>
      </c>
      <c r="C509" s="28" t="s">
        <v>618</v>
      </c>
      <c r="D509" s="28" t="s">
        <v>655</v>
      </c>
      <c r="E509" s="67" t="s">
        <v>1388</v>
      </c>
      <c r="F509" s="28" t="s">
        <v>621</v>
      </c>
      <c r="G509" s="67" t="s">
        <v>697</v>
      </c>
      <c r="H509" s="28" t="s">
        <v>622</v>
      </c>
      <c r="I509" s="28" t="s">
        <v>623</v>
      </c>
      <c r="J509" s="67" t="s">
        <v>1389</v>
      </c>
    </row>
    <row r="510" ht="42" customHeight="1" spans="1:10">
      <c r="A510" s="182" t="s">
        <v>576</v>
      </c>
      <c r="B510" s="28" t="s">
        <v>1384</v>
      </c>
      <c r="C510" s="28" t="s">
        <v>618</v>
      </c>
      <c r="D510" s="28" t="s">
        <v>701</v>
      </c>
      <c r="E510" s="67" t="s">
        <v>1390</v>
      </c>
      <c r="F510" s="28" t="s">
        <v>636</v>
      </c>
      <c r="G510" s="67" t="s">
        <v>1391</v>
      </c>
      <c r="H510" s="28" t="s">
        <v>774</v>
      </c>
      <c r="I510" s="28" t="s">
        <v>623</v>
      </c>
      <c r="J510" s="67" t="s">
        <v>1392</v>
      </c>
    </row>
    <row r="511" ht="42" customHeight="1" spans="1:10">
      <c r="A511" s="182" t="s">
        <v>576</v>
      </c>
      <c r="B511" s="28" t="s">
        <v>1384</v>
      </c>
      <c r="C511" s="28" t="s">
        <v>618</v>
      </c>
      <c r="D511" s="28" t="s">
        <v>701</v>
      </c>
      <c r="E511" s="67" t="s">
        <v>702</v>
      </c>
      <c r="F511" s="28" t="s">
        <v>636</v>
      </c>
      <c r="G511" s="67" t="s">
        <v>703</v>
      </c>
      <c r="H511" s="28" t="s">
        <v>774</v>
      </c>
      <c r="I511" s="28" t="s">
        <v>623</v>
      </c>
      <c r="J511" s="67" t="s">
        <v>1348</v>
      </c>
    </row>
    <row r="512" ht="42" customHeight="1" spans="1:10">
      <c r="A512" s="182" t="s">
        <v>576</v>
      </c>
      <c r="B512" s="28" t="s">
        <v>1384</v>
      </c>
      <c r="C512" s="28" t="s">
        <v>618</v>
      </c>
      <c r="D512" s="28" t="s">
        <v>707</v>
      </c>
      <c r="E512" s="67" t="s">
        <v>708</v>
      </c>
      <c r="F512" s="28" t="s">
        <v>694</v>
      </c>
      <c r="G512" s="67" t="s">
        <v>895</v>
      </c>
      <c r="H512" s="28" t="s">
        <v>710</v>
      </c>
      <c r="I512" s="28" t="s">
        <v>623</v>
      </c>
      <c r="J512" s="67" t="s">
        <v>1375</v>
      </c>
    </row>
    <row r="513" ht="42" customHeight="1" spans="1:10">
      <c r="A513" s="182" t="s">
        <v>576</v>
      </c>
      <c r="B513" s="28" t="s">
        <v>1384</v>
      </c>
      <c r="C513" s="28" t="s">
        <v>668</v>
      </c>
      <c r="D513" s="28" t="s">
        <v>669</v>
      </c>
      <c r="E513" s="67" t="s">
        <v>1393</v>
      </c>
      <c r="F513" s="28" t="s">
        <v>636</v>
      </c>
      <c r="G513" s="67" t="s">
        <v>949</v>
      </c>
      <c r="H513" s="28" t="s">
        <v>653</v>
      </c>
      <c r="I513" s="28" t="s">
        <v>672</v>
      </c>
      <c r="J513" s="67" t="s">
        <v>1394</v>
      </c>
    </row>
    <row r="514" ht="42" customHeight="1" spans="1:10">
      <c r="A514" s="182" t="s">
        <v>576</v>
      </c>
      <c r="B514" s="28" t="s">
        <v>1384</v>
      </c>
      <c r="C514" s="28" t="s">
        <v>668</v>
      </c>
      <c r="D514" s="28" t="s">
        <v>676</v>
      </c>
      <c r="E514" s="67" t="s">
        <v>1395</v>
      </c>
      <c r="F514" s="28" t="s">
        <v>636</v>
      </c>
      <c r="G514" s="67" t="s">
        <v>730</v>
      </c>
      <c r="H514" s="28" t="s">
        <v>653</v>
      </c>
      <c r="I514" s="28" t="s">
        <v>672</v>
      </c>
      <c r="J514" s="67" t="s">
        <v>1396</v>
      </c>
    </row>
    <row r="515" ht="42" customHeight="1" spans="1:10">
      <c r="A515" s="182" t="s">
        <v>576</v>
      </c>
      <c r="B515" s="28" t="s">
        <v>1384</v>
      </c>
      <c r="C515" s="28" t="s">
        <v>679</v>
      </c>
      <c r="D515" s="28" t="s">
        <v>680</v>
      </c>
      <c r="E515" s="67" t="s">
        <v>1397</v>
      </c>
      <c r="F515" s="28" t="s">
        <v>621</v>
      </c>
      <c r="G515" s="67" t="s">
        <v>626</v>
      </c>
      <c r="H515" s="28" t="s">
        <v>622</v>
      </c>
      <c r="I515" s="28" t="s">
        <v>623</v>
      </c>
      <c r="J515" s="67" t="s">
        <v>1398</v>
      </c>
    </row>
    <row r="516" ht="42" customHeight="1" spans="1:10">
      <c r="A516" s="181" t="s">
        <v>83</v>
      </c>
      <c r="B516" s="32"/>
      <c r="C516" s="32"/>
      <c r="D516" s="32"/>
      <c r="E516" s="32"/>
      <c r="F516" s="32"/>
      <c r="G516" s="32"/>
      <c r="H516" s="32"/>
      <c r="I516" s="32"/>
      <c r="J516" s="32"/>
    </row>
    <row r="517" ht="42" customHeight="1" spans="1:10">
      <c r="A517" s="182" t="s">
        <v>551</v>
      </c>
      <c r="B517" s="28" t="s">
        <v>1399</v>
      </c>
      <c r="C517" s="28" t="s">
        <v>618</v>
      </c>
      <c r="D517" s="28" t="s">
        <v>619</v>
      </c>
      <c r="E517" s="67" t="s">
        <v>1400</v>
      </c>
      <c r="F517" s="28" t="s">
        <v>621</v>
      </c>
      <c r="G517" s="67" t="s">
        <v>110</v>
      </c>
      <c r="H517" s="28" t="s">
        <v>689</v>
      </c>
      <c r="I517" s="28" t="s">
        <v>623</v>
      </c>
      <c r="J517" s="67" t="s">
        <v>1401</v>
      </c>
    </row>
    <row r="518" ht="42" customHeight="1" spans="1:10">
      <c r="A518" s="182" t="s">
        <v>551</v>
      </c>
      <c r="B518" s="28" t="s">
        <v>1399</v>
      </c>
      <c r="C518" s="28" t="s">
        <v>618</v>
      </c>
      <c r="D518" s="28" t="s">
        <v>655</v>
      </c>
      <c r="E518" s="67" t="s">
        <v>1402</v>
      </c>
      <c r="F518" s="28" t="s">
        <v>621</v>
      </c>
      <c r="G518" s="67" t="s">
        <v>626</v>
      </c>
      <c r="H518" s="28" t="s">
        <v>622</v>
      </c>
      <c r="I518" s="28" t="s">
        <v>623</v>
      </c>
      <c r="J518" s="67" t="s">
        <v>1403</v>
      </c>
    </row>
    <row r="519" ht="42" customHeight="1" spans="1:10">
      <c r="A519" s="182" t="s">
        <v>551</v>
      </c>
      <c r="B519" s="28" t="s">
        <v>1399</v>
      </c>
      <c r="C519" s="28" t="s">
        <v>618</v>
      </c>
      <c r="D519" s="28" t="s">
        <v>655</v>
      </c>
      <c r="E519" s="67" t="s">
        <v>1404</v>
      </c>
      <c r="F519" s="28" t="s">
        <v>636</v>
      </c>
      <c r="G519" s="67" t="s">
        <v>1405</v>
      </c>
      <c r="H519" s="28" t="s">
        <v>653</v>
      </c>
      <c r="I519" s="28" t="s">
        <v>672</v>
      </c>
      <c r="J519" s="67" t="s">
        <v>1406</v>
      </c>
    </row>
    <row r="520" ht="42" customHeight="1" spans="1:10">
      <c r="A520" s="182" t="s">
        <v>551</v>
      </c>
      <c r="B520" s="28" t="s">
        <v>1399</v>
      </c>
      <c r="C520" s="28" t="s">
        <v>618</v>
      </c>
      <c r="D520" s="28" t="s">
        <v>655</v>
      </c>
      <c r="E520" s="67" t="s">
        <v>1407</v>
      </c>
      <c r="F520" s="28" t="s">
        <v>636</v>
      </c>
      <c r="G520" s="67" t="s">
        <v>1408</v>
      </c>
      <c r="H520" s="28" t="s">
        <v>653</v>
      </c>
      <c r="I520" s="28" t="s">
        <v>672</v>
      </c>
      <c r="J520" s="67" t="s">
        <v>1409</v>
      </c>
    </row>
    <row r="521" ht="42" customHeight="1" spans="1:10">
      <c r="A521" s="182" t="s">
        <v>551</v>
      </c>
      <c r="B521" s="28" t="s">
        <v>1399</v>
      </c>
      <c r="C521" s="28" t="s">
        <v>618</v>
      </c>
      <c r="D521" s="28" t="s">
        <v>701</v>
      </c>
      <c r="E521" s="67" t="s">
        <v>702</v>
      </c>
      <c r="F521" s="28" t="s">
        <v>636</v>
      </c>
      <c r="G521" s="67" t="s">
        <v>1410</v>
      </c>
      <c r="H521" s="28" t="s">
        <v>653</v>
      </c>
      <c r="I521" s="28" t="s">
        <v>672</v>
      </c>
      <c r="J521" s="67" t="s">
        <v>1411</v>
      </c>
    </row>
    <row r="522" ht="42" customHeight="1" spans="1:10">
      <c r="A522" s="182" t="s">
        <v>551</v>
      </c>
      <c r="B522" s="28" t="s">
        <v>1399</v>
      </c>
      <c r="C522" s="28" t="s">
        <v>668</v>
      </c>
      <c r="D522" s="28" t="s">
        <v>669</v>
      </c>
      <c r="E522" s="67" t="s">
        <v>1412</v>
      </c>
      <c r="F522" s="28" t="s">
        <v>636</v>
      </c>
      <c r="G522" s="67" t="s">
        <v>1081</v>
      </c>
      <c r="H522" s="28" t="s">
        <v>653</v>
      </c>
      <c r="I522" s="28" t="s">
        <v>672</v>
      </c>
      <c r="J522" s="67" t="s">
        <v>1413</v>
      </c>
    </row>
    <row r="523" ht="42" customHeight="1" spans="1:10">
      <c r="A523" s="182" t="s">
        <v>551</v>
      </c>
      <c r="B523" s="28" t="s">
        <v>1399</v>
      </c>
      <c r="C523" s="28" t="s">
        <v>679</v>
      </c>
      <c r="D523" s="28" t="s">
        <v>680</v>
      </c>
      <c r="E523" s="67" t="s">
        <v>863</v>
      </c>
      <c r="F523" s="28" t="s">
        <v>621</v>
      </c>
      <c r="G523" s="67" t="s">
        <v>626</v>
      </c>
      <c r="H523" s="28" t="s">
        <v>622</v>
      </c>
      <c r="I523" s="28" t="s">
        <v>623</v>
      </c>
      <c r="J523" s="67" t="s">
        <v>1414</v>
      </c>
    </row>
    <row r="524" ht="42" customHeight="1" spans="1:10">
      <c r="A524" s="182" t="s">
        <v>512</v>
      </c>
      <c r="B524" s="28" t="s">
        <v>1415</v>
      </c>
      <c r="C524" s="28" t="s">
        <v>618</v>
      </c>
      <c r="D524" s="28" t="s">
        <v>619</v>
      </c>
      <c r="E524" s="67" t="s">
        <v>1416</v>
      </c>
      <c r="F524" s="28" t="s">
        <v>636</v>
      </c>
      <c r="G524" s="67" t="s">
        <v>110</v>
      </c>
      <c r="H524" s="28" t="s">
        <v>689</v>
      </c>
      <c r="I524" s="28" t="s">
        <v>623</v>
      </c>
      <c r="J524" s="67" t="s">
        <v>1416</v>
      </c>
    </row>
    <row r="525" ht="42" customHeight="1" spans="1:10">
      <c r="A525" s="182" t="s">
        <v>512</v>
      </c>
      <c r="B525" s="28" t="s">
        <v>1415</v>
      </c>
      <c r="C525" s="28" t="s">
        <v>618</v>
      </c>
      <c r="D525" s="28" t="s">
        <v>655</v>
      </c>
      <c r="E525" s="67" t="s">
        <v>824</v>
      </c>
      <c r="F525" s="28" t="s">
        <v>636</v>
      </c>
      <c r="G525" s="67" t="s">
        <v>631</v>
      </c>
      <c r="H525" s="28" t="s">
        <v>622</v>
      </c>
      <c r="I525" s="28" t="s">
        <v>623</v>
      </c>
      <c r="J525" s="67" t="s">
        <v>824</v>
      </c>
    </row>
    <row r="526" ht="42" customHeight="1" spans="1:10">
      <c r="A526" s="182" t="s">
        <v>512</v>
      </c>
      <c r="B526" s="28" t="s">
        <v>1415</v>
      </c>
      <c r="C526" s="28" t="s">
        <v>618</v>
      </c>
      <c r="D526" s="28" t="s">
        <v>701</v>
      </c>
      <c r="E526" s="67" t="s">
        <v>702</v>
      </c>
      <c r="F526" s="28" t="s">
        <v>636</v>
      </c>
      <c r="G526" s="67" t="s">
        <v>1410</v>
      </c>
      <c r="H526" s="28" t="s">
        <v>653</v>
      </c>
      <c r="I526" s="28" t="s">
        <v>672</v>
      </c>
      <c r="J526" s="67" t="s">
        <v>702</v>
      </c>
    </row>
    <row r="527" ht="42" customHeight="1" spans="1:10">
      <c r="A527" s="182" t="s">
        <v>512</v>
      </c>
      <c r="B527" s="28" t="s">
        <v>1415</v>
      </c>
      <c r="C527" s="28" t="s">
        <v>668</v>
      </c>
      <c r="D527" s="28" t="s">
        <v>676</v>
      </c>
      <c r="E527" s="67" t="s">
        <v>1417</v>
      </c>
      <c r="F527" s="28" t="s">
        <v>636</v>
      </c>
      <c r="G527" s="67" t="s">
        <v>674</v>
      </c>
      <c r="H527" s="28" t="s">
        <v>653</v>
      </c>
      <c r="I527" s="28" t="s">
        <v>672</v>
      </c>
      <c r="J527" s="67" t="s">
        <v>1418</v>
      </c>
    </row>
    <row r="528" ht="42" customHeight="1" spans="1:10">
      <c r="A528" s="182" t="s">
        <v>512</v>
      </c>
      <c r="B528" s="28" t="s">
        <v>1415</v>
      </c>
      <c r="C528" s="28" t="s">
        <v>679</v>
      </c>
      <c r="D528" s="28" t="s">
        <v>680</v>
      </c>
      <c r="E528" s="67" t="s">
        <v>1419</v>
      </c>
      <c r="F528" s="28" t="s">
        <v>621</v>
      </c>
      <c r="G528" s="67" t="s">
        <v>626</v>
      </c>
      <c r="H528" s="28" t="s">
        <v>622</v>
      </c>
      <c r="I528" s="28" t="s">
        <v>623</v>
      </c>
      <c r="J528" s="67" t="s">
        <v>1420</v>
      </c>
    </row>
    <row r="529" ht="42" customHeight="1" spans="1:10">
      <c r="A529" s="182" t="s">
        <v>428</v>
      </c>
      <c r="B529" s="28" t="s">
        <v>1421</v>
      </c>
      <c r="C529" s="28" t="s">
        <v>618</v>
      </c>
      <c r="D529" s="28" t="s">
        <v>655</v>
      </c>
      <c r="E529" s="67" t="s">
        <v>1422</v>
      </c>
      <c r="F529" s="28" t="s">
        <v>621</v>
      </c>
      <c r="G529" s="67" t="s">
        <v>118</v>
      </c>
      <c r="H529" s="28" t="s">
        <v>638</v>
      </c>
      <c r="I529" s="28" t="s">
        <v>623</v>
      </c>
      <c r="J529" s="67" t="s">
        <v>1423</v>
      </c>
    </row>
    <row r="530" ht="42" customHeight="1" spans="1:10">
      <c r="A530" s="182" t="s">
        <v>428</v>
      </c>
      <c r="B530" s="28" t="s">
        <v>1421</v>
      </c>
      <c r="C530" s="28" t="s">
        <v>668</v>
      </c>
      <c r="D530" s="28" t="s">
        <v>725</v>
      </c>
      <c r="E530" s="67" t="s">
        <v>1424</v>
      </c>
      <c r="F530" s="28" t="s">
        <v>636</v>
      </c>
      <c r="G530" s="67">
        <v>1</v>
      </c>
      <c r="H530" s="28" t="s">
        <v>774</v>
      </c>
      <c r="I530" s="28" t="s">
        <v>623</v>
      </c>
      <c r="J530" s="67" t="s">
        <v>1425</v>
      </c>
    </row>
    <row r="531" ht="42" customHeight="1" spans="1:10">
      <c r="A531" s="182" t="s">
        <v>428</v>
      </c>
      <c r="B531" s="28" t="s">
        <v>1421</v>
      </c>
      <c r="C531" s="28" t="s">
        <v>679</v>
      </c>
      <c r="D531" s="28" t="s">
        <v>680</v>
      </c>
      <c r="E531" s="67" t="s">
        <v>763</v>
      </c>
      <c r="F531" s="28" t="s">
        <v>621</v>
      </c>
      <c r="G531" s="67" t="s">
        <v>626</v>
      </c>
      <c r="H531" s="28" t="s">
        <v>622</v>
      </c>
      <c r="I531" s="28" t="s">
        <v>672</v>
      </c>
      <c r="J531" s="67" t="s">
        <v>763</v>
      </c>
    </row>
    <row r="532" ht="42" customHeight="1" spans="1:10">
      <c r="A532" s="182" t="s">
        <v>553</v>
      </c>
      <c r="B532" s="28" t="s">
        <v>1426</v>
      </c>
      <c r="C532" s="28" t="s">
        <v>618</v>
      </c>
      <c r="D532" s="28" t="s">
        <v>619</v>
      </c>
      <c r="E532" s="67" t="s">
        <v>1427</v>
      </c>
      <c r="F532" s="28" t="s">
        <v>621</v>
      </c>
      <c r="G532" s="67" t="s">
        <v>110</v>
      </c>
      <c r="H532" s="28" t="s">
        <v>847</v>
      </c>
      <c r="I532" s="28" t="s">
        <v>623</v>
      </c>
      <c r="J532" s="67" t="s">
        <v>1428</v>
      </c>
    </row>
    <row r="533" ht="42" customHeight="1" spans="1:10">
      <c r="A533" s="182" t="s">
        <v>553</v>
      </c>
      <c r="B533" s="28" t="s">
        <v>1426</v>
      </c>
      <c r="C533" s="28" t="s">
        <v>618</v>
      </c>
      <c r="D533" s="28" t="s">
        <v>619</v>
      </c>
      <c r="E533" s="67" t="s">
        <v>1429</v>
      </c>
      <c r="F533" s="28" t="s">
        <v>621</v>
      </c>
      <c r="G533" s="67" t="s">
        <v>112</v>
      </c>
      <c r="H533" s="28" t="s">
        <v>689</v>
      </c>
      <c r="I533" s="28" t="s">
        <v>623</v>
      </c>
      <c r="J533" s="67" t="s">
        <v>1430</v>
      </c>
    </row>
    <row r="534" ht="42" customHeight="1" spans="1:10">
      <c r="A534" s="182" t="s">
        <v>553</v>
      </c>
      <c r="B534" s="28" t="s">
        <v>1426</v>
      </c>
      <c r="C534" s="28" t="s">
        <v>618</v>
      </c>
      <c r="D534" s="28" t="s">
        <v>655</v>
      </c>
      <c r="E534" s="67" t="s">
        <v>1431</v>
      </c>
      <c r="F534" s="28" t="s">
        <v>636</v>
      </c>
      <c r="G534" s="67" t="s">
        <v>697</v>
      </c>
      <c r="H534" s="28" t="s">
        <v>622</v>
      </c>
      <c r="I534" s="28" t="s">
        <v>623</v>
      </c>
      <c r="J534" s="67" t="s">
        <v>1432</v>
      </c>
    </row>
    <row r="535" ht="42" customHeight="1" spans="1:10">
      <c r="A535" s="182" t="s">
        <v>553</v>
      </c>
      <c r="B535" s="28" t="s">
        <v>1426</v>
      </c>
      <c r="C535" s="28" t="s">
        <v>618</v>
      </c>
      <c r="D535" s="28" t="s">
        <v>655</v>
      </c>
      <c r="E535" s="67" t="s">
        <v>1433</v>
      </c>
      <c r="F535" s="28" t="s">
        <v>636</v>
      </c>
      <c r="G535" s="67" t="s">
        <v>631</v>
      </c>
      <c r="H535" s="28" t="s">
        <v>622</v>
      </c>
      <c r="I535" s="28" t="s">
        <v>623</v>
      </c>
      <c r="J535" s="67" t="s">
        <v>1434</v>
      </c>
    </row>
    <row r="536" ht="42" customHeight="1" spans="1:10">
      <c r="A536" s="182" t="s">
        <v>553</v>
      </c>
      <c r="B536" s="28" t="s">
        <v>1426</v>
      </c>
      <c r="C536" s="28" t="s">
        <v>618</v>
      </c>
      <c r="D536" s="28" t="s">
        <v>701</v>
      </c>
      <c r="E536" s="67" t="s">
        <v>702</v>
      </c>
      <c r="F536" s="28" t="s">
        <v>636</v>
      </c>
      <c r="G536" s="67" t="s">
        <v>1410</v>
      </c>
      <c r="H536" s="28" t="s">
        <v>653</v>
      </c>
      <c r="I536" s="28" t="s">
        <v>672</v>
      </c>
      <c r="J536" s="67" t="s">
        <v>1435</v>
      </c>
    </row>
    <row r="537" ht="42" customHeight="1" spans="1:10">
      <c r="A537" s="182" t="s">
        <v>553</v>
      </c>
      <c r="B537" s="28" t="s">
        <v>1426</v>
      </c>
      <c r="C537" s="28" t="s">
        <v>668</v>
      </c>
      <c r="D537" s="28" t="s">
        <v>669</v>
      </c>
      <c r="E537" s="67" t="s">
        <v>1436</v>
      </c>
      <c r="F537" s="28" t="s">
        <v>636</v>
      </c>
      <c r="G537" s="67" t="s">
        <v>1081</v>
      </c>
      <c r="H537" s="28" t="s">
        <v>653</v>
      </c>
      <c r="I537" s="28" t="s">
        <v>672</v>
      </c>
      <c r="J537" s="67" t="s">
        <v>1437</v>
      </c>
    </row>
    <row r="538" ht="42" customHeight="1" spans="1:10">
      <c r="A538" s="182" t="s">
        <v>553</v>
      </c>
      <c r="B538" s="28" t="s">
        <v>1426</v>
      </c>
      <c r="C538" s="28" t="s">
        <v>668</v>
      </c>
      <c r="D538" s="28" t="s">
        <v>669</v>
      </c>
      <c r="E538" s="67" t="s">
        <v>1438</v>
      </c>
      <c r="F538" s="28" t="s">
        <v>636</v>
      </c>
      <c r="G538" s="67" t="s">
        <v>1081</v>
      </c>
      <c r="H538" s="28" t="s">
        <v>653</v>
      </c>
      <c r="I538" s="28" t="s">
        <v>672</v>
      </c>
      <c r="J538" s="67" t="s">
        <v>1439</v>
      </c>
    </row>
    <row r="539" ht="42" customHeight="1" spans="1:10">
      <c r="A539" s="182" t="s">
        <v>553</v>
      </c>
      <c r="B539" s="28" t="s">
        <v>1426</v>
      </c>
      <c r="C539" s="28" t="s">
        <v>679</v>
      </c>
      <c r="D539" s="28" t="s">
        <v>680</v>
      </c>
      <c r="E539" s="67" t="s">
        <v>1440</v>
      </c>
      <c r="F539" s="28" t="s">
        <v>621</v>
      </c>
      <c r="G539" s="67" t="s">
        <v>626</v>
      </c>
      <c r="H539" s="28" t="s">
        <v>622</v>
      </c>
      <c r="I539" s="28" t="s">
        <v>623</v>
      </c>
      <c r="J539" s="67" t="s">
        <v>680</v>
      </c>
    </row>
    <row r="540" ht="42" customHeight="1" spans="1:10">
      <c r="A540" s="182" t="s">
        <v>520</v>
      </c>
      <c r="B540" s="28" t="s">
        <v>1441</v>
      </c>
      <c r="C540" s="28" t="s">
        <v>618</v>
      </c>
      <c r="D540" s="28" t="s">
        <v>655</v>
      </c>
      <c r="E540" s="67" t="s">
        <v>1442</v>
      </c>
      <c r="F540" s="28" t="s">
        <v>621</v>
      </c>
      <c r="G540" s="67" t="s">
        <v>1443</v>
      </c>
      <c r="H540" s="28" t="s">
        <v>638</v>
      </c>
      <c r="I540" s="28" t="s">
        <v>623</v>
      </c>
      <c r="J540" s="67" t="s">
        <v>1444</v>
      </c>
    </row>
    <row r="541" ht="42" customHeight="1" spans="1:10">
      <c r="A541" s="182" t="s">
        <v>520</v>
      </c>
      <c r="B541" s="28" t="s">
        <v>1441</v>
      </c>
      <c r="C541" s="28" t="s">
        <v>668</v>
      </c>
      <c r="D541" s="28" t="s">
        <v>669</v>
      </c>
      <c r="E541" s="67" t="s">
        <v>1445</v>
      </c>
      <c r="F541" s="28" t="s">
        <v>636</v>
      </c>
      <c r="G541" s="67">
        <v>1</v>
      </c>
      <c r="H541" s="28" t="s">
        <v>774</v>
      </c>
      <c r="I541" s="28" t="s">
        <v>672</v>
      </c>
      <c r="J541" s="67" t="s">
        <v>1446</v>
      </c>
    </row>
    <row r="542" ht="42" customHeight="1" spans="1:10">
      <c r="A542" s="182" t="s">
        <v>520</v>
      </c>
      <c r="B542" s="28" t="s">
        <v>1441</v>
      </c>
      <c r="C542" s="28" t="s">
        <v>679</v>
      </c>
      <c r="D542" s="28" t="s">
        <v>680</v>
      </c>
      <c r="E542" s="67" t="s">
        <v>1447</v>
      </c>
      <c r="F542" s="28" t="s">
        <v>636</v>
      </c>
      <c r="G542" s="67" t="s">
        <v>626</v>
      </c>
      <c r="H542" s="28" t="s">
        <v>622</v>
      </c>
      <c r="I542" s="28" t="s">
        <v>672</v>
      </c>
      <c r="J542" s="67" t="s">
        <v>1448</v>
      </c>
    </row>
    <row r="543" ht="42" customHeight="1" spans="1:10">
      <c r="A543" s="182" t="s">
        <v>425</v>
      </c>
      <c r="B543" s="28" t="s">
        <v>1246</v>
      </c>
      <c r="C543" s="28" t="s">
        <v>618</v>
      </c>
      <c r="D543" s="28" t="s">
        <v>619</v>
      </c>
      <c r="E543" s="67" t="s">
        <v>1449</v>
      </c>
      <c r="F543" s="28" t="s">
        <v>636</v>
      </c>
      <c r="G543" s="67" t="s">
        <v>1450</v>
      </c>
      <c r="H543" s="28" t="s">
        <v>774</v>
      </c>
      <c r="I543" s="28" t="s">
        <v>623</v>
      </c>
      <c r="J543" s="67" t="s">
        <v>1451</v>
      </c>
    </row>
    <row r="544" ht="42" customHeight="1" spans="1:10">
      <c r="A544" s="182" t="s">
        <v>425</v>
      </c>
      <c r="B544" s="28" t="s">
        <v>1246</v>
      </c>
      <c r="C544" s="28" t="s">
        <v>668</v>
      </c>
      <c r="D544" s="28" t="s">
        <v>669</v>
      </c>
      <c r="E544" s="67" t="s">
        <v>858</v>
      </c>
      <c r="F544" s="28" t="s">
        <v>636</v>
      </c>
      <c r="G544" s="67" t="s">
        <v>1452</v>
      </c>
      <c r="H544" s="28" t="s">
        <v>774</v>
      </c>
      <c r="I544" s="28" t="s">
        <v>672</v>
      </c>
      <c r="J544" s="67" t="s">
        <v>1453</v>
      </c>
    </row>
    <row r="545" ht="42" customHeight="1" spans="1:10">
      <c r="A545" s="182" t="s">
        <v>425</v>
      </c>
      <c r="B545" s="28" t="s">
        <v>1246</v>
      </c>
      <c r="C545" s="28" t="s">
        <v>679</v>
      </c>
      <c r="D545" s="28" t="s">
        <v>680</v>
      </c>
      <c r="E545" s="67" t="s">
        <v>861</v>
      </c>
      <c r="F545" s="28" t="s">
        <v>621</v>
      </c>
      <c r="G545" s="67" t="s">
        <v>626</v>
      </c>
      <c r="H545" s="28" t="s">
        <v>622</v>
      </c>
      <c r="I545" s="28" t="s">
        <v>672</v>
      </c>
      <c r="J545" s="67" t="s">
        <v>1453</v>
      </c>
    </row>
    <row r="546" ht="42" customHeight="1" spans="1:10">
      <c r="A546" s="182" t="s">
        <v>544</v>
      </c>
      <c r="B546" s="28" t="s">
        <v>1454</v>
      </c>
      <c r="C546" s="28" t="s">
        <v>618</v>
      </c>
      <c r="D546" s="28" t="s">
        <v>655</v>
      </c>
      <c r="E546" s="67" t="s">
        <v>1455</v>
      </c>
      <c r="F546" s="28" t="s">
        <v>636</v>
      </c>
      <c r="G546" s="67" t="s">
        <v>697</v>
      </c>
      <c r="H546" s="28" t="s">
        <v>622</v>
      </c>
      <c r="I546" s="28" t="s">
        <v>672</v>
      </c>
      <c r="J546" s="67" t="s">
        <v>1456</v>
      </c>
    </row>
    <row r="547" ht="42" customHeight="1" spans="1:10">
      <c r="A547" s="182" t="s">
        <v>544</v>
      </c>
      <c r="B547" s="28" t="s">
        <v>1454</v>
      </c>
      <c r="C547" s="28" t="s">
        <v>668</v>
      </c>
      <c r="D547" s="28" t="s">
        <v>669</v>
      </c>
      <c r="E547" s="67" t="s">
        <v>1457</v>
      </c>
      <c r="F547" s="28" t="s">
        <v>636</v>
      </c>
      <c r="G547" s="67" t="s">
        <v>697</v>
      </c>
      <c r="H547" s="28" t="s">
        <v>622</v>
      </c>
      <c r="I547" s="28" t="s">
        <v>672</v>
      </c>
      <c r="J547" s="67" t="s">
        <v>1457</v>
      </c>
    </row>
    <row r="548" ht="42" customHeight="1" spans="1:10">
      <c r="A548" s="182" t="s">
        <v>544</v>
      </c>
      <c r="B548" s="28" t="s">
        <v>1454</v>
      </c>
      <c r="C548" s="28" t="s">
        <v>679</v>
      </c>
      <c r="D548" s="28" t="s">
        <v>680</v>
      </c>
      <c r="E548" s="67" t="s">
        <v>1458</v>
      </c>
      <c r="F548" s="28" t="s">
        <v>621</v>
      </c>
      <c r="G548" s="67" t="s">
        <v>631</v>
      </c>
      <c r="H548" s="28" t="s">
        <v>622</v>
      </c>
      <c r="I548" s="28" t="s">
        <v>672</v>
      </c>
      <c r="J548" s="67" t="s">
        <v>1459</v>
      </c>
    </row>
    <row r="549" ht="42" customHeight="1" spans="1:10">
      <c r="A549" s="181" t="s">
        <v>95</v>
      </c>
      <c r="B549" s="32"/>
      <c r="C549" s="32"/>
      <c r="D549" s="32"/>
      <c r="E549" s="32"/>
      <c r="F549" s="32"/>
      <c r="G549" s="32"/>
      <c r="H549" s="32"/>
      <c r="I549" s="32"/>
      <c r="J549" s="32"/>
    </row>
    <row r="550" ht="42" customHeight="1" spans="1:10">
      <c r="A550" s="182" t="s">
        <v>512</v>
      </c>
      <c r="B550" s="28" t="s">
        <v>1460</v>
      </c>
      <c r="C550" s="28" t="s">
        <v>618</v>
      </c>
      <c r="D550" s="28" t="s">
        <v>619</v>
      </c>
      <c r="E550" s="67" t="s">
        <v>1345</v>
      </c>
      <c r="F550" s="28" t="s">
        <v>621</v>
      </c>
      <c r="G550" s="67" t="s">
        <v>1461</v>
      </c>
      <c r="H550" s="28" t="s">
        <v>638</v>
      </c>
      <c r="I550" s="28" t="s">
        <v>623</v>
      </c>
      <c r="J550" s="67" t="s">
        <v>1346</v>
      </c>
    </row>
    <row r="551" ht="42" customHeight="1" spans="1:10">
      <c r="A551" s="182" t="s">
        <v>512</v>
      </c>
      <c r="B551" s="28" t="s">
        <v>1460</v>
      </c>
      <c r="C551" s="28" t="s">
        <v>618</v>
      </c>
      <c r="D551" s="28" t="s">
        <v>655</v>
      </c>
      <c r="E551" s="67" t="s">
        <v>824</v>
      </c>
      <c r="F551" s="28" t="s">
        <v>636</v>
      </c>
      <c r="G551" s="67" t="s">
        <v>697</v>
      </c>
      <c r="H551" s="28" t="s">
        <v>622</v>
      </c>
      <c r="I551" s="28" t="s">
        <v>623</v>
      </c>
      <c r="J551" s="67" t="s">
        <v>1347</v>
      </c>
    </row>
    <row r="552" ht="42" customHeight="1" spans="1:10">
      <c r="A552" s="182" t="s">
        <v>512</v>
      </c>
      <c r="B552" s="28" t="s">
        <v>1460</v>
      </c>
      <c r="C552" s="28" t="s">
        <v>618</v>
      </c>
      <c r="D552" s="28" t="s">
        <v>701</v>
      </c>
      <c r="E552" s="67" t="s">
        <v>702</v>
      </c>
      <c r="F552" s="28" t="s">
        <v>636</v>
      </c>
      <c r="G552" s="67" t="s">
        <v>703</v>
      </c>
      <c r="H552" s="28" t="s">
        <v>774</v>
      </c>
      <c r="I552" s="28" t="s">
        <v>623</v>
      </c>
      <c r="J552" s="67" t="s">
        <v>1348</v>
      </c>
    </row>
    <row r="553" ht="42" customHeight="1" spans="1:10">
      <c r="A553" s="182" t="s">
        <v>512</v>
      </c>
      <c r="B553" s="28" t="s">
        <v>1460</v>
      </c>
      <c r="C553" s="28" t="s">
        <v>618</v>
      </c>
      <c r="D553" s="28" t="s">
        <v>707</v>
      </c>
      <c r="E553" s="67" t="s">
        <v>708</v>
      </c>
      <c r="F553" s="28" t="s">
        <v>694</v>
      </c>
      <c r="G553" s="67" t="s">
        <v>1349</v>
      </c>
      <c r="H553" s="28" t="s">
        <v>710</v>
      </c>
      <c r="I553" s="28" t="s">
        <v>623</v>
      </c>
      <c r="J553" s="67" t="s">
        <v>1350</v>
      </c>
    </row>
    <row r="554" ht="42" customHeight="1" spans="1:10">
      <c r="A554" s="182" t="s">
        <v>512</v>
      </c>
      <c r="B554" s="28" t="s">
        <v>1460</v>
      </c>
      <c r="C554" s="28" t="s">
        <v>668</v>
      </c>
      <c r="D554" s="28" t="s">
        <v>669</v>
      </c>
      <c r="E554" s="67" t="s">
        <v>752</v>
      </c>
      <c r="F554" s="28" t="s">
        <v>1131</v>
      </c>
      <c r="G554" s="67" t="s">
        <v>753</v>
      </c>
      <c r="H554" s="28" t="s">
        <v>777</v>
      </c>
      <c r="I554" s="28" t="s">
        <v>672</v>
      </c>
      <c r="J554" s="67" t="s">
        <v>754</v>
      </c>
    </row>
    <row r="555" ht="42" customHeight="1" spans="1:10">
      <c r="A555" s="182" t="s">
        <v>512</v>
      </c>
      <c r="B555" s="28" t="s">
        <v>1460</v>
      </c>
      <c r="C555" s="28" t="s">
        <v>668</v>
      </c>
      <c r="D555" s="28" t="s">
        <v>676</v>
      </c>
      <c r="E555" s="67" t="s">
        <v>755</v>
      </c>
      <c r="F555" s="28" t="s">
        <v>636</v>
      </c>
      <c r="G555" s="67" t="s">
        <v>674</v>
      </c>
      <c r="H555" s="28" t="s">
        <v>777</v>
      </c>
      <c r="I555" s="28" t="s">
        <v>672</v>
      </c>
      <c r="J555" s="67" t="s">
        <v>756</v>
      </c>
    </row>
    <row r="556" ht="42" customHeight="1" spans="1:10">
      <c r="A556" s="182" t="s">
        <v>512</v>
      </c>
      <c r="B556" s="28" t="s">
        <v>1460</v>
      </c>
      <c r="C556" s="28" t="s">
        <v>679</v>
      </c>
      <c r="D556" s="28" t="s">
        <v>680</v>
      </c>
      <c r="E556" s="67" t="s">
        <v>825</v>
      </c>
      <c r="F556" s="28" t="s">
        <v>621</v>
      </c>
      <c r="G556" s="67" t="s">
        <v>666</v>
      </c>
      <c r="H556" s="28" t="s">
        <v>622</v>
      </c>
      <c r="I556" s="28" t="s">
        <v>623</v>
      </c>
      <c r="J556" s="67" t="s">
        <v>1351</v>
      </c>
    </row>
    <row r="557" ht="42" customHeight="1" spans="1:10">
      <c r="A557" s="182" t="s">
        <v>593</v>
      </c>
      <c r="B557" s="28" t="s">
        <v>1462</v>
      </c>
      <c r="C557" s="28" t="s">
        <v>618</v>
      </c>
      <c r="D557" s="28" t="s">
        <v>619</v>
      </c>
      <c r="E557" s="67" t="s">
        <v>1385</v>
      </c>
      <c r="F557" s="28" t="s">
        <v>636</v>
      </c>
      <c r="G557" s="67" t="s">
        <v>1463</v>
      </c>
      <c r="H557" s="28" t="s">
        <v>829</v>
      </c>
      <c r="I557" s="28" t="s">
        <v>623</v>
      </c>
      <c r="J557" s="67" t="s">
        <v>1387</v>
      </c>
    </row>
    <row r="558" ht="42" customHeight="1" spans="1:10">
      <c r="A558" s="182" t="s">
        <v>593</v>
      </c>
      <c r="B558" s="28" t="s">
        <v>1462</v>
      </c>
      <c r="C558" s="28" t="s">
        <v>618</v>
      </c>
      <c r="D558" s="28" t="s">
        <v>655</v>
      </c>
      <c r="E558" s="67" t="s">
        <v>831</v>
      </c>
      <c r="F558" s="28" t="s">
        <v>636</v>
      </c>
      <c r="G558" s="67" t="s">
        <v>697</v>
      </c>
      <c r="H558" s="28" t="s">
        <v>622</v>
      </c>
      <c r="I558" s="28" t="s">
        <v>623</v>
      </c>
      <c r="J558" s="67" t="s">
        <v>1464</v>
      </c>
    </row>
    <row r="559" ht="42" customHeight="1" spans="1:10">
      <c r="A559" s="182" t="s">
        <v>593</v>
      </c>
      <c r="B559" s="28" t="s">
        <v>1462</v>
      </c>
      <c r="C559" s="28" t="s">
        <v>618</v>
      </c>
      <c r="D559" s="28" t="s">
        <v>701</v>
      </c>
      <c r="E559" s="67" t="s">
        <v>1390</v>
      </c>
      <c r="F559" s="28" t="s">
        <v>636</v>
      </c>
      <c r="G559" s="67" t="s">
        <v>1391</v>
      </c>
      <c r="H559" s="28" t="s">
        <v>774</v>
      </c>
      <c r="I559" s="28" t="s">
        <v>623</v>
      </c>
      <c r="J559" s="67" t="s">
        <v>1392</v>
      </c>
    </row>
    <row r="560" ht="42" customHeight="1" spans="1:10">
      <c r="A560" s="182" t="s">
        <v>593</v>
      </c>
      <c r="B560" s="28" t="s">
        <v>1462</v>
      </c>
      <c r="C560" s="28" t="s">
        <v>618</v>
      </c>
      <c r="D560" s="28" t="s">
        <v>701</v>
      </c>
      <c r="E560" s="67" t="s">
        <v>702</v>
      </c>
      <c r="F560" s="28" t="s">
        <v>636</v>
      </c>
      <c r="G560" s="67" t="s">
        <v>703</v>
      </c>
      <c r="H560" s="28" t="s">
        <v>777</v>
      </c>
      <c r="I560" s="28" t="s">
        <v>672</v>
      </c>
      <c r="J560" s="67" t="s">
        <v>1348</v>
      </c>
    </row>
    <row r="561" ht="42" customHeight="1" spans="1:10">
      <c r="A561" s="182" t="s">
        <v>593</v>
      </c>
      <c r="B561" s="28" t="s">
        <v>1462</v>
      </c>
      <c r="C561" s="28" t="s">
        <v>618</v>
      </c>
      <c r="D561" s="28" t="s">
        <v>707</v>
      </c>
      <c r="E561" s="67" t="s">
        <v>708</v>
      </c>
      <c r="F561" s="28" t="s">
        <v>694</v>
      </c>
      <c r="G561" s="67" t="s">
        <v>895</v>
      </c>
      <c r="H561" s="28" t="s">
        <v>710</v>
      </c>
      <c r="I561" s="28" t="s">
        <v>623</v>
      </c>
      <c r="J561" s="67" t="s">
        <v>1375</v>
      </c>
    </row>
    <row r="562" ht="42" customHeight="1" spans="1:10">
      <c r="A562" s="182" t="s">
        <v>593</v>
      </c>
      <c r="B562" s="28" t="s">
        <v>1462</v>
      </c>
      <c r="C562" s="28" t="s">
        <v>668</v>
      </c>
      <c r="D562" s="28" t="s">
        <v>669</v>
      </c>
      <c r="E562" s="67" t="s">
        <v>1393</v>
      </c>
      <c r="F562" s="28" t="s">
        <v>636</v>
      </c>
      <c r="G562" s="67" t="s">
        <v>949</v>
      </c>
      <c r="H562" s="28" t="s">
        <v>653</v>
      </c>
      <c r="I562" s="28" t="s">
        <v>672</v>
      </c>
      <c r="J562" s="67" t="s">
        <v>1394</v>
      </c>
    </row>
    <row r="563" ht="42" customHeight="1" spans="1:10">
      <c r="A563" s="182" t="s">
        <v>593</v>
      </c>
      <c r="B563" s="28" t="s">
        <v>1462</v>
      </c>
      <c r="C563" s="28" t="s">
        <v>668</v>
      </c>
      <c r="D563" s="28" t="s">
        <v>676</v>
      </c>
      <c r="E563" s="67" t="s">
        <v>1395</v>
      </c>
      <c r="F563" s="28" t="s">
        <v>636</v>
      </c>
      <c r="G563" s="67" t="s">
        <v>730</v>
      </c>
      <c r="H563" s="28" t="s">
        <v>653</v>
      </c>
      <c r="I563" s="28" t="s">
        <v>672</v>
      </c>
      <c r="J563" s="67" t="s">
        <v>1396</v>
      </c>
    </row>
    <row r="564" ht="42" customHeight="1" spans="1:10">
      <c r="A564" s="182" t="s">
        <v>593</v>
      </c>
      <c r="B564" s="28" t="s">
        <v>1462</v>
      </c>
      <c r="C564" s="28" t="s">
        <v>679</v>
      </c>
      <c r="D564" s="28" t="s">
        <v>680</v>
      </c>
      <c r="E564" s="67" t="s">
        <v>1397</v>
      </c>
      <c r="F564" s="28" t="s">
        <v>621</v>
      </c>
      <c r="G564" s="67" t="s">
        <v>626</v>
      </c>
      <c r="H564" s="28" t="s">
        <v>622</v>
      </c>
      <c r="I564" s="28" t="s">
        <v>623</v>
      </c>
      <c r="J564" s="67" t="s">
        <v>1398</v>
      </c>
    </row>
    <row r="565" ht="42" customHeight="1" spans="1:10">
      <c r="A565" s="182" t="s">
        <v>467</v>
      </c>
      <c r="B565" s="28" t="s">
        <v>617</v>
      </c>
      <c r="C565" s="28" t="s">
        <v>618</v>
      </c>
      <c r="D565" s="28" t="s">
        <v>619</v>
      </c>
      <c r="E565" s="67" t="s">
        <v>620</v>
      </c>
      <c r="F565" s="28" t="s">
        <v>621</v>
      </c>
      <c r="G565" s="67" t="s">
        <v>626</v>
      </c>
      <c r="H565" s="28" t="s">
        <v>622</v>
      </c>
      <c r="I565" s="28" t="s">
        <v>623</v>
      </c>
      <c r="J565" s="67" t="s">
        <v>624</v>
      </c>
    </row>
    <row r="566" ht="42" customHeight="1" spans="1:10">
      <c r="A566" s="182" t="s">
        <v>467</v>
      </c>
      <c r="B566" s="28" t="s">
        <v>617</v>
      </c>
      <c r="C566" s="28" t="s">
        <v>618</v>
      </c>
      <c r="D566" s="28" t="s">
        <v>619</v>
      </c>
      <c r="E566" s="67" t="s">
        <v>625</v>
      </c>
      <c r="F566" s="28" t="s">
        <v>621</v>
      </c>
      <c r="G566" s="67" t="s">
        <v>626</v>
      </c>
      <c r="H566" s="28" t="s">
        <v>622</v>
      </c>
      <c r="I566" s="28" t="s">
        <v>623</v>
      </c>
      <c r="J566" s="67" t="s">
        <v>625</v>
      </c>
    </row>
    <row r="567" ht="42" customHeight="1" spans="1:10">
      <c r="A567" s="182" t="s">
        <v>467</v>
      </c>
      <c r="B567" s="28" t="s">
        <v>617</v>
      </c>
      <c r="C567" s="28" t="s">
        <v>618</v>
      </c>
      <c r="D567" s="28" t="s">
        <v>619</v>
      </c>
      <c r="E567" s="67" t="s">
        <v>627</v>
      </c>
      <c r="F567" s="28" t="s">
        <v>621</v>
      </c>
      <c r="G567" s="67" t="s">
        <v>626</v>
      </c>
      <c r="H567" s="28" t="s">
        <v>622</v>
      </c>
      <c r="I567" s="28" t="s">
        <v>623</v>
      </c>
      <c r="J567" s="67" t="s">
        <v>627</v>
      </c>
    </row>
    <row r="568" ht="42" customHeight="1" spans="1:10">
      <c r="A568" s="182" t="s">
        <v>467</v>
      </c>
      <c r="B568" s="28" t="s">
        <v>617</v>
      </c>
      <c r="C568" s="28" t="s">
        <v>618</v>
      </c>
      <c r="D568" s="28" t="s">
        <v>619</v>
      </c>
      <c r="E568" s="67" t="s">
        <v>628</v>
      </c>
      <c r="F568" s="28" t="s">
        <v>621</v>
      </c>
      <c r="G568" s="67" t="s">
        <v>626</v>
      </c>
      <c r="H568" s="28" t="s">
        <v>622</v>
      </c>
      <c r="I568" s="28" t="s">
        <v>623</v>
      </c>
      <c r="J568" s="67" t="s">
        <v>629</v>
      </c>
    </row>
    <row r="569" ht="42" customHeight="1" spans="1:10">
      <c r="A569" s="182" t="s">
        <v>467</v>
      </c>
      <c r="B569" s="28" t="s">
        <v>617</v>
      </c>
      <c r="C569" s="28" t="s">
        <v>618</v>
      </c>
      <c r="D569" s="28" t="s">
        <v>619</v>
      </c>
      <c r="E569" s="67" t="s">
        <v>630</v>
      </c>
      <c r="F569" s="28" t="s">
        <v>621</v>
      </c>
      <c r="G569" s="67" t="s">
        <v>631</v>
      </c>
      <c r="H569" s="28" t="s">
        <v>622</v>
      </c>
      <c r="I569" s="28" t="s">
        <v>623</v>
      </c>
      <c r="J569" s="67" t="s">
        <v>632</v>
      </c>
    </row>
    <row r="570" ht="42" customHeight="1" spans="1:10">
      <c r="A570" s="182" t="s">
        <v>467</v>
      </c>
      <c r="B570" s="28" t="s">
        <v>617</v>
      </c>
      <c r="C570" s="28" t="s">
        <v>618</v>
      </c>
      <c r="D570" s="28" t="s">
        <v>619</v>
      </c>
      <c r="E570" s="67" t="s">
        <v>633</v>
      </c>
      <c r="F570" s="28" t="s">
        <v>621</v>
      </c>
      <c r="G570" s="67" t="s">
        <v>634</v>
      </c>
      <c r="H570" s="28" t="s">
        <v>622</v>
      </c>
      <c r="I570" s="28" t="s">
        <v>623</v>
      </c>
      <c r="J570" s="67" t="s">
        <v>633</v>
      </c>
    </row>
    <row r="571" ht="42" customHeight="1" spans="1:10">
      <c r="A571" s="182" t="s">
        <v>467</v>
      </c>
      <c r="B571" s="28" t="s">
        <v>617</v>
      </c>
      <c r="C571" s="28" t="s">
        <v>618</v>
      </c>
      <c r="D571" s="28" t="s">
        <v>619</v>
      </c>
      <c r="E571" s="67" t="s">
        <v>643</v>
      </c>
      <c r="F571" s="28" t="s">
        <v>621</v>
      </c>
      <c r="G571" s="67" t="s">
        <v>626</v>
      </c>
      <c r="H571" s="28" t="s">
        <v>622</v>
      </c>
      <c r="I571" s="28" t="s">
        <v>623</v>
      </c>
      <c r="J571" s="67" t="s">
        <v>643</v>
      </c>
    </row>
    <row r="572" ht="42" customHeight="1" spans="1:10">
      <c r="A572" s="182" t="s">
        <v>467</v>
      </c>
      <c r="B572" s="28" t="s">
        <v>617</v>
      </c>
      <c r="C572" s="28" t="s">
        <v>618</v>
      </c>
      <c r="D572" s="28" t="s">
        <v>619</v>
      </c>
      <c r="E572" s="67" t="s">
        <v>644</v>
      </c>
      <c r="F572" s="28" t="s">
        <v>621</v>
      </c>
      <c r="G572" s="67" t="s">
        <v>645</v>
      </c>
      <c r="H572" s="28" t="s">
        <v>622</v>
      </c>
      <c r="I572" s="28" t="s">
        <v>623</v>
      </c>
      <c r="J572" s="67" t="s">
        <v>646</v>
      </c>
    </row>
    <row r="573" ht="42" customHeight="1" spans="1:10">
      <c r="A573" s="182" t="s">
        <v>467</v>
      </c>
      <c r="B573" s="28" t="s">
        <v>617</v>
      </c>
      <c r="C573" s="28" t="s">
        <v>618</v>
      </c>
      <c r="D573" s="28" t="s">
        <v>619</v>
      </c>
      <c r="E573" s="67" t="s">
        <v>647</v>
      </c>
      <c r="F573" s="28" t="s">
        <v>621</v>
      </c>
      <c r="G573" s="67" t="s">
        <v>645</v>
      </c>
      <c r="H573" s="28" t="s">
        <v>622</v>
      </c>
      <c r="I573" s="28" t="s">
        <v>623</v>
      </c>
      <c r="J573" s="67" t="s">
        <v>648</v>
      </c>
    </row>
    <row r="574" ht="42" customHeight="1" spans="1:10">
      <c r="A574" s="182" t="s">
        <v>467</v>
      </c>
      <c r="B574" s="28" t="s">
        <v>617</v>
      </c>
      <c r="C574" s="28" t="s">
        <v>618</v>
      </c>
      <c r="D574" s="28" t="s">
        <v>619</v>
      </c>
      <c r="E574" s="67" t="s">
        <v>649</v>
      </c>
      <c r="F574" s="28" t="s">
        <v>621</v>
      </c>
      <c r="G574" s="67" t="s">
        <v>626</v>
      </c>
      <c r="H574" s="28" t="s">
        <v>622</v>
      </c>
      <c r="I574" s="28" t="s">
        <v>623</v>
      </c>
      <c r="J574" s="67" t="s">
        <v>650</v>
      </c>
    </row>
    <row r="575" ht="42" customHeight="1" spans="1:10">
      <c r="A575" s="182" t="s">
        <v>467</v>
      </c>
      <c r="B575" s="28" t="s">
        <v>617</v>
      </c>
      <c r="C575" s="28" t="s">
        <v>618</v>
      </c>
      <c r="D575" s="28" t="s">
        <v>619</v>
      </c>
      <c r="E575" s="67" t="s">
        <v>651</v>
      </c>
      <c r="F575" s="28" t="s">
        <v>636</v>
      </c>
      <c r="G575" s="67" t="s">
        <v>652</v>
      </c>
      <c r="H575" s="28" t="s">
        <v>653</v>
      </c>
      <c r="I575" s="28" t="s">
        <v>623</v>
      </c>
      <c r="J575" s="67" t="s">
        <v>654</v>
      </c>
    </row>
    <row r="576" ht="42" customHeight="1" spans="1:10">
      <c r="A576" s="182" t="s">
        <v>467</v>
      </c>
      <c r="B576" s="28" t="s">
        <v>617</v>
      </c>
      <c r="C576" s="28" t="s">
        <v>618</v>
      </c>
      <c r="D576" s="28" t="s">
        <v>655</v>
      </c>
      <c r="E576" s="67" t="s">
        <v>656</v>
      </c>
      <c r="F576" s="28" t="s">
        <v>621</v>
      </c>
      <c r="G576" s="67" t="s">
        <v>657</v>
      </c>
      <c r="H576" s="28" t="s">
        <v>622</v>
      </c>
      <c r="I576" s="28" t="s">
        <v>623</v>
      </c>
      <c r="J576" s="67" t="s">
        <v>658</v>
      </c>
    </row>
    <row r="577" ht="42" customHeight="1" spans="1:10">
      <c r="A577" s="182" t="s">
        <v>467</v>
      </c>
      <c r="B577" s="28" t="s">
        <v>617</v>
      </c>
      <c r="C577" s="28" t="s">
        <v>618</v>
      </c>
      <c r="D577" s="28" t="s">
        <v>655</v>
      </c>
      <c r="E577" s="67" t="s">
        <v>659</v>
      </c>
      <c r="F577" s="28" t="s">
        <v>621</v>
      </c>
      <c r="G577" s="67" t="s">
        <v>645</v>
      </c>
      <c r="H577" s="28" t="s">
        <v>622</v>
      </c>
      <c r="I577" s="28" t="s">
        <v>623</v>
      </c>
      <c r="J577" s="67" t="s">
        <v>660</v>
      </c>
    </row>
    <row r="578" ht="42" customHeight="1" spans="1:10">
      <c r="A578" s="182" t="s">
        <v>467</v>
      </c>
      <c r="B578" s="28" t="s">
        <v>617</v>
      </c>
      <c r="C578" s="28" t="s">
        <v>618</v>
      </c>
      <c r="D578" s="28" t="s">
        <v>655</v>
      </c>
      <c r="E578" s="67" t="s">
        <v>661</v>
      </c>
      <c r="F578" s="28" t="s">
        <v>621</v>
      </c>
      <c r="G578" s="67" t="s">
        <v>645</v>
      </c>
      <c r="H578" s="28" t="s">
        <v>622</v>
      </c>
      <c r="I578" s="28" t="s">
        <v>623</v>
      </c>
      <c r="J578" s="67" t="s">
        <v>662</v>
      </c>
    </row>
    <row r="579" ht="42" customHeight="1" spans="1:10">
      <c r="A579" s="182" t="s">
        <v>467</v>
      </c>
      <c r="B579" s="28" t="s">
        <v>617</v>
      </c>
      <c r="C579" s="28" t="s">
        <v>618</v>
      </c>
      <c r="D579" s="28" t="s">
        <v>655</v>
      </c>
      <c r="E579" s="67" t="s">
        <v>663</v>
      </c>
      <c r="F579" s="28" t="s">
        <v>621</v>
      </c>
      <c r="G579" s="67" t="s">
        <v>657</v>
      </c>
      <c r="H579" s="28" t="s">
        <v>622</v>
      </c>
      <c r="I579" s="28" t="s">
        <v>623</v>
      </c>
      <c r="J579" s="67" t="s">
        <v>664</v>
      </c>
    </row>
    <row r="580" ht="42" customHeight="1" spans="1:10">
      <c r="A580" s="182" t="s">
        <v>467</v>
      </c>
      <c r="B580" s="28" t="s">
        <v>617</v>
      </c>
      <c r="C580" s="28" t="s">
        <v>618</v>
      </c>
      <c r="D580" s="28" t="s">
        <v>655</v>
      </c>
      <c r="E580" s="67" t="s">
        <v>665</v>
      </c>
      <c r="F580" s="28" t="s">
        <v>621</v>
      </c>
      <c r="G580" s="67" t="s">
        <v>666</v>
      </c>
      <c r="H580" s="28" t="s">
        <v>622</v>
      </c>
      <c r="I580" s="28" t="s">
        <v>623</v>
      </c>
      <c r="J580" s="67" t="s">
        <v>667</v>
      </c>
    </row>
    <row r="581" ht="42" customHeight="1" spans="1:10">
      <c r="A581" s="182" t="s">
        <v>467</v>
      </c>
      <c r="B581" s="28" t="s">
        <v>617</v>
      </c>
      <c r="C581" s="28" t="s">
        <v>668</v>
      </c>
      <c r="D581" s="28" t="s">
        <v>669</v>
      </c>
      <c r="E581" s="67" t="s">
        <v>670</v>
      </c>
      <c r="F581" s="28" t="s">
        <v>636</v>
      </c>
      <c r="G581" s="67" t="s">
        <v>671</v>
      </c>
      <c r="H581" s="28" t="s">
        <v>653</v>
      </c>
      <c r="I581" s="28" t="s">
        <v>672</v>
      </c>
      <c r="J581" s="67" t="s">
        <v>670</v>
      </c>
    </row>
    <row r="582" ht="42" customHeight="1" spans="1:10">
      <c r="A582" s="182" t="s">
        <v>467</v>
      </c>
      <c r="B582" s="28" t="s">
        <v>617</v>
      </c>
      <c r="C582" s="28" t="s">
        <v>668</v>
      </c>
      <c r="D582" s="28" t="s">
        <v>669</v>
      </c>
      <c r="E582" s="67" t="s">
        <v>673</v>
      </c>
      <c r="F582" s="28" t="s">
        <v>636</v>
      </c>
      <c r="G582" s="67" t="s">
        <v>674</v>
      </c>
      <c r="H582" s="28" t="s">
        <v>653</v>
      </c>
      <c r="I582" s="28" t="s">
        <v>623</v>
      </c>
      <c r="J582" s="67" t="s">
        <v>675</v>
      </c>
    </row>
    <row r="583" ht="42" customHeight="1" spans="1:10">
      <c r="A583" s="182" t="s">
        <v>467</v>
      </c>
      <c r="B583" s="28" t="s">
        <v>617</v>
      </c>
      <c r="C583" s="28" t="s">
        <v>668</v>
      </c>
      <c r="D583" s="28" t="s">
        <v>676</v>
      </c>
      <c r="E583" s="67" t="s">
        <v>677</v>
      </c>
      <c r="F583" s="28" t="s">
        <v>621</v>
      </c>
      <c r="G583" s="67" t="s">
        <v>674</v>
      </c>
      <c r="H583" s="28" t="s">
        <v>653</v>
      </c>
      <c r="I583" s="28" t="s">
        <v>672</v>
      </c>
      <c r="J583" s="67" t="s">
        <v>678</v>
      </c>
    </row>
    <row r="584" ht="42" customHeight="1" spans="1:10">
      <c r="A584" s="182" t="s">
        <v>467</v>
      </c>
      <c r="B584" s="28" t="s">
        <v>617</v>
      </c>
      <c r="C584" s="28" t="s">
        <v>679</v>
      </c>
      <c r="D584" s="28" t="s">
        <v>680</v>
      </c>
      <c r="E584" s="67" t="s">
        <v>680</v>
      </c>
      <c r="F584" s="28" t="s">
        <v>636</v>
      </c>
      <c r="G584" s="67" t="s">
        <v>645</v>
      </c>
      <c r="H584" s="28" t="s">
        <v>622</v>
      </c>
      <c r="I584" s="28" t="s">
        <v>623</v>
      </c>
      <c r="J584" s="67" t="s">
        <v>681</v>
      </c>
    </row>
    <row r="585" ht="42" customHeight="1" spans="1:10">
      <c r="A585" s="182" t="s">
        <v>510</v>
      </c>
      <c r="B585" s="28" t="s">
        <v>1465</v>
      </c>
      <c r="C585" s="28" t="s">
        <v>618</v>
      </c>
      <c r="D585" s="28" t="s">
        <v>619</v>
      </c>
      <c r="E585" s="67" t="s">
        <v>1371</v>
      </c>
      <c r="F585" s="28" t="s">
        <v>621</v>
      </c>
      <c r="G585" s="67" t="s">
        <v>1466</v>
      </c>
      <c r="H585" s="28" t="s">
        <v>638</v>
      </c>
      <c r="I585" s="28" t="s">
        <v>623</v>
      </c>
      <c r="J585" s="67" t="s">
        <v>1373</v>
      </c>
    </row>
    <row r="586" ht="42" customHeight="1" spans="1:10">
      <c r="A586" s="182" t="s">
        <v>510</v>
      </c>
      <c r="B586" s="28" t="s">
        <v>1465</v>
      </c>
      <c r="C586" s="28" t="s">
        <v>618</v>
      </c>
      <c r="D586" s="28" t="s">
        <v>619</v>
      </c>
      <c r="E586" s="67" t="s">
        <v>846</v>
      </c>
      <c r="F586" s="28" t="s">
        <v>636</v>
      </c>
      <c r="G586" s="67" t="s">
        <v>120</v>
      </c>
      <c r="H586" s="28" t="s">
        <v>847</v>
      </c>
      <c r="I586" s="28" t="s">
        <v>623</v>
      </c>
      <c r="J586" s="67" t="s">
        <v>848</v>
      </c>
    </row>
    <row r="587" ht="42" customHeight="1" spans="1:10">
      <c r="A587" s="182" t="s">
        <v>510</v>
      </c>
      <c r="B587" s="28" t="s">
        <v>1465</v>
      </c>
      <c r="C587" s="28" t="s">
        <v>618</v>
      </c>
      <c r="D587" s="28" t="s">
        <v>619</v>
      </c>
      <c r="E587" s="67" t="s">
        <v>1369</v>
      </c>
      <c r="F587" s="28" t="s">
        <v>621</v>
      </c>
      <c r="G587" s="67" t="s">
        <v>118</v>
      </c>
      <c r="H587" s="28" t="s">
        <v>689</v>
      </c>
      <c r="I587" s="28" t="s">
        <v>623</v>
      </c>
      <c r="J587" s="67" t="s">
        <v>1370</v>
      </c>
    </row>
    <row r="588" ht="42" customHeight="1" spans="1:10">
      <c r="A588" s="182" t="s">
        <v>510</v>
      </c>
      <c r="B588" s="28" t="s">
        <v>1465</v>
      </c>
      <c r="C588" s="28" t="s">
        <v>618</v>
      </c>
      <c r="D588" s="28" t="s">
        <v>655</v>
      </c>
      <c r="E588" s="67" t="s">
        <v>691</v>
      </c>
      <c r="F588" s="28" t="s">
        <v>621</v>
      </c>
      <c r="G588" s="67" t="s">
        <v>666</v>
      </c>
      <c r="H588" s="28" t="s">
        <v>622</v>
      </c>
      <c r="I588" s="28" t="s">
        <v>623</v>
      </c>
      <c r="J588" s="67" t="s">
        <v>1374</v>
      </c>
    </row>
    <row r="589" ht="42" customHeight="1" spans="1:10">
      <c r="A589" s="182" t="s">
        <v>510</v>
      </c>
      <c r="B589" s="28" t="s">
        <v>1465</v>
      </c>
      <c r="C589" s="28" t="s">
        <v>618</v>
      </c>
      <c r="D589" s="28" t="s">
        <v>655</v>
      </c>
      <c r="E589" s="67" t="s">
        <v>693</v>
      </c>
      <c r="F589" s="28" t="s">
        <v>694</v>
      </c>
      <c r="G589" s="67">
        <v>1</v>
      </c>
      <c r="H589" s="28" t="s">
        <v>689</v>
      </c>
      <c r="I589" s="28" t="s">
        <v>623</v>
      </c>
      <c r="J589" s="67" t="s">
        <v>787</v>
      </c>
    </row>
    <row r="590" ht="42" customHeight="1" spans="1:10">
      <c r="A590" s="182" t="s">
        <v>510</v>
      </c>
      <c r="B590" s="28" t="s">
        <v>1465</v>
      </c>
      <c r="C590" s="28" t="s">
        <v>618</v>
      </c>
      <c r="D590" s="28" t="s">
        <v>655</v>
      </c>
      <c r="E590" s="67" t="s">
        <v>696</v>
      </c>
      <c r="F590" s="28" t="s">
        <v>621</v>
      </c>
      <c r="G590" s="67" t="s">
        <v>697</v>
      </c>
      <c r="H590" s="28" t="s">
        <v>622</v>
      </c>
      <c r="I590" s="28" t="s">
        <v>623</v>
      </c>
      <c r="J590" s="67" t="s">
        <v>698</v>
      </c>
    </row>
    <row r="591" ht="42" customHeight="1" spans="1:10">
      <c r="A591" s="182" t="s">
        <v>510</v>
      </c>
      <c r="B591" s="28" t="s">
        <v>1465</v>
      </c>
      <c r="C591" s="28" t="s">
        <v>618</v>
      </c>
      <c r="D591" s="28" t="s">
        <v>701</v>
      </c>
      <c r="E591" s="67" t="s">
        <v>702</v>
      </c>
      <c r="F591" s="28" t="s">
        <v>636</v>
      </c>
      <c r="G591" s="67" t="s">
        <v>703</v>
      </c>
      <c r="H591" s="28" t="s">
        <v>777</v>
      </c>
      <c r="I591" s="28" t="s">
        <v>672</v>
      </c>
      <c r="J591" s="67" t="s">
        <v>1348</v>
      </c>
    </row>
    <row r="592" ht="42" customHeight="1" spans="1:10">
      <c r="A592" s="182" t="s">
        <v>510</v>
      </c>
      <c r="B592" s="28" t="s">
        <v>1465</v>
      </c>
      <c r="C592" s="28" t="s">
        <v>618</v>
      </c>
      <c r="D592" s="28" t="s">
        <v>707</v>
      </c>
      <c r="E592" s="67" t="s">
        <v>708</v>
      </c>
      <c r="F592" s="28" t="s">
        <v>694</v>
      </c>
      <c r="G592" s="67" t="s">
        <v>895</v>
      </c>
      <c r="H592" s="28" t="s">
        <v>710</v>
      </c>
      <c r="I592" s="28" t="s">
        <v>623</v>
      </c>
      <c r="J592" s="67" t="s">
        <v>1375</v>
      </c>
    </row>
    <row r="593" ht="42" customHeight="1" spans="1:10">
      <c r="A593" s="182" t="s">
        <v>510</v>
      </c>
      <c r="B593" s="28" t="s">
        <v>1465</v>
      </c>
      <c r="C593" s="28" t="s">
        <v>668</v>
      </c>
      <c r="D593" s="28" t="s">
        <v>669</v>
      </c>
      <c r="E593" s="67" t="s">
        <v>1376</v>
      </c>
      <c r="F593" s="28" t="s">
        <v>636</v>
      </c>
      <c r="G593" s="67" t="s">
        <v>949</v>
      </c>
      <c r="H593" s="28" t="s">
        <v>774</v>
      </c>
      <c r="I593" s="28" t="s">
        <v>672</v>
      </c>
      <c r="J593" s="67" t="s">
        <v>1377</v>
      </c>
    </row>
    <row r="594" ht="42" customHeight="1" spans="1:10">
      <c r="A594" s="182" t="s">
        <v>510</v>
      </c>
      <c r="B594" s="28" t="s">
        <v>1465</v>
      </c>
      <c r="C594" s="28" t="s">
        <v>679</v>
      </c>
      <c r="D594" s="28" t="s">
        <v>680</v>
      </c>
      <c r="E594" s="67" t="s">
        <v>680</v>
      </c>
      <c r="F594" s="28" t="s">
        <v>621</v>
      </c>
      <c r="G594" s="67" t="s">
        <v>666</v>
      </c>
      <c r="H594" s="28" t="s">
        <v>622</v>
      </c>
      <c r="I594" s="28" t="s">
        <v>623</v>
      </c>
      <c r="J594" s="67" t="s">
        <v>757</v>
      </c>
    </row>
    <row r="595" ht="42" customHeight="1" spans="1:10">
      <c r="A595" s="182" t="s">
        <v>425</v>
      </c>
      <c r="B595" s="28" t="s">
        <v>1378</v>
      </c>
      <c r="C595" s="28" t="s">
        <v>618</v>
      </c>
      <c r="D595" s="28" t="s">
        <v>701</v>
      </c>
      <c r="E595" s="67" t="s">
        <v>1379</v>
      </c>
      <c r="F595" s="28" t="s">
        <v>636</v>
      </c>
      <c r="G595" s="67" t="s">
        <v>1380</v>
      </c>
      <c r="H595" s="28" t="s">
        <v>774</v>
      </c>
      <c r="I595" s="28" t="s">
        <v>623</v>
      </c>
      <c r="J595" s="67" t="s">
        <v>1379</v>
      </c>
    </row>
    <row r="596" ht="42" customHeight="1" spans="1:10">
      <c r="A596" s="182" t="s">
        <v>425</v>
      </c>
      <c r="B596" s="28" t="s">
        <v>1378</v>
      </c>
      <c r="C596" s="28" t="s">
        <v>668</v>
      </c>
      <c r="D596" s="28" t="s">
        <v>669</v>
      </c>
      <c r="E596" s="67" t="s">
        <v>858</v>
      </c>
      <c r="F596" s="28" t="s">
        <v>636</v>
      </c>
      <c r="G596" s="67" t="s">
        <v>859</v>
      </c>
      <c r="H596" s="28" t="s">
        <v>653</v>
      </c>
      <c r="I596" s="28" t="s">
        <v>672</v>
      </c>
      <c r="J596" s="67" t="s">
        <v>1381</v>
      </c>
    </row>
    <row r="597" ht="42" customHeight="1" spans="1:10">
      <c r="A597" s="182" t="s">
        <v>425</v>
      </c>
      <c r="B597" s="28" t="s">
        <v>1378</v>
      </c>
      <c r="C597" s="28" t="s">
        <v>679</v>
      </c>
      <c r="D597" s="28" t="s">
        <v>680</v>
      </c>
      <c r="E597" s="67" t="s">
        <v>861</v>
      </c>
      <c r="F597" s="28" t="s">
        <v>621</v>
      </c>
      <c r="G597" s="67" t="s">
        <v>626</v>
      </c>
      <c r="H597" s="28" t="s">
        <v>622</v>
      </c>
      <c r="I597" s="28" t="s">
        <v>623</v>
      </c>
      <c r="J597" s="67" t="s">
        <v>1382</v>
      </c>
    </row>
    <row r="598" ht="42" customHeight="1" spans="1:10">
      <c r="A598" s="182" t="s">
        <v>425</v>
      </c>
      <c r="B598" s="28" t="s">
        <v>1378</v>
      </c>
      <c r="C598" s="28" t="s">
        <v>679</v>
      </c>
      <c r="D598" s="28" t="s">
        <v>680</v>
      </c>
      <c r="E598" s="67" t="s">
        <v>863</v>
      </c>
      <c r="F598" s="28" t="s">
        <v>621</v>
      </c>
      <c r="G598" s="67" t="s">
        <v>626</v>
      </c>
      <c r="H598" s="28" t="s">
        <v>622</v>
      </c>
      <c r="I598" s="28" t="s">
        <v>623</v>
      </c>
      <c r="J598" s="67" t="s">
        <v>1383</v>
      </c>
    </row>
    <row r="599" ht="42" customHeight="1" spans="1:10">
      <c r="A599" s="181" t="s">
        <v>93</v>
      </c>
      <c r="B599" s="32"/>
      <c r="C599" s="32"/>
      <c r="D599" s="32"/>
      <c r="E599" s="32"/>
      <c r="F599" s="32"/>
      <c r="G599" s="32"/>
      <c r="H599" s="32"/>
      <c r="I599" s="32"/>
      <c r="J599" s="32"/>
    </row>
    <row r="600" ht="42" customHeight="1" spans="1:10">
      <c r="A600" s="182" t="s">
        <v>510</v>
      </c>
      <c r="B600" s="28" t="s">
        <v>1467</v>
      </c>
      <c r="C600" s="28" t="s">
        <v>618</v>
      </c>
      <c r="D600" s="28" t="s">
        <v>619</v>
      </c>
      <c r="E600" s="67" t="s">
        <v>846</v>
      </c>
      <c r="F600" s="28" t="s">
        <v>636</v>
      </c>
      <c r="G600" s="67" t="s">
        <v>117</v>
      </c>
      <c r="H600" s="28" t="s">
        <v>847</v>
      </c>
      <c r="I600" s="28" t="s">
        <v>623</v>
      </c>
      <c r="J600" s="67" t="s">
        <v>848</v>
      </c>
    </row>
    <row r="601" ht="42" customHeight="1" spans="1:10">
      <c r="A601" s="182" t="s">
        <v>510</v>
      </c>
      <c r="B601" s="28" t="s">
        <v>1467</v>
      </c>
      <c r="C601" s="28" t="s">
        <v>618</v>
      </c>
      <c r="D601" s="28" t="s">
        <v>619</v>
      </c>
      <c r="E601" s="67" t="s">
        <v>842</v>
      </c>
      <c r="F601" s="28" t="s">
        <v>621</v>
      </c>
      <c r="G601" s="67" t="s">
        <v>843</v>
      </c>
      <c r="H601" s="28" t="s">
        <v>638</v>
      </c>
      <c r="I601" s="28" t="s">
        <v>623</v>
      </c>
      <c r="J601" s="67" t="s">
        <v>844</v>
      </c>
    </row>
    <row r="602" ht="42" customHeight="1" spans="1:10">
      <c r="A602" s="182" t="s">
        <v>510</v>
      </c>
      <c r="B602" s="28" t="s">
        <v>1467</v>
      </c>
      <c r="C602" s="28" t="s">
        <v>618</v>
      </c>
      <c r="D602" s="28" t="s">
        <v>619</v>
      </c>
      <c r="E602" s="67" t="s">
        <v>683</v>
      </c>
      <c r="F602" s="28" t="s">
        <v>621</v>
      </c>
      <c r="G602" s="67" t="s">
        <v>1468</v>
      </c>
      <c r="H602" s="28" t="s">
        <v>685</v>
      </c>
      <c r="I602" s="28" t="s">
        <v>623</v>
      </c>
      <c r="J602" s="67" t="s">
        <v>686</v>
      </c>
    </row>
    <row r="603" ht="42" customHeight="1" spans="1:10">
      <c r="A603" s="182" t="s">
        <v>510</v>
      </c>
      <c r="B603" s="28" t="s">
        <v>1467</v>
      </c>
      <c r="C603" s="28" t="s">
        <v>618</v>
      </c>
      <c r="D603" s="28" t="s">
        <v>619</v>
      </c>
      <c r="E603" s="67" t="s">
        <v>1469</v>
      </c>
      <c r="F603" s="28" t="s">
        <v>621</v>
      </c>
      <c r="G603" s="67" t="s">
        <v>118</v>
      </c>
      <c r="H603" s="28" t="s">
        <v>689</v>
      </c>
      <c r="I603" s="28" t="s">
        <v>623</v>
      </c>
      <c r="J603" s="67" t="s">
        <v>1470</v>
      </c>
    </row>
    <row r="604" ht="42" customHeight="1" spans="1:10">
      <c r="A604" s="182" t="s">
        <v>510</v>
      </c>
      <c r="B604" s="28" t="s">
        <v>1467</v>
      </c>
      <c r="C604" s="28" t="s">
        <v>618</v>
      </c>
      <c r="D604" s="28" t="s">
        <v>655</v>
      </c>
      <c r="E604" s="67" t="s">
        <v>691</v>
      </c>
      <c r="F604" s="28" t="s">
        <v>621</v>
      </c>
      <c r="G604" s="67" t="s">
        <v>666</v>
      </c>
      <c r="H604" s="28" t="s">
        <v>622</v>
      </c>
      <c r="I604" s="28" t="s">
        <v>623</v>
      </c>
      <c r="J604" s="67" t="s">
        <v>1374</v>
      </c>
    </row>
    <row r="605" ht="42" customHeight="1" spans="1:10">
      <c r="A605" s="182" t="s">
        <v>510</v>
      </c>
      <c r="B605" s="28" t="s">
        <v>1467</v>
      </c>
      <c r="C605" s="28" t="s">
        <v>618</v>
      </c>
      <c r="D605" s="28" t="s">
        <v>655</v>
      </c>
      <c r="E605" s="67" t="s">
        <v>849</v>
      </c>
      <c r="F605" s="28" t="s">
        <v>636</v>
      </c>
      <c r="G605" s="67" t="s">
        <v>697</v>
      </c>
      <c r="H605" s="28" t="s">
        <v>622</v>
      </c>
      <c r="I605" s="28" t="s">
        <v>623</v>
      </c>
      <c r="J605" s="67" t="s">
        <v>850</v>
      </c>
    </row>
    <row r="606" ht="42" customHeight="1" spans="1:10">
      <c r="A606" s="182" t="s">
        <v>510</v>
      </c>
      <c r="B606" s="28" t="s">
        <v>1467</v>
      </c>
      <c r="C606" s="28" t="s">
        <v>618</v>
      </c>
      <c r="D606" s="28" t="s">
        <v>655</v>
      </c>
      <c r="E606" s="67" t="s">
        <v>1471</v>
      </c>
      <c r="F606" s="28" t="s">
        <v>636</v>
      </c>
      <c r="G606" s="67" t="s">
        <v>697</v>
      </c>
      <c r="H606" s="28" t="s">
        <v>622</v>
      </c>
      <c r="I606" s="28" t="s">
        <v>623</v>
      </c>
      <c r="J606" s="67" t="s">
        <v>1472</v>
      </c>
    </row>
    <row r="607" ht="42" customHeight="1" spans="1:10">
      <c r="A607" s="182" t="s">
        <v>510</v>
      </c>
      <c r="B607" s="28" t="s">
        <v>1467</v>
      </c>
      <c r="C607" s="28" t="s">
        <v>618</v>
      </c>
      <c r="D607" s="28" t="s">
        <v>655</v>
      </c>
      <c r="E607" s="67" t="s">
        <v>1473</v>
      </c>
      <c r="F607" s="28" t="s">
        <v>621</v>
      </c>
      <c r="G607" s="67" t="s">
        <v>1212</v>
      </c>
      <c r="H607" s="28" t="s">
        <v>622</v>
      </c>
      <c r="I607" s="28" t="s">
        <v>623</v>
      </c>
      <c r="J607" s="67" t="s">
        <v>1474</v>
      </c>
    </row>
    <row r="608" ht="42" customHeight="1" spans="1:10">
      <c r="A608" s="182" t="s">
        <v>510</v>
      </c>
      <c r="B608" s="28" t="s">
        <v>1467</v>
      </c>
      <c r="C608" s="28" t="s">
        <v>618</v>
      </c>
      <c r="D608" s="28" t="s">
        <v>655</v>
      </c>
      <c r="E608" s="67" t="s">
        <v>696</v>
      </c>
      <c r="F608" s="28" t="s">
        <v>621</v>
      </c>
      <c r="G608" s="67" t="s">
        <v>1212</v>
      </c>
      <c r="H608" s="28" t="s">
        <v>622</v>
      </c>
      <c r="I608" s="28" t="s">
        <v>623</v>
      </c>
      <c r="J608" s="67" t="s">
        <v>698</v>
      </c>
    </row>
    <row r="609" ht="42" customHeight="1" spans="1:10">
      <c r="A609" s="182" t="s">
        <v>510</v>
      </c>
      <c r="B609" s="28" t="s">
        <v>1467</v>
      </c>
      <c r="C609" s="28" t="s">
        <v>618</v>
      </c>
      <c r="D609" s="28" t="s">
        <v>701</v>
      </c>
      <c r="E609" s="67" t="s">
        <v>702</v>
      </c>
      <c r="F609" s="28" t="s">
        <v>636</v>
      </c>
      <c r="G609" s="67" t="s">
        <v>703</v>
      </c>
      <c r="H609" s="28" t="s">
        <v>774</v>
      </c>
      <c r="I609" s="28" t="s">
        <v>623</v>
      </c>
      <c r="J609" s="67" t="s">
        <v>791</v>
      </c>
    </row>
    <row r="610" ht="42" customHeight="1" spans="1:10">
      <c r="A610" s="182" t="s">
        <v>510</v>
      </c>
      <c r="B610" s="28" t="s">
        <v>1467</v>
      </c>
      <c r="C610" s="28" t="s">
        <v>618</v>
      </c>
      <c r="D610" s="28" t="s">
        <v>701</v>
      </c>
      <c r="E610" s="67" t="s">
        <v>1475</v>
      </c>
      <c r="F610" s="28" t="s">
        <v>621</v>
      </c>
      <c r="G610" s="67" t="s">
        <v>666</v>
      </c>
      <c r="H610" s="28" t="s">
        <v>622</v>
      </c>
      <c r="I610" s="28" t="s">
        <v>623</v>
      </c>
      <c r="J610" s="67" t="s">
        <v>1476</v>
      </c>
    </row>
    <row r="611" ht="42" customHeight="1" spans="1:10">
      <c r="A611" s="182" t="s">
        <v>510</v>
      </c>
      <c r="B611" s="28" t="s">
        <v>1467</v>
      </c>
      <c r="C611" s="28" t="s">
        <v>618</v>
      </c>
      <c r="D611" s="28" t="s">
        <v>707</v>
      </c>
      <c r="E611" s="67" t="s">
        <v>708</v>
      </c>
      <c r="F611" s="28" t="s">
        <v>694</v>
      </c>
      <c r="G611" s="67" t="s">
        <v>709</v>
      </c>
      <c r="H611" s="28" t="s">
        <v>710</v>
      </c>
      <c r="I611" s="28" t="s">
        <v>623</v>
      </c>
      <c r="J611" s="67" t="s">
        <v>853</v>
      </c>
    </row>
    <row r="612" ht="42" customHeight="1" spans="1:10">
      <c r="A612" s="182" t="s">
        <v>510</v>
      </c>
      <c r="B612" s="28" t="s">
        <v>1467</v>
      </c>
      <c r="C612" s="28" t="s">
        <v>668</v>
      </c>
      <c r="D612" s="28" t="s">
        <v>725</v>
      </c>
      <c r="E612" s="67" t="s">
        <v>1477</v>
      </c>
      <c r="F612" s="28" t="s">
        <v>621</v>
      </c>
      <c r="G612" s="67" t="s">
        <v>1478</v>
      </c>
      <c r="H612" s="28" t="s">
        <v>710</v>
      </c>
      <c r="I612" s="28" t="s">
        <v>623</v>
      </c>
      <c r="J612" s="67" t="s">
        <v>1479</v>
      </c>
    </row>
    <row r="613" ht="42" customHeight="1" spans="1:10">
      <c r="A613" s="182" t="s">
        <v>510</v>
      </c>
      <c r="B613" s="28" t="s">
        <v>1467</v>
      </c>
      <c r="C613" s="28" t="s">
        <v>679</v>
      </c>
      <c r="D613" s="28" t="s">
        <v>680</v>
      </c>
      <c r="E613" s="67" t="s">
        <v>780</v>
      </c>
      <c r="F613" s="28" t="s">
        <v>621</v>
      </c>
      <c r="G613" s="67" t="s">
        <v>666</v>
      </c>
      <c r="H613" s="28" t="s">
        <v>622</v>
      </c>
      <c r="I613" s="28" t="s">
        <v>623</v>
      </c>
      <c r="J613" s="67" t="s">
        <v>1480</v>
      </c>
    </row>
    <row r="614" ht="42" customHeight="1" spans="1:10">
      <c r="A614" s="182" t="s">
        <v>512</v>
      </c>
      <c r="B614" s="28" t="s">
        <v>1481</v>
      </c>
      <c r="C614" s="28" t="s">
        <v>618</v>
      </c>
      <c r="D614" s="28" t="s">
        <v>619</v>
      </c>
      <c r="E614" s="67" t="s">
        <v>742</v>
      </c>
      <c r="F614" s="28" t="s">
        <v>621</v>
      </c>
      <c r="G614" s="67" t="s">
        <v>1482</v>
      </c>
      <c r="H614" s="28" t="s">
        <v>638</v>
      </c>
      <c r="I614" s="28" t="s">
        <v>623</v>
      </c>
      <c r="J614" s="67" t="s">
        <v>742</v>
      </c>
    </row>
    <row r="615" ht="42" customHeight="1" spans="1:10">
      <c r="A615" s="182" t="s">
        <v>512</v>
      </c>
      <c r="B615" s="28" t="s">
        <v>1481</v>
      </c>
      <c r="C615" s="28" t="s">
        <v>618</v>
      </c>
      <c r="D615" s="28" t="s">
        <v>619</v>
      </c>
      <c r="E615" s="67" t="s">
        <v>745</v>
      </c>
      <c r="F615" s="28" t="s">
        <v>621</v>
      </c>
      <c r="G615" s="67" t="s">
        <v>121</v>
      </c>
      <c r="H615" s="28" t="s">
        <v>638</v>
      </c>
      <c r="I615" s="28" t="s">
        <v>623</v>
      </c>
      <c r="J615" s="67" t="s">
        <v>745</v>
      </c>
    </row>
    <row r="616" ht="42" customHeight="1" spans="1:10">
      <c r="A616" s="182" t="s">
        <v>512</v>
      </c>
      <c r="B616" s="28" t="s">
        <v>1481</v>
      </c>
      <c r="C616" s="28" t="s">
        <v>618</v>
      </c>
      <c r="D616" s="28" t="s">
        <v>701</v>
      </c>
      <c r="E616" s="67" t="s">
        <v>702</v>
      </c>
      <c r="F616" s="28" t="s">
        <v>636</v>
      </c>
      <c r="G616" s="67" t="s">
        <v>703</v>
      </c>
      <c r="H616" s="28" t="s">
        <v>653</v>
      </c>
      <c r="I616" s="28" t="s">
        <v>672</v>
      </c>
      <c r="J616" s="67" t="s">
        <v>702</v>
      </c>
    </row>
    <row r="617" ht="42" customHeight="1" spans="1:10">
      <c r="A617" s="182" t="s">
        <v>512</v>
      </c>
      <c r="B617" s="28" t="s">
        <v>1481</v>
      </c>
      <c r="C617" s="28" t="s">
        <v>618</v>
      </c>
      <c r="D617" s="28" t="s">
        <v>707</v>
      </c>
      <c r="E617" s="67" t="s">
        <v>708</v>
      </c>
      <c r="F617" s="28" t="s">
        <v>694</v>
      </c>
      <c r="G617" s="67" t="s">
        <v>839</v>
      </c>
      <c r="H617" s="28" t="s">
        <v>710</v>
      </c>
      <c r="I617" s="28" t="s">
        <v>623</v>
      </c>
      <c r="J617" s="67" t="s">
        <v>840</v>
      </c>
    </row>
    <row r="618" ht="42" customHeight="1" spans="1:10">
      <c r="A618" s="182" t="s">
        <v>512</v>
      </c>
      <c r="B618" s="28" t="s">
        <v>1481</v>
      </c>
      <c r="C618" s="28" t="s">
        <v>668</v>
      </c>
      <c r="D618" s="28" t="s">
        <v>669</v>
      </c>
      <c r="E618" s="67" t="s">
        <v>752</v>
      </c>
      <c r="F618" s="28" t="s">
        <v>694</v>
      </c>
      <c r="G618" s="67" t="s">
        <v>753</v>
      </c>
      <c r="H618" s="28" t="s">
        <v>689</v>
      </c>
      <c r="I618" s="28" t="s">
        <v>623</v>
      </c>
      <c r="J618" s="67" t="s">
        <v>754</v>
      </c>
    </row>
    <row r="619" ht="42" customHeight="1" spans="1:10">
      <c r="A619" s="182" t="s">
        <v>512</v>
      </c>
      <c r="B619" s="28" t="s">
        <v>1481</v>
      </c>
      <c r="C619" s="28" t="s">
        <v>668</v>
      </c>
      <c r="D619" s="28" t="s">
        <v>676</v>
      </c>
      <c r="E619" s="67" t="s">
        <v>755</v>
      </c>
      <c r="F619" s="28" t="s">
        <v>636</v>
      </c>
      <c r="G619" s="67" t="s">
        <v>674</v>
      </c>
      <c r="H619" s="28" t="s">
        <v>653</v>
      </c>
      <c r="I619" s="28" t="s">
        <v>672</v>
      </c>
      <c r="J619" s="67" t="s">
        <v>755</v>
      </c>
    </row>
    <row r="620" ht="42" customHeight="1" spans="1:10">
      <c r="A620" s="182" t="s">
        <v>512</v>
      </c>
      <c r="B620" s="28" t="s">
        <v>1481</v>
      </c>
      <c r="C620" s="28" t="s">
        <v>679</v>
      </c>
      <c r="D620" s="28" t="s">
        <v>680</v>
      </c>
      <c r="E620" s="67" t="s">
        <v>680</v>
      </c>
      <c r="F620" s="28" t="s">
        <v>621</v>
      </c>
      <c r="G620" s="67" t="s">
        <v>666</v>
      </c>
      <c r="H620" s="28" t="s">
        <v>622</v>
      </c>
      <c r="I620" s="28" t="s">
        <v>623</v>
      </c>
      <c r="J620" s="67" t="s">
        <v>826</v>
      </c>
    </row>
    <row r="621" ht="42" customHeight="1" spans="1:10">
      <c r="A621" s="182" t="s">
        <v>467</v>
      </c>
      <c r="B621" s="28" t="s">
        <v>617</v>
      </c>
      <c r="C621" s="28" t="s">
        <v>618</v>
      </c>
      <c r="D621" s="28" t="s">
        <v>619</v>
      </c>
      <c r="E621" s="67" t="s">
        <v>620</v>
      </c>
      <c r="F621" s="28" t="s">
        <v>621</v>
      </c>
      <c r="G621" s="67" t="s">
        <v>626</v>
      </c>
      <c r="H621" s="28" t="s">
        <v>622</v>
      </c>
      <c r="I621" s="28" t="s">
        <v>623</v>
      </c>
      <c r="J621" s="67" t="s">
        <v>624</v>
      </c>
    </row>
    <row r="622" ht="42" customHeight="1" spans="1:10">
      <c r="A622" s="182" t="s">
        <v>467</v>
      </c>
      <c r="B622" s="28" t="s">
        <v>617</v>
      </c>
      <c r="C622" s="28" t="s">
        <v>618</v>
      </c>
      <c r="D622" s="28" t="s">
        <v>619</v>
      </c>
      <c r="E622" s="67" t="s">
        <v>625</v>
      </c>
      <c r="F622" s="28" t="s">
        <v>621</v>
      </c>
      <c r="G622" s="67" t="s">
        <v>626</v>
      </c>
      <c r="H622" s="28" t="s">
        <v>622</v>
      </c>
      <c r="I622" s="28" t="s">
        <v>623</v>
      </c>
      <c r="J622" s="67" t="s">
        <v>625</v>
      </c>
    </row>
    <row r="623" ht="42" customHeight="1" spans="1:10">
      <c r="A623" s="182" t="s">
        <v>467</v>
      </c>
      <c r="B623" s="28" t="s">
        <v>617</v>
      </c>
      <c r="C623" s="28" t="s">
        <v>618</v>
      </c>
      <c r="D623" s="28" t="s">
        <v>619</v>
      </c>
      <c r="E623" s="67" t="s">
        <v>627</v>
      </c>
      <c r="F623" s="28" t="s">
        <v>621</v>
      </c>
      <c r="G623" s="67" t="s">
        <v>626</v>
      </c>
      <c r="H623" s="28" t="s">
        <v>622</v>
      </c>
      <c r="I623" s="28" t="s">
        <v>623</v>
      </c>
      <c r="J623" s="67" t="s">
        <v>627</v>
      </c>
    </row>
    <row r="624" ht="42" customHeight="1" spans="1:10">
      <c r="A624" s="182" t="s">
        <v>467</v>
      </c>
      <c r="B624" s="28" t="s">
        <v>617</v>
      </c>
      <c r="C624" s="28" t="s">
        <v>618</v>
      </c>
      <c r="D624" s="28" t="s">
        <v>619</v>
      </c>
      <c r="E624" s="67" t="s">
        <v>628</v>
      </c>
      <c r="F624" s="28" t="s">
        <v>621</v>
      </c>
      <c r="G624" s="67" t="s">
        <v>626</v>
      </c>
      <c r="H624" s="28" t="s">
        <v>622</v>
      </c>
      <c r="I624" s="28" t="s">
        <v>623</v>
      </c>
      <c r="J624" s="67" t="s">
        <v>629</v>
      </c>
    </row>
    <row r="625" ht="42" customHeight="1" spans="1:10">
      <c r="A625" s="182" t="s">
        <v>467</v>
      </c>
      <c r="B625" s="28" t="s">
        <v>617</v>
      </c>
      <c r="C625" s="28" t="s">
        <v>618</v>
      </c>
      <c r="D625" s="28" t="s">
        <v>619</v>
      </c>
      <c r="E625" s="67" t="s">
        <v>630</v>
      </c>
      <c r="F625" s="28" t="s">
        <v>621</v>
      </c>
      <c r="G625" s="67" t="s">
        <v>631</v>
      </c>
      <c r="H625" s="28" t="s">
        <v>622</v>
      </c>
      <c r="I625" s="28" t="s">
        <v>623</v>
      </c>
      <c r="J625" s="67" t="s">
        <v>632</v>
      </c>
    </row>
    <row r="626" ht="42" customHeight="1" spans="1:10">
      <c r="A626" s="182" t="s">
        <v>467</v>
      </c>
      <c r="B626" s="28" t="s">
        <v>617</v>
      </c>
      <c r="C626" s="28" t="s">
        <v>618</v>
      </c>
      <c r="D626" s="28" t="s">
        <v>619</v>
      </c>
      <c r="E626" s="67" t="s">
        <v>633</v>
      </c>
      <c r="F626" s="28" t="s">
        <v>621</v>
      </c>
      <c r="G626" s="67" t="s">
        <v>634</v>
      </c>
      <c r="H626" s="28" t="s">
        <v>622</v>
      </c>
      <c r="I626" s="28" t="s">
        <v>623</v>
      </c>
      <c r="J626" s="67" t="s">
        <v>633</v>
      </c>
    </row>
    <row r="627" ht="42" customHeight="1" spans="1:10">
      <c r="A627" s="182" t="s">
        <v>467</v>
      </c>
      <c r="B627" s="28" t="s">
        <v>617</v>
      </c>
      <c r="C627" s="28" t="s">
        <v>618</v>
      </c>
      <c r="D627" s="28" t="s">
        <v>619</v>
      </c>
      <c r="E627" s="67" t="s">
        <v>635</v>
      </c>
      <c r="F627" s="28" t="s">
        <v>636</v>
      </c>
      <c r="G627" s="67" t="s">
        <v>1483</v>
      </c>
      <c r="H627" s="28" t="s">
        <v>638</v>
      </c>
      <c r="I627" s="28" t="s">
        <v>623</v>
      </c>
      <c r="J627" s="67" t="s">
        <v>639</v>
      </c>
    </row>
    <row r="628" ht="42" customHeight="1" spans="1:10">
      <c r="A628" s="182" t="s">
        <v>467</v>
      </c>
      <c r="B628" s="28" t="s">
        <v>617</v>
      </c>
      <c r="C628" s="28" t="s">
        <v>618</v>
      </c>
      <c r="D628" s="28" t="s">
        <v>619</v>
      </c>
      <c r="E628" s="67" t="s">
        <v>640</v>
      </c>
      <c r="F628" s="28" t="s">
        <v>636</v>
      </c>
      <c r="G628" s="67" t="s">
        <v>1484</v>
      </c>
      <c r="H628" s="28" t="s">
        <v>638</v>
      </c>
      <c r="I628" s="28" t="s">
        <v>623</v>
      </c>
      <c r="J628" s="67" t="s">
        <v>642</v>
      </c>
    </row>
    <row r="629" ht="42" customHeight="1" spans="1:10">
      <c r="A629" s="182" t="s">
        <v>467</v>
      </c>
      <c r="B629" s="28" t="s">
        <v>617</v>
      </c>
      <c r="C629" s="28" t="s">
        <v>618</v>
      </c>
      <c r="D629" s="28" t="s">
        <v>619</v>
      </c>
      <c r="E629" s="67" t="s">
        <v>643</v>
      </c>
      <c r="F629" s="28" t="s">
        <v>621</v>
      </c>
      <c r="G629" s="67" t="s">
        <v>626</v>
      </c>
      <c r="H629" s="28" t="s">
        <v>622</v>
      </c>
      <c r="I629" s="28" t="s">
        <v>623</v>
      </c>
      <c r="J629" s="67" t="s">
        <v>643</v>
      </c>
    </row>
    <row r="630" ht="42" customHeight="1" spans="1:10">
      <c r="A630" s="182" t="s">
        <v>467</v>
      </c>
      <c r="B630" s="28" t="s">
        <v>617</v>
      </c>
      <c r="C630" s="28" t="s">
        <v>618</v>
      </c>
      <c r="D630" s="28" t="s">
        <v>619</v>
      </c>
      <c r="E630" s="67" t="s">
        <v>644</v>
      </c>
      <c r="F630" s="28" t="s">
        <v>621</v>
      </c>
      <c r="G630" s="67" t="s">
        <v>645</v>
      </c>
      <c r="H630" s="28" t="s">
        <v>622</v>
      </c>
      <c r="I630" s="28" t="s">
        <v>623</v>
      </c>
      <c r="J630" s="67" t="s">
        <v>646</v>
      </c>
    </row>
    <row r="631" ht="42" customHeight="1" spans="1:10">
      <c r="A631" s="182" t="s">
        <v>467</v>
      </c>
      <c r="B631" s="28" t="s">
        <v>617</v>
      </c>
      <c r="C631" s="28" t="s">
        <v>618</v>
      </c>
      <c r="D631" s="28" t="s">
        <v>619</v>
      </c>
      <c r="E631" s="67" t="s">
        <v>647</v>
      </c>
      <c r="F631" s="28" t="s">
        <v>621</v>
      </c>
      <c r="G631" s="67" t="s">
        <v>645</v>
      </c>
      <c r="H631" s="28" t="s">
        <v>622</v>
      </c>
      <c r="I631" s="28" t="s">
        <v>623</v>
      </c>
      <c r="J631" s="67" t="s">
        <v>648</v>
      </c>
    </row>
    <row r="632" ht="42" customHeight="1" spans="1:10">
      <c r="A632" s="182" t="s">
        <v>467</v>
      </c>
      <c r="B632" s="28" t="s">
        <v>617</v>
      </c>
      <c r="C632" s="28" t="s">
        <v>618</v>
      </c>
      <c r="D632" s="28" t="s">
        <v>619</v>
      </c>
      <c r="E632" s="67" t="s">
        <v>649</v>
      </c>
      <c r="F632" s="28" t="s">
        <v>621</v>
      </c>
      <c r="G632" s="67" t="s">
        <v>626</v>
      </c>
      <c r="H632" s="28" t="s">
        <v>622</v>
      </c>
      <c r="I632" s="28" t="s">
        <v>623</v>
      </c>
      <c r="J632" s="67" t="s">
        <v>650</v>
      </c>
    </row>
    <row r="633" ht="42" customHeight="1" spans="1:10">
      <c r="A633" s="182" t="s">
        <v>467</v>
      </c>
      <c r="B633" s="28" t="s">
        <v>617</v>
      </c>
      <c r="C633" s="28" t="s">
        <v>618</v>
      </c>
      <c r="D633" s="28" t="s">
        <v>619</v>
      </c>
      <c r="E633" s="67" t="s">
        <v>651</v>
      </c>
      <c r="F633" s="28" t="s">
        <v>636</v>
      </c>
      <c r="G633" s="67" t="s">
        <v>652</v>
      </c>
      <c r="H633" s="28" t="s">
        <v>653</v>
      </c>
      <c r="I633" s="28" t="s">
        <v>623</v>
      </c>
      <c r="J633" s="67" t="s">
        <v>654</v>
      </c>
    </row>
    <row r="634" ht="42" customHeight="1" spans="1:10">
      <c r="A634" s="182" t="s">
        <v>467</v>
      </c>
      <c r="B634" s="28" t="s">
        <v>617</v>
      </c>
      <c r="C634" s="28" t="s">
        <v>618</v>
      </c>
      <c r="D634" s="28" t="s">
        <v>655</v>
      </c>
      <c r="E634" s="67" t="s">
        <v>656</v>
      </c>
      <c r="F634" s="28" t="s">
        <v>621</v>
      </c>
      <c r="G634" s="67" t="s">
        <v>657</v>
      </c>
      <c r="H634" s="28" t="s">
        <v>622</v>
      </c>
      <c r="I634" s="28" t="s">
        <v>623</v>
      </c>
      <c r="J634" s="67" t="s">
        <v>658</v>
      </c>
    </row>
    <row r="635" ht="42" customHeight="1" spans="1:10">
      <c r="A635" s="182" t="s">
        <v>467</v>
      </c>
      <c r="B635" s="28" t="s">
        <v>617</v>
      </c>
      <c r="C635" s="28" t="s">
        <v>618</v>
      </c>
      <c r="D635" s="28" t="s">
        <v>655</v>
      </c>
      <c r="E635" s="67" t="s">
        <v>659</v>
      </c>
      <c r="F635" s="28" t="s">
        <v>621</v>
      </c>
      <c r="G635" s="67" t="s">
        <v>645</v>
      </c>
      <c r="H635" s="28" t="s">
        <v>622</v>
      </c>
      <c r="I635" s="28" t="s">
        <v>623</v>
      </c>
      <c r="J635" s="67" t="s">
        <v>660</v>
      </c>
    </row>
    <row r="636" ht="42" customHeight="1" spans="1:10">
      <c r="A636" s="182" t="s">
        <v>467</v>
      </c>
      <c r="B636" s="28" t="s">
        <v>617</v>
      </c>
      <c r="C636" s="28" t="s">
        <v>618</v>
      </c>
      <c r="D636" s="28" t="s">
        <v>655</v>
      </c>
      <c r="E636" s="67" t="s">
        <v>661</v>
      </c>
      <c r="F636" s="28" t="s">
        <v>621</v>
      </c>
      <c r="G636" s="67" t="s">
        <v>645</v>
      </c>
      <c r="H636" s="28" t="s">
        <v>622</v>
      </c>
      <c r="I636" s="28" t="s">
        <v>623</v>
      </c>
      <c r="J636" s="67" t="s">
        <v>662</v>
      </c>
    </row>
    <row r="637" ht="42" customHeight="1" spans="1:10">
      <c r="A637" s="182" t="s">
        <v>467</v>
      </c>
      <c r="B637" s="28" t="s">
        <v>617</v>
      </c>
      <c r="C637" s="28" t="s">
        <v>618</v>
      </c>
      <c r="D637" s="28" t="s">
        <v>655</v>
      </c>
      <c r="E637" s="67" t="s">
        <v>663</v>
      </c>
      <c r="F637" s="28" t="s">
        <v>621</v>
      </c>
      <c r="G637" s="67" t="s">
        <v>657</v>
      </c>
      <c r="H637" s="28" t="s">
        <v>622</v>
      </c>
      <c r="I637" s="28" t="s">
        <v>623</v>
      </c>
      <c r="J637" s="67" t="s">
        <v>664</v>
      </c>
    </row>
    <row r="638" ht="42" customHeight="1" spans="1:10">
      <c r="A638" s="182" t="s">
        <v>467</v>
      </c>
      <c r="B638" s="28" t="s">
        <v>617</v>
      </c>
      <c r="C638" s="28" t="s">
        <v>618</v>
      </c>
      <c r="D638" s="28" t="s">
        <v>655</v>
      </c>
      <c r="E638" s="67" t="s">
        <v>665</v>
      </c>
      <c r="F638" s="28" t="s">
        <v>621</v>
      </c>
      <c r="G638" s="67" t="s">
        <v>666</v>
      </c>
      <c r="H638" s="28" t="s">
        <v>622</v>
      </c>
      <c r="I638" s="28" t="s">
        <v>623</v>
      </c>
      <c r="J638" s="67" t="s">
        <v>667</v>
      </c>
    </row>
    <row r="639" ht="42" customHeight="1" spans="1:10">
      <c r="A639" s="182" t="s">
        <v>467</v>
      </c>
      <c r="B639" s="28" t="s">
        <v>617</v>
      </c>
      <c r="C639" s="28" t="s">
        <v>668</v>
      </c>
      <c r="D639" s="28" t="s">
        <v>669</v>
      </c>
      <c r="E639" s="67" t="s">
        <v>670</v>
      </c>
      <c r="F639" s="28" t="s">
        <v>636</v>
      </c>
      <c r="G639" s="67" t="s">
        <v>671</v>
      </c>
      <c r="H639" s="28" t="s">
        <v>653</v>
      </c>
      <c r="I639" s="28" t="s">
        <v>672</v>
      </c>
      <c r="J639" s="67" t="s">
        <v>670</v>
      </c>
    </row>
    <row r="640" ht="42" customHeight="1" spans="1:10">
      <c r="A640" s="182" t="s">
        <v>467</v>
      </c>
      <c r="B640" s="28" t="s">
        <v>617</v>
      </c>
      <c r="C640" s="28" t="s">
        <v>668</v>
      </c>
      <c r="D640" s="28" t="s">
        <v>669</v>
      </c>
      <c r="E640" s="67" t="s">
        <v>673</v>
      </c>
      <c r="F640" s="28" t="s">
        <v>636</v>
      </c>
      <c r="G640" s="67" t="s">
        <v>674</v>
      </c>
      <c r="H640" s="28" t="s">
        <v>653</v>
      </c>
      <c r="I640" s="28" t="s">
        <v>623</v>
      </c>
      <c r="J640" s="67" t="s">
        <v>675</v>
      </c>
    </row>
    <row r="641" ht="42" customHeight="1" spans="1:10">
      <c r="A641" s="182" t="s">
        <v>467</v>
      </c>
      <c r="B641" s="28" t="s">
        <v>617</v>
      </c>
      <c r="C641" s="28" t="s">
        <v>668</v>
      </c>
      <c r="D641" s="28" t="s">
        <v>676</v>
      </c>
      <c r="E641" s="67" t="s">
        <v>677</v>
      </c>
      <c r="F641" s="28" t="s">
        <v>621</v>
      </c>
      <c r="G641" s="67" t="s">
        <v>674</v>
      </c>
      <c r="H641" s="28" t="s">
        <v>653</v>
      </c>
      <c r="I641" s="28" t="s">
        <v>672</v>
      </c>
      <c r="J641" s="67" t="s">
        <v>678</v>
      </c>
    </row>
    <row r="642" ht="42" customHeight="1" spans="1:10">
      <c r="A642" s="182" t="s">
        <v>467</v>
      </c>
      <c r="B642" s="28" t="s">
        <v>617</v>
      </c>
      <c r="C642" s="28" t="s">
        <v>679</v>
      </c>
      <c r="D642" s="28" t="s">
        <v>680</v>
      </c>
      <c r="E642" s="67" t="s">
        <v>680</v>
      </c>
      <c r="F642" s="28" t="s">
        <v>636</v>
      </c>
      <c r="G642" s="67" t="s">
        <v>645</v>
      </c>
      <c r="H642" s="28" t="s">
        <v>622</v>
      </c>
      <c r="I642" s="28" t="s">
        <v>623</v>
      </c>
      <c r="J642" s="67" t="s">
        <v>681</v>
      </c>
    </row>
    <row r="643" ht="42" customHeight="1" spans="1:10">
      <c r="A643" s="182" t="s">
        <v>567</v>
      </c>
      <c r="B643" s="28" t="s">
        <v>855</v>
      </c>
      <c r="C643" s="28" t="s">
        <v>618</v>
      </c>
      <c r="D643" s="28" t="s">
        <v>619</v>
      </c>
      <c r="E643" s="67" t="s">
        <v>1485</v>
      </c>
      <c r="F643" s="28" t="s">
        <v>636</v>
      </c>
      <c r="G643" s="67" t="s">
        <v>120</v>
      </c>
      <c r="H643" s="28" t="s">
        <v>638</v>
      </c>
      <c r="I643" s="28" t="s">
        <v>623</v>
      </c>
      <c r="J643" s="67" t="s">
        <v>857</v>
      </c>
    </row>
    <row r="644" ht="42" customHeight="1" spans="1:10">
      <c r="A644" s="182" t="s">
        <v>567</v>
      </c>
      <c r="B644" s="28" t="s">
        <v>855</v>
      </c>
      <c r="C644" s="28" t="s">
        <v>668</v>
      </c>
      <c r="D644" s="28" t="s">
        <v>669</v>
      </c>
      <c r="E644" s="67" t="s">
        <v>858</v>
      </c>
      <c r="F644" s="28" t="s">
        <v>636</v>
      </c>
      <c r="G644" s="67" t="s">
        <v>859</v>
      </c>
      <c r="H644" s="28" t="s">
        <v>653</v>
      </c>
      <c r="I644" s="28" t="s">
        <v>672</v>
      </c>
      <c r="J644" s="67" t="s">
        <v>860</v>
      </c>
    </row>
    <row r="645" ht="42" customHeight="1" spans="1:10">
      <c r="A645" s="182" t="s">
        <v>567</v>
      </c>
      <c r="B645" s="28" t="s">
        <v>855</v>
      </c>
      <c r="C645" s="28" t="s">
        <v>679</v>
      </c>
      <c r="D645" s="28" t="s">
        <v>680</v>
      </c>
      <c r="E645" s="67" t="s">
        <v>861</v>
      </c>
      <c r="F645" s="28" t="s">
        <v>621</v>
      </c>
      <c r="G645" s="67" t="s">
        <v>626</v>
      </c>
      <c r="H645" s="28" t="s">
        <v>622</v>
      </c>
      <c r="I645" s="28" t="s">
        <v>623</v>
      </c>
      <c r="J645" s="67" t="s">
        <v>862</v>
      </c>
    </row>
    <row r="646" ht="42" customHeight="1" spans="1:10">
      <c r="A646" s="182" t="s">
        <v>567</v>
      </c>
      <c r="B646" s="28" t="s">
        <v>855</v>
      </c>
      <c r="C646" s="28" t="s">
        <v>679</v>
      </c>
      <c r="D646" s="28" t="s">
        <v>680</v>
      </c>
      <c r="E646" s="67" t="s">
        <v>863</v>
      </c>
      <c r="F646" s="28" t="s">
        <v>621</v>
      </c>
      <c r="G646" s="67" t="s">
        <v>626</v>
      </c>
      <c r="H646" s="28" t="s">
        <v>622</v>
      </c>
      <c r="I646" s="28" t="s">
        <v>672</v>
      </c>
      <c r="J646" s="67" t="s">
        <v>864</v>
      </c>
    </row>
    <row r="647" ht="42" customHeight="1" spans="1:10">
      <c r="A647" s="182" t="s">
        <v>515</v>
      </c>
      <c r="B647" s="28" t="s">
        <v>1486</v>
      </c>
      <c r="C647" s="28" t="s">
        <v>618</v>
      </c>
      <c r="D647" s="28" t="s">
        <v>619</v>
      </c>
      <c r="E647" s="67" t="s">
        <v>1487</v>
      </c>
      <c r="F647" s="28" t="s">
        <v>636</v>
      </c>
      <c r="G647" s="67" t="s">
        <v>110</v>
      </c>
      <c r="H647" s="28" t="s">
        <v>1120</v>
      </c>
      <c r="I647" s="28" t="s">
        <v>623</v>
      </c>
      <c r="J647" s="67" t="s">
        <v>1488</v>
      </c>
    </row>
    <row r="648" ht="42" customHeight="1" spans="1:10">
      <c r="A648" s="182" t="s">
        <v>515</v>
      </c>
      <c r="B648" s="28" t="s">
        <v>1486</v>
      </c>
      <c r="C648" s="28" t="s">
        <v>618</v>
      </c>
      <c r="D648" s="28" t="s">
        <v>619</v>
      </c>
      <c r="E648" s="67" t="s">
        <v>1489</v>
      </c>
      <c r="F648" s="28" t="s">
        <v>636</v>
      </c>
      <c r="G648" s="67" t="s">
        <v>111</v>
      </c>
      <c r="H648" s="28" t="s">
        <v>1120</v>
      </c>
      <c r="I648" s="28" t="s">
        <v>623</v>
      </c>
      <c r="J648" s="67" t="s">
        <v>1490</v>
      </c>
    </row>
    <row r="649" ht="42" customHeight="1" spans="1:10">
      <c r="A649" s="182" t="s">
        <v>515</v>
      </c>
      <c r="B649" s="28" t="s">
        <v>1486</v>
      </c>
      <c r="C649" s="28" t="s">
        <v>618</v>
      </c>
      <c r="D649" s="28" t="s">
        <v>619</v>
      </c>
      <c r="E649" s="67" t="s">
        <v>1491</v>
      </c>
      <c r="F649" s="28" t="s">
        <v>636</v>
      </c>
      <c r="G649" s="67" t="s">
        <v>114</v>
      </c>
      <c r="H649" s="28" t="s">
        <v>1120</v>
      </c>
      <c r="I649" s="28" t="s">
        <v>623</v>
      </c>
      <c r="J649" s="67" t="s">
        <v>1492</v>
      </c>
    </row>
    <row r="650" ht="42" customHeight="1" spans="1:10">
      <c r="A650" s="182" t="s">
        <v>515</v>
      </c>
      <c r="B650" s="28" t="s">
        <v>1486</v>
      </c>
      <c r="C650" s="28" t="s">
        <v>618</v>
      </c>
      <c r="D650" s="28" t="s">
        <v>655</v>
      </c>
      <c r="E650" s="67" t="s">
        <v>1493</v>
      </c>
      <c r="F650" s="28" t="s">
        <v>636</v>
      </c>
      <c r="G650" s="67" t="s">
        <v>697</v>
      </c>
      <c r="H650" s="28" t="s">
        <v>622</v>
      </c>
      <c r="I650" s="28" t="s">
        <v>623</v>
      </c>
      <c r="J650" s="67" t="s">
        <v>1494</v>
      </c>
    </row>
    <row r="651" ht="42" customHeight="1" spans="1:10">
      <c r="A651" s="182" t="s">
        <v>515</v>
      </c>
      <c r="B651" s="28" t="s">
        <v>1486</v>
      </c>
      <c r="C651" s="28" t="s">
        <v>618</v>
      </c>
      <c r="D651" s="28" t="s">
        <v>655</v>
      </c>
      <c r="E651" s="67" t="s">
        <v>1495</v>
      </c>
      <c r="F651" s="28" t="s">
        <v>636</v>
      </c>
      <c r="G651" s="67" t="s">
        <v>697</v>
      </c>
      <c r="H651" s="28" t="s">
        <v>622</v>
      </c>
      <c r="I651" s="28" t="s">
        <v>623</v>
      </c>
      <c r="J651" s="67" t="s">
        <v>1496</v>
      </c>
    </row>
    <row r="652" ht="42" customHeight="1" spans="1:10">
      <c r="A652" s="182" t="s">
        <v>515</v>
      </c>
      <c r="B652" s="28" t="s">
        <v>1486</v>
      </c>
      <c r="C652" s="28" t="s">
        <v>618</v>
      </c>
      <c r="D652" s="28" t="s">
        <v>655</v>
      </c>
      <c r="E652" s="67" t="s">
        <v>1497</v>
      </c>
      <c r="F652" s="28" t="s">
        <v>636</v>
      </c>
      <c r="G652" s="67" t="s">
        <v>697</v>
      </c>
      <c r="H652" s="28" t="s">
        <v>622</v>
      </c>
      <c r="I652" s="28" t="s">
        <v>623</v>
      </c>
      <c r="J652" s="67" t="s">
        <v>1498</v>
      </c>
    </row>
    <row r="653" ht="42" customHeight="1" spans="1:10">
      <c r="A653" s="182" t="s">
        <v>515</v>
      </c>
      <c r="B653" s="28" t="s">
        <v>1486</v>
      </c>
      <c r="C653" s="28" t="s">
        <v>618</v>
      </c>
      <c r="D653" s="28" t="s">
        <v>701</v>
      </c>
      <c r="E653" s="67" t="s">
        <v>702</v>
      </c>
      <c r="F653" s="28" t="s">
        <v>636</v>
      </c>
      <c r="G653" s="67">
        <v>1</v>
      </c>
      <c r="H653" s="28" t="s">
        <v>774</v>
      </c>
      <c r="I653" s="28" t="s">
        <v>623</v>
      </c>
      <c r="J653" s="67" t="s">
        <v>1499</v>
      </c>
    </row>
    <row r="654" ht="42" customHeight="1" spans="1:10">
      <c r="A654" s="182" t="s">
        <v>515</v>
      </c>
      <c r="B654" s="28" t="s">
        <v>1486</v>
      </c>
      <c r="C654" s="28" t="s">
        <v>618</v>
      </c>
      <c r="D654" s="28" t="s">
        <v>707</v>
      </c>
      <c r="E654" s="67" t="s">
        <v>708</v>
      </c>
      <c r="F654" s="28" t="s">
        <v>694</v>
      </c>
      <c r="G654" s="67" t="s">
        <v>737</v>
      </c>
      <c r="H654" s="28" t="s">
        <v>653</v>
      </c>
      <c r="I654" s="28" t="s">
        <v>672</v>
      </c>
      <c r="J654" s="67" t="s">
        <v>737</v>
      </c>
    </row>
    <row r="655" ht="42" customHeight="1" spans="1:10">
      <c r="A655" s="182" t="s">
        <v>515</v>
      </c>
      <c r="B655" s="28" t="s">
        <v>1486</v>
      </c>
      <c r="C655" s="28" t="s">
        <v>668</v>
      </c>
      <c r="D655" s="28" t="s">
        <v>725</v>
      </c>
      <c r="E655" s="67" t="s">
        <v>726</v>
      </c>
      <c r="F655" s="28" t="s">
        <v>636</v>
      </c>
      <c r="G655" s="67" t="s">
        <v>727</v>
      </c>
      <c r="H655" s="28" t="s">
        <v>653</v>
      </c>
      <c r="I655" s="28" t="s">
        <v>672</v>
      </c>
      <c r="J655" s="67" t="s">
        <v>728</v>
      </c>
    </row>
    <row r="656" ht="42" customHeight="1" spans="1:10">
      <c r="A656" s="182" t="s">
        <v>515</v>
      </c>
      <c r="B656" s="28" t="s">
        <v>1486</v>
      </c>
      <c r="C656" s="28" t="s">
        <v>668</v>
      </c>
      <c r="D656" s="28" t="s">
        <v>669</v>
      </c>
      <c r="E656" s="67" t="s">
        <v>1500</v>
      </c>
      <c r="F656" s="28" t="s">
        <v>636</v>
      </c>
      <c r="G656" s="67" t="s">
        <v>730</v>
      </c>
      <c r="H656" s="28" t="s">
        <v>653</v>
      </c>
      <c r="I656" s="28" t="s">
        <v>672</v>
      </c>
      <c r="J656" s="67" t="s">
        <v>1500</v>
      </c>
    </row>
    <row r="657" ht="42" customHeight="1" spans="1:10">
      <c r="A657" s="182" t="s">
        <v>515</v>
      </c>
      <c r="B657" s="28" t="s">
        <v>1486</v>
      </c>
      <c r="C657" s="28" t="s">
        <v>668</v>
      </c>
      <c r="D657" s="28" t="s">
        <v>676</v>
      </c>
      <c r="E657" s="67" t="s">
        <v>1501</v>
      </c>
      <c r="F657" s="28" t="s">
        <v>636</v>
      </c>
      <c r="G657" s="67" t="s">
        <v>730</v>
      </c>
      <c r="H657" s="28" t="s">
        <v>653</v>
      </c>
      <c r="I657" s="28" t="s">
        <v>672</v>
      </c>
      <c r="J657" s="67" t="s">
        <v>1395</v>
      </c>
    </row>
    <row r="658" ht="42" customHeight="1" spans="1:10">
      <c r="A658" s="182" t="s">
        <v>515</v>
      </c>
      <c r="B658" s="28" t="s">
        <v>1486</v>
      </c>
      <c r="C658" s="28" t="s">
        <v>679</v>
      </c>
      <c r="D658" s="28" t="s">
        <v>680</v>
      </c>
      <c r="E658" s="67" t="s">
        <v>1397</v>
      </c>
      <c r="F658" s="28" t="s">
        <v>621</v>
      </c>
      <c r="G658" s="67" t="s">
        <v>666</v>
      </c>
      <c r="H658" s="28" t="s">
        <v>622</v>
      </c>
      <c r="I658" s="28" t="s">
        <v>623</v>
      </c>
      <c r="J658" s="67" t="s">
        <v>680</v>
      </c>
    </row>
    <row r="659" ht="42" customHeight="1" spans="1:10">
      <c r="A659" s="181" t="s">
        <v>79</v>
      </c>
      <c r="B659" s="32"/>
      <c r="C659" s="32"/>
      <c r="D659" s="32"/>
      <c r="E659" s="32"/>
      <c r="F659" s="32"/>
      <c r="G659" s="32"/>
      <c r="H659" s="32"/>
      <c r="I659" s="32"/>
      <c r="J659" s="32"/>
    </row>
    <row r="660" ht="42" customHeight="1" spans="1:10">
      <c r="A660" s="182" t="s">
        <v>467</v>
      </c>
      <c r="B660" s="28" t="s">
        <v>617</v>
      </c>
      <c r="C660" s="28" t="s">
        <v>618</v>
      </c>
      <c r="D660" s="28" t="s">
        <v>619</v>
      </c>
      <c r="E660" s="67" t="s">
        <v>620</v>
      </c>
      <c r="F660" s="28" t="s">
        <v>621</v>
      </c>
      <c r="G660" s="67" t="s">
        <v>626</v>
      </c>
      <c r="H660" s="28" t="s">
        <v>622</v>
      </c>
      <c r="I660" s="28" t="s">
        <v>623</v>
      </c>
      <c r="J660" s="67" t="s">
        <v>624</v>
      </c>
    </row>
    <row r="661" ht="42" customHeight="1" spans="1:10">
      <c r="A661" s="182" t="s">
        <v>467</v>
      </c>
      <c r="B661" s="28" t="s">
        <v>617</v>
      </c>
      <c r="C661" s="28" t="s">
        <v>618</v>
      </c>
      <c r="D661" s="28" t="s">
        <v>619</v>
      </c>
      <c r="E661" s="67" t="s">
        <v>625</v>
      </c>
      <c r="F661" s="28" t="s">
        <v>621</v>
      </c>
      <c r="G661" s="67" t="s">
        <v>626</v>
      </c>
      <c r="H661" s="28" t="s">
        <v>622</v>
      </c>
      <c r="I661" s="28" t="s">
        <v>623</v>
      </c>
      <c r="J661" s="67" t="s">
        <v>625</v>
      </c>
    </row>
    <row r="662" ht="42" customHeight="1" spans="1:10">
      <c r="A662" s="182" t="s">
        <v>467</v>
      </c>
      <c r="B662" s="28" t="s">
        <v>617</v>
      </c>
      <c r="C662" s="28" t="s">
        <v>618</v>
      </c>
      <c r="D662" s="28" t="s">
        <v>619</v>
      </c>
      <c r="E662" s="67" t="s">
        <v>627</v>
      </c>
      <c r="F662" s="28" t="s">
        <v>621</v>
      </c>
      <c r="G662" s="67" t="s">
        <v>626</v>
      </c>
      <c r="H662" s="28" t="s">
        <v>622</v>
      </c>
      <c r="I662" s="28" t="s">
        <v>623</v>
      </c>
      <c r="J662" s="67" t="s">
        <v>627</v>
      </c>
    </row>
    <row r="663" ht="42" customHeight="1" spans="1:10">
      <c r="A663" s="182" t="s">
        <v>467</v>
      </c>
      <c r="B663" s="28" t="s">
        <v>617</v>
      </c>
      <c r="C663" s="28" t="s">
        <v>618</v>
      </c>
      <c r="D663" s="28" t="s">
        <v>619</v>
      </c>
      <c r="E663" s="67" t="s">
        <v>628</v>
      </c>
      <c r="F663" s="28" t="s">
        <v>621</v>
      </c>
      <c r="G663" s="67" t="s">
        <v>626</v>
      </c>
      <c r="H663" s="28" t="s">
        <v>622</v>
      </c>
      <c r="I663" s="28" t="s">
        <v>623</v>
      </c>
      <c r="J663" s="67" t="s">
        <v>629</v>
      </c>
    </row>
    <row r="664" ht="42" customHeight="1" spans="1:10">
      <c r="A664" s="182" t="s">
        <v>467</v>
      </c>
      <c r="B664" s="28" t="s">
        <v>617</v>
      </c>
      <c r="C664" s="28" t="s">
        <v>618</v>
      </c>
      <c r="D664" s="28" t="s">
        <v>619</v>
      </c>
      <c r="E664" s="67" t="s">
        <v>630</v>
      </c>
      <c r="F664" s="28" t="s">
        <v>621</v>
      </c>
      <c r="G664" s="67" t="s">
        <v>631</v>
      </c>
      <c r="H664" s="28" t="s">
        <v>622</v>
      </c>
      <c r="I664" s="28" t="s">
        <v>623</v>
      </c>
      <c r="J664" s="67" t="s">
        <v>632</v>
      </c>
    </row>
    <row r="665" ht="42" customHeight="1" spans="1:10">
      <c r="A665" s="182" t="s">
        <v>467</v>
      </c>
      <c r="B665" s="28" t="s">
        <v>617</v>
      </c>
      <c r="C665" s="28" t="s">
        <v>618</v>
      </c>
      <c r="D665" s="28" t="s">
        <v>619</v>
      </c>
      <c r="E665" s="67" t="s">
        <v>633</v>
      </c>
      <c r="F665" s="28" t="s">
        <v>621</v>
      </c>
      <c r="G665" s="67" t="s">
        <v>634</v>
      </c>
      <c r="H665" s="28" t="s">
        <v>622</v>
      </c>
      <c r="I665" s="28" t="s">
        <v>623</v>
      </c>
      <c r="J665" s="67" t="s">
        <v>633</v>
      </c>
    </row>
    <row r="666" ht="42" customHeight="1" spans="1:10">
      <c r="A666" s="182" t="s">
        <v>467</v>
      </c>
      <c r="B666" s="28" t="s">
        <v>617</v>
      </c>
      <c r="C666" s="28" t="s">
        <v>618</v>
      </c>
      <c r="D666" s="28" t="s">
        <v>619</v>
      </c>
      <c r="E666" s="67" t="s">
        <v>635</v>
      </c>
      <c r="F666" s="28" t="s">
        <v>636</v>
      </c>
      <c r="G666" s="67" t="s">
        <v>1502</v>
      </c>
      <c r="H666" s="28" t="s">
        <v>638</v>
      </c>
      <c r="I666" s="28" t="s">
        <v>623</v>
      </c>
      <c r="J666" s="67" t="s">
        <v>639</v>
      </c>
    </row>
    <row r="667" ht="42" customHeight="1" spans="1:10">
      <c r="A667" s="182" t="s">
        <v>467</v>
      </c>
      <c r="B667" s="28" t="s">
        <v>617</v>
      </c>
      <c r="C667" s="28" t="s">
        <v>618</v>
      </c>
      <c r="D667" s="28" t="s">
        <v>619</v>
      </c>
      <c r="E667" s="67" t="s">
        <v>640</v>
      </c>
      <c r="F667" s="28" t="s">
        <v>636</v>
      </c>
      <c r="G667" s="67" t="s">
        <v>1503</v>
      </c>
      <c r="H667" s="28" t="s">
        <v>638</v>
      </c>
      <c r="I667" s="28" t="s">
        <v>623</v>
      </c>
      <c r="J667" s="67" t="s">
        <v>642</v>
      </c>
    </row>
    <row r="668" ht="42" customHeight="1" spans="1:10">
      <c r="A668" s="182" t="s">
        <v>467</v>
      </c>
      <c r="B668" s="28" t="s">
        <v>617</v>
      </c>
      <c r="C668" s="28" t="s">
        <v>618</v>
      </c>
      <c r="D668" s="28" t="s">
        <v>619</v>
      </c>
      <c r="E668" s="67" t="s">
        <v>643</v>
      </c>
      <c r="F668" s="28" t="s">
        <v>621</v>
      </c>
      <c r="G668" s="67" t="s">
        <v>626</v>
      </c>
      <c r="H668" s="28" t="s">
        <v>622</v>
      </c>
      <c r="I668" s="28" t="s">
        <v>623</v>
      </c>
      <c r="J668" s="67" t="s">
        <v>643</v>
      </c>
    </row>
    <row r="669" ht="42" customHeight="1" spans="1:10">
      <c r="A669" s="182" t="s">
        <v>467</v>
      </c>
      <c r="B669" s="28" t="s">
        <v>617</v>
      </c>
      <c r="C669" s="28" t="s">
        <v>618</v>
      </c>
      <c r="D669" s="28" t="s">
        <v>619</v>
      </c>
      <c r="E669" s="67" t="s">
        <v>644</v>
      </c>
      <c r="F669" s="28" t="s">
        <v>621</v>
      </c>
      <c r="G669" s="67" t="s">
        <v>645</v>
      </c>
      <c r="H669" s="28" t="s">
        <v>622</v>
      </c>
      <c r="I669" s="28" t="s">
        <v>623</v>
      </c>
      <c r="J669" s="67" t="s">
        <v>646</v>
      </c>
    </row>
    <row r="670" ht="42" customHeight="1" spans="1:10">
      <c r="A670" s="182" t="s">
        <v>467</v>
      </c>
      <c r="B670" s="28" t="s">
        <v>617</v>
      </c>
      <c r="C670" s="28" t="s">
        <v>618</v>
      </c>
      <c r="D670" s="28" t="s">
        <v>655</v>
      </c>
      <c r="E670" s="67" t="s">
        <v>656</v>
      </c>
      <c r="F670" s="28" t="s">
        <v>621</v>
      </c>
      <c r="G670" s="67" t="s">
        <v>1033</v>
      </c>
      <c r="H670" s="28" t="s">
        <v>622</v>
      </c>
      <c r="I670" s="28" t="s">
        <v>623</v>
      </c>
      <c r="J670" s="67" t="s">
        <v>658</v>
      </c>
    </row>
    <row r="671" ht="42" customHeight="1" spans="1:10">
      <c r="A671" s="182" t="s">
        <v>467</v>
      </c>
      <c r="B671" s="28" t="s">
        <v>617</v>
      </c>
      <c r="C671" s="28" t="s">
        <v>618</v>
      </c>
      <c r="D671" s="28" t="s">
        <v>655</v>
      </c>
      <c r="E671" s="67" t="s">
        <v>659</v>
      </c>
      <c r="F671" s="28" t="s">
        <v>621</v>
      </c>
      <c r="G671" s="67" t="s">
        <v>645</v>
      </c>
      <c r="H671" s="28" t="s">
        <v>622</v>
      </c>
      <c r="I671" s="28" t="s">
        <v>623</v>
      </c>
      <c r="J671" s="67" t="s">
        <v>660</v>
      </c>
    </row>
    <row r="672" ht="42" customHeight="1" spans="1:10">
      <c r="A672" s="182" t="s">
        <v>467</v>
      </c>
      <c r="B672" s="28" t="s">
        <v>617</v>
      </c>
      <c r="C672" s="28" t="s">
        <v>618</v>
      </c>
      <c r="D672" s="28" t="s">
        <v>655</v>
      </c>
      <c r="E672" s="67" t="s">
        <v>661</v>
      </c>
      <c r="F672" s="28" t="s">
        <v>621</v>
      </c>
      <c r="G672" s="67" t="s">
        <v>645</v>
      </c>
      <c r="H672" s="28" t="s">
        <v>622</v>
      </c>
      <c r="I672" s="28" t="s">
        <v>623</v>
      </c>
      <c r="J672" s="67" t="s">
        <v>662</v>
      </c>
    </row>
    <row r="673" ht="42" customHeight="1" spans="1:10">
      <c r="A673" s="182" t="s">
        <v>467</v>
      </c>
      <c r="B673" s="28" t="s">
        <v>617</v>
      </c>
      <c r="C673" s="28" t="s">
        <v>618</v>
      </c>
      <c r="D673" s="28" t="s">
        <v>655</v>
      </c>
      <c r="E673" s="67" t="s">
        <v>663</v>
      </c>
      <c r="F673" s="28" t="s">
        <v>621</v>
      </c>
      <c r="G673" s="67" t="s">
        <v>1033</v>
      </c>
      <c r="H673" s="28" t="s">
        <v>622</v>
      </c>
      <c r="I673" s="28" t="s">
        <v>623</v>
      </c>
      <c r="J673" s="67" t="s">
        <v>664</v>
      </c>
    </row>
    <row r="674" ht="42" customHeight="1" spans="1:10">
      <c r="A674" s="182" t="s">
        <v>467</v>
      </c>
      <c r="B674" s="28" t="s">
        <v>617</v>
      </c>
      <c r="C674" s="28" t="s">
        <v>618</v>
      </c>
      <c r="D674" s="28" t="s">
        <v>655</v>
      </c>
      <c r="E674" s="67" t="s">
        <v>665</v>
      </c>
      <c r="F674" s="28" t="s">
        <v>621</v>
      </c>
      <c r="G674" s="67" t="s">
        <v>666</v>
      </c>
      <c r="H674" s="28" t="s">
        <v>622</v>
      </c>
      <c r="I674" s="28" t="s">
        <v>623</v>
      </c>
      <c r="J674" s="67" t="s">
        <v>667</v>
      </c>
    </row>
    <row r="675" ht="42" customHeight="1" spans="1:10">
      <c r="A675" s="182" t="s">
        <v>467</v>
      </c>
      <c r="B675" s="28" t="s">
        <v>617</v>
      </c>
      <c r="C675" s="28" t="s">
        <v>668</v>
      </c>
      <c r="D675" s="28" t="s">
        <v>669</v>
      </c>
      <c r="E675" s="67" t="s">
        <v>670</v>
      </c>
      <c r="F675" s="28" t="s">
        <v>636</v>
      </c>
      <c r="G675" s="67" t="s">
        <v>671</v>
      </c>
      <c r="H675" s="28" t="s">
        <v>653</v>
      </c>
      <c r="I675" s="28" t="s">
        <v>672</v>
      </c>
      <c r="J675" s="67" t="s">
        <v>670</v>
      </c>
    </row>
    <row r="676" ht="42" customHeight="1" spans="1:10">
      <c r="A676" s="182" t="s">
        <v>467</v>
      </c>
      <c r="B676" s="28" t="s">
        <v>617</v>
      </c>
      <c r="C676" s="28" t="s">
        <v>668</v>
      </c>
      <c r="D676" s="28" t="s">
        <v>669</v>
      </c>
      <c r="E676" s="67" t="s">
        <v>673</v>
      </c>
      <c r="F676" s="28" t="s">
        <v>636</v>
      </c>
      <c r="G676" s="67" t="s">
        <v>674</v>
      </c>
      <c r="H676" s="28" t="s">
        <v>653</v>
      </c>
      <c r="I676" s="28" t="s">
        <v>623</v>
      </c>
      <c r="J676" s="67" t="s">
        <v>675</v>
      </c>
    </row>
    <row r="677" ht="42" customHeight="1" spans="1:10">
      <c r="A677" s="182" t="s">
        <v>467</v>
      </c>
      <c r="B677" s="28" t="s">
        <v>617</v>
      </c>
      <c r="C677" s="28" t="s">
        <v>668</v>
      </c>
      <c r="D677" s="28" t="s">
        <v>676</v>
      </c>
      <c r="E677" s="67" t="s">
        <v>677</v>
      </c>
      <c r="F677" s="28" t="s">
        <v>621</v>
      </c>
      <c r="G677" s="67" t="s">
        <v>674</v>
      </c>
      <c r="H677" s="28" t="s">
        <v>653</v>
      </c>
      <c r="I677" s="28" t="s">
        <v>672</v>
      </c>
      <c r="J677" s="67" t="s">
        <v>678</v>
      </c>
    </row>
    <row r="678" ht="42" customHeight="1" spans="1:10">
      <c r="A678" s="182" t="s">
        <v>467</v>
      </c>
      <c r="B678" s="28" t="s">
        <v>617</v>
      </c>
      <c r="C678" s="28" t="s">
        <v>679</v>
      </c>
      <c r="D678" s="28" t="s">
        <v>680</v>
      </c>
      <c r="E678" s="67" t="s">
        <v>680</v>
      </c>
      <c r="F678" s="28" t="s">
        <v>636</v>
      </c>
      <c r="G678" s="67" t="s">
        <v>645</v>
      </c>
      <c r="H678" s="28" t="s">
        <v>622</v>
      </c>
      <c r="I678" s="28" t="s">
        <v>623</v>
      </c>
      <c r="J678" s="67" t="s">
        <v>681</v>
      </c>
    </row>
    <row r="679" ht="42" customHeight="1" spans="1:10">
      <c r="A679" s="182" t="s">
        <v>510</v>
      </c>
      <c r="B679" s="28" t="s">
        <v>1504</v>
      </c>
      <c r="C679" s="28" t="s">
        <v>618</v>
      </c>
      <c r="D679" s="28" t="s">
        <v>619</v>
      </c>
      <c r="E679" s="67" t="s">
        <v>1505</v>
      </c>
      <c r="F679" s="28" t="s">
        <v>621</v>
      </c>
      <c r="G679" s="67" t="s">
        <v>113</v>
      </c>
      <c r="H679" s="28" t="s">
        <v>847</v>
      </c>
      <c r="I679" s="28" t="s">
        <v>623</v>
      </c>
      <c r="J679" s="67" t="s">
        <v>1506</v>
      </c>
    </row>
    <row r="680" ht="42" customHeight="1" spans="1:10">
      <c r="A680" s="182" t="s">
        <v>510</v>
      </c>
      <c r="B680" s="28" t="s">
        <v>1504</v>
      </c>
      <c r="C680" s="28" t="s">
        <v>618</v>
      </c>
      <c r="D680" s="28" t="s">
        <v>619</v>
      </c>
      <c r="E680" s="67" t="s">
        <v>687</v>
      </c>
      <c r="F680" s="28" t="s">
        <v>621</v>
      </c>
      <c r="G680" s="67" t="s">
        <v>1507</v>
      </c>
      <c r="H680" s="28" t="s">
        <v>689</v>
      </c>
      <c r="I680" s="28" t="s">
        <v>623</v>
      </c>
      <c r="J680" s="67" t="s">
        <v>690</v>
      </c>
    </row>
    <row r="681" ht="42" customHeight="1" spans="1:10">
      <c r="A681" s="182" t="s">
        <v>510</v>
      </c>
      <c r="B681" s="28" t="s">
        <v>1504</v>
      </c>
      <c r="C681" s="28" t="s">
        <v>618</v>
      </c>
      <c r="D681" s="28" t="s">
        <v>655</v>
      </c>
      <c r="E681" s="67" t="s">
        <v>691</v>
      </c>
      <c r="F681" s="28" t="s">
        <v>621</v>
      </c>
      <c r="G681" s="67" t="s">
        <v>666</v>
      </c>
      <c r="H681" s="28" t="s">
        <v>622</v>
      </c>
      <c r="I681" s="28" t="s">
        <v>623</v>
      </c>
      <c r="J681" s="67" t="s">
        <v>692</v>
      </c>
    </row>
    <row r="682" ht="42" customHeight="1" spans="1:10">
      <c r="A682" s="182" t="s">
        <v>510</v>
      </c>
      <c r="B682" s="28" t="s">
        <v>1504</v>
      </c>
      <c r="C682" s="28" t="s">
        <v>618</v>
      </c>
      <c r="D682" s="28" t="s">
        <v>655</v>
      </c>
      <c r="E682" s="67" t="s">
        <v>696</v>
      </c>
      <c r="F682" s="28" t="s">
        <v>621</v>
      </c>
      <c r="G682" s="67" t="s">
        <v>666</v>
      </c>
      <c r="H682" s="28" t="s">
        <v>622</v>
      </c>
      <c r="I682" s="28" t="s">
        <v>623</v>
      </c>
      <c r="J682" s="67" t="s">
        <v>698</v>
      </c>
    </row>
    <row r="683" ht="42" customHeight="1" spans="1:10">
      <c r="A683" s="182" t="s">
        <v>510</v>
      </c>
      <c r="B683" s="28" t="s">
        <v>1504</v>
      </c>
      <c r="C683" s="28" t="s">
        <v>618</v>
      </c>
      <c r="D683" s="28" t="s">
        <v>655</v>
      </c>
      <c r="E683" s="67" t="s">
        <v>1508</v>
      </c>
      <c r="F683" s="28" t="s">
        <v>636</v>
      </c>
      <c r="G683" s="67" t="s">
        <v>697</v>
      </c>
      <c r="H683" s="28" t="s">
        <v>622</v>
      </c>
      <c r="I683" s="28" t="s">
        <v>623</v>
      </c>
      <c r="J683" s="67" t="s">
        <v>1509</v>
      </c>
    </row>
    <row r="684" ht="42" customHeight="1" spans="1:10">
      <c r="A684" s="182" t="s">
        <v>510</v>
      </c>
      <c r="B684" s="28" t="s">
        <v>1504</v>
      </c>
      <c r="C684" s="28" t="s">
        <v>618</v>
      </c>
      <c r="D684" s="28" t="s">
        <v>655</v>
      </c>
      <c r="E684" s="67" t="s">
        <v>699</v>
      </c>
      <c r="F684" s="28" t="s">
        <v>621</v>
      </c>
      <c r="G684" s="67" t="s">
        <v>666</v>
      </c>
      <c r="H684" s="28" t="s">
        <v>622</v>
      </c>
      <c r="I684" s="28" t="s">
        <v>623</v>
      </c>
      <c r="J684" s="67" t="s">
        <v>700</v>
      </c>
    </row>
    <row r="685" ht="42" customHeight="1" spans="1:10">
      <c r="A685" s="182" t="s">
        <v>510</v>
      </c>
      <c r="B685" s="28" t="s">
        <v>1504</v>
      </c>
      <c r="C685" s="28" t="s">
        <v>618</v>
      </c>
      <c r="D685" s="28" t="s">
        <v>701</v>
      </c>
      <c r="E685" s="67" t="s">
        <v>702</v>
      </c>
      <c r="F685" s="28" t="s">
        <v>636</v>
      </c>
      <c r="G685" s="67" t="s">
        <v>852</v>
      </c>
      <c r="H685" s="28" t="s">
        <v>653</v>
      </c>
      <c r="I685" s="28" t="s">
        <v>672</v>
      </c>
      <c r="J685" s="67" t="s">
        <v>704</v>
      </c>
    </row>
    <row r="686" ht="42" customHeight="1" spans="1:10">
      <c r="A686" s="182" t="s">
        <v>510</v>
      </c>
      <c r="B686" s="28" t="s">
        <v>1504</v>
      </c>
      <c r="C686" s="28" t="s">
        <v>618</v>
      </c>
      <c r="D686" s="28" t="s">
        <v>701</v>
      </c>
      <c r="E686" s="67" t="s">
        <v>705</v>
      </c>
      <c r="F686" s="28" t="s">
        <v>636</v>
      </c>
      <c r="G686" s="67" t="s">
        <v>697</v>
      </c>
      <c r="H686" s="28" t="s">
        <v>622</v>
      </c>
      <c r="I686" s="28" t="s">
        <v>623</v>
      </c>
      <c r="J686" s="67" t="s">
        <v>706</v>
      </c>
    </row>
    <row r="687" ht="42" customHeight="1" spans="1:10">
      <c r="A687" s="182" t="s">
        <v>510</v>
      </c>
      <c r="B687" s="28" t="s">
        <v>1504</v>
      </c>
      <c r="C687" s="28" t="s">
        <v>618</v>
      </c>
      <c r="D687" s="28" t="s">
        <v>707</v>
      </c>
      <c r="E687" s="67" t="s">
        <v>708</v>
      </c>
      <c r="F687" s="28" t="s">
        <v>694</v>
      </c>
      <c r="G687" s="67" t="s">
        <v>750</v>
      </c>
      <c r="H687" s="28" t="s">
        <v>777</v>
      </c>
      <c r="I687" s="28" t="s">
        <v>623</v>
      </c>
      <c r="J687" s="67" t="s">
        <v>1510</v>
      </c>
    </row>
    <row r="688" ht="42" customHeight="1" spans="1:10">
      <c r="A688" s="182" t="s">
        <v>510</v>
      </c>
      <c r="B688" s="28" t="s">
        <v>1504</v>
      </c>
      <c r="C688" s="28" t="s">
        <v>668</v>
      </c>
      <c r="D688" s="28" t="s">
        <v>669</v>
      </c>
      <c r="E688" s="67" t="s">
        <v>712</v>
      </c>
      <c r="F688" s="28" t="s">
        <v>636</v>
      </c>
      <c r="G688" s="67" t="s">
        <v>1511</v>
      </c>
      <c r="H688" s="28" t="s">
        <v>653</v>
      </c>
      <c r="I688" s="28" t="s">
        <v>672</v>
      </c>
      <c r="J688" s="67" t="s">
        <v>714</v>
      </c>
    </row>
    <row r="689" ht="42" customHeight="1" spans="1:10">
      <c r="A689" s="182" t="s">
        <v>510</v>
      </c>
      <c r="B689" s="28" t="s">
        <v>1504</v>
      </c>
      <c r="C689" s="28" t="s">
        <v>668</v>
      </c>
      <c r="D689" s="28" t="s">
        <v>676</v>
      </c>
      <c r="E689" s="67" t="s">
        <v>854</v>
      </c>
      <c r="F689" s="28" t="s">
        <v>636</v>
      </c>
      <c r="G689" s="67" t="s">
        <v>716</v>
      </c>
      <c r="H689" s="28" t="s">
        <v>653</v>
      </c>
      <c r="I689" s="28" t="s">
        <v>672</v>
      </c>
      <c r="J689" s="67" t="s">
        <v>717</v>
      </c>
    </row>
    <row r="690" ht="42" customHeight="1" spans="1:10">
      <c r="A690" s="182" t="s">
        <v>510</v>
      </c>
      <c r="B690" s="28" t="s">
        <v>1504</v>
      </c>
      <c r="C690" s="28" t="s">
        <v>679</v>
      </c>
      <c r="D690" s="28" t="s">
        <v>680</v>
      </c>
      <c r="E690" s="67" t="s">
        <v>680</v>
      </c>
      <c r="F690" s="28" t="s">
        <v>621</v>
      </c>
      <c r="G690" s="67" t="s">
        <v>626</v>
      </c>
      <c r="H690" s="28" t="s">
        <v>622</v>
      </c>
      <c r="I690" s="28" t="s">
        <v>623</v>
      </c>
      <c r="J690" s="67" t="s">
        <v>680</v>
      </c>
    </row>
    <row r="691" ht="42" customHeight="1" spans="1:10">
      <c r="A691" s="182" t="s">
        <v>425</v>
      </c>
      <c r="B691" s="28" t="s">
        <v>1378</v>
      </c>
      <c r="C691" s="28" t="s">
        <v>618</v>
      </c>
      <c r="D691" s="28" t="s">
        <v>701</v>
      </c>
      <c r="E691" s="67" t="s">
        <v>1379</v>
      </c>
      <c r="F691" s="28" t="s">
        <v>636</v>
      </c>
      <c r="G691" s="67" t="s">
        <v>1380</v>
      </c>
      <c r="H691" s="28" t="s">
        <v>774</v>
      </c>
      <c r="I691" s="28" t="s">
        <v>623</v>
      </c>
      <c r="J691" s="67" t="s">
        <v>1379</v>
      </c>
    </row>
    <row r="692" ht="42" customHeight="1" spans="1:10">
      <c r="A692" s="182" t="s">
        <v>425</v>
      </c>
      <c r="B692" s="28" t="s">
        <v>1378</v>
      </c>
      <c r="C692" s="28" t="s">
        <v>668</v>
      </c>
      <c r="D692" s="28" t="s">
        <v>669</v>
      </c>
      <c r="E692" s="67" t="s">
        <v>858</v>
      </c>
      <c r="F692" s="28" t="s">
        <v>636</v>
      </c>
      <c r="G692" s="67" t="s">
        <v>859</v>
      </c>
      <c r="H692" s="28" t="s">
        <v>653</v>
      </c>
      <c r="I692" s="28" t="s">
        <v>672</v>
      </c>
      <c r="J692" s="67" t="s">
        <v>1381</v>
      </c>
    </row>
    <row r="693" ht="42" customHeight="1" spans="1:10">
      <c r="A693" s="182" t="s">
        <v>425</v>
      </c>
      <c r="B693" s="28" t="s">
        <v>1378</v>
      </c>
      <c r="C693" s="28" t="s">
        <v>679</v>
      </c>
      <c r="D693" s="28" t="s">
        <v>680</v>
      </c>
      <c r="E693" s="67" t="s">
        <v>861</v>
      </c>
      <c r="F693" s="28" t="s">
        <v>621</v>
      </c>
      <c r="G693" s="67" t="s">
        <v>626</v>
      </c>
      <c r="H693" s="28" t="s">
        <v>622</v>
      </c>
      <c r="I693" s="28" t="s">
        <v>623</v>
      </c>
      <c r="J693" s="67" t="s">
        <v>1382</v>
      </c>
    </row>
    <row r="694" ht="42" customHeight="1" spans="1:10">
      <c r="A694" s="182" t="s">
        <v>425</v>
      </c>
      <c r="B694" s="28" t="s">
        <v>1378</v>
      </c>
      <c r="C694" s="28" t="s">
        <v>679</v>
      </c>
      <c r="D694" s="28" t="s">
        <v>680</v>
      </c>
      <c r="E694" s="67" t="s">
        <v>863</v>
      </c>
      <c r="F694" s="28" t="s">
        <v>621</v>
      </c>
      <c r="G694" s="67" t="s">
        <v>626</v>
      </c>
      <c r="H694" s="28" t="s">
        <v>622</v>
      </c>
      <c r="I694" s="28" t="s">
        <v>623</v>
      </c>
      <c r="J694" s="67" t="s">
        <v>1383</v>
      </c>
    </row>
    <row r="695" ht="42" customHeight="1" spans="1:10">
      <c r="A695" s="182" t="s">
        <v>515</v>
      </c>
      <c r="B695" s="28" t="s">
        <v>1512</v>
      </c>
      <c r="C695" s="28" t="s">
        <v>618</v>
      </c>
      <c r="D695" s="28" t="s">
        <v>619</v>
      </c>
      <c r="E695" s="67" t="s">
        <v>734</v>
      </c>
      <c r="F695" s="28" t="s">
        <v>636</v>
      </c>
      <c r="G695" s="67" t="s">
        <v>112</v>
      </c>
      <c r="H695" s="28" t="s">
        <v>1120</v>
      </c>
      <c r="I695" s="28" t="s">
        <v>623</v>
      </c>
      <c r="J695" s="67" t="s">
        <v>734</v>
      </c>
    </row>
    <row r="696" ht="42" customHeight="1" spans="1:10">
      <c r="A696" s="182" t="s">
        <v>515</v>
      </c>
      <c r="B696" s="28" t="s">
        <v>1512</v>
      </c>
      <c r="C696" s="28" t="s">
        <v>618</v>
      </c>
      <c r="D696" s="28" t="s">
        <v>655</v>
      </c>
      <c r="E696" s="67" t="s">
        <v>722</v>
      </c>
      <c r="F696" s="28" t="s">
        <v>621</v>
      </c>
      <c r="G696" s="67" t="s">
        <v>1212</v>
      </c>
      <c r="H696" s="28" t="s">
        <v>622</v>
      </c>
      <c r="I696" s="28" t="s">
        <v>623</v>
      </c>
      <c r="J696" s="67" t="s">
        <v>1494</v>
      </c>
    </row>
    <row r="697" ht="42" customHeight="1" spans="1:10">
      <c r="A697" s="182" t="s">
        <v>515</v>
      </c>
      <c r="B697" s="28" t="s">
        <v>1512</v>
      </c>
      <c r="C697" s="28" t="s">
        <v>618</v>
      </c>
      <c r="D697" s="28" t="s">
        <v>701</v>
      </c>
      <c r="E697" s="67" t="s">
        <v>702</v>
      </c>
      <c r="F697" s="28" t="s">
        <v>636</v>
      </c>
      <c r="G697" s="67" t="s">
        <v>703</v>
      </c>
      <c r="H697" s="28" t="s">
        <v>653</v>
      </c>
      <c r="I697" s="28" t="s">
        <v>623</v>
      </c>
      <c r="J697" s="67" t="s">
        <v>1499</v>
      </c>
    </row>
    <row r="698" ht="42" customHeight="1" spans="1:10">
      <c r="A698" s="182" t="s">
        <v>515</v>
      </c>
      <c r="B698" s="28" t="s">
        <v>1512</v>
      </c>
      <c r="C698" s="28" t="s">
        <v>618</v>
      </c>
      <c r="D698" s="28" t="s">
        <v>707</v>
      </c>
      <c r="E698" s="67" t="s">
        <v>708</v>
      </c>
      <c r="F698" s="28" t="s">
        <v>636</v>
      </c>
      <c r="G698" s="67" t="s">
        <v>737</v>
      </c>
      <c r="H698" s="28" t="s">
        <v>653</v>
      </c>
      <c r="I698" s="28" t="s">
        <v>623</v>
      </c>
      <c r="J698" s="67" t="s">
        <v>737</v>
      </c>
    </row>
    <row r="699" ht="42" customHeight="1" spans="1:10">
      <c r="A699" s="182" t="s">
        <v>515</v>
      </c>
      <c r="B699" s="28" t="s">
        <v>1512</v>
      </c>
      <c r="C699" s="28" t="s">
        <v>668</v>
      </c>
      <c r="D699" s="28" t="s">
        <v>725</v>
      </c>
      <c r="E699" s="67" t="s">
        <v>726</v>
      </c>
      <c r="F699" s="28" t="s">
        <v>636</v>
      </c>
      <c r="G699" s="67" t="s">
        <v>727</v>
      </c>
      <c r="H699" s="28" t="s">
        <v>653</v>
      </c>
      <c r="I699" s="28" t="s">
        <v>672</v>
      </c>
      <c r="J699" s="67" t="s">
        <v>728</v>
      </c>
    </row>
    <row r="700" ht="42" customHeight="1" spans="1:10">
      <c r="A700" s="182" t="s">
        <v>515</v>
      </c>
      <c r="B700" s="28" t="s">
        <v>1512</v>
      </c>
      <c r="C700" s="28" t="s">
        <v>668</v>
      </c>
      <c r="D700" s="28" t="s">
        <v>669</v>
      </c>
      <c r="E700" s="67" t="s">
        <v>1500</v>
      </c>
      <c r="F700" s="28" t="s">
        <v>636</v>
      </c>
      <c r="G700" s="67" t="s">
        <v>730</v>
      </c>
      <c r="H700" s="28" t="s">
        <v>653</v>
      </c>
      <c r="I700" s="28" t="s">
        <v>672</v>
      </c>
      <c r="J700" s="67" t="s">
        <v>1500</v>
      </c>
    </row>
    <row r="701" ht="42" customHeight="1" spans="1:10">
      <c r="A701" s="182" t="s">
        <v>515</v>
      </c>
      <c r="B701" s="28" t="s">
        <v>1512</v>
      </c>
      <c r="C701" s="28" t="s">
        <v>668</v>
      </c>
      <c r="D701" s="28" t="s">
        <v>676</v>
      </c>
      <c r="E701" s="67" t="s">
        <v>1501</v>
      </c>
      <c r="F701" s="28" t="s">
        <v>636</v>
      </c>
      <c r="G701" s="67" t="s">
        <v>730</v>
      </c>
      <c r="H701" s="28" t="s">
        <v>653</v>
      </c>
      <c r="I701" s="28" t="s">
        <v>672</v>
      </c>
      <c r="J701" s="67" t="s">
        <v>1395</v>
      </c>
    </row>
    <row r="702" ht="42" customHeight="1" spans="1:10">
      <c r="A702" s="182" t="s">
        <v>515</v>
      </c>
      <c r="B702" s="28" t="s">
        <v>1512</v>
      </c>
      <c r="C702" s="28" t="s">
        <v>679</v>
      </c>
      <c r="D702" s="28" t="s">
        <v>680</v>
      </c>
      <c r="E702" s="67" t="s">
        <v>1513</v>
      </c>
      <c r="F702" s="28" t="s">
        <v>621</v>
      </c>
      <c r="G702" s="67" t="s">
        <v>626</v>
      </c>
      <c r="H702" s="28" t="s">
        <v>622</v>
      </c>
      <c r="I702" s="28" t="s">
        <v>623</v>
      </c>
      <c r="J702" s="67" t="s">
        <v>1513</v>
      </c>
    </row>
    <row r="703" ht="42" customHeight="1" spans="1:10">
      <c r="A703" s="182" t="s">
        <v>512</v>
      </c>
      <c r="B703" s="28" t="s">
        <v>1514</v>
      </c>
      <c r="C703" s="28" t="s">
        <v>618</v>
      </c>
      <c r="D703" s="28" t="s">
        <v>619</v>
      </c>
      <c r="E703" s="67" t="s">
        <v>742</v>
      </c>
      <c r="F703" s="28" t="s">
        <v>621</v>
      </c>
      <c r="G703" s="67" t="s">
        <v>119</v>
      </c>
      <c r="H703" s="28" t="s">
        <v>638</v>
      </c>
      <c r="I703" s="28" t="s">
        <v>623</v>
      </c>
      <c r="J703" s="67" t="s">
        <v>742</v>
      </c>
    </row>
    <row r="704" ht="42" customHeight="1" spans="1:10">
      <c r="A704" s="182" t="s">
        <v>512</v>
      </c>
      <c r="B704" s="28" t="s">
        <v>1514</v>
      </c>
      <c r="C704" s="28" t="s">
        <v>618</v>
      </c>
      <c r="D704" s="28" t="s">
        <v>619</v>
      </c>
      <c r="E704" s="67" t="s">
        <v>745</v>
      </c>
      <c r="F704" s="28" t="s">
        <v>621</v>
      </c>
      <c r="G704" s="67" t="s">
        <v>1482</v>
      </c>
      <c r="H704" s="28" t="s">
        <v>638</v>
      </c>
      <c r="I704" s="28" t="s">
        <v>623</v>
      </c>
      <c r="J704" s="67" t="s">
        <v>745</v>
      </c>
    </row>
    <row r="705" ht="42" customHeight="1" spans="1:10">
      <c r="A705" s="182" t="s">
        <v>512</v>
      </c>
      <c r="B705" s="28" t="s">
        <v>1514</v>
      </c>
      <c r="C705" s="28" t="s">
        <v>618</v>
      </c>
      <c r="D705" s="28" t="s">
        <v>701</v>
      </c>
      <c r="E705" s="67" t="s">
        <v>702</v>
      </c>
      <c r="F705" s="28" t="s">
        <v>636</v>
      </c>
      <c r="G705" s="67" t="s">
        <v>703</v>
      </c>
      <c r="H705" s="28" t="s">
        <v>653</v>
      </c>
      <c r="I705" s="28" t="s">
        <v>672</v>
      </c>
      <c r="J705" s="67" t="s">
        <v>702</v>
      </c>
    </row>
    <row r="706" ht="42" customHeight="1" spans="1:10">
      <c r="A706" s="182" t="s">
        <v>512</v>
      </c>
      <c r="B706" s="28" t="s">
        <v>1514</v>
      </c>
      <c r="C706" s="28" t="s">
        <v>618</v>
      </c>
      <c r="D706" s="28" t="s">
        <v>707</v>
      </c>
      <c r="E706" s="67" t="s">
        <v>708</v>
      </c>
      <c r="F706" s="28" t="s">
        <v>694</v>
      </c>
      <c r="G706" s="67" t="s">
        <v>1349</v>
      </c>
      <c r="H706" s="28" t="s">
        <v>777</v>
      </c>
      <c r="I706" s="28" t="s">
        <v>623</v>
      </c>
      <c r="J706" s="67" t="s">
        <v>1515</v>
      </c>
    </row>
    <row r="707" ht="42" customHeight="1" spans="1:10">
      <c r="A707" s="182" t="s">
        <v>512</v>
      </c>
      <c r="B707" s="28" t="s">
        <v>1514</v>
      </c>
      <c r="C707" s="28" t="s">
        <v>668</v>
      </c>
      <c r="D707" s="28" t="s">
        <v>669</v>
      </c>
      <c r="E707" s="67" t="s">
        <v>752</v>
      </c>
      <c r="F707" s="28" t="s">
        <v>1131</v>
      </c>
      <c r="G707" s="67" t="s">
        <v>753</v>
      </c>
      <c r="H707" s="28" t="s">
        <v>777</v>
      </c>
      <c r="I707" s="28" t="s">
        <v>623</v>
      </c>
      <c r="J707" s="67" t="s">
        <v>752</v>
      </c>
    </row>
    <row r="708" ht="42" customHeight="1" spans="1:10">
      <c r="A708" s="182" t="s">
        <v>512</v>
      </c>
      <c r="B708" s="28" t="s">
        <v>1514</v>
      </c>
      <c r="C708" s="28" t="s">
        <v>668</v>
      </c>
      <c r="D708" s="28" t="s">
        <v>676</v>
      </c>
      <c r="E708" s="67" t="s">
        <v>755</v>
      </c>
      <c r="F708" s="28" t="s">
        <v>636</v>
      </c>
      <c r="G708" s="67" t="s">
        <v>674</v>
      </c>
      <c r="H708" s="28" t="s">
        <v>653</v>
      </c>
      <c r="I708" s="28" t="s">
        <v>672</v>
      </c>
      <c r="J708" s="67" t="s">
        <v>755</v>
      </c>
    </row>
    <row r="709" ht="42" customHeight="1" spans="1:10">
      <c r="A709" s="182" t="s">
        <v>512</v>
      </c>
      <c r="B709" s="28" t="s">
        <v>1514</v>
      </c>
      <c r="C709" s="28" t="s">
        <v>679</v>
      </c>
      <c r="D709" s="28" t="s">
        <v>680</v>
      </c>
      <c r="E709" s="67" t="s">
        <v>680</v>
      </c>
      <c r="F709" s="28" t="s">
        <v>621</v>
      </c>
      <c r="G709" s="67" t="s">
        <v>626</v>
      </c>
      <c r="H709" s="28" t="s">
        <v>622</v>
      </c>
      <c r="I709" s="28" t="s">
        <v>623</v>
      </c>
      <c r="J709" s="67" t="s">
        <v>680</v>
      </c>
    </row>
    <row r="710" ht="42" customHeight="1" spans="1:10">
      <c r="A710" s="181" t="s">
        <v>75</v>
      </c>
      <c r="B710" s="32"/>
      <c r="C710" s="32"/>
      <c r="D710" s="32"/>
      <c r="E710" s="32"/>
      <c r="F710" s="32"/>
      <c r="G710" s="32"/>
      <c r="H710" s="32"/>
      <c r="I710" s="32"/>
      <c r="J710" s="32"/>
    </row>
    <row r="711" ht="42" customHeight="1" spans="1:10">
      <c r="A711" s="182" t="s">
        <v>512</v>
      </c>
      <c r="B711" s="28" t="s">
        <v>1516</v>
      </c>
      <c r="C711" s="28" t="s">
        <v>618</v>
      </c>
      <c r="D711" s="28" t="s">
        <v>619</v>
      </c>
      <c r="E711" s="67" t="s">
        <v>742</v>
      </c>
      <c r="F711" s="28" t="s">
        <v>621</v>
      </c>
      <c r="G711" s="67" t="s">
        <v>118</v>
      </c>
      <c r="H711" s="28" t="s">
        <v>638</v>
      </c>
      <c r="I711" s="28" t="s">
        <v>623</v>
      </c>
      <c r="J711" s="67" t="s">
        <v>742</v>
      </c>
    </row>
    <row r="712" ht="42" customHeight="1" spans="1:10">
      <c r="A712" s="182" t="s">
        <v>512</v>
      </c>
      <c r="B712" s="28" t="s">
        <v>1516</v>
      </c>
      <c r="C712" s="28" t="s">
        <v>618</v>
      </c>
      <c r="D712" s="28" t="s">
        <v>619</v>
      </c>
      <c r="E712" s="67" t="s">
        <v>745</v>
      </c>
      <c r="F712" s="28" t="s">
        <v>621</v>
      </c>
      <c r="G712" s="67" t="s">
        <v>1482</v>
      </c>
      <c r="H712" s="28" t="s">
        <v>638</v>
      </c>
      <c r="I712" s="28" t="s">
        <v>623</v>
      </c>
      <c r="J712" s="67" t="s">
        <v>745</v>
      </c>
    </row>
    <row r="713" ht="42" customHeight="1" spans="1:10">
      <c r="A713" s="182" t="s">
        <v>512</v>
      </c>
      <c r="B713" s="28" t="s">
        <v>1516</v>
      </c>
      <c r="C713" s="28" t="s">
        <v>618</v>
      </c>
      <c r="D713" s="28" t="s">
        <v>701</v>
      </c>
      <c r="E713" s="67" t="s">
        <v>702</v>
      </c>
      <c r="F713" s="28" t="s">
        <v>636</v>
      </c>
      <c r="G713" s="67" t="s">
        <v>703</v>
      </c>
      <c r="H713" s="28" t="s">
        <v>653</v>
      </c>
      <c r="I713" s="28" t="s">
        <v>672</v>
      </c>
      <c r="J713" s="67" t="s">
        <v>702</v>
      </c>
    </row>
    <row r="714" ht="42" customHeight="1" spans="1:10">
      <c r="A714" s="182" t="s">
        <v>512</v>
      </c>
      <c r="B714" s="28" t="s">
        <v>1516</v>
      </c>
      <c r="C714" s="28" t="s">
        <v>618</v>
      </c>
      <c r="D714" s="28" t="s">
        <v>707</v>
      </c>
      <c r="E714" s="67" t="s">
        <v>708</v>
      </c>
      <c r="F714" s="28" t="s">
        <v>694</v>
      </c>
      <c r="G714" s="67" t="s">
        <v>1349</v>
      </c>
      <c r="H714" s="28" t="s">
        <v>777</v>
      </c>
      <c r="I714" s="28" t="s">
        <v>623</v>
      </c>
      <c r="J714" s="67" t="s">
        <v>1517</v>
      </c>
    </row>
    <row r="715" ht="42" customHeight="1" spans="1:10">
      <c r="A715" s="182" t="s">
        <v>512</v>
      </c>
      <c r="B715" s="28" t="s">
        <v>1516</v>
      </c>
      <c r="C715" s="28" t="s">
        <v>668</v>
      </c>
      <c r="D715" s="28" t="s">
        <v>669</v>
      </c>
      <c r="E715" s="67" t="s">
        <v>752</v>
      </c>
      <c r="F715" s="28" t="s">
        <v>1131</v>
      </c>
      <c r="G715" s="67" t="s">
        <v>753</v>
      </c>
      <c r="H715" s="28" t="s">
        <v>777</v>
      </c>
      <c r="I715" s="28" t="s">
        <v>623</v>
      </c>
      <c r="J715" s="67" t="s">
        <v>752</v>
      </c>
    </row>
    <row r="716" ht="42" customHeight="1" spans="1:10">
      <c r="A716" s="182" t="s">
        <v>512</v>
      </c>
      <c r="B716" s="28" t="s">
        <v>1516</v>
      </c>
      <c r="C716" s="28" t="s">
        <v>668</v>
      </c>
      <c r="D716" s="28" t="s">
        <v>676</v>
      </c>
      <c r="E716" s="67" t="s">
        <v>755</v>
      </c>
      <c r="F716" s="28" t="s">
        <v>636</v>
      </c>
      <c r="G716" s="67" t="s">
        <v>674</v>
      </c>
      <c r="H716" s="28" t="s">
        <v>653</v>
      </c>
      <c r="I716" s="28" t="s">
        <v>672</v>
      </c>
      <c r="J716" s="67" t="s">
        <v>755</v>
      </c>
    </row>
    <row r="717" ht="42" customHeight="1" spans="1:10">
      <c r="A717" s="182" t="s">
        <v>512</v>
      </c>
      <c r="B717" s="28" t="s">
        <v>1516</v>
      </c>
      <c r="C717" s="28" t="s">
        <v>679</v>
      </c>
      <c r="D717" s="28" t="s">
        <v>680</v>
      </c>
      <c r="E717" s="67" t="s">
        <v>680</v>
      </c>
      <c r="F717" s="28" t="s">
        <v>621</v>
      </c>
      <c r="G717" s="67" t="s">
        <v>626</v>
      </c>
      <c r="H717" s="28" t="s">
        <v>622</v>
      </c>
      <c r="I717" s="28" t="s">
        <v>623</v>
      </c>
      <c r="J717" s="67" t="s">
        <v>680</v>
      </c>
    </row>
    <row r="718" ht="42" customHeight="1" spans="1:10">
      <c r="A718" s="182" t="s">
        <v>515</v>
      </c>
      <c r="B718" s="28" t="s">
        <v>1518</v>
      </c>
      <c r="C718" s="28" t="s">
        <v>618</v>
      </c>
      <c r="D718" s="28" t="s">
        <v>619</v>
      </c>
      <c r="E718" s="67" t="s">
        <v>734</v>
      </c>
      <c r="F718" s="28" t="s">
        <v>636</v>
      </c>
      <c r="G718" s="67" t="s">
        <v>111</v>
      </c>
      <c r="H718" s="28" t="s">
        <v>1120</v>
      </c>
      <c r="I718" s="28" t="s">
        <v>623</v>
      </c>
      <c r="J718" s="67" t="s">
        <v>734</v>
      </c>
    </row>
    <row r="719" ht="42" customHeight="1" spans="1:10">
      <c r="A719" s="182" t="s">
        <v>515</v>
      </c>
      <c r="B719" s="28" t="s">
        <v>1518</v>
      </c>
      <c r="C719" s="28" t="s">
        <v>618</v>
      </c>
      <c r="D719" s="28" t="s">
        <v>655</v>
      </c>
      <c r="E719" s="67" t="s">
        <v>722</v>
      </c>
      <c r="F719" s="28" t="s">
        <v>621</v>
      </c>
      <c r="G719" s="67" t="s">
        <v>1212</v>
      </c>
      <c r="H719" s="28" t="s">
        <v>622</v>
      </c>
      <c r="I719" s="28" t="s">
        <v>623</v>
      </c>
      <c r="J719" s="67" t="s">
        <v>1494</v>
      </c>
    </row>
    <row r="720" ht="42" customHeight="1" spans="1:10">
      <c r="A720" s="182" t="s">
        <v>515</v>
      </c>
      <c r="B720" s="28" t="s">
        <v>1518</v>
      </c>
      <c r="C720" s="28" t="s">
        <v>618</v>
      </c>
      <c r="D720" s="28" t="s">
        <v>701</v>
      </c>
      <c r="E720" s="67" t="s">
        <v>702</v>
      </c>
      <c r="F720" s="28" t="s">
        <v>636</v>
      </c>
      <c r="G720" s="67" t="s">
        <v>703</v>
      </c>
      <c r="H720" s="28" t="s">
        <v>653</v>
      </c>
      <c r="I720" s="28" t="s">
        <v>623</v>
      </c>
      <c r="J720" s="67" t="s">
        <v>1499</v>
      </c>
    </row>
    <row r="721" ht="42" customHeight="1" spans="1:10">
      <c r="A721" s="182" t="s">
        <v>515</v>
      </c>
      <c r="B721" s="28" t="s">
        <v>1518</v>
      </c>
      <c r="C721" s="28" t="s">
        <v>618</v>
      </c>
      <c r="D721" s="28" t="s">
        <v>707</v>
      </c>
      <c r="E721" s="67" t="s">
        <v>708</v>
      </c>
      <c r="F721" s="28" t="s">
        <v>636</v>
      </c>
      <c r="G721" s="67" t="s">
        <v>737</v>
      </c>
      <c r="H721" s="28" t="s">
        <v>653</v>
      </c>
      <c r="I721" s="28" t="s">
        <v>623</v>
      </c>
      <c r="J721" s="67" t="s">
        <v>737</v>
      </c>
    </row>
    <row r="722" ht="42" customHeight="1" spans="1:10">
      <c r="A722" s="182" t="s">
        <v>515</v>
      </c>
      <c r="B722" s="28" t="s">
        <v>1518</v>
      </c>
      <c r="C722" s="28" t="s">
        <v>668</v>
      </c>
      <c r="D722" s="28" t="s">
        <v>725</v>
      </c>
      <c r="E722" s="67" t="s">
        <v>726</v>
      </c>
      <c r="F722" s="28" t="s">
        <v>636</v>
      </c>
      <c r="G722" s="67" t="s">
        <v>727</v>
      </c>
      <c r="H722" s="28" t="s">
        <v>653</v>
      </c>
      <c r="I722" s="28" t="s">
        <v>672</v>
      </c>
      <c r="J722" s="67" t="s">
        <v>728</v>
      </c>
    </row>
    <row r="723" ht="42" customHeight="1" spans="1:10">
      <c r="A723" s="182" t="s">
        <v>515</v>
      </c>
      <c r="B723" s="28" t="s">
        <v>1518</v>
      </c>
      <c r="C723" s="28" t="s">
        <v>668</v>
      </c>
      <c r="D723" s="28" t="s">
        <v>669</v>
      </c>
      <c r="E723" s="67" t="s">
        <v>1500</v>
      </c>
      <c r="F723" s="28" t="s">
        <v>636</v>
      </c>
      <c r="G723" s="67" t="s">
        <v>730</v>
      </c>
      <c r="H723" s="28" t="s">
        <v>653</v>
      </c>
      <c r="I723" s="28" t="s">
        <v>672</v>
      </c>
      <c r="J723" s="67" t="s">
        <v>1500</v>
      </c>
    </row>
    <row r="724" ht="42" customHeight="1" spans="1:10">
      <c r="A724" s="182" t="s">
        <v>515</v>
      </c>
      <c r="B724" s="28" t="s">
        <v>1518</v>
      </c>
      <c r="C724" s="28" t="s">
        <v>668</v>
      </c>
      <c r="D724" s="28" t="s">
        <v>676</v>
      </c>
      <c r="E724" s="67" t="s">
        <v>1501</v>
      </c>
      <c r="F724" s="28" t="s">
        <v>636</v>
      </c>
      <c r="G724" s="67" t="s">
        <v>730</v>
      </c>
      <c r="H724" s="28" t="s">
        <v>653</v>
      </c>
      <c r="I724" s="28" t="s">
        <v>672</v>
      </c>
      <c r="J724" s="67" t="s">
        <v>1395</v>
      </c>
    </row>
    <row r="725" ht="42" customHeight="1" spans="1:10">
      <c r="A725" s="182" t="s">
        <v>515</v>
      </c>
      <c r="B725" s="28" t="s">
        <v>1518</v>
      </c>
      <c r="C725" s="28" t="s">
        <v>679</v>
      </c>
      <c r="D725" s="28" t="s">
        <v>680</v>
      </c>
      <c r="E725" s="67" t="s">
        <v>1519</v>
      </c>
      <c r="F725" s="28" t="s">
        <v>621</v>
      </c>
      <c r="G725" s="67" t="s">
        <v>666</v>
      </c>
      <c r="H725" s="28" t="s">
        <v>622</v>
      </c>
      <c r="I725" s="28" t="s">
        <v>623</v>
      </c>
      <c r="J725" s="67" t="s">
        <v>1519</v>
      </c>
    </row>
    <row r="726" ht="42" customHeight="1" spans="1:10">
      <c r="A726" s="182" t="s">
        <v>467</v>
      </c>
      <c r="B726" s="28" t="s">
        <v>617</v>
      </c>
      <c r="C726" s="28" t="s">
        <v>618</v>
      </c>
      <c r="D726" s="28" t="s">
        <v>619</v>
      </c>
      <c r="E726" s="67" t="s">
        <v>620</v>
      </c>
      <c r="F726" s="28" t="s">
        <v>621</v>
      </c>
      <c r="G726" s="67" t="s">
        <v>626</v>
      </c>
      <c r="H726" s="28" t="s">
        <v>622</v>
      </c>
      <c r="I726" s="28" t="s">
        <v>623</v>
      </c>
      <c r="J726" s="67" t="s">
        <v>624</v>
      </c>
    </row>
    <row r="727" ht="42" customHeight="1" spans="1:10">
      <c r="A727" s="182" t="s">
        <v>467</v>
      </c>
      <c r="B727" s="28" t="s">
        <v>617</v>
      </c>
      <c r="C727" s="28" t="s">
        <v>618</v>
      </c>
      <c r="D727" s="28" t="s">
        <v>619</v>
      </c>
      <c r="E727" s="67" t="s">
        <v>625</v>
      </c>
      <c r="F727" s="28" t="s">
        <v>621</v>
      </c>
      <c r="G727" s="67" t="s">
        <v>626</v>
      </c>
      <c r="H727" s="28" t="s">
        <v>622</v>
      </c>
      <c r="I727" s="28" t="s">
        <v>623</v>
      </c>
      <c r="J727" s="67" t="s">
        <v>625</v>
      </c>
    </row>
    <row r="728" ht="42" customHeight="1" spans="1:10">
      <c r="A728" s="182" t="s">
        <v>467</v>
      </c>
      <c r="B728" s="28" t="s">
        <v>617</v>
      </c>
      <c r="C728" s="28" t="s">
        <v>618</v>
      </c>
      <c r="D728" s="28" t="s">
        <v>619</v>
      </c>
      <c r="E728" s="67" t="s">
        <v>627</v>
      </c>
      <c r="F728" s="28" t="s">
        <v>621</v>
      </c>
      <c r="G728" s="67" t="s">
        <v>626</v>
      </c>
      <c r="H728" s="28" t="s">
        <v>622</v>
      </c>
      <c r="I728" s="28" t="s">
        <v>623</v>
      </c>
      <c r="J728" s="67" t="s">
        <v>627</v>
      </c>
    </row>
    <row r="729" ht="42" customHeight="1" spans="1:10">
      <c r="A729" s="182" t="s">
        <v>467</v>
      </c>
      <c r="B729" s="28" t="s">
        <v>617</v>
      </c>
      <c r="C729" s="28" t="s">
        <v>618</v>
      </c>
      <c r="D729" s="28" t="s">
        <v>619</v>
      </c>
      <c r="E729" s="67" t="s">
        <v>630</v>
      </c>
      <c r="F729" s="28" t="s">
        <v>621</v>
      </c>
      <c r="G729" s="67" t="s">
        <v>631</v>
      </c>
      <c r="H729" s="28" t="s">
        <v>622</v>
      </c>
      <c r="I729" s="28" t="s">
        <v>623</v>
      </c>
      <c r="J729" s="67" t="s">
        <v>632</v>
      </c>
    </row>
    <row r="730" ht="42" customHeight="1" spans="1:10">
      <c r="A730" s="182" t="s">
        <v>467</v>
      </c>
      <c r="B730" s="28" t="s">
        <v>617</v>
      </c>
      <c r="C730" s="28" t="s">
        <v>618</v>
      </c>
      <c r="D730" s="28" t="s">
        <v>619</v>
      </c>
      <c r="E730" s="67" t="s">
        <v>633</v>
      </c>
      <c r="F730" s="28" t="s">
        <v>621</v>
      </c>
      <c r="G730" s="67" t="s">
        <v>634</v>
      </c>
      <c r="H730" s="28" t="s">
        <v>622</v>
      </c>
      <c r="I730" s="28" t="s">
        <v>623</v>
      </c>
      <c r="J730" s="67" t="s">
        <v>633</v>
      </c>
    </row>
    <row r="731" ht="42" customHeight="1" spans="1:10">
      <c r="A731" s="182" t="s">
        <v>467</v>
      </c>
      <c r="B731" s="28" t="s">
        <v>617</v>
      </c>
      <c r="C731" s="28" t="s">
        <v>618</v>
      </c>
      <c r="D731" s="28" t="s">
        <v>619</v>
      </c>
      <c r="E731" s="67" t="s">
        <v>635</v>
      </c>
      <c r="F731" s="28" t="s">
        <v>636</v>
      </c>
      <c r="G731" s="67" t="s">
        <v>1520</v>
      </c>
      <c r="H731" s="28" t="s">
        <v>638</v>
      </c>
      <c r="I731" s="28" t="s">
        <v>623</v>
      </c>
      <c r="J731" s="67" t="s">
        <v>639</v>
      </c>
    </row>
    <row r="732" ht="42" customHeight="1" spans="1:10">
      <c r="A732" s="182" t="s">
        <v>467</v>
      </c>
      <c r="B732" s="28" t="s">
        <v>617</v>
      </c>
      <c r="C732" s="28" t="s">
        <v>618</v>
      </c>
      <c r="D732" s="28" t="s">
        <v>619</v>
      </c>
      <c r="E732" s="67" t="s">
        <v>640</v>
      </c>
      <c r="F732" s="28" t="s">
        <v>636</v>
      </c>
      <c r="G732" s="67" t="s">
        <v>1521</v>
      </c>
      <c r="H732" s="28" t="s">
        <v>638</v>
      </c>
      <c r="I732" s="28" t="s">
        <v>623</v>
      </c>
      <c r="J732" s="67" t="s">
        <v>642</v>
      </c>
    </row>
    <row r="733" ht="42" customHeight="1" spans="1:10">
      <c r="A733" s="182" t="s">
        <v>467</v>
      </c>
      <c r="B733" s="28" t="s">
        <v>617</v>
      </c>
      <c r="C733" s="28" t="s">
        <v>618</v>
      </c>
      <c r="D733" s="28" t="s">
        <v>619</v>
      </c>
      <c r="E733" s="67" t="s">
        <v>643</v>
      </c>
      <c r="F733" s="28" t="s">
        <v>621</v>
      </c>
      <c r="G733" s="67" t="s">
        <v>626</v>
      </c>
      <c r="H733" s="28" t="s">
        <v>622</v>
      </c>
      <c r="I733" s="28" t="s">
        <v>623</v>
      </c>
      <c r="J733" s="67" t="s">
        <v>643</v>
      </c>
    </row>
    <row r="734" ht="42" customHeight="1" spans="1:10">
      <c r="A734" s="182" t="s">
        <v>467</v>
      </c>
      <c r="B734" s="28" t="s">
        <v>617</v>
      </c>
      <c r="C734" s="28" t="s">
        <v>618</v>
      </c>
      <c r="D734" s="28" t="s">
        <v>619</v>
      </c>
      <c r="E734" s="67" t="s">
        <v>644</v>
      </c>
      <c r="F734" s="28" t="s">
        <v>621</v>
      </c>
      <c r="G734" s="67" t="s">
        <v>645</v>
      </c>
      <c r="H734" s="28" t="s">
        <v>622</v>
      </c>
      <c r="I734" s="28" t="s">
        <v>623</v>
      </c>
      <c r="J734" s="67" t="s">
        <v>646</v>
      </c>
    </row>
    <row r="735" ht="42" customHeight="1" spans="1:10">
      <c r="A735" s="182" t="s">
        <v>467</v>
      </c>
      <c r="B735" s="28" t="s">
        <v>617</v>
      </c>
      <c r="C735" s="28" t="s">
        <v>618</v>
      </c>
      <c r="D735" s="28" t="s">
        <v>619</v>
      </c>
      <c r="E735" s="67" t="s">
        <v>647</v>
      </c>
      <c r="F735" s="28" t="s">
        <v>621</v>
      </c>
      <c r="G735" s="67" t="s">
        <v>1145</v>
      </c>
      <c r="H735" s="28" t="s">
        <v>622</v>
      </c>
      <c r="I735" s="28" t="s">
        <v>623</v>
      </c>
      <c r="J735" s="67" t="s">
        <v>648</v>
      </c>
    </row>
    <row r="736" ht="42" customHeight="1" spans="1:10">
      <c r="A736" s="182" t="s">
        <v>467</v>
      </c>
      <c r="B736" s="28" t="s">
        <v>617</v>
      </c>
      <c r="C736" s="28" t="s">
        <v>618</v>
      </c>
      <c r="D736" s="28" t="s">
        <v>619</v>
      </c>
      <c r="E736" s="67" t="s">
        <v>651</v>
      </c>
      <c r="F736" s="28" t="s">
        <v>636</v>
      </c>
      <c r="G736" s="67" t="s">
        <v>652</v>
      </c>
      <c r="H736" s="28" t="s">
        <v>653</v>
      </c>
      <c r="I736" s="28" t="s">
        <v>623</v>
      </c>
      <c r="J736" s="67" t="s">
        <v>654</v>
      </c>
    </row>
    <row r="737" ht="42" customHeight="1" spans="1:10">
      <c r="A737" s="182" t="s">
        <v>467</v>
      </c>
      <c r="B737" s="28" t="s">
        <v>617</v>
      </c>
      <c r="C737" s="28" t="s">
        <v>618</v>
      </c>
      <c r="D737" s="28" t="s">
        <v>655</v>
      </c>
      <c r="E737" s="67" t="s">
        <v>656</v>
      </c>
      <c r="F737" s="28" t="s">
        <v>621</v>
      </c>
      <c r="G737" s="67" t="s">
        <v>657</v>
      </c>
      <c r="H737" s="28" t="s">
        <v>622</v>
      </c>
      <c r="I737" s="28" t="s">
        <v>623</v>
      </c>
      <c r="J737" s="67" t="s">
        <v>658</v>
      </c>
    </row>
    <row r="738" ht="42" customHeight="1" spans="1:10">
      <c r="A738" s="182" t="s">
        <v>467</v>
      </c>
      <c r="B738" s="28" t="s">
        <v>617</v>
      </c>
      <c r="C738" s="28" t="s">
        <v>618</v>
      </c>
      <c r="D738" s="28" t="s">
        <v>655</v>
      </c>
      <c r="E738" s="67" t="s">
        <v>659</v>
      </c>
      <c r="F738" s="28" t="s">
        <v>621</v>
      </c>
      <c r="G738" s="67" t="s">
        <v>645</v>
      </c>
      <c r="H738" s="28" t="s">
        <v>622</v>
      </c>
      <c r="I738" s="28" t="s">
        <v>623</v>
      </c>
      <c r="J738" s="67" t="s">
        <v>660</v>
      </c>
    </row>
    <row r="739" ht="42" customHeight="1" spans="1:10">
      <c r="A739" s="182" t="s">
        <v>467</v>
      </c>
      <c r="B739" s="28" t="s">
        <v>617</v>
      </c>
      <c r="C739" s="28" t="s">
        <v>618</v>
      </c>
      <c r="D739" s="28" t="s">
        <v>655</v>
      </c>
      <c r="E739" s="67" t="s">
        <v>661</v>
      </c>
      <c r="F739" s="28" t="s">
        <v>621</v>
      </c>
      <c r="G739" s="67" t="s">
        <v>645</v>
      </c>
      <c r="H739" s="28" t="s">
        <v>622</v>
      </c>
      <c r="I739" s="28" t="s">
        <v>623</v>
      </c>
      <c r="J739" s="67" t="s">
        <v>662</v>
      </c>
    </row>
    <row r="740" ht="42" customHeight="1" spans="1:10">
      <c r="A740" s="182" t="s">
        <v>467</v>
      </c>
      <c r="B740" s="28" t="s">
        <v>617</v>
      </c>
      <c r="C740" s="28" t="s">
        <v>618</v>
      </c>
      <c r="D740" s="28" t="s">
        <v>655</v>
      </c>
      <c r="E740" s="67" t="s">
        <v>663</v>
      </c>
      <c r="F740" s="28" t="s">
        <v>621</v>
      </c>
      <c r="G740" s="67" t="s">
        <v>657</v>
      </c>
      <c r="H740" s="28" t="s">
        <v>622</v>
      </c>
      <c r="I740" s="28" t="s">
        <v>623</v>
      </c>
      <c r="J740" s="67" t="s">
        <v>664</v>
      </c>
    </row>
    <row r="741" ht="42" customHeight="1" spans="1:10">
      <c r="A741" s="182" t="s">
        <v>467</v>
      </c>
      <c r="B741" s="28" t="s">
        <v>617</v>
      </c>
      <c r="C741" s="28" t="s">
        <v>618</v>
      </c>
      <c r="D741" s="28" t="s">
        <v>655</v>
      </c>
      <c r="E741" s="67" t="s">
        <v>665</v>
      </c>
      <c r="F741" s="28" t="s">
        <v>621</v>
      </c>
      <c r="G741" s="67" t="s">
        <v>666</v>
      </c>
      <c r="H741" s="28" t="s">
        <v>622</v>
      </c>
      <c r="I741" s="28" t="s">
        <v>623</v>
      </c>
      <c r="J741" s="67" t="s">
        <v>667</v>
      </c>
    </row>
    <row r="742" ht="42" customHeight="1" spans="1:10">
      <c r="A742" s="182" t="s">
        <v>467</v>
      </c>
      <c r="B742" s="28" t="s">
        <v>617</v>
      </c>
      <c r="C742" s="28" t="s">
        <v>668</v>
      </c>
      <c r="D742" s="28" t="s">
        <v>669</v>
      </c>
      <c r="E742" s="67" t="s">
        <v>670</v>
      </c>
      <c r="F742" s="28" t="s">
        <v>636</v>
      </c>
      <c r="G742" s="67" t="s">
        <v>671</v>
      </c>
      <c r="H742" s="28" t="s">
        <v>653</v>
      </c>
      <c r="I742" s="28" t="s">
        <v>672</v>
      </c>
      <c r="J742" s="67" t="s">
        <v>670</v>
      </c>
    </row>
    <row r="743" ht="42" customHeight="1" spans="1:10">
      <c r="A743" s="182" t="s">
        <v>467</v>
      </c>
      <c r="B743" s="28" t="s">
        <v>617</v>
      </c>
      <c r="C743" s="28" t="s">
        <v>668</v>
      </c>
      <c r="D743" s="28" t="s">
        <v>669</v>
      </c>
      <c r="E743" s="67" t="s">
        <v>673</v>
      </c>
      <c r="F743" s="28" t="s">
        <v>636</v>
      </c>
      <c r="G743" s="67" t="s">
        <v>674</v>
      </c>
      <c r="H743" s="28" t="s">
        <v>653</v>
      </c>
      <c r="I743" s="28" t="s">
        <v>623</v>
      </c>
      <c r="J743" s="67" t="s">
        <v>675</v>
      </c>
    </row>
    <row r="744" ht="42" customHeight="1" spans="1:10">
      <c r="A744" s="182" t="s">
        <v>467</v>
      </c>
      <c r="B744" s="28" t="s">
        <v>617</v>
      </c>
      <c r="C744" s="28" t="s">
        <v>668</v>
      </c>
      <c r="D744" s="28" t="s">
        <v>676</v>
      </c>
      <c r="E744" s="67" t="s">
        <v>677</v>
      </c>
      <c r="F744" s="28" t="s">
        <v>621</v>
      </c>
      <c r="G744" s="67" t="s">
        <v>674</v>
      </c>
      <c r="H744" s="28" t="s">
        <v>653</v>
      </c>
      <c r="I744" s="28" t="s">
        <v>672</v>
      </c>
      <c r="J744" s="67" t="s">
        <v>678</v>
      </c>
    </row>
    <row r="745" ht="42" customHeight="1" spans="1:10">
      <c r="A745" s="182" t="s">
        <v>467</v>
      </c>
      <c r="B745" s="28" t="s">
        <v>617</v>
      </c>
      <c r="C745" s="28" t="s">
        <v>679</v>
      </c>
      <c r="D745" s="28" t="s">
        <v>680</v>
      </c>
      <c r="E745" s="67" t="s">
        <v>680</v>
      </c>
      <c r="F745" s="28" t="s">
        <v>636</v>
      </c>
      <c r="G745" s="67" t="s">
        <v>645</v>
      </c>
      <c r="H745" s="28" t="s">
        <v>622</v>
      </c>
      <c r="I745" s="28" t="s">
        <v>623</v>
      </c>
      <c r="J745" s="67" t="s">
        <v>681</v>
      </c>
    </row>
    <row r="746" ht="42" customHeight="1" spans="1:10">
      <c r="A746" s="182" t="s">
        <v>510</v>
      </c>
      <c r="B746" s="28" t="s">
        <v>1522</v>
      </c>
      <c r="C746" s="28" t="s">
        <v>618</v>
      </c>
      <c r="D746" s="28" t="s">
        <v>619</v>
      </c>
      <c r="E746" s="67" t="s">
        <v>1523</v>
      </c>
      <c r="F746" s="28" t="s">
        <v>621</v>
      </c>
      <c r="G746" s="67" t="s">
        <v>114</v>
      </c>
      <c r="H746" s="28" t="s">
        <v>847</v>
      </c>
      <c r="I746" s="28" t="s">
        <v>623</v>
      </c>
      <c r="J746" s="67" t="s">
        <v>686</v>
      </c>
    </row>
    <row r="747" ht="42" customHeight="1" spans="1:10">
      <c r="A747" s="182" t="s">
        <v>510</v>
      </c>
      <c r="B747" s="28" t="s">
        <v>1522</v>
      </c>
      <c r="C747" s="28" t="s">
        <v>618</v>
      </c>
      <c r="D747" s="28" t="s">
        <v>619</v>
      </c>
      <c r="E747" s="67" t="s">
        <v>687</v>
      </c>
      <c r="F747" s="28" t="s">
        <v>621</v>
      </c>
      <c r="G747" s="67" t="s">
        <v>1062</v>
      </c>
      <c r="H747" s="28" t="s">
        <v>689</v>
      </c>
      <c r="I747" s="28" t="s">
        <v>623</v>
      </c>
      <c r="J747" s="67" t="s">
        <v>690</v>
      </c>
    </row>
    <row r="748" ht="42" customHeight="1" spans="1:10">
      <c r="A748" s="182" t="s">
        <v>510</v>
      </c>
      <c r="B748" s="28" t="s">
        <v>1522</v>
      </c>
      <c r="C748" s="28" t="s">
        <v>618</v>
      </c>
      <c r="D748" s="28" t="s">
        <v>655</v>
      </c>
      <c r="E748" s="67" t="s">
        <v>691</v>
      </c>
      <c r="F748" s="28" t="s">
        <v>621</v>
      </c>
      <c r="G748" s="67" t="s">
        <v>666</v>
      </c>
      <c r="H748" s="28" t="s">
        <v>685</v>
      </c>
      <c r="I748" s="28" t="s">
        <v>623</v>
      </c>
      <c r="J748" s="67" t="s">
        <v>692</v>
      </c>
    </row>
    <row r="749" ht="42" customHeight="1" spans="1:10">
      <c r="A749" s="182" t="s">
        <v>510</v>
      </c>
      <c r="B749" s="28" t="s">
        <v>1522</v>
      </c>
      <c r="C749" s="28" t="s">
        <v>618</v>
      </c>
      <c r="D749" s="28" t="s">
        <v>655</v>
      </c>
      <c r="E749" s="67" t="s">
        <v>693</v>
      </c>
      <c r="F749" s="28" t="s">
        <v>694</v>
      </c>
      <c r="G749" s="67">
        <v>1</v>
      </c>
      <c r="H749" s="28" t="s">
        <v>689</v>
      </c>
      <c r="I749" s="28" t="s">
        <v>623</v>
      </c>
      <c r="J749" s="67" t="s">
        <v>695</v>
      </c>
    </row>
    <row r="750" ht="42" customHeight="1" spans="1:10">
      <c r="A750" s="182" t="s">
        <v>510</v>
      </c>
      <c r="B750" s="28" t="s">
        <v>1522</v>
      </c>
      <c r="C750" s="28" t="s">
        <v>618</v>
      </c>
      <c r="D750" s="28" t="s">
        <v>655</v>
      </c>
      <c r="E750" s="67" t="s">
        <v>696</v>
      </c>
      <c r="F750" s="28" t="s">
        <v>621</v>
      </c>
      <c r="G750" s="67" t="s">
        <v>666</v>
      </c>
      <c r="H750" s="28" t="s">
        <v>622</v>
      </c>
      <c r="I750" s="28" t="s">
        <v>623</v>
      </c>
      <c r="J750" s="67" t="s">
        <v>698</v>
      </c>
    </row>
    <row r="751" ht="42" customHeight="1" spans="1:10">
      <c r="A751" s="182" t="s">
        <v>510</v>
      </c>
      <c r="B751" s="28" t="s">
        <v>1522</v>
      </c>
      <c r="C751" s="28" t="s">
        <v>618</v>
      </c>
      <c r="D751" s="28" t="s">
        <v>655</v>
      </c>
      <c r="E751" s="67" t="s">
        <v>1508</v>
      </c>
      <c r="F751" s="28" t="s">
        <v>636</v>
      </c>
      <c r="G751" s="67" t="s">
        <v>697</v>
      </c>
      <c r="H751" s="28" t="s">
        <v>622</v>
      </c>
      <c r="I751" s="28" t="s">
        <v>623</v>
      </c>
      <c r="J751" s="67" t="s">
        <v>1509</v>
      </c>
    </row>
    <row r="752" ht="42" customHeight="1" spans="1:10">
      <c r="A752" s="182" t="s">
        <v>510</v>
      </c>
      <c r="B752" s="28" t="s">
        <v>1522</v>
      </c>
      <c r="C752" s="28" t="s">
        <v>618</v>
      </c>
      <c r="D752" s="28" t="s">
        <v>655</v>
      </c>
      <c r="E752" s="67" t="s">
        <v>699</v>
      </c>
      <c r="F752" s="28" t="s">
        <v>621</v>
      </c>
      <c r="G752" s="67" t="s">
        <v>666</v>
      </c>
      <c r="H752" s="28" t="s">
        <v>622</v>
      </c>
      <c r="I752" s="28" t="s">
        <v>623</v>
      </c>
      <c r="J752" s="67" t="s">
        <v>700</v>
      </c>
    </row>
    <row r="753" ht="42" customHeight="1" spans="1:10">
      <c r="A753" s="182" t="s">
        <v>510</v>
      </c>
      <c r="B753" s="28" t="s">
        <v>1522</v>
      </c>
      <c r="C753" s="28" t="s">
        <v>618</v>
      </c>
      <c r="D753" s="28" t="s">
        <v>701</v>
      </c>
      <c r="E753" s="67" t="s">
        <v>702</v>
      </c>
      <c r="F753" s="28" t="s">
        <v>636</v>
      </c>
      <c r="G753" s="67" t="s">
        <v>1524</v>
      </c>
      <c r="H753" s="28" t="s">
        <v>653</v>
      </c>
      <c r="I753" s="28" t="s">
        <v>623</v>
      </c>
      <c r="J753" s="67" t="s">
        <v>704</v>
      </c>
    </row>
    <row r="754" ht="42" customHeight="1" spans="1:10">
      <c r="A754" s="182" t="s">
        <v>510</v>
      </c>
      <c r="B754" s="28" t="s">
        <v>1522</v>
      </c>
      <c r="C754" s="28" t="s">
        <v>618</v>
      </c>
      <c r="D754" s="28" t="s">
        <v>701</v>
      </c>
      <c r="E754" s="67" t="s">
        <v>705</v>
      </c>
      <c r="F754" s="28" t="s">
        <v>636</v>
      </c>
      <c r="G754" s="67" t="s">
        <v>697</v>
      </c>
      <c r="H754" s="28" t="s">
        <v>622</v>
      </c>
      <c r="I754" s="28" t="s">
        <v>623</v>
      </c>
      <c r="J754" s="67" t="s">
        <v>706</v>
      </c>
    </row>
    <row r="755" ht="42" customHeight="1" spans="1:10">
      <c r="A755" s="182" t="s">
        <v>510</v>
      </c>
      <c r="B755" s="28" t="s">
        <v>1522</v>
      </c>
      <c r="C755" s="28" t="s">
        <v>618</v>
      </c>
      <c r="D755" s="28" t="s">
        <v>707</v>
      </c>
      <c r="E755" s="67" t="s">
        <v>708</v>
      </c>
      <c r="F755" s="28" t="s">
        <v>694</v>
      </c>
      <c r="G755" s="67" t="s">
        <v>750</v>
      </c>
      <c r="H755" s="28" t="s">
        <v>777</v>
      </c>
      <c r="I755" s="28" t="s">
        <v>623</v>
      </c>
      <c r="J755" s="67" t="s">
        <v>1510</v>
      </c>
    </row>
    <row r="756" ht="42" customHeight="1" spans="1:10">
      <c r="A756" s="182" t="s">
        <v>510</v>
      </c>
      <c r="B756" s="28" t="s">
        <v>1522</v>
      </c>
      <c r="C756" s="28" t="s">
        <v>668</v>
      </c>
      <c r="D756" s="28" t="s">
        <v>669</v>
      </c>
      <c r="E756" s="67" t="s">
        <v>712</v>
      </c>
      <c r="F756" s="28" t="s">
        <v>636</v>
      </c>
      <c r="G756" s="67" t="s">
        <v>1511</v>
      </c>
      <c r="H756" s="28" t="s">
        <v>653</v>
      </c>
      <c r="I756" s="28" t="s">
        <v>672</v>
      </c>
      <c r="J756" s="67" t="s">
        <v>714</v>
      </c>
    </row>
    <row r="757" ht="42" customHeight="1" spans="1:10">
      <c r="A757" s="182" t="s">
        <v>510</v>
      </c>
      <c r="B757" s="28" t="s">
        <v>1522</v>
      </c>
      <c r="C757" s="28" t="s">
        <v>668</v>
      </c>
      <c r="D757" s="28" t="s">
        <v>676</v>
      </c>
      <c r="E757" s="67" t="s">
        <v>854</v>
      </c>
      <c r="F757" s="28" t="s">
        <v>636</v>
      </c>
      <c r="G757" s="67" t="s">
        <v>716</v>
      </c>
      <c r="H757" s="28" t="s">
        <v>653</v>
      </c>
      <c r="I757" s="28" t="s">
        <v>672</v>
      </c>
      <c r="J757" s="67" t="s">
        <v>717</v>
      </c>
    </row>
    <row r="758" ht="42" customHeight="1" spans="1:10">
      <c r="A758" s="182" t="s">
        <v>510</v>
      </c>
      <c r="B758" s="28" t="s">
        <v>1522</v>
      </c>
      <c r="C758" s="28" t="s">
        <v>679</v>
      </c>
      <c r="D758" s="28" t="s">
        <v>680</v>
      </c>
      <c r="E758" s="67" t="s">
        <v>680</v>
      </c>
      <c r="F758" s="28" t="s">
        <v>621</v>
      </c>
      <c r="G758" s="67" t="s">
        <v>626</v>
      </c>
      <c r="H758" s="28" t="s">
        <v>622</v>
      </c>
      <c r="I758" s="28" t="s">
        <v>623</v>
      </c>
      <c r="J758" s="67" t="s">
        <v>680</v>
      </c>
    </row>
    <row r="759" ht="42" customHeight="1" spans="1:10">
      <c r="A759" s="182" t="s">
        <v>425</v>
      </c>
      <c r="B759" s="28" t="s">
        <v>1378</v>
      </c>
      <c r="C759" s="28" t="s">
        <v>618</v>
      </c>
      <c r="D759" s="28" t="s">
        <v>701</v>
      </c>
      <c r="E759" s="67" t="s">
        <v>1379</v>
      </c>
      <c r="F759" s="28" t="s">
        <v>636</v>
      </c>
      <c r="G759" s="67" t="s">
        <v>1380</v>
      </c>
      <c r="H759" s="28" t="s">
        <v>774</v>
      </c>
      <c r="I759" s="28" t="s">
        <v>623</v>
      </c>
      <c r="J759" s="67" t="s">
        <v>1379</v>
      </c>
    </row>
    <row r="760" ht="42" customHeight="1" spans="1:10">
      <c r="A760" s="182" t="s">
        <v>425</v>
      </c>
      <c r="B760" s="28" t="s">
        <v>1378</v>
      </c>
      <c r="C760" s="28" t="s">
        <v>668</v>
      </c>
      <c r="D760" s="28" t="s">
        <v>669</v>
      </c>
      <c r="E760" s="67" t="s">
        <v>858</v>
      </c>
      <c r="F760" s="28" t="s">
        <v>636</v>
      </c>
      <c r="G760" s="67" t="s">
        <v>859</v>
      </c>
      <c r="H760" s="28" t="s">
        <v>653</v>
      </c>
      <c r="I760" s="28" t="s">
        <v>672</v>
      </c>
      <c r="J760" s="67" t="s">
        <v>1381</v>
      </c>
    </row>
    <row r="761" ht="42" customHeight="1" spans="1:10">
      <c r="A761" s="182" t="s">
        <v>425</v>
      </c>
      <c r="B761" s="28" t="s">
        <v>1378</v>
      </c>
      <c r="C761" s="28" t="s">
        <v>679</v>
      </c>
      <c r="D761" s="28" t="s">
        <v>680</v>
      </c>
      <c r="E761" s="67" t="s">
        <v>861</v>
      </c>
      <c r="F761" s="28" t="s">
        <v>621</v>
      </c>
      <c r="G761" s="67" t="s">
        <v>626</v>
      </c>
      <c r="H761" s="28" t="s">
        <v>622</v>
      </c>
      <c r="I761" s="28" t="s">
        <v>623</v>
      </c>
      <c r="J761" s="67" t="s">
        <v>1382</v>
      </c>
    </row>
    <row r="762" ht="42" customHeight="1" spans="1:10">
      <c r="A762" s="182" t="s">
        <v>425</v>
      </c>
      <c r="B762" s="28" t="s">
        <v>1378</v>
      </c>
      <c r="C762" s="28" t="s">
        <v>679</v>
      </c>
      <c r="D762" s="28" t="s">
        <v>680</v>
      </c>
      <c r="E762" s="67" t="s">
        <v>863</v>
      </c>
      <c r="F762" s="28" t="s">
        <v>621</v>
      </c>
      <c r="G762" s="67" t="s">
        <v>626</v>
      </c>
      <c r="H762" s="28" t="s">
        <v>622</v>
      </c>
      <c r="I762" s="28" t="s">
        <v>623</v>
      </c>
      <c r="J762" s="67" t="s">
        <v>1383</v>
      </c>
    </row>
    <row r="763" ht="42" customHeight="1" spans="1:10">
      <c r="A763" s="181" t="s">
        <v>81</v>
      </c>
      <c r="B763" s="32"/>
      <c r="C763" s="32"/>
      <c r="D763" s="32"/>
      <c r="E763" s="32"/>
      <c r="F763" s="32"/>
      <c r="G763" s="32"/>
      <c r="H763" s="32"/>
      <c r="I763" s="32"/>
      <c r="J763" s="32"/>
    </row>
    <row r="764" ht="42" customHeight="1" spans="1:10">
      <c r="A764" s="182" t="s">
        <v>425</v>
      </c>
      <c r="B764" s="28" t="s">
        <v>1378</v>
      </c>
      <c r="C764" s="28" t="s">
        <v>618</v>
      </c>
      <c r="D764" s="28" t="s">
        <v>701</v>
      </c>
      <c r="E764" s="67" t="s">
        <v>1379</v>
      </c>
      <c r="F764" s="28" t="s">
        <v>636</v>
      </c>
      <c r="G764" s="67" t="s">
        <v>1525</v>
      </c>
      <c r="H764" s="28" t="s">
        <v>774</v>
      </c>
      <c r="I764" s="28" t="s">
        <v>623</v>
      </c>
      <c r="J764" s="67" t="s">
        <v>1526</v>
      </c>
    </row>
    <row r="765" ht="42" customHeight="1" spans="1:10">
      <c r="A765" s="182" t="s">
        <v>425</v>
      </c>
      <c r="B765" s="28" t="s">
        <v>1378</v>
      </c>
      <c r="C765" s="28" t="s">
        <v>668</v>
      </c>
      <c r="D765" s="28" t="s">
        <v>669</v>
      </c>
      <c r="E765" s="67" t="s">
        <v>858</v>
      </c>
      <c r="F765" s="28" t="s">
        <v>636</v>
      </c>
      <c r="G765" s="67" t="s">
        <v>859</v>
      </c>
      <c r="H765" s="28" t="s">
        <v>653</v>
      </c>
      <c r="I765" s="28" t="s">
        <v>672</v>
      </c>
      <c r="J765" s="67" t="s">
        <v>860</v>
      </c>
    </row>
    <row r="766" ht="42" customHeight="1" spans="1:10">
      <c r="A766" s="182" t="s">
        <v>425</v>
      </c>
      <c r="B766" s="28" t="s">
        <v>1378</v>
      </c>
      <c r="C766" s="28" t="s">
        <v>679</v>
      </c>
      <c r="D766" s="28" t="s">
        <v>680</v>
      </c>
      <c r="E766" s="67" t="s">
        <v>861</v>
      </c>
      <c r="F766" s="28" t="s">
        <v>621</v>
      </c>
      <c r="G766" s="67" t="s">
        <v>626</v>
      </c>
      <c r="H766" s="28" t="s">
        <v>622</v>
      </c>
      <c r="I766" s="28" t="s">
        <v>623</v>
      </c>
      <c r="J766" s="67" t="s">
        <v>862</v>
      </c>
    </row>
    <row r="767" ht="42" customHeight="1" spans="1:10">
      <c r="A767" s="182" t="s">
        <v>425</v>
      </c>
      <c r="B767" s="28" t="s">
        <v>1378</v>
      </c>
      <c r="C767" s="28" t="s">
        <v>679</v>
      </c>
      <c r="D767" s="28" t="s">
        <v>680</v>
      </c>
      <c r="E767" s="67" t="s">
        <v>863</v>
      </c>
      <c r="F767" s="28" t="s">
        <v>621</v>
      </c>
      <c r="G767" s="67" t="s">
        <v>626</v>
      </c>
      <c r="H767" s="28" t="s">
        <v>622</v>
      </c>
      <c r="I767" s="28" t="s">
        <v>623</v>
      </c>
      <c r="J767" s="67" t="s">
        <v>864</v>
      </c>
    </row>
    <row r="768" ht="42" customHeight="1" spans="1:10">
      <c r="A768" s="182" t="s">
        <v>535</v>
      </c>
      <c r="B768" s="28" t="s">
        <v>1527</v>
      </c>
      <c r="C768" s="28" t="s">
        <v>618</v>
      </c>
      <c r="D768" s="28" t="s">
        <v>619</v>
      </c>
      <c r="E768" s="67" t="s">
        <v>742</v>
      </c>
      <c r="F768" s="28" t="s">
        <v>621</v>
      </c>
      <c r="G768" s="67" t="s">
        <v>1528</v>
      </c>
      <c r="H768" s="28" t="s">
        <v>638</v>
      </c>
      <c r="I768" s="28" t="s">
        <v>623</v>
      </c>
      <c r="J768" s="67" t="s">
        <v>744</v>
      </c>
    </row>
    <row r="769" ht="42" customHeight="1" spans="1:10">
      <c r="A769" s="182" t="s">
        <v>535</v>
      </c>
      <c r="B769" s="28" t="s">
        <v>1527</v>
      </c>
      <c r="C769" s="28" t="s">
        <v>618</v>
      </c>
      <c r="D769" s="28" t="s">
        <v>619</v>
      </c>
      <c r="E769" s="67" t="s">
        <v>745</v>
      </c>
      <c r="F769" s="28" t="s">
        <v>621</v>
      </c>
      <c r="G769" s="67" t="s">
        <v>1529</v>
      </c>
      <c r="H769" s="28" t="s">
        <v>638</v>
      </c>
      <c r="I769" s="28" t="s">
        <v>623</v>
      </c>
      <c r="J769" s="67" t="s">
        <v>746</v>
      </c>
    </row>
    <row r="770" ht="42" customHeight="1" spans="1:10">
      <c r="A770" s="182" t="s">
        <v>535</v>
      </c>
      <c r="B770" s="28" t="s">
        <v>1527</v>
      </c>
      <c r="C770" s="28" t="s">
        <v>618</v>
      </c>
      <c r="D770" s="28" t="s">
        <v>701</v>
      </c>
      <c r="E770" s="67" t="s">
        <v>748</v>
      </c>
      <c r="F770" s="28" t="s">
        <v>636</v>
      </c>
      <c r="G770" s="67" t="s">
        <v>1380</v>
      </c>
      <c r="H770" s="28" t="s">
        <v>774</v>
      </c>
      <c r="I770" s="28" t="s">
        <v>623</v>
      </c>
      <c r="J770" s="67" t="s">
        <v>749</v>
      </c>
    </row>
    <row r="771" ht="42" customHeight="1" spans="1:10">
      <c r="A771" s="182" t="s">
        <v>535</v>
      </c>
      <c r="B771" s="28" t="s">
        <v>1527</v>
      </c>
      <c r="C771" s="28" t="s">
        <v>618</v>
      </c>
      <c r="D771" s="28" t="s">
        <v>707</v>
      </c>
      <c r="E771" s="67" t="s">
        <v>708</v>
      </c>
      <c r="F771" s="28" t="s">
        <v>694</v>
      </c>
      <c r="G771" s="67" t="s">
        <v>1237</v>
      </c>
      <c r="H771" s="28" t="s">
        <v>653</v>
      </c>
      <c r="I771" s="28" t="s">
        <v>672</v>
      </c>
      <c r="J771" s="67" t="s">
        <v>1530</v>
      </c>
    </row>
    <row r="772" ht="42" customHeight="1" spans="1:10">
      <c r="A772" s="182" t="s">
        <v>535</v>
      </c>
      <c r="B772" s="28" t="s">
        <v>1527</v>
      </c>
      <c r="C772" s="28" t="s">
        <v>668</v>
      </c>
      <c r="D772" s="28" t="s">
        <v>669</v>
      </c>
      <c r="E772" s="67" t="s">
        <v>1531</v>
      </c>
      <c r="F772" s="28" t="s">
        <v>636</v>
      </c>
      <c r="G772" s="67" t="s">
        <v>1532</v>
      </c>
      <c r="H772" s="28" t="s">
        <v>653</v>
      </c>
      <c r="I772" s="28" t="s">
        <v>672</v>
      </c>
      <c r="J772" s="67" t="s">
        <v>1533</v>
      </c>
    </row>
    <row r="773" ht="42" customHeight="1" spans="1:10">
      <c r="A773" s="182" t="s">
        <v>535</v>
      </c>
      <c r="B773" s="28" t="s">
        <v>1527</v>
      </c>
      <c r="C773" s="28" t="s">
        <v>668</v>
      </c>
      <c r="D773" s="28" t="s">
        <v>676</v>
      </c>
      <c r="E773" s="67" t="s">
        <v>755</v>
      </c>
      <c r="F773" s="28" t="s">
        <v>636</v>
      </c>
      <c r="G773" s="67" t="s">
        <v>674</v>
      </c>
      <c r="H773" s="28" t="s">
        <v>653</v>
      </c>
      <c r="I773" s="28" t="s">
        <v>672</v>
      </c>
      <c r="J773" s="67" t="s">
        <v>1534</v>
      </c>
    </row>
    <row r="774" ht="42" customHeight="1" spans="1:10">
      <c r="A774" s="182" t="s">
        <v>535</v>
      </c>
      <c r="B774" s="28" t="s">
        <v>1527</v>
      </c>
      <c r="C774" s="28" t="s">
        <v>679</v>
      </c>
      <c r="D774" s="28" t="s">
        <v>680</v>
      </c>
      <c r="E774" s="67" t="s">
        <v>825</v>
      </c>
      <c r="F774" s="28" t="s">
        <v>621</v>
      </c>
      <c r="G774" s="67" t="s">
        <v>666</v>
      </c>
      <c r="H774" s="28" t="s">
        <v>622</v>
      </c>
      <c r="I774" s="28" t="s">
        <v>623</v>
      </c>
      <c r="J774" s="67" t="s">
        <v>1535</v>
      </c>
    </row>
    <row r="775" ht="42" customHeight="1" spans="1:10">
      <c r="A775" s="182" t="s">
        <v>540</v>
      </c>
      <c r="B775" s="28" t="s">
        <v>1536</v>
      </c>
      <c r="C775" s="28" t="s">
        <v>618</v>
      </c>
      <c r="D775" s="28" t="s">
        <v>619</v>
      </c>
      <c r="E775" s="67" t="s">
        <v>734</v>
      </c>
      <c r="F775" s="28" t="s">
        <v>636</v>
      </c>
      <c r="G775" s="67" t="s">
        <v>995</v>
      </c>
      <c r="H775" s="28" t="s">
        <v>1537</v>
      </c>
      <c r="I775" s="28" t="s">
        <v>623</v>
      </c>
      <c r="J775" s="67" t="s">
        <v>1538</v>
      </c>
    </row>
    <row r="776" ht="42" customHeight="1" spans="1:10">
      <c r="A776" s="182" t="s">
        <v>540</v>
      </c>
      <c r="B776" s="28" t="s">
        <v>1536</v>
      </c>
      <c r="C776" s="28" t="s">
        <v>618</v>
      </c>
      <c r="D776" s="28" t="s">
        <v>655</v>
      </c>
      <c r="E776" s="67" t="s">
        <v>722</v>
      </c>
      <c r="F776" s="28" t="s">
        <v>636</v>
      </c>
      <c r="G776" s="67" t="s">
        <v>697</v>
      </c>
      <c r="H776" s="28" t="s">
        <v>622</v>
      </c>
      <c r="I776" s="28" t="s">
        <v>623</v>
      </c>
      <c r="J776" s="67" t="s">
        <v>1539</v>
      </c>
    </row>
    <row r="777" ht="42" customHeight="1" spans="1:10">
      <c r="A777" s="182" t="s">
        <v>540</v>
      </c>
      <c r="B777" s="28" t="s">
        <v>1536</v>
      </c>
      <c r="C777" s="28" t="s">
        <v>618</v>
      </c>
      <c r="D777" s="28" t="s">
        <v>701</v>
      </c>
      <c r="E777" s="67" t="s">
        <v>702</v>
      </c>
      <c r="F777" s="28" t="s">
        <v>636</v>
      </c>
      <c r="G777" s="67" t="s">
        <v>1540</v>
      </c>
      <c r="H777" s="28" t="s">
        <v>653</v>
      </c>
      <c r="I777" s="28" t="s">
        <v>623</v>
      </c>
      <c r="J777" s="67" t="s">
        <v>1348</v>
      </c>
    </row>
    <row r="778" ht="42" customHeight="1" spans="1:10">
      <c r="A778" s="182" t="s">
        <v>540</v>
      </c>
      <c r="B778" s="28" t="s">
        <v>1536</v>
      </c>
      <c r="C778" s="28" t="s">
        <v>618</v>
      </c>
      <c r="D778" s="28" t="s">
        <v>707</v>
      </c>
      <c r="E778" s="67" t="s">
        <v>708</v>
      </c>
      <c r="F778" s="28" t="s">
        <v>636</v>
      </c>
      <c r="G778" s="67" t="s">
        <v>1541</v>
      </c>
      <c r="H778" s="28" t="s">
        <v>710</v>
      </c>
      <c r="I778" s="28" t="s">
        <v>623</v>
      </c>
      <c r="J778" s="67" t="s">
        <v>1530</v>
      </c>
    </row>
    <row r="779" ht="42" customHeight="1" spans="1:10">
      <c r="A779" s="182" t="s">
        <v>540</v>
      </c>
      <c r="B779" s="28" t="s">
        <v>1536</v>
      </c>
      <c r="C779" s="28" t="s">
        <v>668</v>
      </c>
      <c r="D779" s="28" t="s">
        <v>725</v>
      </c>
      <c r="E779" s="67" t="s">
        <v>726</v>
      </c>
      <c r="F779" s="28" t="s">
        <v>636</v>
      </c>
      <c r="G779" s="67" t="s">
        <v>727</v>
      </c>
      <c r="H779" s="28" t="s">
        <v>653</v>
      </c>
      <c r="I779" s="28" t="s">
        <v>672</v>
      </c>
      <c r="J779" s="67" t="s">
        <v>1542</v>
      </c>
    </row>
    <row r="780" ht="42" customHeight="1" spans="1:10">
      <c r="A780" s="182" t="s">
        <v>540</v>
      </c>
      <c r="B780" s="28" t="s">
        <v>1536</v>
      </c>
      <c r="C780" s="28" t="s">
        <v>668</v>
      </c>
      <c r="D780" s="28" t="s">
        <v>669</v>
      </c>
      <c r="E780" s="67" t="s">
        <v>729</v>
      </c>
      <c r="F780" s="28" t="s">
        <v>636</v>
      </c>
      <c r="G780" s="67" t="s">
        <v>730</v>
      </c>
      <c r="H780" s="28" t="s">
        <v>653</v>
      </c>
      <c r="I780" s="28" t="s">
        <v>672</v>
      </c>
      <c r="J780" s="67" t="s">
        <v>1543</v>
      </c>
    </row>
    <row r="781" ht="42" customHeight="1" spans="1:10">
      <c r="A781" s="182" t="s">
        <v>540</v>
      </c>
      <c r="B781" s="28" t="s">
        <v>1536</v>
      </c>
      <c r="C781" s="28" t="s">
        <v>679</v>
      </c>
      <c r="D781" s="28" t="s">
        <v>680</v>
      </c>
      <c r="E781" s="67" t="s">
        <v>1544</v>
      </c>
      <c r="F781" s="28" t="s">
        <v>621</v>
      </c>
      <c r="G781" s="67" t="s">
        <v>666</v>
      </c>
      <c r="H781" s="28" t="s">
        <v>622</v>
      </c>
      <c r="I781" s="28" t="s">
        <v>623</v>
      </c>
      <c r="J781" s="67" t="s">
        <v>1545</v>
      </c>
    </row>
    <row r="782" ht="42" customHeight="1" spans="1:10">
      <c r="A782" s="182" t="s">
        <v>538</v>
      </c>
      <c r="B782" s="28" t="s">
        <v>1546</v>
      </c>
      <c r="C782" s="28" t="s">
        <v>618</v>
      </c>
      <c r="D782" s="28" t="s">
        <v>619</v>
      </c>
      <c r="E782" s="67" t="s">
        <v>846</v>
      </c>
      <c r="F782" s="28" t="s">
        <v>636</v>
      </c>
      <c r="G782" s="67" t="s">
        <v>1547</v>
      </c>
      <c r="H782" s="28" t="s">
        <v>847</v>
      </c>
      <c r="I782" s="28" t="s">
        <v>623</v>
      </c>
      <c r="J782" s="67" t="s">
        <v>1548</v>
      </c>
    </row>
    <row r="783" ht="42" customHeight="1" spans="1:10">
      <c r="A783" s="182" t="s">
        <v>538</v>
      </c>
      <c r="B783" s="28" t="s">
        <v>1546</v>
      </c>
      <c r="C783" s="28" t="s">
        <v>618</v>
      </c>
      <c r="D783" s="28" t="s">
        <v>619</v>
      </c>
      <c r="E783" s="67" t="s">
        <v>683</v>
      </c>
      <c r="F783" s="28" t="s">
        <v>621</v>
      </c>
      <c r="G783" s="67" t="s">
        <v>1549</v>
      </c>
      <c r="H783" s="28" t="s">
        <v>685</v>
      </c>
      <c r="I783" s="28" t="s">
        <v>623</v>
      </c>
      <c r="J783" s="67" t="s">
        <v>686</v>
      </c>
    </row>
    <row r="784" ht="42" customHeight="1" spans="1:10">
      <c r="A784" s="182" t="s">
        <v>538</v>
      </c>
      <c r="B784" s="28" t="s">
        <v>1546</v>
      </c>
      <c r="C784" s="28" t="s">
        <v>618</v>
      </c>
      <c r="D784" s="28" t="s">
        <v>619</v>
      </c>
      <c r="E784" s="67" t="s">
        <v>1550</v>
      </c>
      <c r="F784" s="28" t="s">
        <v>621</v>
      </c>
      <c r="G784" s="67" t="s">
        <v>1372</v>
      </c>
      <c r="H784" s="28" t="s">
        <v>638</v>
      </c>
      <c r="I784" s="28" t="s">
        <v>623</v>
      </c>
      <c r="J784" s="67" t="s">
        <v>1551</v>
      </c>
    </row>
    <row r="785" ht="42" customHeight="1" spans="1:10">
      <c r="A785" s="182" t="s">
        <v>538</v>
      </c>
      <c r="B785" s="28" t="s">
        <v>1546</v>
      </c>
      <c r="C785" s="28" t="s">
        <v>618</v>
      </c>
      <c r="D785" s="28" t="s">
        <v>619</v>
      </c>
      <c r="E785" s="67" t="s">
        <v>687</v>
      </c>
      <c r="F785" s="28" t="s">
        <v>621</v>
      </c>
      <c r="G785" s="67" t="s">
        <v>123</v>
      </c>
      <c r="H785" s="28" t="s">
        <v>689</v>
      </c>
      <c r="I785" s="28" t="s">
        <v>623</v>
      </c>
      <c r="J785" s="67" t="s">
        <v>690</v>
      </c>
    </row>
    <row r="786" ht="42" customHeight="1" spans="1:10">
      <c r="A786" s="182" t="s">
        <v>538</v>
      </c>
      <c r="B786" s="28" t="s">
        <v>1546</v>
      </c>
      <c r="C786" s="28" t="s">
        <v>618</v>
      </c>
      <c r="D786" s="28" t="s">
        <v>655</v>
      </c>
      <c r="E786" s="67" t="s">
        <v>1552</v>
      </c>
      <c r="F786" s="28" t="s">
        <v>636</v>
      </c>
      <c r="G786" s="67" t="s">
        <v>697</v>
      </c>
      <c r="H786" s="28" t="s">
        <v>622</v>
      </c>
      <c r="I786" s="28" t="s">
        <v>623</v>
      </c>
      <c r="J786" s="67" t="s">
        <v>1553</v>
      </c>
    </row>
    <row r="787" ht="42" customHeight="1" spans="1:10">
      <c r="A787" s="182" t="s">
        <v>538</v>
      </c>
      <c r="B787" s="28" t="s">
        <v>1546</v>
      </c>
      <c r="C787" s="28" t="s">
        <v>618</v>
      </c>
      <c r="D787" s="28" t="s">
        <v>655</v>
      </c>
      <c r="E787" s="67" t="s">
        <v>1554</v>
      </c>
      <c r="F787" s="28" t="s">
        <v>636</v>
      </c>
      <c r="G787" s="67" t="s">
        <v>697</v>
      </c>
      <c r="H787" s="28" t="s">
        <v>622</v>
      </c>
      <c r="I787" s="28" t="s">
        <v>623</v>
      </c>
      <c r="J787" s="67" t="s">
        <v>1555</v>
      </c>
    </row>
    <row r="788" ht="42" customHeight="1" spans="1:10">
      <c r="A788" s="182" t="s">
        <v>538</v>
      </c>
      <c r="B788" s="28" t="s">
        <v>1546</v>
      </c>
      <c r="C788" s="28" t="s">
        <v>618</v>
      </c>
      <c r="D788" s="28" t="s">
        <v>655</v>
      </c>
      <c r="E788" s="67" t="s">
        <v>691</v>
      </c>
      <c r="F788" s="28" t="s">
        <v>621</v>
      </c>
      <c r="G788" s="67" t="s">
        <v>666</v>
      </c>
      <c r="H788" s="28" t="s">
        <v>622</v>
      </c>
      <c r="I788" s="28" t="s">
        <v>623</v>
      </c>
      <c r="J788" s="67" t="s">
        <v>1374</v>
      </c>
    </row>
    <row r="789" ht="42" customHeight="1" spans="1:10">
      <c r="A789" s="182" t="s">
        <v>538</v>
      </c>
      <c r="B789" s="28" t="s">
        <v>1546</v>
      </c>
      <c r="C789" s="28" t="s">
        <v>618</v>
      </c>
      <c r="D789" s="28" t="s">
        <v>655</v>
      </c>
      <c r="E789" s="67" t="s">
        <v>1556</v>
      </c>
      <c r="F789" s="28" t="s">
        <v>636</v>
      </c>
      <c r="G789" s="67" t="s">
        <v>697</v>
      </c>
      <c r="H789" s="28" t="s">
        <v>622</v>
      </c>
      <c r="I789" s="28" t="s">
        <v>623</v>
      </c>
      <c r="J789" s="67" t="s">
        <v>1557</v>
      </c>
    </row>
    <row r="790" ht="42" customHeight="1" spans="1:10">
      <c r="A790" s="182" t="s">
        <v>538</v>
      </c>
      <c r="B790" s="28" t="s">
        <v>1546</v>
      </c>
      <c r="C790" s="28" t="s">
        <v>618</v>
      </c>
      <c r="D790" s="28" t="s">
        <v>655</v>
      </c>
      <c r="E790" s="67" t="s">
        <v>693</v>
      </c>
      <c r="F790" s="28" t="s">
        <v>694</v>
      </c>
      <c r="G790" s="67">
        <v>1</v>
      </c>
      <c r="H790" s="28" t="s">
        <v>622</v>
      </c>
      <c r="I790" s="28" t="s">
        <v>623</v>
      </c>
      <c r="J790" s="67" t="s">
        <v>787</v>
      </c>
    </row>
    <row r="791" ht="42" customHeight="1" spans="1:10">
      <c r="A791" s="182" t="s">
        <v>538</v>
      </c>
      <c r="B791" s="28" t="s">
        <v>1546</v>
      </c>
      <c r="C791" s="28" t="s">
        <v>618</v>
      </c>
      <c r="D791" s="28" t="s">
        <v>655</v>
      </c>
      <c r="E791" s="67" t="s">
        <v>1473</v>
      </c>
      <c r="F791" s="28" t="s">
        <v>621</v>
      </c>
      <c r="G791" s="67" t="s">
        <v>1212</v>
      </c>
      <c r="H791" s="28" t="s">
        <v>622</v>
      </c>
      <c r="I791" s="28" t="s">
        <v>623</v>
      </c>
      <c r="J791" s="67" t="s">
        <v>1474</v>
      </c>
    </row>
    <row r="792" ht="42" customHeight="1" spans="1:10">
      <c r="A792" s="182" t="s">
        <v>538</v>
      </c>
      <c r="B792" s="28" t="s">
        <v>1546</v>
      </c>
      <c r="C792" s="28" t="s">
        <v>618</v>
      </c>
      <c r="D792" s="28" t="s">
        <v>655</v>
      </c>
      <c r="E792" s="67" t="s">
        <v>696</v>
      </c>
      <c r="F792" s="28" t="s">
        <v>621</v>
      </c>
      <c r="G792" s="67" t="s">
        <v>697</v>
      </c>
      <c r="H792" s="28" t="s">
        <v>622</v>
      </c>
      <c r="I792" s="28" t="s">
        <v>623</v>
      </c>
      <c r="J792" s="67" t="s">
        <v>698</v>
      </c>
    </row>
    <row r="793" ht="42" customHeight="1" spans="1:10">
      <c r="A793" s="182" t="s">
        <v>538</v>
      </c>
      <c r="B793" s="28" t="s">
        <v>1546</v>
      </c>
      <c r="C793" s="28" t="s">
        <v>618</v>
      </c>
      <c r="D793" s="28" t="s">
        <v>655</v>
      </c>
      <c r="E793" s="67" t="s">
        <v>699</v>
      </c>
      <c r="F793" s="28" t="s">
        <v>621</v>
      </c>
      <c r="G793" s="67" t="s">
        <v>666</v>
      </c>
      <c r="H793" s="28" t="s">
        <v>622</v>
      </c>
      <c r="I793" s="28" t="s">
        <v>623</v>
      </c>
      <c r="J793" s="67" t="s">
        <v>700</v>
      </c>
    </row>
    <row r="794" ht="42" customHeight="1" spans="1:10">
      <c r="A794" s="182" t="s">
        <v>538</v>
      </c>
      <c r="B794" s="28" t="s">
        <v>1546</v>
      </c>
      <c r="C794" s="28" t="s">
        <v>618</v>
      </c>
      <c r="D794" s="28" t="s">
        <v>701</v>
      </c>
      <c r="E794" s="67" t="s">
        <v>702</v>
      </c>
      <c r="F794" s="28" t="s">
        <v>636</v>
      </c>
      <c r="G794" s="67" t="s">
        <v>1558</v>
      </c>
      <c r="H794" s="28" t="s">
        <v>774</v>
      </c>
      <c r="I794" s="28" t="s">
        <v>623</v>
      </c>
      <c r="J794" s="67" t="s">
        <v>1348</v>
      </c>
    </row>
    <row r="795" ht="42" customHeight="1" spans="1:10">
      <c r="A795" s="182" t="s">
        <v>538</v>
      </c>
      <c r="B795" s="28" t="s">
        <v>1546</v>
      </c>
      <c r="C795" s="28" t="s">
        <v>618</v>
      </c>
      <c r="D795" s="28" t="s">
        <v>701</v>
      </c>
      <c r="E795" s="67" t="s">
        <v>705</v>
      </c>
      <c r="F795" s="28" t="s">
        <v>636</v>
      </c>
      <c r="G795" s="67" t="s">
        <v>697</v>
      </c>
      <c r="H795" s="28" t="s">
        <v>622</v>
      </c>
      <c r="I795" s="28" t="s">
        <v>623</v>
      </c>
      <c r="J795" s="67" t="s">
        <v>1559</v>
      </c>
    </row>
    <row r="796" ht="42" customHeight="1" spans="1:10">
      <c r="A796" s="182" t="s">
        <v>538</v>
      </c>
      <c r="B796" s="28" t="s">
        <v>1546</v>
      </c>
      <c r="C796" s="28" t="s">
        <v>668</v>
      </c>
      <c r="D796" s="28" t="s">
        <v>669</v>
      </c>
      <c r="E796" s="67" t="s">
        <v>712</v>
      </c>
      <c r="F796" s="28" t="s">
        <v>636</v>
      </c>
      <c r="G796" s="67" t="s">
        <v>949</v>
      </c>
      <c r="H796" s="28" t="s">
        <v>653</v>
      </c>
      <c r="I796" s="28" t="s">
        <v>672</v>
      </c>
      <c r="J796" s="67" t="s">
        <v>714</v>
      </c>
    </row>
    <row r="797" ht="42" customHeight="1" spans="1:10">
      <c r="A797" s="182" t="s">
        <v>538</v>
      </c>
      <c r="B797" s="28" t="s">
        <v>1546</v>
      </c>
      <c r="C797" s="28" t="s">
        <v>668</v>
      </c>
      <c r="D797" s="28" t="s">
        <v>1560</v>
      </c>
      <c r="E797" s="67" t="s">
        <v>1561</v>
      </c>
      <c r="F797" s="28" t="s">
        <v>636</v>
      </c>
      <c r="G797" s="67" t="s">
        <v>1562</v>
      </c>
      <c r="H797" s="28" t="s">
        <v>653</v>
      </c>
      <c r="I797" s="28" t="s">
        <v>672</v>
      </c>
      <c r="J797" s="67" t="s">
        <v>1563</v>
      </c>
    </row>
    <row r="798" ht="42" customHeight="1" spans="1:10">
      <c r="A798" s="182" t="s">
        <v>538</v>
      </c>
      <c r="B798" s="28" t="s">
        <v>1546</v>
      </c>
      <c r="C798" s="28" t="s">
        <v>668</v>
      </c>
      <c r="D798" s="28" t="s">
        <v>1560</v>
      </c>
      <c r="E798" s="67" t="s">
        <v>1564</v>
      </c>
      <c r="F798" s="28" t="s">
        <v>636</v>
      </c>
      <c r="G798" s="67" t="s">
        <v>1562</v>
      </c>
      <c r="H798" s="28" t="s">
        <v>653</v>
      </c>
      <c r="I798" s="28" t="s">
        <v>672</v>
      </c>
      <c r="J798" s="67" t="s">
        <v>1565</v>
      </c>
    </row>
    <row r="799" ht="42" customHeight="1" spans="1:10">
      <c r="A799" s="182" t="s">
        <v>538</v>
      </c>
      <c r="B799" s="28" t="s">
        <v>1546</v>
      </c>
      <c r="C799" s="28" t="s">
        <v>668</v>
      </c>
      <c r="D799" s="28" t="s">
        <v>676</v>
      </c>
      <c r="E799" s="67" t="s">
        <v>854</v>
      </c>
      <c r="F799" s="28" t="s">
        <v>636</v>
      </c>
      <c r="G799" s="67" t="s">
        <v>716</v>
      </c>
      <c r="H799" s="28" t="s">
        <v>653</v>
      </c>
      <c r="I799" s="28" t="s">
        <v>672</v>
      </c>
      <c r="J799" s="67" t="s">
        <v>717</v>
      </c>
    </row>
    <row r="800" ht="42" customHeight="1" spans="1:10">
      <c r="A800" s="182" t="s">
        <v>538</v>
      </c>
      <c r="B800" s="28" t="s">
        <v>1546</v>
      </c>
      <c r="C800" s="28" t="s">
        <v>679</v>
      </c>
      <c r="D800" s="28" t="s">
        <v>680</v>
      </c>
      <c r="E800" s="67" t="s">
        <v>680</v>
      </c>
      <c r="F800" s="28" t="s">
        <v>621</v>
      </c>
      <c r="G800" s="67" t="s">
        <v>626</v>
      </c>
      <c r="H800" s="28" t="s">
        <v>622</v>
      </c>
      <c r="I800" s="28" t="s">
        <v>623</v>
      </c>
      <c r="J800" s="67" t="s">
        <v>757</v>
      </c>
    </row>
    <row r="801" ht="42" customHeight="1" spans="1:10">
      <c r="A801" s="182" t="s">
        <v>467</v>
      </c>
      <c r="B801" s="28" t="s">
        <v>617</v>
      </c>
      <c r="C801" s="28" t="s">
        <v>618</v>
      </c>
      <c r="D801" s="28" t="s">
        <v>619</v>
      </c>
      <c r="E801" s="67" t="s">
        <v>620</v>
      </c>
      <c r="F801" s="28" t="s">
        <v>621</v>
      </c>
      <c r="G801" s="67" t="s">
        <v>626</v>
      </c>
      <c r="H801" s="28" t="s">
        <v>622</v>
      </c>
      <c r="I801" s="28" t="s">
        <v>623</v>
      </c>
      <c r="J801" s="67" t="s">
        <v>624</v>
      </c>
    </row>
    <row r="802" ht="42" customHeight="1" spans="1:10">
      <c r="A802" s="182" t="s">
        <v>467</v>
      </c>
      <c r="B802" s="28" t="s">
        <v>617</v>
      </c>
      <c r="C802" s="28" t="s">
        <v>618</v>
      </c>
      <c r="D802" s="28" t="s">
        <v>619</v>
      </c>
      <c r="E802" s="67" t="s">
        <v>625</v>
      </c>
      <c r="F802" s="28" t="s">
        <v>621</v>
      </c>
      <c r="G802" s="67" t="s">
        <v>626</v>
      </c>
      <c r="H802" s="28" t="s">
        <v>622</v>
      </c>
      <c r="I802" s="28" t="s">
        <v>623</v>
      </c>
      <c r="J802" s="67" t="s">
        <v>625</v>
      </c>
    </row>
    <row r="803" ht="42" customHeight="1" spans="1:10">
      <c r="A803" s="182" t="s">
        <v>467</v>
      </c>
      <c r="B803" s="28" t="s">
        <v>617</v>
      </c>
      <c r="C803" s="28" t="s">
        <v>618</v>
      </c>
      <c r="D803" s="28" t="s">
        <v>619</v>
      </c>
      <c r="E803" s="67" t="s">
        <v>627</v>
      </c>
      <c r="F803" s="28" t="s">
        <v>621</v>
      </c>
      <c r="G803" s="67" t="s">
        <v>626</v>
      </c>
      <c r="H803" s="28" t="s">
        <v>622</v>
      </c>
      <c r="I803" s="28" t="s">
        <v>623</v>
      </c>
      <c r="J803" s="67" t="s">
        <v>627</v>
      </c>
    </row>
    <row r="804" ht="42" customHeight="1" spans="1:10">
      <c r="A804" s="182" t="s">
        <v>467</v>
      </c>
      <c r="B804" s="28" t="s">
        <v>617</v>
      </c>
      <c r="C804" s="28" t="s">
        <v>618</v>
      </c>
      <c r="D804" s="28" t="s">
        <v>619</v>
      </c>
      <c r="E804" s="67" t="s">
        <v>628</v>
      </c>
      <c r="F804" s="28" t="s">
        <v>621</v>
      </c>
      <c r="G804" s="67" t="s">
        <v>626</v>
      </c>
      <c r="H804" s="28" t="s">
        <v>622</v>
      </c>
      <c r="I804" s="28" t="s">
        <v>623</v>
      </c>
      <c r="J804" s="67" t="s">
        <v>629</v>
      </c>
    </row>
    <row r="805" ht="42" customHeight="1" spans="1:10">
      <c r="A805" s="182" t="s">
        <v>467</v>
      </c>
      <c r="B805" s="28" t="s">
        <v>617</v>
      </c>
      <c r="C805" s="28" t="s">
        <v>618</v>
      </c>
      <c r="D805" s="28" t="s">
        <v>619</v>
      </c>
      <c r="E805" s="67" t="s">
        <v>630</v>
      </c>
      <c r="F805" s="28" t="s">
        <v>621</v>
      </c>
      <c r="G805" s="67" t="s">
        <v>631</v>
      </c>
      <c r="H805" s="28" t="s">
        <v>622</v>
      </c>
      <c r="I805" s="28" t="s">
        <v>623</v>
      </c>
      <c r="J805" s="67" t="s">
        <v>632</v>
      </c>
    </row>
    <row r="806" ht="42" customHeight="1" spans="1:10">
      <c r="A806" s="182" t="s">
        <v>467</v>
      </c>
      <c r="B806" s="28" t="s">
        <v>617</v>
      </c>
      <c r="C806" s="28" t="s">
        <v>618</v>
      </c>
      <c r="D806" s="28" t="s">
        <v>619</v>
      </c>
      <c r="E806" s="67" t="s">
        <v>633</v>
      </c>
      <c r="F806" s="28" t="s">
        <v>621</v>
      </c>
      <c r="G806" s="67" t="s">
        <v>634</v>
      </c>
      <c r="H806" s="28" t="s">
        <v>622</v>
      </c>
      <c r="I806" s="28" t="s">
        <v>623</v>
      </c>
      <c r="J806" s="67" t="s">
        <v>633</v>
      </c>
    </row>
    <row r="807" ht="42" customHeight="1" spans="1:10">
      <c r="A807" s="182" t="s">
        <v>467</v>
      </c>
      <c r="B807" s="28" t="s">
        <v>617</v>
      </c>
      <c r="C807" s="28" t="s">
        <v>618</v>
      </c>
      <c r="D807" s="28" t="s">
        <v>619</v>
      </c>
      <c r="E807" s="67" t="s">
        <v>635</v>
      </c>
      <c r="F807" s="28" t="s">
        <v>636</v>
      </c>
      <c r="G807" s="67" t="s">
        <v>637</v>
      </c>
      <c r="H807" s="28" t="s">
        <v>638</v>
      </c>
      <c r="I807" s="28" t="s">
        <v>623</v>
      </c>
      <c r="J807" s="67" t="s">
        <v>639</v>
      </c>
    </row>
    <row r="808" ht="42" customHeight="1" spans="1:10">
      <c r="A808" s="182" t="s">
        <v>467</v>
      </c>
      <c r="B808" s="28" t="s">
        <v>617</v>
      </c>
      <c r="C808" s="28" t="s">
        <v>618</v>
      </c>
      <c r="D808" s="28" t="s">
        <v>619</v>
      </c>
      <c r="E808" s="67" t="s">
        <v>640</v>
      </c>
      <c r="F808" s="28" t="s">
        <v>636</v>
      </c>
      <c r="G808" s="67" t="s">
        <v>641</v>
      </c>
      <c r="H808" s="28" t="s">
        <v>638</v>
      </c>
      <c r="I808" s="28" t="s">
        <v>623</v>
      </c>
      <c r="J808" s="67" t="s">
        <v>642</v>
      </c>
    </row>
    <row r="809" ht="42" customHeight="1" spans="1:10">
      <c r="A809" s="182" t="s">
        <v>467</v>
      </c>
      <c r="B809" s="28" t="s">
        <v>617</v>
      </c>
      <c r="C809" s="28" t="s">
        <v>618</v>
      </c>
      <c r="D809" s="28" t="s">
        <v>619</v>
      </c>
      <c r="E809" s="67" t="s">
        <v>643</v>
      </c>
      <c r="F809" s="28" t="s">
        <v>621</v>
      </c>
      <c r="G809" s="67" t="s">
        <v>626</v>
      </c>
      <c r="H809" s="28" t="s">
        <v>622</v>
      </c>
      <c r="I809" s="28" t="s">
        <v>623</v>
      </c>
      <c r="J809" s="67" t="s">
        <v>643</v>
      </c>
    </row>
    <row r="810" ht="42" customHeight="1" spans="1:10">
      <c r="A810" s="182" t="s">
        <v>467</v>
      </c>
      <c r="B810" s="28" t="s">
        <v>617</v>
      </c>
      <c r="C810" s="28" t="s">
        <v>618</v>
      </c>
      <c r="D810" s="28" t="s">
        <v>619</v>
      </c>
      <c r="E810" s="67" t="s">
        <v>644</v>
      </c>
      <c r="F810" s="28" t="s">
        <v>621</v>
      </c>
      <c r="G810" s="67" t="s">
        <v>645</v>
      </c>
      <c r="H810" s="28" t="s">
        <v>622</v>
      </c>
      <c r="I810" s="28" t="s">
        <v>623</v>
      </c>
      <c r="J810" s="67" t="s">
        <v>646</v>
      </c>
    </row>
    <row r="811" ht="42" customHeight="1" spans="1:10">
      <c r="A811" s="182" t="s">
        <v>467</v>
      </c>
      <c r="B811" s="28" t="s">
        <v>617</v>
      </c>
      <c r="C811" s="28" t="s">
        <v>618</v>
      </c>
      <c r="D811" s="28" t="s">
        <v>619</v>
      </c>
      <c r="E811" s="67" t="s">
        <v>647</v>
      </c>
      <c r="F811" s="28" t="s">
        <v>621</v>
      </c>
      <c r="G811" s="67" t="s">
        <v>645</v>
      </c>
      <c r="H811" s="28" t="s">
        <v>622</v>
      </c>
      <c r="I811" s="28" t="s">
        <v>623</v>
      </c>
      <c r="J811" s="67" t="s">
        <v>648</v>
      </c>
    </row>
    <row r="812" ht="42" customHeight="1" spans="1:10">
      <c r="A812" s="182" t="s">
        <v>467</v>
      </c>
      <c r="B812" s="28" t="s">
        <v>617</v>
      </c>
      <c r="C812" s="28" t="s">
        <v>618</v>
      </c>
      <c r="D812" s="28" t="s">
        <v>619</v>
      </c>
      <c r="E812" s="67" t="s">
        <v>649</v>
      </c>
      <c r="F812" s="28" t="s">
        <v>621</v>
      </c>
      <c r="G812" s="67" t="s">
        <v>626</v>
      </c>
      <c r="H812" s="28" t="s">
        <v>622</v>
      </c>
      <c r="I812" s="28" t="s">
        <v>623</v>
      </c>
      <c r="J812" s="67" t="s">
        <v>650</v>
      </c>
    </row>
    <row r="813" ht="42" customHeight="1" spans="1:10">
      <c r="A813" s="182" t="s">
        <v>467</v>
      </c>
      <c r="B813" s="28" t="s">
        <v>617</v>
      </c>
      <c r="C813" s="28" t="s">
        <v>618</v>
      </c>
      <c r="D813" s="28" t="s">
        <v>619</v>
      </c>
      <c r="E813" s="67" t="s">
        <v>651</v>
      </c>
      <c r="F813" s="28" t="s">
        <v>636</v>
      </c>
      <c r="G813" s="67" t="s">
        <v>652</v>
      </c>
      <c r="H813" s="28" t="s">
        <v>653</v>
      </c>
      <c r="I813" s="28" t="s">
        <v>623</v>
      </c>
      <c r="J813" s="67" t="s">
        <v>654</v>
      </c>
    </row>
    <row r="814" ht="42" customHeight="1" spans="1:10">
      <c r="A814" s="182" t="s">
        <v>467</v>
      </c>
      <c r="B814" s="28" t="s">
        <v>617</v>
      </c>
      <c r="C814" s="28" t="s">
        <v>618</v>
      </c>
      <c r="D814" s="28" t="s">
        <v>655</v>
      </c>
      <c r="E814" s="67" t="s">
        <v>656</v>
      </c>
      <c r="F814" s="28" t="s">
        <v>621</v>
      </c>
      <c r="G814" s="67" t="s">
        <v>657</v>
      </c>
      <c r="H814" s="28" t="s">
        <v>622</v>
      </c>
      <c r="I814" s="28" t="s">
        <v>623</v>
      </c>
      <c r="J814" s="67" t="s">
        <v>658</v>
      </c>
    </row>
    <row r="815" ht="42" customHeight="1" spans="1:10">
      <c r="A815" s="182" t="s">
        <v>467</v>
      </c>
      <c r="B815" s="28" t="s">
        <v>617</v>
      </c>
      <c r="C815" s="28" t="s">
        <v>618</v>
      </c>
      <c r="D815" s="28" t="s">
        <v>655</v>
      </c>
      <c r="E815" s="67" t="s">
        <v>659</v>
      </c>
      <c r="F815" s="28" t="s">
        <v>621</v>
      </c>
      <c r="G815" s="67" t="s">
        <v>645</v>
      </c>
      <c r="H815" s="28" t="s">
        <v>622</v>
      </c>
      <c r="I815" s="28" t="s">
        <v>623</v>
      </c>
      <c r="J815" s="67" t="s">
        <v>660</v>
      </c>
    </row>
    <row r="816" ht="42" customHeight="1" spans="1:10">
      <c r="A816" s="182" t="s">
        <v>467</v>
      </c>
      <c r="B816" s="28" t="s">
        <v>617</v>
      </c>
      <c r="C816" s="28" t="s">
        <v>618</v>
      </c>
      <c r="D816" s="28" t="s">
        <v>655</v>
      </c>
      <c r="E816" s="67" t="s">
        <v>661</v>
      </c>
      <c r="F816" s="28" t="s">
        <v>621</v>
      </c>
      <c r="G816" s="67" t="s">
        <v>645</v>
      </c>
      <c r="H816" s="28" t="s">
        <v>622</v>
      </c>
      <c r="I816" s="28" t="s">
        <v>623</v>
      </c>
      <c r="J816" s="67" t="s">
        <v>662</v>
      </c>
    </row>
    <row r="817" ht="42" customHeight="1" spans="1:10">
      <c r="A817" s="182" t="s">
        <v>467</v>
      </c>
      <c r="B817" s="28" t="s">
        <v>617</v>
      </c>
      <c r="C817" s="28" t="s">
        <v>618</v>
      </c>
      <c r="D817" s="28" t="s">
        <v>655</v>
      </c>
      <c r="E817" s="67" t="s">
        <v>663</v>
      </c>
      <c r="F817" s="28" t="s">
        <v>621</v>
      </c>
      <c r="G817" s="67" t="s">
        <v>657</v>
      </c>
      <c r="H817" s="28" t="s">
        <v>622</v>
      </c>
      <c r="I817" s="28" t="s">
        <v>623</v>
      </c>
      <c r="J817" s="67" t="s">
        <v>664</v>
      </c>
    </row>
    <row r="818" ht="42" customHeight="1" spans="1:10">
      <c r="A818" s="182" t="s">
        <v>467</v>
      </c>
      <c r="B818" s="28" t="s">
        <v>617</v>
      </c>
      <c r="C818" s="28" t="s">
        <v>618</v>
      </c>
      <c r="D818" s="28" t="s">
        <v>655</v>
      </c>
      <c r="E818" s="67" t="s">
        <v>665</v>
      </c>
      <c r="F818" s="28" t="s">
        <v>621</v>
      </c>
      <c r="G818" s="67" t="s">
        <v>666</v>
      </c>
      <c r="H818" s="28" t="s">
        <v>622</v>
      </c>
      <c r="I818" s="28" t="s">
        <v>623</v>
      </c>
      <c r="J818" s="67" t="s">
        <v>667</v>
      </c>
    </row>
    <row r="819" ht="42" customHeight="1" spans="1:10">
      <c r="A819" s="182" t="s">
        <v>467</v>
      </c>
      <c r="B819" s="28" t="s">
        <v>617</v>
      </c>
      <c r="C819" s="28" t="s">
        <v>668</v>
      </c>
      <c r="D819" s="28" t="s">
        <v>669</v>
      </c>
      <c r="E819" s="67" t="s">
        <v>670</v>
      </c>
      <c r="F819" s="28" t="s">
        <v>636</v>
      </c>
      <c r="G819" s="67" t="s">
        <v>671</v>
      </c>
      <c r="H819" s="28" t="s">
        <v>653</v>
      </c>
      <c r="I819" s="28" t="s">
        <v>672</v>
      </c>
      <c r="J819" s="67" t="s">
        <v>670</v>
      </c>
    </row>
    <row r="820" ht="42" customHeight="1" spans="1:10">
      <c r="A820" s="182" t="s">
        <v>467</v>
      </c>
      <c r="B820" s="28" t="s">
        <v>617</v>
      </c>
      <c r="C820" s="28" t="s">
        <v>668</v>
      </c>
      <c r="D820" s="28" t="s">
        <v>669</v>
      </c>
      <c r="E820" s="67" t="s">
        <v>673</v>
      </c>
      <c r="F820" s="28" t="s">
        <v>636</v>
      </c>
      <c r="G820" s="67" t="s">
        <v>674</v>
      </c>
      <c r="H820" s="28" t="s">
        <v>653</v>
      </c>
      <c r="I820" s="28" t="s">
        <v>623</v>
      </c>
      <c r="J820" s="67" t="s">
        <v>675</v>
      </c>
    </row>
    <row r="821" ht="42" customHeight="1" spans="1:10">
      <c r="A821" s="182" t="s">
        <v>467</v>
      </c>
      <c r="B821" s="28" t="s">
        <v>617</v>
      </c>
      <c r="C821" s="28" t="s">
        <v>668</v>
      </c>
      <c r="D821" s="28" t="s">
        <v>676</v>
      </c>
      <c r="E821" s="67" t="s">
        <v>677</v>
      </c>
      <c r="F821" s="28" t="s">
        <v>621</v>
      </c>
      <c r="G821" s="67" t="s">
        <v>674</v>
      </c>
      <c r="H821" s="28" t="s">
        <v>653</v>
      </c>
      <c r="I821" s="28" t="s">
        <v>672</v>
      </c>
      <c r="J821" s="67" t="s">
        <v>678</v>
      </c>
    </row>
    <row r="822" ht="42" customHeight="1" spans="1:10">
      <c r="A822" s="182" t="s">
        <v>467</v>
      </c>
      <c r="B822" s="28" t="s">
        <v>617</v>
      </c>
      <c r="C822" s="28" t="s">
        <v>679</v>
      </c>
      <c r="D822" s="28" t="s">
        <v>680</v>
      </c>
      <c r="E822" s="67" t="s">
        <v>680</v>
      </c>
      <c r="F822" s="28" t="s">
        <v>636</v>
      </c>
      <c r="G822" s="67" t="s">
        <v>645</v>
      </c>
      <c r="H822" s="28" t="s">
        <v>622</v>
      </c>
      <c r="I822" s="28" t="s">
        <v>623</v>
      </c>
      <c r="J822" s="67" t="s">
        <v>681</v>
      </c>
    </row>
    <row r="823" ht="42" customHeight="1" spans="1:10">
      <c r="A823" s="181" t="s">
        <v>97</v>
      </c>
      <c r="B823" s="32"/>
      <c r="C823" s="32"/>
      <c r="D823" s="32"/>
      <c r="E823" s="32"/>
      <c r="F823" s="32"/>
      <c r="G823" s="32"/>
      <c r="H823" s="32"/>
      <c r="I823" s="32"/>
      <c r="J823" s="32"/>
    </row>
    <row r="824" ht="42" customHeight="1" spans="1:10">
      <c r="A824" s="182" t="s">
        <v>603</v>
      </c>
      <c r="B824" s="28" t="s">
        <v>1566</v>
      </c>
      <c r="C824" s="28" t="s">
        <v>618</v>
      </c>
      <c r="D824" s="28" t="s">
        <v>619</v>
      </c>
      <c r="E824" s="67" t="s">
        <v>1567</v>
      </c>
      <c r="F824" s="28" t="s">
        <v>621</v>
      </c>
      <c r="G824" s="67" t="s">
        <v>1461</v>
      </c>
      <c r="H824" s="28" t="s">
        <v>638</v>
      </c>
      <c r="I824" s="28" t="s">
        <v>623</v>
      </c>
      <c r="J824" s="67" t="s">
        <v>742</v>
      </c>
    </row>
    <row r="825" ht="42" customHeight="1" spans="1:10">
      <c r="A825" s="182" t="s">
        <v>603</v>
      </c>
      <c r="B825" s="28" t="s">
        <v>1566</v>
      </c>
      <c r="C825" s="28" t="s">
        <v>618</v>
      </c>
      <c r="D825" s="28" t="s">
        <v>701</v>
      </c>
      <c r="E825" s="67" t="s">
        <v>702</v>
      </c>
      <c r="F825" s="28" t="s">
        <v>636</v>
      </c>
      <c r="G825" s="67" t="s">
        <v>703</v>
      </c>
      <c r="H825" s="28" t="s">
        <v>653</v>
      </c>
      <c r="I825" s="28" t="s">
        <v>672</v>
      </c>
      <c r="J825" s="67" t="s">
        <v>702</v>
      </c>
    </row>
    <row r="826" ht="42" customHeight="1" spans="1:10">
      <c r="A826" s="182" t="s">
        <v>603</v>
      </c>
      <c r="B826" s="28" t="s">
        <v>1566</v>
      </c>
      <c r="C826" s="28" t="s">
        <v>618</v>
      </c>
      <c r="D826" s="28" t="s">
        <v>707</v>
      </c>
      <c r="E826" s="67" t="s">
        <v>708</v>
      </c>
      <c r="F826" s="28" t="s">
        <v>694</v>
      </c>
      <c r="G826" s="67" t="s">
        <v>1568</v>
      </c>
      <c r="H826" s="28" t="s">
        <v>710</v>
      </c>
      <c r="I826" s="28" t="s">
        <v>672</v>
      </c>
      <c r="J826" s="67" t="s">
        <v>702</v>
      </c>
    </row>
    <row r="827" ht="42" customHeight="1" spans="1:10">
      <c r="A827" s="182" t="s">
        <v>603</v>
      </c>
      <c r="B827" s="28" t="s">
        <v>1566</v>
      </c>
      <c r="C827" s="28" t="s">
        <v>668</v>
      </c>
      <c r="D827" s="28" t="s">
        <v>676</v>
      </c>
      <c r="E827" s="67" t="s">
        <v>755</v>
      </c>
      <c r="F827" s="28" t="s">
        <v>636</v>
      </c>
      <c r="G827" s="67" t="s">
        <v>674</v>
      </c>
      <c r="H827" s="28" t="s">
        <v>653</v>
      </c>
      <c r="I827" s="28" t="s">
        <v>672</v>
      </c>
      <c r="J827" s="67" t="s">
        <v>755</v>
      </c>
    </row>
    <row r="828" ht="42" customHeight="1" spans="1:10">
      <c r="A828" s="182" t="s">
        <v>603</v>
      </c>
      <c r="B828" s="28" t="s">
        <v>1566</v>
      </c>
      <c r="C828" s="28" t="s">
        <v>679</v>
      </c>
      <c r="D828" s="28" t="s">
        <v>680</v>
      </c>
      <c r="E828" s="67" t="s">
        <v>680</v>
      </c>
      <c r="F828" s="28" t="s">
        <v>621</v>
      </c>
      <c r="G828" s="67" t="s">
        <v>666</v>
      </c>
      <c r="H828" s="28" t="s">
        <v>622</v>
      </c>
      <c r="I828" s="28" t="s">
        <v>623</v>
      </c>
      <c r="J828" s="67" t="s">
        <v>680</v>
      </c>
    </row>
    <row r="829" ht="42" customHeight="1" spans="1:10">
      <c r="A829" s="182" t="s">
        <v>599</v>
      </c>
      <c r="B829" s="28" t="s">
        <v>1569</v>
      </c>
      <c r="C829" s="28" t="s">
        <v>618</v>
      </c>
      <c r="D829" s="28" t="s">
        <v>619</v>
      </c>
      <c r="E829" s="67" t="s">
        <v>1570</v>
      </c>
      <c r="F829" s="28" t="s">
        <v>636</v>
      </c>
      <c r="G829" s="67" t="s">
        <v>1048</v>
      </c>
      <c r="H829" s="28" t="s">
        <v>1120</v>
      </c>
      <c r="I829" s="28" t="s">
        <v>623</v>
      </c>
      <c r="J829" s="67" t="s">
        <v>1570</v>
      </c>
    </row>
    <row r="830" ht="42" customHeight="1" spans="1:10">
      <c r="A830" s="182" t="s">
        <v>599</v>
      </c>
      <c r="B830" s="28" t="s">
        <v>1569</v>
      </c>
      <c r="C830" s="28" t="s">
        <v>618</v>
      </c>
      <c r="D830" s="28" t="s">
        <v>619</v>
      </c>
      <c r="E830" s="67" t="s">
        <v>1491</v>
      </c>
      <c r="F830" s="28" t="s">
        <v>636</v>
      </c>
      <c r="G830" s="67" t="s">
        <v>1571</v>
      </c>
      <c r="H830" s="28" t="s">
        <v>1120</v>
      </c>
      <c r="I830" s="28" t="s">
        <v>623</v>
      </c>
      <c r="J830" s="67" t="s">
        <v>1491</v>
      </c>
    </row>
    <row r="831" ht="42" customHeight="1" spans="1:10">
      <c r="A831" s="182" t="s">
        <v>599</v>
      </c>
      <c r="B831" s="28" t="s">
        <v>1569</v>
      </c>
      <c r="C831" s="28" t="s">
        <v>618</v>
      </c>
      <c r="D831" s="28" t="s">
        <v>619</v>
      </c>
      <c r="E831" s="67" t="s">
        <v>1489</v>
      </c>
      <c r="F831" s="28" t="s">
        <v>636</v>
      </c>
      <c r="G831" s="67" t="s">
        <v>1572</v>
      </c>
      <c r="H831" s="28" t="s">
        <v>1120</v>
      </c>
      <c r="I831" s="28" t="s">
        <v>623</v>
      </c>
      <c r="J831" s="67" t="s">
        <v>1489</v>
      </c>
    </row>
    <row r="832" ht="42" customHeight="1" spans="1:10">
      <c r="A832" s="182" t="s">
        <v>599</v>
      </c>
      <c r="B832" s="28" t="s">
        <v>1569</v>
      </c>
      <c r="C832" s="28" t="s">
        <v>618</v>
      </c>
      <c r="D832" s="28" t="s">
        <v>655</v>
      </c>
      <c r="E832" s="67" t="s">
        <v>1497</v>
      </c>
      <c r="F832" s="28" t="s">
        <v>636</v>
      </c>
      <c r="G832" s="67" t="s">
        <v>697</v>
      </c>
      <c r="H832" s="28" t="s">
        <v>622</v>
      </c>
      <c r="I832" s="28" t="s">
        <v>623</v>
      </c>
      <c r="J832" s="67" t="s">
        <v>1573</v>
      </c>
    </row>
    <row r="833" ht="42" customHeight="1" spans="1:10">
      <c r="A833" s="182" t="s">
        <v>599</v>
      </c>
      <c r="B833" s="28" t="s">
        <v>1569</v>
      </c>
      <c r="C833" s="28" t="s">
        <v>618</v>
      </c>
      <c r="D833" s="28" t="s">
        <v>655</v>
      </c>
      <c r="E833" s="67" t="s">
        <v>1493</v>
      </c>
      <c r="F833" s="28" t="s">
        <v>621</v>
      </c>
      <c r="G833" s="67" t="s">
        <v>697</v>
      </c>
      <c r="H833" s="28" t="s">
        <v>622</v>
      </c>
      <c r="I833" s="28" t="s">
        <v>623</v>
      </c>
      <c r="J833" s="67" t="s">
        <v>1574</v>
      </c>
    </row>
    <row r="834" ht="42" customHeight="1" spans="1:10">
      <c r="A834" s="182" t="s">
        <v>599</v>
      </c>
      <c r="B834" s="28" t="s">
        <v>1569</v>
      </c>
      <c r="C834" s="28" t="s">
        <v>618</v>
      </c>
      <c r="D834" s="28" t="s">
        <v>655</v>
      </c>
      <c r="E834" s="67" t="s">
        <v>1495</v>
      </c>
      <c r="F834" s="28" t="s">
        <v>621</v>
      </c>
      <c r="G834" s="67" t="s">
        <v>697</v>
      </c>
      <c r="H834" s="28" t="s">
        <v>622</v>
      </c>
      <c r="I834" s="28" t="s">
        <v>623</v>
      </c>
      <c r="J834" s="67" t="s">
        <v>1575</v>
      </c>
    </row>
    <row r="835" ht="42" customHeight="1" spans="1:10">
      <c r="A835" s="182" t="s">
        <v>599</v>
      </c>
      <c r="B835" s="28" t="s">
        <v>1569</v>
      </c>
      <c r="C835" s="28" t="s">
        <v>618</v>
      </c>
      <c r="D835" s="28" t="s">
        <v>701</v>
      </c>
      <c r="E835" s="67" t="s">
        <v>702</v>
      </c>
      <c r="F835" s="28" t="s">
        <v>636</v>
      </c>
      <c r="G835" s="67">
        <v>1</v>
      </c>
      <c r="H835" s="28" t="s">
        <v>774</v>
      </c>
      <c r="I835" s="28" t="s">
        <v>623</v>
      </c>
      <c r="J835" s="67" t="s">
        <v>702</v>
      </c>
    </row>
    <row r="836" ht="42" customHeight="1" spans="1:10">
      <c r="A836" s="182" t="s">
        <v>599</v>
      </c>
      <c r="B836" s="28" t="s">
        <v>1569</v>
      </c>
      <c r="C836" s="28" t="s">
        <v>618</v>
      </c>
      <c r="D836" s="28" t="s">
        <v>707</v>
      </c>
      <c r="E836" s="67" t="s">
        <v>708</v>
      </c>
      <c r="F836" s="28" t="s">
        <v>694</v>
      </c>
      <c r="G836" s="67" t="s">
        <v>1237</v>
      </c>
      <c r="H836" s="28" t="s">
        <v>710</v>
      </c>
      <c r="I836" s="28" t="s">
        <v>623</v>
      </c>
      <c r="J836" s="67" t="s">
        <v>1576</v>
      </c>
    </row>
    <row r="837" ht="42" customHeight="1" spans="1:10">
      <c r="A837" s="182" t="s">
        <v>599</v>
      </c>
      <c r="B837" s="28" t="s">
        <v>1569</v>
      </c>
      <c r="C837" s="28" t="s">
        <v>668</v>
      </c>
      <c r="D837" s="28" t="s">
        <v>725</v>
      </c>
      <c r="E837" s="67" t="s">
        <v>726</v>
      </c>
      <c r="F837" s="28" t="s">
        <v>636</v>
      </c>
      <c r="G837" s="67" t="s">
        <v>727</v>
      </c>
      <c r="H837" s="28" t="s">
        <v>653</v>
      </c>
      <c r="I837" s="28" t="s">
        <v>672</v>
      </c>
      <c r="J837" s="67" t="s">
        <v>728</v>
      </c>
    </row>
    <row r="838" ht="42" customHeight="1" spans="1:10">
      <c r="A838" s="182" t="s">
        <v>599</v>
      </c>
      <c r="B838" s="28" t="s">
        <v>1569</v>
      </c>
      <c r="C838" s="28" t="s">
        <v>668</v>
      </c>
      <c r="D838" s="28" t="s">
        <v>669</v>
      </c>
      <c r="E838" s="67" t="s">
        <v>729</v>
      </c>
      <c r="F838" s="28" t="s">
        <v>636</v>
      </c>
      <c r="G838" s="67" t="s">
        <v>730</v>
      </c>
      <c r="H838" s="28" t="s">
        <v>653</v>
      </c>
      <c r="I838" s="28" t="s">
        <v>672</v>
      </c>
      <c r="J838" s="67" t="s">
        <v>729</v>
      </c>
    </row>
    <row r="839" ht="42" customHeight="1" spans="1:10">
      <c r="A839" s="182" t="s">
        <v>599</v>
      </c>
      <c r="B839" s="28" t="s">
        <v>1569</v>
      </c>
      <c r="C839" s="28" t="s">
        <v>668</v>
      </c>
      <c r="D839" s="28" t="s">
        <v>676</v>
      </c>
      <c r="E839" s="67" t="s">
        <v>740</v>
      </c>
      <c r="F839" s="28" t="s">
        <v>636</v>
      </c>
      <c r="G839" s="67" t="s">
        <v>730</v>
      </c>
      <c r="H839" s="28" t="s">
        <v>653</v>
      </c>
      <c r="I839" s="28" t="s">
        <v>672</v>
      </c>
      <c r="J839" s="67" t="s">
        <v>740</v>
      </c>
    </row>
    <row r="840" ht="42" customHeight="1" spans="1:10">
      <c r="A840" s="182" t="s">
        <v>599</v>
      </c>
      <c r="B840" s="28" t="s">
        <v>1569</v>
      </c>
      <c r="C840" s="28" t="s">
        <v>679</v>
      </c>
      <c r="D840" s="28" t="s">
        <v>680</v>
      </c>
      <c r="E840" s="67" t="s">
        <v>1322</v>
      </c>
      <c r="F840" s="28" t="s">
        <v>621</v>
      </c>
      <c r="G840" s="67" t="s">
        <v>666</v>
      </c>
      <c r="H840" s="28" t="s">
        <v>622</v>
      </c>
      <c r="I840" s="28" t="s">
        <v>623</v>
      </c>
      <c r="J840" s="67" t="s">
        <v>1577</v>
      </c>
    </row>
    <row r="841" ht="42" customHeight="1" spans="1:10">
      <c r="A841" s="182" t="s">
        <v>425</v>
      </c>
      <c r="B841" s="28" t="s">
        <v>993</v>
      </c>
      <c r="C841" s="28" t="s">
        <v>618</v>
      </c>
      <c r="D841" s="28" t="s">
        <v>619</v>
      </c>
      <c r="E841" s="67" t="s">
        <v>994</v>
      </c>
      <c r="F841" s="28" t="s">
        <v>636</v>
      </c>
      <c r="G841" s="67" t="s">
        <v>995</v>
      </c>
      <c r="H841" s="28" t="s">
        <v>638</v>
      </c>
      <c r="I841" s="28" t="s">
        <v>623</v>
      </c>
      <c r="J841" s="67" t="s">
        <v>996</v>
      </c>
    </row>
    <row r="842" ht="42" customHeight="1" spans="1:10">
      <c r="A842" s="182" t="s">
        <v>425</v>
      </c>
      <c r="B842" s="28" t="s">
        <v>993</v>
      </c>
      <c r="C842" s="28" t="s">
        <v>668</v>
      </c>
      <c r="D842" s="28" t="s">
        <v>669</v>
      </c>
      <c r="E842" s="67" t="s">
        <v>858</v>
      </c>
      <c r="F842" s="28" t="s">
        <v>636</v>
      </c>
      <c r="G842" s="67" t="s">
        <v>859</v>
      </c>
      <c r="H842" s="28" t="s">
        <v>653</v>
      </c>
      <c r="I842" s="28" t="s">
        <v>672</v>
      </c>
      <c r="J842" s="67" t="s">
        <v>860</v>
      </c>
    </row>
    <row r="843" ht="42" customHeight="1" spans="1:10">
      <c r="A843" s="182" t="s">
        <v>425</v>
      </c>
      <c r="B843" s="28" t="s">
        <v>993</v>
      </c>
      <c r="C843" s="28" t="s">
        <v>679</v>
      </c>
      <c r="D843" s="28" t="s">
        <v>680</v>
      </c>
      <c r="E843" s="67" t="s">
        <v>863</v>
      </c>
      <c r="F843" s="28" t="s">
        <v>621</v>
      </c>
      <c r="G843" s="67" t="s">
        <v>626</v>
      </c>
      <c r="H843" s="28" t="s">
        <v>622</v>
      </c>
      <c r="I843" s="28" t="s">
        <v>623</v>
      </c>
      <c r="J843" s="67" t="s">
        <v>864</v>
      </c>
    </row>
    <row r="844" ht="42" customHeight="1" spans="1:10">
      <c r="A844" s="182" t="s">
        <v>606</v>
      </c>
      <c r="B844" s="28" t="s">
        <v>1578</v>
      </c>
      <c r="C844" s="28" t="s">
        <v>618</v>
      </c>
      <c r="D844" s="28" t="s">
        <v>619</v>
      </c>
      <c r="E844" s="67" t="s">
        <v>842</v>
      </c>
      <c r="F844" s="28" t="s">
        <v>621</v>
      </c>
      <c r="G844" s="67" t="s">
        <v>1579</v>
      </c>
      <c r="H844" s="28" t="s">
        <v>638</v>
      </c>
      <c r="I844" s="28" t="s">
        <v>623</v>
      </c>
      <c r="J844" s="67" t="s">
        <v>1580</v>
      </c>
    </row>
    <row r="845" ht="42" customHeight="1" spans="1:10">
      <c r="A845" s="182" t="s">
        <v>606</v>
      </c>
      <c r="B845" s="28" t="s">
        <v>1578</v>
      </c>
      <c r="C845" s="28" t="s">
        <v>618</v>
      </c>
      <c r="D845" s="28" t="s">
        <v>619</v>
      </c>
      <c r="E845" s="67" t="s">
        <v>846</v>
      </c>
      <c r="F845" s="28" t="s">
        <v>636</v>
      </c>
      <c r="G845" s="67" t="s">
        <v>115</v>
      </c>
      <c r="H845" s="28" t="s">
        <v>847</v>
      </c>
      <c r="I845" s="28" t="s">
        <v>623</v>
      </c>
      <c r="J845" s="67" t="s">
        <v>1580</v>
      </c>
    </row>
    <row r="846" ht="42" customHeight="1" spans="1:10">
      <c r="A846" s="182" t="s">
        <v>606</v>
      </c>
      <c r="B846" s="28" t="s">
        <v>1578</v>
      </c>
      <c r="C846" s="28" t="s">
        <v>618</v>
      </c>
      <c r="D846" s="28" t="s">
        <v>619</v>
      </c>
      <c r="E846" s="67" t="s">
        <v>687</v>
      </c>
      <c r="F846" s="28" t="s">
        <v>621</v>
      </c>
      <c r="G846" s="67" t="s">
        <v>120</v>
      </c>
      <c r="H846" s="28" t="s">
        <v>797</v>
      </c>
      <c r="I846" s="28" t="s">
        <v>623</v>
      </c>
      <c r="J846" s="67" t="s">
        <v>690</v>
      </c>
    </row>
    <row r="847" ht="42" customHeight="1" spans="1:10">
      <c r="A847" s="182" t="s">
        <v>606</v>
      </c>
      <c r="B847" s="28" t="s">
        <v>1578</v>
      </c>
      <c r="C847" s="28" t="s">
        <v>618</v>
      </c>
      <c r="D847" s="28" t="s">
        <v>655</v>
      </c>
      <c r="E847" s="67" t="s">
        <v>691</v>
      </c>
      <c r="F847" s="28" t="s">
        <v>621</v>
      </c>
      <c r="G847" s="67" t="s">
        <v>666</v>
      </c>
      <c r="H847" s="28" t="s">
        <v>622</v>
      </c>
      <c r="I847" s="28" t="s">
        <v>623</v>
      </c>
      <c r="J847" s="67" t="s">
        <v>1581</v>
      </c>
    </row>
    <row r="848" ht="42" customHeight="1" spans="1:10">
      <c r="A848" s="182" t="s">
        <v>606</v>
      </c>
      <c r="B848" s="28" t="s">
        <v>1578</v>
      </c>
      <c r="C848" s="28" t="s">
        <v>618</v>
      </c>
      <c r="D848" s="28" t="s">
        <v>655</v>
      </c>
      <c r="E848" s="67" t="s">
        <v>1471</v>
      </c>
      <c r="F848" s="28" t="s">
        <v>636</v>
      </c>
      <c r="G848" s="67" t="s">
        <v>697</v>
      </c>
      <c r="H848" s="28" t="s">
        <v>622</v>
      </c>
      <c r="I848" s="28" t="s">
        <v>623</v>
      </c>
      <c r="J848" s="67" t="s">
        <v>1582</v>
      </c>
    </row>
    <row r="849" ht="42" customHeight="1" spans="1:10">
      <c r="A849" s="182" t="s">
        <v>606</v>
      </c>
      <c r="B849" s="28" t="s">
        <v>1578</v>
      </c>
      <c r="C849" s="28" t="s">
        <v>618</v>
      </c>
      <c r="D849" s="28" t="s">
        <v>655</v>
      </c>
      <c r="E849" s="67" t="s">
        <v>693</v>
      </c>
      <c r="F849" s="28" t="s">
        <v>694</v>
      </c>
      <c r="G849" s="67" t="s">
        <v>109</v>
      </c>
      <c r="H849" s="28" t="s">
        <v>622</v>
      </c>
      <c r="I849" s="28" t="s">
        <v>623</v>
      </c>
      <c r="J849" s="67" t="s">
        <v>787</v>
      </c>
    </row>
    <row r="850" ht="42" customHeight="1" spans="1:10">
      <c r="A850" s="182" t="s">
        <v>606</v>
      </c>
      <c r="B850" s="28" t="s">
        <v>1578</v>
      </c>
      <c r="C850" s="28" t="s">
        <v>618</v>
      </c>
      <c r="D850" s="28" t="s">
        <v>655</v>
      </c>
      <c r="E850" s="67" t="s">
        <v>801</v>
      </c>
      <c r="F850" s="28" t="s">
        <v>636</v>
      </c>
      <c r="G850" s="67" t="s">
        <v>697</v>
      </c>
      <c r="H850" s="28" t="s">
        <v>622</v>
      </c>
      <c r="I850" s="28" t="s">
        <v>623</v>
      </c>
      <c r="J850" s="67" t="s">
        <v>1583</v>
      </c>
    </row>
    <row r="851" ht="42" customHeight="1" spans="1:10">
      <c r="A851" s="182" t="s">
        <v>606</v>
      </c>
      <c r="B851" s="28" t="s">
        <v>1578</v>
      </c>
      <c r="C851" s="28" t="s">
        <v>618</v>
      </c>
      <c r="D851" s="28" t="s">
        <v>701</v>
      </c>
      <c r="E851" s="67" t="s">
        <v>702</v>
      </c>
      <c r="F851" s="28" t="s">
        <v>636</v>
      </c>
      <c r="G851" s="67" t="s">
        <v>703</v>
      </c>
      <c r="H851" s="28" t="s">
        <v>774</v>
      </c>
      <c r="I851" s="28" t="s">
        <v>623</v>
      </c>
      <c r="J851" s="67" t="s">
        <v>791</v>
      </c>
    </row>
    <row r="852" ht="42" customHeight="1" spans="1:10">
      <c r="A852" s="182" t="s">
        <v>606</v>
      </c>
      <c r="B852" s="28" t="s">
        <v>1578</v>
      </c>
      <c r="C852" s="28" t="s">
        <v>618</v>
      </c>
      <c r="D852" s="28" t="s">
        <v>701</v>
      </c>
      <c r="E852" s="67" t="s">
        <v>1475</v>
      </c>
      <c r="F852" s="28" t="s">
        <v>621</v>
      </c>
      <c r="G852" s="67" t="s">
        <v>666</v>
      </c>
      <c r="H852" s="28" t="s">
        <v>622</v>
      </c>
      <c r="I852" s="28" t="s">
        <v>623</v>
      </c>
      <c r="J852" s="67" t="s">
        <v>1584</v>
      </c>
    </row>
    <row r="853" ht="42" customHeight="1" spans="1:10">
      <c r="A853" s="182" t="s">
        <v>606</v>
      </c>
      <c r="B853" s="28" t="s">
        <v>1578</v>
      </c>
      <c r="C853" s="28" t="s">
        <v>618</v>
      </c>
      <c r="D853" s="28" t="s">
        <v>707</v>
      </c>
      <c r="E853" s="67" t="s">
        <v>708</v>
      </c>
      <c r="F853" s="28" t="s">
        <v>694</v>
      </c>
      <c r="G853" s="67" t="s">
        <v>750</v>
      </c>
      <c r="H853" s="28" t="s">
        <v>710</v>
      </c>
      <c r="I853" s="28" t="s">
        <v>623</v>
      </c>
      <c r="J853" s="67" t="s">
        <v>1585</v>
      </c>
    </row>
    <row r="854" ht="42" customHeight="1" spans="1:10">
      <c r="A854" s="182" t="s">
        <v>606</v>
      </c>
      <c r="B854" s="28" t="s">
        <v>1578</v>
      </c>
      <c r="C854" s="28" t="s">
        <v>668</v>
      </c>
      <c r="D854" s="28" t="s">
        <v>669</v>
      </c>
      <c r="E854" s="67" t="s">
        <v>1376</v>
      </c>
      <c r="F854" s="28" t="s">
        <v>636</v>
      </c>
      <c r="G854" s="67" t="s">
        <v>730</v>
      </c>
      <c r="H854" s="28" t="s">
        <v>653</v>
      </c>
      <c r="I854" s="28" t="s">
        <v>672</v>
      </c>
      <c r="J854" s="67" t="s">
        <v>1377</v>
      </c>
    </row>
    <row r="855" ht="42" customHeight="1" spans="1:10">
      <c r="A855" s="182" t="s">
        <v>606</v>
      </c>
      <c r="B855" s="28" t="s">
        <v>1578</v>
      </c>
      <c r="C855" s="28" t="s">
        <v>668</v>
      </c>
      <c r="D855" s="28" t="s">
        <v>669</v>
      </c>
      <c r="E855" s="67" t="s">
        <v>1586</v>
      </c>
      <c r="F855" s="28" t="s">
        <v>636</v>
      </c>
      <c r="G855" s="67" t="s">
        <v>1587</v>
      </c>
      <c r="H855" s="28" t="s">
        <v>653</v>
      </c>
      <c r="I855" s="28" t="s">
        <v>672</v>
      </c>
      <c r="J855" s="67" t="s">
        <v>1588</v>
      </c>
    </row>
    <row r="856" ht="42" customHeight="1" spans="1:10">
      <c r="A856" s="182" t="s">
        <v>606</v>
      </c>
      <c r="B856" s="28" t="s">
        <v>1578</v>
      </c>
      <c r="C856" s="28" t="s">
        <v>668</v>
      </c>
      <c r="D856" s="28" t="s">
        <v>676</v>
      </c>
      <c r="E856" s="67" t="s">
        <v>1589</v>
      </c>
      <c r="F856" s="28" t="s">
        <v>636</v>
      </c>
      <c r="G856" s="67" t="s">
        <v>1590</v>
      </c>
      <c r="H856" s="28" t="s">
        <v>653</v>
      </c>
      <c r="I856" s="28" t="s">
        <v>672</v>
      </c>
      <c r="J856" s="67" t="s">
        <v>1591</v>
      </c>
    </row>
    <row r="857" ht="42" customHeight="1" spans="1:10">
      <c r="A857" s="182" t="s">
        <v>606</v>
      </c>
      <c r="B857" s="28" t="s">
        <v>1578</v>
      </c>
      <c r="C857" s="28" t="s">
        <v>668</v>
      </c>
      <c r="D857" s="28" t="s">
        <v>676</v>
      </c>
      <c r="E857" s="67" t="s">
        <v>1592</v>
      </c>
      <c r="F857" s="28" t="s">
        <v>636</v>
      </c>
      <c r="G857" s="67" t="s">
        <v>730</v>
      </c>
      <c r="H857" s="28" t="s">
        <v>653</v>
      </c>
      <c r="I857" s="28" t="s">
        <v>672</v>
      </c>
      <c r="J857" s="67" t="s">
        <v>1593</v>
      </c>
    </row>
    <row r="858" ht="42" customHeight="1" spans="1:10">
      <c r="A858" s="182" t="s">
        <v>606</v>
      </c>
      <c r="B858" s="28" t="s">
        <v>1578</v>
      </c>
      <c r="C858" s="28" t="s">
        <v>679</v>
      </c>
      <c r="D858" s="28" t="s">
        <v>680</v>
      </c>
      <c r="E858" s="67" t="s">
        <v>680</v>
      </c>
      <c r="F858" s="28" t="s">
        <v>621</v>
      </c>
      <c r="G858" s="67" t="s">
        <v>666</v>
      </c>
      <c r="H858" s="28" t="s">
        <v>622</v>
      </c>
      <c r="I858" s="28" t="s">
        <v>623</v>
      </c>
      <c r="J858" s="67" t="s">
        <v>757</v>
      </c>
    </row>
    <row r="859" ht="42" customHeight="1" spans="1:10">
      <c r="A859" s="182" t="s">
        <v>467</v>
      </c>
      <c r="B859" s="28" t="s">
        <v>617</v>
      </c>
      <c r="C859" s="28" t="s">
        <v>618</v>
      </c>
      <c r="D859" s="28" t="s">
        <v>619</v>
      </c>
      <c r="E859" s="67" t="s">
        <v>620</v>
      </c>
      <c r="F859" s="28" t="s">
        <v>621</v>
      </c>
      <c r="G859" s="67" t="s">
        <v>626</v>
      </c>
      <c r="H859" s="28" t="s">
        <v>622</v>
      </c>
      <c r="I859" s="28" t="s">
        <v>623</v>
      </c>
      <c r="J859" s="67" t="s">
        <v>624</v>
      </c>
    </row>
    <row r="860" ht="42" customHeight="1" spans="1:10">
      <c r="A860" s="182" t="s">
        <v>467</v>
      </c>
      <c r="B860" s="28" t="s">
        <v>617</v>
      </c>
      <c r="C860" s="28" t="s">
        <v>618</v>
      </c>
      <c r="D860" s="28" t="s">
        <v>619</v>
      </c>
      <c r="E860" s="67" t="s">
        <v>625</v>
      </c>
      <c r="F860" s="28" t="s">
        <v>621</v>
      </c>
      <c r="G860" s="67" t="s">
        <v>626</v>
      </c>
      <c r="H860" s="28" t="s">
        <v>622</v>
      </c>
      <c r="I860" s="28" t="s">
        <v>623</v>
      </c>
      <c r="J860" s="67" t="s">
        <v>625</v>
      </c>
    </row>
    <row r="861" ht="42" customHeight="1" spans="1:10">
      <c r="A861" s="182" t="s">
        <v>467</v>
      </c>
      <c r="B861" s="28" t="s">
        <v>617</v>
      </c>
      <c r="C861" s="28" t="s">
        <v>618</v>
      </c>
      <c r="D861" s="28" t="s">
        <v>619</v>
      </c>
      <c r="E861" s="67" t="s">
        <v>627</v>
      </c>
      <c r="F861" s="28" t="s">
        <v>621</v>
      </c>
      <c r="G861" s="67" t="s">
        <v>626</v>
      </c>
      <c r="H861" s="28" t="s">
        <v>622</v>
      </c>
      <c r="I861" s="28" t="s">
        <v>623</v>
      </c>
      <c r="J861" s="67" t="s">
        <v>627</v>
      </c>
    </row>
    <row r="862" ht="42" customHeight="1" spans="1:10">
      <c r="A862" s="182" t="s">
        <v>467</v>
      </c>
      <c r="B862" s="28" t="s">
        <v>617</v>
      </c>
      <c r="C862" s="28" t="s">
        <v>618</v>
      </c>
      <c r="D862" s="28" t="s">
        <v>619</v>
      </c>
      <c r="E862" s="67" t="s">
        <v>628</v>
      </c>
      <c r="F862" s="28" t="s">
        <v>621</v>
      </c>
      <c r="G862" s="67" t="s">
        <v>626</v>
      </c>
      <c r="H862" s="28" t="s">
        <v>622</v>
      </c>
      <c r="I862" s="28" t="s">
        <v>623</v>
      </c>
      <c r="J862" s="67" t="s">
        <v>629</v>
      </c>
    </row>
    <row r="863" ht="42" customHeight="1" spans="1:10">
      <c r="A863" s="182" t="s">
        <v>467</v>
      </c>
      <c r="B863" s="28" t="s">
        <v>617</v>
      </c>
      <c r="C863" s="28" t="s">
        <v>618</v>
      </c>
      <c r="D863" s="28" t="s">
        <v>619</v>
      </c>
      <c r="E863" s="67" t="s">
        <v>630</v>
      </c>
      <c r="F863" s="28" t="s">
        <v>621</v>
      </c>
      <c r="G863" s="67" t="s">
        <v>631</v>
      </c>
      <c r="H863" s="28" t="s">
        <v>622</v>
      </c>
      <c r="I863" s="28" t="s">
        <v>623</v>
      </c>
      <c r="J863" s="67" t="s">
        <v>632</v>
      </c>
    </row>
    <row r="864" ht="42" customHeight="1" spans="1:10">
      <c r="A864" s="182" t="s">
        <v>467</v>
      </c>
      <c r="B864" s="28" t="s">
        <v>617</v>
      </c>
      <c r="C864" s="28" t="s">
        <v>618</v>
      </c>
      <c r="D864" s="28" t="s">
        <v>619</v>
      </c>
      <c r="E864" s="67" t="s">
        <v>633</v>
      </c>
      <c r="F864" s="28" t="s">
        <v>621</v>
      </c>
      <c r="G864" s="67" t="s">
        <v>634</v>
      </c>
      <c r="H864" s="28" t="s">
        <v>622</v>
      </c>
      <c r="I864" s="28" t="s">
        <v>623</v>
      </c>
      <c r="J864" s="67" t="s">
        <v>633</v>
      </c>
    </row>
    <row r="865" ht="42" customHeight="1" spans="1:10">
      <c r="A865" s="182" t="s">
        <v>467</v>
      </c>
      <c r="B865" s="28" t="s">
        <v>617</v>
      </c>
      <c r="C865" s="28" t="s">
        <v>618</v>
      </c>
      <c r="D865" s="28" t="s">
        <v>619</v>
      </c>
      <c r="E865" s="67" t="s">
        <v>635</v>
      </c>
      <c r="F865" s="28" t="s">
        <v>636</v>
      </c>
      <c r="G865" s="67" t="s">
        <v>637</v>
      </c>
      <c r="H865" s="28" t="s">
        <v>638</v>
      </c>
      <c r="I865" s="28" t="s">
        <v>623</v>
      </c>
      <c r="J865" s="67" t="s">
        <v>639</v>
      </c>
    </row>
    <row r="866" ht="42" customHeight="1" spans="1:10">
      <c r="A866" s="182" t="s">
        <v>467</v>
      </c>
      <c r="B866" s="28" t="s">
        <v>617</v>
      </c>
      <c r="C866" s="28" t="s">
        <v>618</v>
      </c>
      <c r="D866" s="28" t="s">
        <v>619</v>
      </c>
      <c r="E866" s="67" t="s">
        <v>640</v>
      </c>
      <c r="F866" s="28" t="s">
        <v>636</v>
      </c>
      <c r="G866" s="67" t="s">
        <v>641</v>
      </c>
      <c r="H866" s="28" t="s">
        <v>638</v>
      </c>
      <c r="I866" s="28" t="s">
        <v>623</v>
      </c>
      <c r="J866" s="67" t="s">
        <v>642</v>
      </c>
    </row>
    <row r="867" ht="42" customHeight="1" spans="1:10">
      <c r="A867" s="182" t="s">
        <v>467</v>
      </c>
      <c r="B867" s="28" t="s">
        <v>617</v>
      </c>
      <c r="C867" s="28" t="s">
        <v>618</v>
      </c>
      <c r="D867" s="28" t="s">
        <v>619</v>
      </c>
      <c r="E867" s="67" t="s">
        <v>643</v>
      </c>
      <c r="F867" s="28" t="s">
        <v>621</v>
      </c>
      <c r="G867" s="67" t="s">
        <v>626</v>
      </c>
      <c r="H867" s="28" t="s">
        <v>622</v>
      </c>
      <c r="I867" s="28" t="s">
        <v>623</v>
      </c>
      <c r="J867" s="67" t="s">
        <v>643</v>
      </c>
    </row>
    <row r="868" ht="42" customHeight="1" spans="1:10">
      <c r="A868" s="182" t="s">
        <v>467</v>
      </c>
      <c r="B868" s="28" t="s">
        <v>617</v>
      </c>
      <c r="C868" s="28" t="s">
        <v>618</v>
      </c>
      <c r="D868" s="28" t="s">
        <v>619</v>
      </c>
      <c r="E868" s="67" t="s">
        <v>644</v>
      </c>
      <c r="F868" s="28" t="s">
        <v>621</v>
      </c>
      <c r="G868" s="67" t="s">
        <v>645</v>
      </c>
      <c r="H868" s="28" t="s">
        <v>622</v>
      </c>
      <c r="I868" s="28" t="s">
        <v>623</v>
      </c>
      <c r="J868" s="67" t="s">
        <v>646</v>
      </c>
    </row>
    <row r="869" ht="42" customHeight="1" spans="1:10">
      <c r="A869" s="182" t="s">
        <v>467</v>
      </c>
      <c r="B869" s="28" t="s">
        <v>617</v>
      </c>
      <c r="C869" s="28" t="s">
        <v>618</v>
      </c>
      <c r="D869" s="28" t="s">
        <v>619</v>
      </c>
      <c r="E869" s="67" t="s">
        <v>647</v>
      </c>
      <c r="F869" s="28" t="s">
        <v>621</v>
      </c>
      <c r="G869" s="67" t="s">
        <v>645</v>
      </c>
      <c r="H869" s="28" t="s">
        <v>622</v>
      </c>
      <c r="I869" s="28" t="s">
        <v>623</v>
      </c>
      <c r="J869" s="67" t="s">
        <v>648</v>
      </c>
    </row>
    <row r="870" ht="42" customHeight="1" spans="1:10">
      <c r="A870" s="182" t="s">
        <v>467</v>
      </c>
      <c r="B870" s="28" t="s">
        <v>617</v>
      </c>
      <c r="C870" s="28" t="s">
        <v>618</v>
      </c>
      <c r="D870" s="28" t="s">
        <v>619</v>
      </c>
      <c r="E870" s="67" t="s">
        <v>649</v>
      </c>
      <c r="F870" s="28" t="s">
        <v>621</v>
      </c>
      <c r="G870" s="67" t="s">
        <v>626</v>
      </c>
      <c r="H870" s="28" t="s">
        <v>622</v>
      </c>
      <c r="I870" s="28" t="s">
        <v>623</v>
      </c>
      <c r="J870" s="67" t="s">
        <v>650</v>
      </c>
    </row>
    <row r="871" ht="42" customHeight="1" spans="1:10">
      <c r="A871" s="182" t="s">
        <v>467</v>
      </c>
      <c r="B871" s="28" t="s">
        <v>617</v>
      </c>
      <c r="C871" s="28" t="s">
        <v>618</v>
      </c>
      <c r="D871" s="28" t="s">
        <v>619</v>
      </c>
      <c r="E871" s="67" t="s">
        <v>651</v>
      </c>
      <c r="F871" s="28" t="s">
        <v>636</v>
      </c>
      <c r="G871" s="67" t="s">
        <v>652</v>
      </c>
      <c r="H871" s="28" t="s">
        <v>653</v>
      </c>
      <c r="I871" s="28" t="s">
        <v>623</v>
      </c>
      <c r="J871" s="67" t="s">
        <v>654</v>
      </c>
    </row>
    <row r="872" ht="42" customHeight="1" spans="1:10">
      <c r="A872" s="182" t="s">
        <v>467</v>
      </c>
      <c r="B872" s="28" t="s">
        <v>617</v>
      </c>
      <c r="C872" s="28" t="s">
        <v>618</v>
      </c>
      <c r="D872" s="28" t="s">
        <v>655</v>
      </c>
      <c r="E872" s="67" t="s">
        <v>656</v>
      </c>
      <c r="F872" s="28" t="s">
        <v>621</v>
      </c>
      <c r="G872" s="67" t="s">
        <v>657</v>
      </c>
      <c r="H872" s="28" t="s">
        <v>622</v>
      </c>
      <c r="I872" s="28" t="s">
        <v>623</v>
      </c>
      <c r="J872" s="67" t="s">
        <v>658</v>
      </c>
    </row>
    <row r="873" ht="42" customHeight="1" spans="1:10">
      <c r="A873" s="182" t="s">
        <v>467</v>
      </c>
      <c r="B873" s="28" t="s">
        <v>617</v>
      </c>
      <c r="C873" s="28" t="s">
        <v>618</v>
      </c>
      <c r="D873" s="28" t="s">
        <v>655</v>
      </c>
      <c r="E873" s="67" t="s">
        <v>659</v>
      </c>
      <c r="F873" s="28" t="s">
        <v>621</v>
      </c>
      <c r="G873" s="67" t="s">
        <v>645</v>
      </c>
      <c r="H873" s="28" t="s">
        <v>622</v>
      </c>
      <c r="I873" s="28" t="s">
        <v>623</v>
      </c>
      <c r="J873" s="67" t="s">
        <v>660</v>
      </c>
    </row>
    <row r="874" ht="42" customHeight="1" spans="1:10">
      <c r="A874" s="182" t="s">
        <v>467</v>
      </c>
      <c r="B874" s="28" t="s">
        <v>617</v>
      </c>
      <c r="C874" s="28" t="s">
        <v>618</v>
      </c>
      <c r="D874" s="28" t="s">
        <v>655</v>
      </c>
      <c r="E874" s="67" t="s">
        <v>661</v>
      </c>
      <c r="F874" s="28" t="s">
        <v>621</v>
      </c>
      <c r="G874" s="67" t="s">
        <v>645</v>
      </c>
      <c r="H874" s="28" t="s">
        <v>622</v>
      </c>
      <c r="I874" s="28" t="s">
        <v>623</v>
      </c>
      <c r="J874" s="67" t="s">
        <v>662</v>
      </c>
    </row>
    <row r="875" ht="42" customHeight="1" spans="1:10">
      <c r="A875" s="182" t="s">
        <v>467</v>
      </c>
      <c r="B875" s="28" t="s">
        <v>617</v>
      </c>
      <c r="C875" s="28" t="s">
        <v>618</v>
      </c>
      <c r="D875" s="28" t="s">
        <v>655</v>
      </c>
      <c r="E875" s="67" t="s">
        <v>663</v>
      </c>
      <c r="F875" s="28" t="s">
        <v>621</v>
      </c>
      <c r="G875" s="67" t="s">
        <v>657</v>
      </c>
      <c r="H875" s="28" t="s">
        <v>622</v>
      </c>
      <c r="I875" s="28" t="s">
        <v>623</v>
      </c>
      <c r="J875" s="67" t="s">
        <v>664</v>
      </c>
    </row>
    <row r="876" ht="42" customHeight="1" spans="1:10">
      <c r="A876" s="182" t="s">
        <v>467</v>
      </c>
      <c r="B876" s="28" t="s">
        <v>617</v>
      </c>
      <c r="C876" s="28" t="s">
        <v>618</v>
      </c>
      <c r="D876" s="28" t="s">
        <v>655</v>
      </c>
      <c r="E876" s="67" t="s">
        <v>665</v>
      </c>
      <c r="F876" s="28" t="s">
        <v>621</v>
      </c>
      <c r="G876" s="67" t="s">
        <v>666</v>
      </c>
      <c r="H876" s="28" t="s">
        <v>622</v>
      </c>
      <c r="I876" s="28" t="s">
        <v>623</v>
      </c>
      <c r="J876" s="67" t="s">
        <v>667</v>
      </c>
    </row>
    <row r="877" ht="42" customHeight="1" spans="1:10">
      <c r="A877" s="182" t="s">
        <v>467</v>
      </c>
      <c r="B877" s="28" t="s">
        <v>617</v>
      </c>
      <c r="C877" s="28" t="s">
        <v>668</v>
      </c>
      <c r="D877" s="28" t="s">
        <v>669</v>
      </c>
      <c r="E877" s="67" t="s">
        <v>670</v>
      </c>
      <c r="F877" s="28" t="s">
        <v>636</v>
      </c>
      <c r="G877" s="67" t="s">
        <v>671</v>
      </c>
      <c r="H877" s="28" t="s">
        <v>653</v>
      </c>
      <c r="I877" s="28" t="s">
        <v>672</v>
      </c>
      <c r="J877" s="67" t="s">
        <v>670</v>
      </c>
    </row>
    <row r="878" ht="42" customHeight="1" spans="1:10">
      <c r="A878" s="182" t="s">
        <v>467</v>
      </c>
      <c r="B878" s="28" t="s">
        <v>617</v>
      </c>
      <c r="C878" s="28" t="s">
        <v>668</v>
      </c>
      <c r="D878" s="28" t="s">
        <v>669</v>
      </c>
      <c r="E878" s="67" t="s">
        <v>673</v>
      </c>
      <c r="F878" s="28" t="s">
        <v>636</v>
      </c>
      <c r="G878" s="67" t="s">
        <v>674</v>
      </c>
      <c r="H878" s="28" t="s">
        <v>653</v>
      </c>
      <c r="I878" s="28" t="s">
        <v>623</v>
      </c>
      <c r="J878" s="67" t="s">
        <v>675</v>
      </c>
    </row>
    <row r="879" ht="42" customHeight="1" spans="1:10">
      <c r="A879" s="182" t="s">
        <v>467</v>
      </c>
      <c r="B879" s="28" t="s">
        <v>617</v>
      </c>
      <c r="C879" s="28" t="s">
        <v>668</v>
      </c>
      <c r="D879" s="28" t="s">
        <v>676</v>
      </c>
      <c r="E879" s="67" t="s">
        <v>677</v>
      </c>
      <c r="F879" s="28" t="s">
        <v>621</v>
      </c>
      <c r="G879" s="67" t="s">
        <v>674</v>
      </c>
      <c r="H879" s="28" t="s">
        <v>653</v>
      </c>
      <c r="I879" s="28" t="s">
        <v>672</v>
      </c>
      <c r="J879" s="67" t="s">
        <v>678</v>
      </c>
    </row>
    <row r="880" ht="42" customHeight="1" spans="1:10">
      <c r="A880" s="182" t="s">
        <v>467</v>
      </c>
      <c r="B880" s="28" t="s">
        <v>617</v>
      </c>
      <c r="C880" s="28" t="s">
        <v>679</v>
      </c>
      <c r="D880" s="28" t="s">
        <v>680</v>
      </c>
      <c r="E880" s="67" t="s">
        <v>680</v>
      </c>
      <c r="F880" s="28" t="s">
        <v>636</v>
      </c>
      <c r="G880" s="67" t="s">
        <v>645</v>
      </c>
      <c r="H880" s="28" t="s">
        <v>622</v>
      </c>
      <c r="I880" s="28" t="s">
        <v>623</v>
      </c>
      <c r="J880" s="67" t="s">
        <v>681</v>
      </c>
    </row>
  </sheetData>
  <autoFilter xmlns:etc="http://www.wps.cn/officeDocument/2017/etCustomData" ref="A2:J880" etc:filterBottomFollowUsedRange="0">
    <extLst/>
  </autoFilter>
  <mergeCells count="190">
    <mergeCell ref="A3:J3"/>
    <mergeCell ref="A4:H4"/>
    <mergeCell ref="A9:A30"/>
    <mergeCell ref="A31:A42"/>
    <mergeCell ref="A43:A49"/>
    <mergeCell ref="A50:A56"/>
    <mergeCell ref="A57:A64"/>
    <mergeCell ref="A66:A69"/>
    <mergeCell ref="A70:A76"/>
    <mergeCell ref="A77:A83"/>
    <mergeCell ref="A84:A90"/>
    <mergeCell ref="A91:A97"/>
    <mergeCell ref="A98:A103"/>
    <mergeCell ref="A104:A108"/>
    <mergeCell ref="A110:A131"/>
    <mergeCell ref="A132:A139"/>
    <mergeCell ref="A140:A154"/>
    <mergeCell ref="A155:A158"/>
    <mergeCell ref="A160:A167"/>
    <mergeCell ref="A168:A175"/>
    <mergeCell ref="A176:A185"/>
    <mergeCell ref="A186:A193"/>
    <mergeCell ref="A194:A201"/>
    <mergeCell ref="A202:A210"/>
    <mergeCell ref="A211:A232"/>
    <mergeCell ref="A233:A238"/>
    <mergeCell ref="A239:A246"/>
    <mergeCell ref="A247:A251"/>
    <mergeCell ref="A252:A254"/>
    <mergeCell ref="A255:A268"/>
    <mergeCell ref="A269:A276"/>
    <mergeCell ref="A277:A284"/>
    <mergeCell ref="A285:A302"/>
    <mergeCell ref="A303:A316"/>
    <mergeCell ref="A317:A324"/>
    <mergeCell ref="A325:A335"/>
    <mergeCell ref="A336:A341"/>
    <mergeCell ref="A342:A360"/>
    <mergeCell ref="A361:A366"/>
    <mergeCell ref="A368:A373"/>
    <mergeCell ref="A374:A396"/>
    <mergeCell ref="A397:A405"/>
    <mergeCell ref="A406:A410"/>
    <mergeCell ref="A411:A416"/>
    <mergeCell ref="A417:A423"/>
    <mergeCell ref="A425:A428"/>
    <mergeCell ref="A429:A434"/>
    <mergeCell ref="A435:A441"/>
    <mergeCell ref="A442:A444"/>
    <mergeCell ref="A445:A449"/>
    <mergeCell ref="A450:A455"/>
    <mergeCell ref="A456:A461"/>
    <mergeCell ref="A462:A468"/>
    <mergeCell ref="A469:A477"/>
    <mergeCell ref="A479:A485"/>
    <mergeCell ref="A486:A493"/>
    <mergeCell ref="A494:A503"/>
    <mergeCell ref="A504:A507"/>
    <mergeCell ref="A508:A515"/>
    <mergeCell ref="A517:A523"/>
    <mergeCell ref="A524:A528"/>
    <mergeCell ref="A529:A531"/>
    <mergeCell ref="A532:A539"/>
    <mergeCell ref="A540:A542"/>
    <mergeCell ref="A543:A545"/>
    <mergeCell ref="A546:A548"/>
    <mergeCell ref="A550:A556"/>
    <mergeCell ref="A557:A564"/>
    <mergeCell ref="A565:A584"/>
    <mergeCell ref="A585:A594"/>
    <mergeCell ref="A595:A598"/>
    <mergeCell ref="A600:A613"/>
    <mergeCell ref="A614:A620"/>
    <mergeCell ref="A621:A642"/>
    <mergeCell ref="A643:A646"/>
    <mergeCell ref="A647:A658"/>
    <mergeCell ref="A660:A678"/>
    <mergeCell ref="A679:A690"/>
    <mergeCell ref="A691:A694"/>
    <mergeCell ref="A695:A702"/>
    <mergeCell ref="A703:A709"/>
    <mergeCell ref="A711:A717"/>
    <mergeCell ref="A718:A725"/>
    <mergeCell ref="A726:A745"/>
    <mergeCell ref="A746:A758"/>
    <mergeCell ref="A759:A762"/>
    <mergeCell ref="A764:A767"/>
    <mergeCell ref="A768:A774"/>
    <mergeCell ref="A775:A781"/>
    <mergeCell ref="A782:A800"/>
    <mergeCell ref="A801:A822"/>
    <mergeCell ref="A824:A828"/>
    <mergeCell ref="A829:A840"/>
    <mergeCell ref="A841:A843"/>
    <mergeCell ref="A844:A858"/>
    <mergeCell ref="A859:A880"/>
    <mergeCell ref="B9:B30"/>
    <mergeCell ref="B31:B42"/>
    <mergeCell ref="B43:B49"/>
    <mergeCell ref="B50:B56"/>
    <mergeCell ref="B57:B64"/>
    <mergeCell ref="B66:B69"/>
    <mergeCell ref="B70:B76"/>
    <mergeCell ref="B77:B83"/>
    <mergeCell ref="B84:B90"/>
    <mergeCell ref="B91:B97"/>
    <mergeCell ref="B98:B103"/>
    <mergeCell ref="B104:B108"/>
    <mergeCell ref="B110:B131"/>
    <mergeCell ref="B132:B139"/>
    <mergeCell ref="B140:B154"/>
    <mergeCell ref="B155:B158"/>
    <mergeCell ref="B160:B167"/>
    <mergeCell ref="B168:B175"/>
    <mergeCell ref="B176:B185"/>
    <mergeCell ref="B186:B193"/>
    <mergeCell ref="B194:B201"/>
    <mergeCell ref="B202:B210"/>
    <mergeCell ref="B211:B232"/>
    <mergeCell ref="B233:B238"/>
    <mergeCell ref="B239:B246"/>
    <mergeCell ref="B247:B251"/>
    <mergeCell ref="B252:B254"/>
    <mergeCell ref="B255:B268"/>
    <mergeCell ref="B269:B276"/>
    <mergeCell ref="B277:B284"/>
    <mergeCell ref="B285:B302"/>
    <mergeCell ref="B303:B316"/>
    <mergeCell ref="B317:B324"/>
    <mergeCell ref="B325:B335"/>
    <mergeCell ref="B336:B341"/>
    <mergeCell ref="B342:B360"/>
    <mergeCell ref="B361:B366"/>
    <mergeCell ref="B368:B373"/>
    <mergeCell ref="B374:B396"/>
    <mergeCell ref="B397:B405"/>
    <mergeCell ref="B406:B410"/>
    <mergeCell ref="B411:B416"/>
    <mergeCell ref="B417:B423"/>
    <mergeCell ref="B425:B428"/>
    <mergeCell ref="B429:B434"/>
    <mergeCell ref="B435:B441"/>
    <mergeCell ref="B442:B444"/>
    <mergeCell ref="B445:B449"/>
    <mergeCell ref="B450:B455"/>
    <mergeCell ref="B456:B461"/>
    <mergeCell ref="B462:B468"/>
    <mergeCell ref="B469:B477"/>
    <mergeCell ref="B479:B485"/>
    <mergeCell ref="B486:B493"/>
    <mergeCell ref="B494:B503"/>
    <mergeCell ref="B504:B507"/>
    <mergeCell ref="B508:B515"/>
    <mergeCell ref="B517:B523"/>
    <mergeCell ref="B524:B528"/>
    <mergeCell ref="B529:B531"/>
    <mergeCell ref="B532:B539"/>
    <mergeCell ref="B540:B542"/>
    <mergeCell ref="B543:B545"/>
    <mergeCell ref="B546:B548"/>
    <mergeCell ref="B550:B556"/>
    <mergeCell ref="B557:B564"/>
    <mergeCell ref="B565:B584"/>
    <mergeCell ref="B585:B594"/>
    <mergeCell ref="B595:B598"/>
    <mergeCell ref="B600:B613"/>
    <mergeCell ref="B614:B620"/>
    <mergeCell ref="B621:B642"/>
    <mergeCell ref="B643:B646"/>
    <mergeCell ref="B647:B658"/>
    <mergeCell ref="B660:B678"/>
    <mergeCell ref="B679:B690"/>
    <mergeCell ref="B691:B694"/>
    <mergeCell ref="B695:B702"/>
    <mergeCell ref="B703:B709"/>
    <mergeCell ref="B711:B717"/>
    <mergeCell ref="B718:B725"/>
    <mergeCell ref="B726:B745"/>
    <mergeCell ref="B746:B758"/>
    <mergeCell ref="B759:B762"/>
    <mergeCell ref="B764:B767"/>
    <mergeCell ref="B768:B774"/>
    <mergeCell ref="B775:B781"/>
    <mergeCell ref="B782:B800"/>
    <mergeCell ref="B801:B822"/>
    <mergeCell ref="B824:B828"/>
    <mergeCell ref="B829:B840"/>
    <mergeCell ref="B841:B843"/>
    <mergeCell ref="B844:B858"/>
    <mergeCell ref="B859:B88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小岱岳</cp:lastModifiedBy>
  <dcterms:created xsi:type="dcterms:W3CDTF">2025-03-09T06:09:00Z</dcterms:created>
  <dcterms:modified xsi:type="dcterms:W3CDTF">2025-03-17T05:18:47Z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A854A11FCE324BD787FF1682DDA944B4_12</vt:lpwstr>
  </property>
  <property fmtid="{D5CDD505-2E9C-101B-9397-08002B2CF9AE}" pid="3" name="KSOProductBuildVer">
    <vt:lpwstr>2052-12.1.0.19770</vt:lpwstr>
  </property>
</Properties>
</file>