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tabRatio="894" firstSheet="11"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区对下转移支付预算表09-1" sheetId="13" r:id="rId13"/>
    <sheet name="区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'区对下转移支付预算表09-1'!$A:$A,'区对下转移支付预算表09-1'!$1:$1</definedName>
    <definedName name="_xlnm.Print_Titles" localSheetId="13">'区对下转移支付绩效目标表09-2'!$A:$A,'区对下转移支付绩效目标表09-2'!$1:$1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<sst xmlns="http://schemas.openxmlformats.org/spreadsheetml/2006/main" count="1191" uniqueCount="457">
  <si>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</si>
  <si>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</si>
  <si>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</si>
  <si>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</si>
  <si>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</si>
  <si>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</si>
  <si>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</si>
  <si>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</si>
  <si>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</si>
  <si>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</si>
  <si>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</si>
  <si>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</si>
  <si>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</si>
  <si>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</si>
  <si>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</si>
  <si>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</si>
  <si>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</si>
  <si>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</si>
  <si>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</si>
  <si>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</si>
  <si>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</si>
  <si>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</si>
  <si>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</si>
  <si>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</si>
  <si>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</si>
  <si>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</si>
  <si>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</si>
  <si>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</si>
  <si>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</si>
  <si>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</si>
  <si>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</si>
  <si>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</si>
  <si>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</si>
  <si>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</si>
  <si>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</si>
  <si>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</si>
  <si>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</si>
  <si>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</si>
  <si>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</si>
  <si>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</si>
  <si>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</si>
  <si>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</si>
  <si>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</si>
  <si>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</si>
  <si>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</si>
  <si>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</si>
  <si>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</si>
  <si>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</si>
  <si>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</si>
  <si>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</si>
  <si>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</si>
  <si>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</si>
  <si>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</si>
  <si>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</si>
  <si>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</si>
  <si>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</si>
  <si>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</si>
  <si>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</si>
  <si>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</si>
  <si>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</si>
  <si>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</si>
  <si>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</si>
  <si>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</si>
  <si>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</si>
  <si>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</si>
  <si>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</si>
  <si>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</si>
  <si>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</si>
  <si>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</si>
  <si>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601</t>
  </si>
  <si>
    <t>昆明市五华区体育发展中心</t>
  </si>
  <si>
    <t>601001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</si>
  <si>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</si>
  <si>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</si>
  <si>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</si>
  <si>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</si>
  <si>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</si>
  <si>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</si>
  <si>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</si>
  <si>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</si>
  <si>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</si>
  <si>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</si>
  <si>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</si>
  <si>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</si>
  <si>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</si>
  <si>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</si>
  <si>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</si>
  <si>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</si>
  <si>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</si>
  <si>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</si>
  <si>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</si>
  <si>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</si>
  <si>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</si>
  <si>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</si>
  <si>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</si>
  <si>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</si>
  <si>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</si>
  <si>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</si>
  <si>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</si>
  <si>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</si>
  <si>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20703</t>
  </si>
  <si>
    <t>体育</t>
  </si>
  <si>
    <t>2070306</t>
  </si>
  <si>
    <t>体育训练</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</si>
  <si>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</si>
  <si>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</si>
  <si>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</si>
  <si>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</si>
  <si>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</si>
  <si>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</si>
  <si>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</si>
  <si>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</si>
  <si>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</si>
  <si>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</si>
  <si>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</si>
  <si>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</si>
  <si>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</si>
  <si>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</si>
  <si>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</si>
  <si>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</si>
  <si>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</si>
  <si>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</si>
  <si>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</si>
  <si>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</si>
  <si>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</si>
  <si>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</si>
  <si>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</si>
  <si>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</si>
  <si>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</si>
  <si>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</si>
  <si>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</si>
  <si>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</si>
  <si>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</si>
  <si>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</si>
  <si>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</si>
  <si>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</si>
  <si>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</si>
  <si>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</si>
  <si>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</si>
  <si>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</si>
  <si>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</si>
  <si>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</si>
  <si>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</si>
  <si>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</si>
  <si>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</si>
  <si>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</si>
  <si>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</si>
  <si>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</si>
  <si>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</si>
  <si>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</si>
  <si>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</si>
  <si>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</si>
  <si>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</si>
  <si>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</si>
  <si>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</si>
  <si>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</si>
  <si>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</si>
  <si>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</si>
  <si>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</si>
  <si>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</si>
  <si>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</si>
  <si>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</si>
  <si>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</si>
  <si>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</si>
  <si>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</si>
  <si>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</si>
  <si>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</si>
  <si>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</si>
  <si>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</si>
  <si>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</si>
  <si>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</si>
  <si>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</si>
  <si>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</si>
  <si>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</si>
  <si>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</si>
  <si>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</si>
  <si>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</si>
  <si>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</si>
  <si>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备注：我单位2025年无一般公共预算“三公”经费支出，故此表无数据。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</si>
  <si>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</si>
  <si>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</si>
  <si>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</si>
  <si>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</si>
  <si>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</si>
  <si>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</si>
  <si>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</si>
  <si>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</si>
  <si>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</si>
  <si>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</si>
  <si>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</si>
  <si>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</si>
  <si>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</si>
  <si>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</si>
  <si>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</si>
  <si>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</si>
  <si>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</si>
  <si>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</si>
  <si>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</si>
  <si>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530102210000000001032</t>
  </si>
  <si>
    <t>事业人员工资支出</t>
  </si>
  <si>
    <t>30101</t>
  </si>
  <si>
    <t>基本工资</t>
  </si>
  <si>
    <t>30102</t>
  </si>
  <si>
    <t>津贴补贴</t>
  </si>
  <si>
    <t>30103</t>
  </si>
  <si>
    <t>奖金</t>
  </si>
  <si>
    <t>30107</t>
  </si>
  <si>
    <t>绩效工资</t>
  </si>
  <si>
    <t>530102210000000001033</t>
  </si>
  <si>
    <t>社会保障缴费</t>
  </si>
  <si>
    <t>30108</t>
  </si>
  <si>
    <t>机关事业单位基本养老保险缴费</t>
  </si>
  <si>
    <t>30110</t>
  </si>
  <si>
    <t>职工基本医疗保险缴费</t>
  </si>
  <si>
    <t>30111</t>
  </si>
  <si>
    <t>公务员医疗补助缴费</t>
  </si>
  <si>
    <t>30112</t>
  </si>
  <si>
    <t>其他社会保障缴费</t>
  </si>
  <si>
    <t>530102210000000001034</t>
  </si>
  <si>
    <t>30113</t>
  </si>
  <si>
    <t>530102210000000001038</t>
  </si>
  <si>
    <t>工会经费</t>
  </si>
  <si>
    <t>30228</t>
  </si>
  <si>
    <t>530102210000000001040</t>
  </si>
  <si>
    <t>一般公用经费</t>
  </si>
  <si>
    <t>30201</t>
  </si>
  <si>
    <t>办公费</t>
  </si>
  <si>
    <t>30229</t>
  </si>
  <si>
    <t>福利费</t>
  </si>
  <si>
    <t>30299</t>
  </si>
  <si>
    <t>其他商品和服务支出</t>
  </si>
  <si>
    <t>530102231100001224308</t>
  </si>
  <si>
    <t>离退休人员支出</t>
  </si>
  <si>
    <t>30305</t>
  </si>
  <si>
    <t>生活补助</t>
  </si>
  <si>
    <t>530102231100001567491</t>
  </si>
  <si>
    <t>事业人员绩效奖励</t>
  </si>
  <si>
    <t>530102231100001567492</t>
  </si>
  <si>
    <t>离退休及特殊人员福利费</t>
  </si>
  <si>
    <t>530102241100002203114</t>
  </si>
  <si>
    <t>其他人员支出</t>
  </si>
  <si>
    <t>30199</t>
  </si>
  <si>
    <t>其他工资福利支出</t>
  </si>
  <si>
    <t>预算05-1表</t>
  </si>
  <si>
    <t>项目分类</t>
  </si>
  <si>
    <t>项目单位</t>
  </si>
  <si>
    <t>经济科目编码</t>
  </si>
  <si>
    <t>经济科目名称</t>
  </si>
  <si>
    <t>本年拨款</t>
  </si>
  <si>
    <t>其中：本次下达</t>
  </si>
  <si>
    <t>530102241100002197322</t>
  </si>
  <si>
    <t>残疾人就业保障金经费</t>
  </si>
  <si>
    <t>专项业务类</t>
  </si>
  <si>
    <t>530102241100002455691</t>
  </si>
  <si>
    <t>体质健康检测项目经费</t>
  </si>
  <si>
    <t>30227</t>
  </si>
  <si>
    <t>委托业务费</t>
  </si>
  <si>
    <t>530102241100002456277</t>
  </si>
  <si>
    <t>训练及设备购买经费</t>
  </si>
  <si>
    <t>530102251100003869951</t>
  </si>
  <si>
    <t>教体融合工作坊业训工作室经费</t>
  </si>
  <si>
    <t>2296003</t>
  </si>
  <si>
    <t>530102251100003871416</t>
  </si>
  <si>
    <t>物业管理专项资金</t>
  </si>
  <si>
    <t>30205</t>
  </si>
  <si>
    <t>水费</t>
  </si>
  <si>
    <t>30206</t>
  </si>
  <si>
    <t>电费</t>
  </si>
  <si>
    <t>30209</t>
  </si>
  <si>
    <t>物业管理费</t>
  </si>
  <si>
    <t>预算05-2表</t>
  </si>
  <si>
    <t>项目年度绩效目标</t>
  </si>
  <si>
    <t>一级指标</t>
  </si>
  <si>
    <t>二级指标</t>
  </si>
  <si>
    <t>三级指标</t>
  </si>
  <si>
    <t>指标性质</t>
  </si>
  <si>
    <t>指标值</t>
  </si>
  <si>
    <t>度量单位</t>
  </si>
  <si>
    <t>指标属性</t>
  </si>
  <si>
    <t>指标内容</t>
  </si>
  <si>
    <t>（一）根据省运会、市运会设立项目，由体育发展中心负责的乒乓球、篮球、排球、幼儿体操、体操、武术、拳击、皮划艇、射击、新增拉拉操等项目共十个项目，预计17支队。构建立足片区，辐射周边的训练网格，完善体育训练和联竞赛项目布局，打造名校办名队，名队引领名校的发展路径，以片区优质中学名队为抓手，辐射带动周边学校开展全学段体育项目训练竞赛网络格局，夯实十个项目的区级训练网点数量，抓好后备人才一站式梯队建设。
（二）积极推进项目业训和后备人才培养工作
1.全面贯彻执行《教育部、国家体育总局关于进一步加强学校体育工作，切实提高学生健康素质的意见》，加强学校体育工作，丰富学生课外活动，增强学生体质，促进和提高青少年竞技运动水平，培养和输送优秀体育后备人才,组织10个项目参加省级年度赛、冠军赛、“勤锻炼”系列赛事、市级比赛等赛事。积极组队参加省、市各级各类年度比赛，计划完成参赛10项次。
2.提升项目青少年竞技体育综合实力，确保竞技体育后备人才培养机制不断完善，从优秀教练员引入、体育后备人才培养输送，学校体育基础设施建设，高效顺畅的学生运动员选拔、培养、输送、成长通道，学区化的科学布局等方面为切入点，不断优化管理机制、完善运行体系，充分调动学校开展业余训练的积极性。
3.积极组织10个项目开展日常训练，认真开展好寒暑假集训工作，每个集训天数不得少于20天。
（三）补充训练耗材，购置日常所需器材。
根据各项目训练需求，及时帮助各项目补充日常部分训练所需耗材。</t>
  </si>
  <si>
    <t>产出指标</t>
  </si>
  <si>
    <t>数量指标</t>
  </si>
  <si>
    <t>寒暑假集训天数</t>
  </si>
  <si>
    <t>&gt;=</t>
  </si>
  <si>
    <t>20</t>
  </si>
  <si>
    <t>天</t>
  </si>
  <si>
    <t>定量指标</t>
  </si>
  <si>
    <t>反映寒暑假集训天数</t>
  </si>
  <si>
    <t>比赛训练项目数量</t>
  </si>
  <si>
    <t>=</t>
  </si>
  <si>
    <t>个</t>
  </si>
  <si>
    <t>反映比赛训练项目数量</t>
  </si>
  <si>
    <t>组建队伍数量</t>
  </si>
  <si>
    <t>反映组建队伍数量</t>
  </si>
  <si>
    <t>训练消耗器材购买数量</t>
  </si>
  <si>
    <t>批次</t>
  </si>
  <si>
    <t>反映训练器材购买数量</t>
  </si>
  <si>
    <t>质量指标</t>
  </si>
  <si>
    <t>队员参训率</t>
  </si>
  <si>
    <t>90</t>
  </si>
  <si>
    <t>%</t>
  </si>
  <si>
    <t>反映队员参训率</t>
  </si>
  <si>
    <t>训练器材验收合格率</t>
  </si>
  <si>
    <t>95</t>
  </si>
  <si>
    <t>反映训练器材验收合格率</t>
  </si>
  <si>
    <t>时效指标</t>
  </si>
  <si>
    <t>全年预算执行进度</t>
  </si>
  <si>
    <t>反映全年预算执行进度</t>
  </si>
  <si>
    <t>成本指标</t>
  </si>
  <si>
    <t>经济成本指标</t>
  </si>
  <si>
    <t>&lt;=</t>
  </si>
  <si>
    <t>30</t>
  </si>
  <si>
    <t>万元</t>
  </si>
  <si>
    <t>反映全年支出成本</t>
  </si>
  <si>
    <t>效益指标</t>
  </si>
  <si>
    <t>社会效益</t>
  </si>
  <si>
    <t>促进体育训练项目的训练水平提高</t>
  </si>
  <si>
    <t>逐步提高</t>
  </si>
  <si>
    <t>是/否</t>
  </si>
  <si>
    <t>定性指标</t>
  </si>
  <si>
    <t>反映项目实施后是否促进体育训练项目的训练水平提高</t>
  </si>
  <si>
    <t>满意度指标</t>
  </si>
  <si>
    <t>服务对象满意度</t>
  </si>
  <si>
    <t>参训人员满意度</t>
  </si>
  <si>
    <t>反映参训人员满意度</t>
  </si>
  <si>
    <t>教练员满意度</t>
  </si>
  <si>
    <t>反映教练员满意度</t>
  </si>
  <si>
    <t>用于缴纳本年度单位残疾人就业保障金</t>
  </si>
  <si>
    <t>残保金及时缴纳</t>
  </si>
  <si>
    <t>及时</t>
  </si>
  <si>
    <t>反映残保金缴纳情况</t>
  </si>
  <si>
    <t>按时缴纳</t>
  </si>
  <si>
    <t>按时</t>
  </si>
  <si>
    <t>推动残疾人就业</t>
  </si>
  <si>
    <t>推进</t>
  </si>
  <si>
    <t>工作人员满意度</t>
  </si>
  <si>
    <t>依据《昆明市中小学生体质健康促进条例》、昆明市五华区体育发展中心2025年度体质监测工作经费项目实施工作方案 ，通过体育育人、育身、育心、不断提升全区中小学生体育健康水平。
开展体质健康抽查16000人。测试项目为：BMI、肺活量、坐位体前屈、一分钟跳绳、50米跑、一分钟仰卧起坐、50米×8往返跑、立定跳远、引体向上、800米/1000米中长跑。
（1）体质监测数据采集人数，不低于16000人
（2）体质健康数据采集次数，不少于1次
（3）专业测试人员，不少于2名
（4）体质测试覆盖人群，全区中小学生
（5）学生体质健康达标率，逐年提升
（6）体质监测平台监测对象满意度，不低于95%</t>
  </si>
  <si>
    <t>体质监测数据采集人数</t>
  </si>
  <si>
    <t>16000</t>
  </si>
  <si>
    <t>人</t>
  </si>
  <si>
    <t>反映体质监测数据采集人数</t>
  </si>
  <si>
    <t>体质健康数据采集次数</t>
  </si>
  <si>
    <t>次</t>
  </si>
  <si>
    <t>反映体质健康数据采集次数</t>
  </si>
  <si>
    <t>专业测试人员</t>
  </si>
  <si>
    <t>反映专业测试人员数量</t>
  </si>
  <si>
    <t>引导学生掌握运动技能项数</t>
  </si>
  <si>
    <t>项</t>
  </si>
  <si>
    <t>反映引导学生掌握运动技能项数</t>
  </si>
  <si>
    <t>体质测试覆盖率</t>
  </si>
  <si>
    <t>100</t>
  </si>
  <si>
    <t>反映体质测试覆盖率</t>
  </si>
  <si>
    <t>体质监测优良率</t>
  </si>
  <si>
    <t>反映体质监测优良率</t>
  </si>
  <si>
    <t>学生体质健康达标率</t>
  </si>
  <si>
    <t>反映学生体质健康达标率</t>
  </si>
  <si>
    <t>项目完成时限</t>
  </si>
  <si>
    <t>2025年度内完成</t>
  </si>
  <si>
    <t>年</t>
  </si>
  <si>
    <t>反映项目完成时限</t>
  </si>
  <si>
    <t>年度预算批复数</t>
  </si>
  <si>
    <t>元</t>
  </si>
  <si>
    <t>反映项目支出成本金额</t>
  </si>
  <si>
    <t>全区中小学生体质健康逐步提高</t>
  </si>
  <si>
    <t>反映全区中小学生体质健康逐步提高</t>
  </si>
  <si>
    <t>体质监测平台监测对象满意度</t>
  </si>
  <si>
    <t>反映体质监测平台监测对象满意度</t>
  </si>
  <si>
    <t>为进一步加快五华区中小学教师队伍建设步伐，充分发挥名师的引领、示范和辐射作用，不断提高我区校（园）教师队伍的整体素质。依据现行《国家学生体质健康标准》，探索“三＋N”区域构建模式，推动青少年体育持续发展，制定《五华区体育项目布局布点单位管理办法》，帮助每位学生掌握1-2项运动技能，助力不少于38所学校项目参加各级体育传统特色学校的评定；完善训练与竞赛“四级网络”布局，拓宽体育人才选拔范围，全面布局20个项目配套网点，2025年全区国家体质健康标准上报率达100%，优良率达到50%以上。</t>
  </si>
  <si>
    <t>报名参加体教融合工作坊人数</t>
  </si>
  <si>
    <t>反映报名参加体教融合工作坊人数</t>
  </si>
  <si>
    <t>学生掌握运动技能</t>
  </si>
  <si>
    <t>反映学生掌握运动技能</t>
  </si>
  <si>
    <t>项目配套网点</t>
  </si>
  <si>
    <t>反映项目配套网点</t>
  </si>
  <si>
    <t>健康标准上报率</t>
  </si>
  <si>
    <t>反映2025年全区国家体质健康标准上报率达100%</t>
  </si>
  <si>
    <t>资金到位及时率</t>
  </si>
  <si>
    <t>反映资金到位及时率</t>
  </si>
  <si>
    <t>预算批复数</t>
  </si>
  <si>
    <t>反映教体融合工作坊经费小于等于预算批复数</t>
  </si>
  <si>
    <t>教师队伍的整体素质提高</t>
  </si>
  <si>
    <t>不断提高</t>
  </si>
  <si>
    <t>反映教师队伍的整体素质提高</t>
  </si>
  <si>
    <t>学员满意度</t>
  </si>
  <si>
    <t>反映服务对象满意度</t>
  </si>
  <si>
    <t xml:space="preserve">昆明市环城西路313号五楼（面积1160平方米）、六楼（面积815平方米）、七楼半层（面积：233平方米），办公面积：2208平方米。室外停车场分摊面积533平方米，面积共计2741平方米。面积未含六楼会议室。
保障部门确保正常运行，支持部门正常履职。通过与物业公司签订物业服务合同对昆明市五华区体育发展中心昆明市环城西路313号五楼（面积1160平方米）、六楼（面积815平方米）、七楼半层（面积：233平方米），办公面积：2208平方米。室外停车场分摊面积533平方米，面积共计2741平方米。面积未含六楼会议室进行保洁、绿化、安保等方面费服务。单位人员综合满意度达90%以上。
</t>
  </si>
  <si>
    <t>绿化管护完成率</t>
  </si>
  <si>
    <t>反映绿化更换的完成情况绿化更换完成率＝实际管护的绿化数量（面积）/应管护的绿化数量（面积）*100%</t>
  </si>
  <si>
    <t>安保巡查次数</t>
  </si>
  <si>
    <t>次/天</t>
  </si>
  <si>
    <t>反映安保巡查次数</t>
  </si>
  <si>
    <t>卫生保洁合格率</t>
  </si>
  <si>
    <t>反映卫生保洁检查验收合格的情况。卫生保洁合格率=卫生保洁检查验收合格次数/卫生保洁总次数*100%</t>
  </si>
  <si>
    <t>物管人员在岗率</t>
  </si>
  <si>
    <t>反映物管人员在岗</t>
  </si>
  <si>
    <t>提供服务及时性</t>
  </si>
  <si>
    <t>及时提供</t>
  </si>
  <si>
    <t>反映在年度内提供的物管服服务是否及时性</t>
  </si>
  <si>
    <t>保障部门正常运转</t>
  </si>
  <si>
    <t>正常运转</t>
  </si>
  <si>
    <t>反映是否保障部门正常运转</t>
  </si>
  <si>
    <t>物业管理政策知晓度</t>
  </si>
  <si>
    <t>反映物业管理政策知晓度</t>
  </si>
  <si>
    <t>单位人员满意度</t>
  </si>
  <si>
    <t>反映单位人员满意度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</si>
  <si>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</si>
  <si>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</si>
  <si>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</si>
  <si>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</si>
  <si>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</si>
  <si>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</si>
  <si>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</si>
  <si>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</si>
  <si>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</si>
  <si>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</si>
  <si>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</si>
  <si>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</si>
  <si>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</si>
  <si>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</si>
  <si>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</si>
  <si>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</si>
  <si>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</si>
  <si>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物管费</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</si>
  <si>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</si>
  <si>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</si>
  <si>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</si>
  <si>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</si>
  <si>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</si>
  <si>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</si>
  <si>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</si>
  <si>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</si>
  <si>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</si>
  <si>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备注：我单位2025年无政府购买服务支出，故此表无数据。</t>
  </si>
  <si>
    <t>预算09-1表</t>
  </si>
  <si>
    <t>单位名称（项目）</t>
  </si>
  <si>
    <t>地区</t>
  </si>
  <si>
    <t>备注：我单位2025年无区对下转移支出，故此表无数据。</t>
  </si>
  <si>
    <t>预算09-2表</t>
  </si>
  <si>
    <t xml:space="preserve">预算10表
</t>
  </si>
  <si>
    <t>资产类别</t>
  </si>
  <si>
    <t>资产分类代码.名称</t>
  </si>
  <si>
    <t>资产名称</t>
  </si>
  <si>
    <t>计量单位</t>
  </si>
  <si>
    <t>财政部门批复数（元）</t>
  </si>
  <si>
    <t>单价</t>
  </si>
  <si>
    <t>金额</t>
  </si>
  <si>
    <t>备注：我单位2025年无新增资产配置，故此表无数据。</t>
  </si>
  <si>
    <t>预算11表</t>
  </si>
  <si>
    <t>上级补助</t>
  </si>
  <si>
    <t>备注：我单位2025年无上级转移支付补助项目支出，故此表无数据。</t>
  </si>
  <si>
    <t>预算12表</t>
  </si>
  <si>
    <t>项目级次</t>
  </si>
  <si>
    <t>112 社会保障缴费</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</si>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</sst>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3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 fontId="2" fillId="0" borderId="7" xfId="0" applyNumberFormat="1" applyFont="1" applyFill="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Fill="1" applyBorder="1" applyAlignment="1">
      <alignment horizontal="left" vertical="center" wrapText="1"/>
    </xf>
    <xf numFmtId="0" fontId="2" fillId="0" borderId="11" xfId="0" applyFont="1" applyFill="1" applyBorder="1" applyAlignment="1" applyProtection="1">
      <alignment horizontal="left" vertical="center"/>
      <protection locked="0"/>
    </xf>
    <xf numFmtId="0" fontId="2" fillId="0" borderId="11" xfId="0" applyFont="1" applyFill="1" applyBorder="1" applyAlignment="1">
      <alignment horizontal="left" vertical="center" wrapText="1"/>
    </xf>
    <xf numFmtId="3" fontId="2" fillId="0" borderId="11" xfId="0" applyNumberFormat="1" applyFont="1" applyFill="1" applyBorder="1" applyAlignment="1">
      <alignment horizontal="right" vertical="center"/>
    </xf>
    <xf numFmtId="178" fontId="5" fillId="0" borderId="7" xfId="0" applyNumberFormat="1" applyFont="1" applyFill="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applyAlignment="1"/>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2" fillId="0" borderId="7" xfId="0" applyFont="1" applyFill="1" applyBorder="1" applyAlignment="1">
      <alignment horizontal="left" vertical="center" wrapText="1" indent="2"/>
    </xf>
    <xf numFmtId="0" fontId="2" fillId="0" borderId="0" xfId="0" applyFont="1" applyFill="1" applyBorder="1" applyAlignment="1" applyProtection="1">
      <alignment horizontal="right" vertical="center"/>
      <protection locked="0"/>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14" xfId="0" applyFont="1" applyBorder="1"/>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right" vertical="center"/>
    </xf>
    <xf numFmtId="0" fontId="10" fillId="0" borderId="0" xfId="0" applyFont="1" applyFill="1" applyBorder="1" applyAlignment="1">
      <alignment horizontal="center" vertical="center"/>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zoomScale="120" zoomScaleNormal="120" topLeftCell="B1" workbookViewId="0">
      <pane ySplit="1" topLeftCell="A17" activePane="bottomLeft" state="frozen"/>
      <selection/>
      <selection pane="bottomLeft" activeCell="D38" sqref="D38"/>
    </sheetView>
  </sheetViews>
  <sheetFormatPr defaultColWidth="8.57407407407407" defaultRowHeight="12.75" customHeight="1" outlineLevelCol="3"/>
  <cols>
    <col min="1" max="4" width="41" customWidth="1"/>
  </cols>
  <sheetData>
    <row r="1" customHeight="1" spans="1:4">
      <c r="A1" s="1"/>
      <c r="B1" s="1"/>
      <c r="C1" s="1"/>
      <c r="D1" s="1"/>
    </row>
    <row r="2" ht="15" customHeight="1" spans="1:4">
      <c r="A2" s="46"/>
      <c r="B2" s="46"/>
      <c r="C2" s="46"/>
      <c r="D2" s="64" t="s">
        <v>0</v>
      </c>
    </row>
    <row r="3" ht="41.25" customHeight="1" spans="1:1">
      <c r="A3" s="41" t="str">
        <f>"2025"&amp;"年部门财务收支预算总表"</f>
        <v>2025年部门财务收支预算总表</v>
      </c>
    </row>
    <row r="4" ht="17.25" customHeight="1" spans="1:4">
      <c r="A4" s="44" t="str">
        <f>"单位名称："&amp;"昆明市五华区体育发展中心"</f>
        <v>单位名称：昆明市五华区体育发展中心</v>
      </c>
      <c r="B4" s="196"/>
      <c r="D4" s="160" t="s">
        <v>1</v>
      </c>
    </row>
    <row r="5" ht="23.25" customHeight="1" spans="1:4">
      <c r="A5" s="197" t="s">
        <v>2</v>
      </c>
      <c r="B5" s="198"/>
      <c r="C5" s="197" t="s">
        <v>3</v>
      </c>
      <c r="D5" s="198"/>
    </row>
    <row r="6" ht="24" customHeight="1" spans="1:4">
      <c r="A6" s="197" t="s">
        <v>4</v>
      </c>
      <c r="B6" s="197" t="s">
        <v>5</v>
      </c>
      <c r="C6" s="197" t="s">
        <v>6</v>
      </c>
      <c r="D6" s="197" t="s">
        <v>5</v>
      </c>
    </row>
    <row r="7" ht="17.25" customHeight="1" spans="1:4">
      <c r="A7" s="199" t="s">
        <v>7</v>
      </c>
      <c r="B7" s="118">
        <v>2464846</v>
      </c>
      <c r="C7" s="199" t="s">
        <v>8</v>
      </c>
      <c r="D7" s="81"/>
    </row>
    <row r="8" ht="17.25" customHeight="1" spans="1:4">
      <c r="A8" s="199" t="s">
        <v>9</v>
      </c>
      <c r="B8" s="118">
        <v>180000</v>
      </c>
      <c r="C8" s="199" t="s">
        <v>10</v>
      </c>
      <c r="D8" s="81"/>
    </row>
    <row r="9" ht="17.25" customHeight="1" spans="1:4">
      <c r="A9" s="199" t="s">
        <v>11</v>
      </c>
      <c r="B9" s="81"/>
      <c r="C9" s="232" t="s">
        <v>12</v>
      </c>
      <c r="D9" s="81"/>
    </row>
    <row r="10" ht="17.25" customHeight="1" spans="1:4">
      <c r="A10" s="199" t="s">
        <v>13</v>
      </c>
      <c r="B10" s="81"/>
      <c r="C10" s="232" t="s">
        <v>14</v>
      </c>
      <c r="D10" s="81"/>
    </row>
    <row r="11" ht="17.25" customHeight="1" spans="1:4">
      <c r="A11" s="199" t="s">
        <v>15</v>
      </c>
      <c r="B11" s="81"/>
      <c r="C11" s="232" t="s">
        <v>16</v>
      </c>
      <c r="D11" s="81"/>
    </row>
    <row r="12" ht="17.25" customHeight="1" spans="1:4">
      <c r="A12" s="199" t="s">
        <v>17</v>
      </c>
      <c r="B12" s="81"/>
      <c r="C12" s="232" t="s">
        <v>18</v>
      </c>
      <c r="D12" s="81"/>
    </row>
    <row r="13" ht="17.25" customHeight="1" spans="1:4">
      <c r="A13" s="199" t="s">
        <v>19</v>
      </c>
      <c r="B13" s="81"/>
      <c r="C13" s="32" t="s">
        <v>20</v>
      </c>
      <c r="D13" s="81">
        <v>2203505</v>
      </c>
    </row>
    <row r="14" ht="17.25" customHeight="1" spans="1:4">
      <c r="A14" s="199" t="s">
        <v>21</v>
      </c>
      <c r="B14" s="81"/>
      <c r="C14" s="32" t="s">
        <v>22</v>
      </c>
      <c r="D14" s="81">
        <v>129209</v>
      </c>
    </row>
    <row r="15" ht="17.25" customHeight="1" spans="1:4">
      <c r="A15" s="199" t="s">
        <v>23</v>
      </c>
      <c r="B15" s="81"/>
      <c r="C15" s="32" t="s">
        <v>24</v>
      </c>
      <c r="D15" s="81">
        <v>63912</v>
      </c>
    </row>
    <row r="16" ht="17.25" customHeight="1" spans="1:4">
      <c r="A16" s="199" t="s">
        <v>25</v>
      </c>
      <c r="B16" s="81"/>
      <c r="C16" s="32" t="s">
        <v>26</v>
      </c>
      <c r="D16" s="81"/>
    </row>
    <row r="17" ht="17.25" customHeight="1" spans="1:4">
      <c r="A17" s="200"/>
      <c r="B17" s="81"/>
      <c r="C17" s="32" t="s">
        <v>27</v>
      </c>
      <c r="D17" s="81"/>
    </row>
    <row r="18" ht="17.25" customHeight="1" spans="1:4">
      <c r="A18" s="201"/>
      <c r="B18" s="81"/>
      <c r="C18" s="32" t="s">
        <v>28</v>
      </c>
      <c r="D18" s="81"/>
    </row>
    <row r="19" ht="17.25" customHeight="1" spans="1:4">
      <c r="A19" s="201"/>
      <c r="B19" s="81"/>
      <c r="C19" s="32" t="s">
        <v>29</v>
      </c>
      <c r="D19" s="81"/>
    </row>
    <row r="20" ht="17.25" customHeight="1" spans="1:4">
      <c r="A20" s="201"/>
      <c r="B20" s="81"/>
      <c r="C20" s="32" t="s">
        <v>30</v>
      </c>
      <c r="D20" s="81"/>
    </row>
    <row r="21" ht="17.25" customHeight="1" spans="1:4">
      <c r="A21" s="201"/>
      <c r="B21" s="81"/>
      <c r="C21" s="32" t="s">
        <v>31</v>
      </c>
      <c r="D21" s="81"/>
    </row>
    <row r="22" ht="17.25" customHeight="1" spans="1:4">
      <c r="A22" s="201"/>
      <c r="B22" s="81"/>
      <c r="C22" s="32" t="s">
        <v>32</v>
      </c>
      <c r="D22" s="81"/>
    </row>
    <row r="23" ht="17.25" customHeight="1" spans="1:4">
      <c r="A23" s="201"/>
      <c r="B23" s="81"/>
      <c r="C23" s="32" t="s">
        <v>33</v>
      </c>
      <c r="D23" s="81"/>
    </row>
    <row r="24" ht="17.25" customHeight="1" spans="1:4">
      <c r="A24" s="201"/>
      <c r="B24" s="81"/>
      <c r="C24" s="32" t="s">
        <v>34</v>
      </c>
      <c r="D24" s="81"/>
    </row>
    <row r="25" ht="17.25" customHeight="1" spans="1:4">
      <c r="A25" s="201"/>
      <c r="B25" s="81"/>
      <c r="C25" s="32" t="s">
        <v>35</v>
      </c>
      <c r="D25" s="81">
        <v>68220</v>
      </c>
    </row>
    <row r="26" ht="17.25" customHeight="1" spans="1:4">
      <c r="A26" s="201"/>
      <c r="B26" s="81"/>
      <c r="C26" s="32" t="s">
        <v>36</v>
      </c>
      <c r="D26" s="81"/>
    </row>
    <row r="27" ht="17.25" customHeight="1" spans="1:4">
      <c r="A27" s="201"/>
      <c r="B27" s="81"/>
      <c r="C27" s="200" t="s">
        <v>37</v>
      </c>
      <c r="D27" s="81"/>
    </row>
    <row r="28" ht="17.25" customHeight="1" spans="1:4">
      <c r="A28" s="201"/>
      <c r="B28" s="81"/>
      <c r="C28" s="32" t="s">
        <v>38</v>
      </c>
      <c r="D28" s="81"/>
    </row>
    <row r="29" ht="16.5" customHeight="1" spans="1:4">
      <c r="A29" s="201"/>
      <c r="B29" s="81"/>
      <c r="C29" s="32" t="s">
        <v>39</v>
      </c>
      <c r="D29" s="81"/>
    </row>
    <row r="30" ht="16.5" customHeight="1" spans="1:4">
      <c r="A30" s="201"/>
      <c r="B30" s="81"/>
      <c r="C30" s="200" t="s">
        <v>40</v>
      </c>
      <c r="D30" s="81">
        <v>180000</v>
      </c>
    </row>
    <row r="31" ht="17.25" customHeight="1" spans="1:4">
      <c r="A31" s="201"/>
      <c r="B31" s="81"/>
      <c r="C31" s="200" t="s">
        <v>41</v>
      </c>
      <c r="D31" s="81"/>
    </row>
    <row r="32" ht="17.25" customHeight="1" spans="1:4">
      <c r="A32" s="201"/>
      <c r="B32" s="81"/>
      <c r="C32" s="32" t="s">
        <v>42</v>
      </c>
      <c r="D32" s="81"/>
    </row>
    <row r="33" ht="16.5" customHeight="1" spans="1:4">
      <c r="A33" s="201" t="s">
        <v>43</v>
      </c>
      <c r="B33" s="81">
        <f>B7+B8</f>
        <v>2644846</v>
      </c>
      <c r="C33" s="201" t="s">
        <v>44</v>
      </c>
      <c r="D33" s="81">
        <f>SUM(D7:D32)</f>
        <v>2644846</v>
      </c>
    </row>
    <row r="34" ht="16.5" customHeight="1" spans="1:4">
      <c r="A34" s="200" t="s">
        <v>45</v>
      </c>
      <c r="B34" s="81"/>
      <c r="C34" s="200" t="s">
        <v>46</v>
      </c>
      <c r="D34" s="81"/>
    </row>
    <row r="35" ht="16.5" customHeight="1" spans="1:4">
      <c r="A35" s="32" t="s">
        <v>47</v>
      </c>
      <c r="B35" s="81"/>
      <c r="C35" s="32" t="s">
        <v>47</v>
      </c>
      <c r="D35" s="81"/>
    </row>
    <row r="36" ht="16.5" customHeight="1" spans="1:4">
      <c r="A36" s="32" t="s">
        <v>48</v>
      </c>
      <c r="B36" s="81"/>
      <c r="C36" s="32" t="s">
        <v>49</v>
      </c>
      <c r="D36" s="81"/>
    </row>
    <row r="37" ht="16.5" customHeight="1" spans="1:4">
      <c r="A37" s="202" t="s">
        <v>50</v>
      </c>
      <c r="B37" s="81">
        <f>B33</f>
        <v>2644846</v>
      </c>
      <c r="C37" s="202" t="s">
        <v>51</v>
      </c>
      <c r="D37" s="81">
        <f>D33</f>
        <v>2644846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A4" sqref="A4:C4"/>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customHeight="1" spans="1:6">
      <c r="A1" s="1"/>
      <c r="B1" s="1"/>
      <c r="C1" s="1"/>
      <c r="D1" s="1"/>
      <c r="E1" s="1"/>
      <c r="F1" s="1"/>
    </row>
    <row r="2" ht="12" customHeight="1" spans="1:6">
      <c r="A2" s="123">
        <v>1</v>
      </c>
      <c r="B2" s="124">
        <v>0</v>
      </c>
      <c r="C2" s="123">
        <v>1</v>
      </c>
      <c r="D2" s="125"/>
      <c r="E2" s="125"/>
      <c r="F2" s="122" t="s">
        <v>406</v>
      </c>
    </row>
    <row r="3" ht="42" customHeight="1" spans="1:6">
      <c r="A3" s="126" t="str">
        <f>"2025"&amp;"年部门政府性基金预算支出预算表"</f>
        <v>2025年部门政府性基金预算支出预算表</v>
      </c>
      <c r="B3" s="126" t="s">
        <v>407</v>
      </c>
      <c r="C3" s="127"/>
      <c r="D3" s="128"/>
      <c r="E3" s="128"/>
      <c r="F3" s="128"/>
    </row>
    <row r="4" ht="13.5" customHeight="1" spans="1:6">
      <c r="A4" s="5" t="str">
        <f>"单位名称："&amp;"昆明市五华区体育发展中心"</f>
        <v>单位名称：昆明市五华区体育发展中心</v>
      </c>
      <c r="B4" s="5" t="s">
        <v>408</v>
      </c>
      <c r="C4" s="123"/>
      <c r="D4" s="125"/>
      <c r="E4" s="125"/>
      <c r="F4" s="122" t="s">
        <v>1</v>
      </c>
    </row>
    <row r="5" ht="19.5" customHeight="1" spans="1:6">
      <c r="A5" s="129" t="s">
        <v>181</v>
      </c>
      <c r="B5" s="130" t="s">
        <v>73</v>
      </c>
      <c r="C5" s="129" t="s">
        <v>74</v>
      </c>
      <c r="D5" s="11" t="s">
        <v>409</v>
      </c>
      <c r="E5" s="12"/>
      <c r="F5" s="13"/>
    </row>
    <row r="6" ht="18.75" customHeight="1" spans="1:6">
      <c r="A6" s="131"/>
      <c r="B6" s="132"/>
      <c r="C6" s="131"/>
      <c r="D6" s="16" t="s">
        <v>55</v>
      </c>
      <c r="E6" s="11" t="s">
        <v>76</v>
      </c>
      <c r="F6" s="16" t="s">
        <v>77</v>
      </c>
    </row>
    <row r="7" ht="18.75" customHeight="1" spans="1:6">
      <c r="A7" s="68">
        <v>1</v>
      </c>
      <c r="B7" s="133" t="s">
        <v>84</v>
      </c>
      <c r="C7" s="68">
        <v>3</v>
      </c>
      <c r="D7" s="134">
        <v>4</v>
      </c>
      <c r="E7" s="134">
        <v>5</v>
      </c>
      <c r="F7" s="134">
        <v>6</v>
      </c>
    </row>
    <row r="8" ht="21" customHeight="1" spans="1:6">
      <c r="A8" s="21" t="s">
        <v>70</v>
      </c>
      <c r="B8" s="21"/>
      <c r="C8" s="21"/>
      <c r="D8" s="118">
        <v>180000</v>
      </c>
      <c r="E8" s="81"/>
      <c r="F8" s="118">
        <v>180000</v>
      </c>
    </row>
    <row r="9" ht="21" customHeight="1" spans="1:6">
      <c r="A9" s="21"/>
      <c r="B9" s="21" t="s">
        <v>128</v>
      </c>
      <c r="C9" s="21" t="s">
        <v>82</v>
      </c>
      <c r="D9" s="118">
        <v>180000</v>
      </c>
      <c r="E9" s="81"/>
      <c r="F9" s="118">
        <v>180000</v>
      </c>
    </row>
    <row r="10" ht="21" customHeight="1" spans="1:6">
      <c r="A10" s="21"/>
      <c r="B10" s="135" t="s">
        <v>129</v>
      </c>
      <c r="C10" s="135" t="s">
        <v>130</v>
      </c>
      <c r="D10" s="118">
        <v>180000</v>
      </c>
      <c r="E10" s="81"/>
      <c r="F10" s="118">
        <v>180000</v>
      </c>
    </row>
    <row r="11" ht="21" customHeight="1" spans="1:6">
      <c r="A11" s="21"/>
      <c r="B11" s="136" t="s">
        <v>261</v>
      </c>
      <c r="C11" s="136" t="s">
        <v>131</v>
      </c>
      <c r="D11" s="118">
        <v>180000</v>
      </c>
      <c r="E11" s="81"/>
      <c r="F11" s="118">
        <v>180000</v>
      </c>
    </row>
    <row r="12" ht="18.75" customHeight="1" spans="1:6">
      <c r="A12" s="137" t="s">
        <v>170</v>
      </c>
      <c r="B12" s="137" t="s">
        <v>170</v>
      </c>
      <c r="C12" s="138" t="s">
        <v>170</v>
      </c>
      <c r="D12" s="118">
        <v>180000</v>
      </c>
      <c r="E12" s="81"/>
      <c r="F12" s="118">
        <v>180000</v>
      </c>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C1" workbookViewId="0">
      <pane ySplit="1" topLeftCell="A2" activePane="bottomLeft" state="frozen"/>
      <selection/>
      <selection pane="bottomLeft" activeCell="F15" sqref="F15"/>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customHeight="1" spans="1:19">
      <c r="A1" s="1"/>
      <c r="B1" s="1"/>
      <c r="C1" s="1"/>
      <c r="D1" s="1"/>
      <c r="E1" s="1"/>
      <c r="F1" s="1"/>
      <c r="G1" s="1"/>
      <c r="H1" s="1"/>
      <c r="I1" s="1"/>
      <c r="J1" s="1"/>
      <c r="K1" s="1"/>
      <c r="L1" s="1"/>
      <c r="M1" s="1"/>
      <c r="N1" s="1"/>
      <c r="O1" s="1"/>
      <c r="P1" s="1"/>
      <c r="Q1" s="1"/>
      <c r="R1" s="1"/>
      <c r="S1" s="1"/>
    </row>
    <row r="2" ht="15.75" customHeight="1" spans="2:19">
      <c r="B2" s="83"/>
      <c r="C2" s="83"/>
      <c r="R2" s="3"/>
      <c r="S2" s="3" t="s">
        <v>410</v>
      </c>
    </row>
    <row r="3" ht="41.25" customHeight="1" spans="1:19">
      <c r="A3" s="73" t="str">
        <f>"2025"&amp;"年部门政府采购预算表"</f>
        <v>2025年部门政府采购预算表</v>
      </c>
      <c r="B3" s="66"/>
      <c r="C3" s="66"/>
      <c r="D3" s="4"/>
      <c r="E3" s="4"/>
      <c r="F3" s="4"/>
      <c r="G3" s="4"/>
      <c r="H3" s="4"/>
      <c r="I3" s="4"/>
      <c r="J3" s="4"/>
      <c r="K3" s="4"/>
      <c r="L3" s="4"/>
      <c r="M3" s="66"/>
      <c r="N3" s="4"/>
      <c r="O3" s="4"/>
      <c r="P3" s="66"/>
      <c r="Q3" s="4"/>
      <c r="R3" s="66"/>
      <c r="S3" s="66"/>
    </row>
    <row r="4" ht="18.75" customHeight="1" spans="1:19">
      <c r="A4" s="111" t="str">
        <f>"单位名称："&amp;"昆明市五华区体育发展中心"</f>
        <v>单位名称：昆明市五华区体育发展中心</v>
      </c>
      <c r="B4" s="85"/>
      <c r="C4" s="85"/>
      <c r="D4" s="7"/>
      <c r="E4" s="7"/>
      <c r="F4" s="7"/>
      <c r="G4" s="7"/>
      <c r="H4" s="7"/>
      <c r="I4" s="7"/>
      <c r="J4" s="7"/>
      <c r="K4" s="7"/>
      <c r="L4" s="7"/>
      <c r="R4" s="8"/>
      <c r="S4" s="122" t="s">
        <v>1</v>
      </c>
    </row>
    <row r="5" ht="15.75" customHeight="1" spans="1:19">
      <c r="A5" s="10" t="s">
        <v>180</v>
      </c>
      <c r="B5" s="86" t="s">
        <v>181</v>
      </c>
      <c r="C5" s="86" t="s">
        <v>411</v>
      </c>
      <c r="D5" s="87" t="s">
        <v>412</v>
      </c>
      <c r="E5" s="87" t="s">
        <v>413</v>
      </c>
      <c r="F5" s="87" t="s">
        <v>414</v>
      </c>
      <c r="G5" s="87" t="s">
        <v>415</v>
      </c>
      <c r="H5" s="87" t="s">
        <v>416</v>
      </c>
      <c r="I5" s="100" t="s">
        <v>188</v>
      </c>
      <c r="J5" s="100"/>
      <c r="K5" s="100"/>
      <c r="L5" s="100"/>
      <c r="M5" s="101"/>
      <c r="N5" s="100"/>
      <c r="O5" s="100"/>
      <c r="P5" s="108"/>
      <c r="Q5" s="100"/>
      <c r="R5" s="101"/>
      <c r="S5" s="77"/>
    </row>
    <row r="6" ht="17.25" customHeight="1" spans="1:19">
      <c r="A6" s="15"/>
      <c r="B6" s="88"/>
      <c r="C6" s="88"/>
      <c r="D6" s="89"/>
      <c r="E6" s="89"/>
      <c r="F6" s="89"/>
      <c r="G6" s="89"/>
      <c r="H6" s="89"/>
      <c r="I6" s="89" t="s">
        <v>55</v>
      </c>
      <c r="J6" s="89" t="s">
        <v>58</v>
      </c>
      <c r="K6" s="89" t="s">
        <v>417</v>
      </c>
      <c r="L6" s="89" t="s">
        <v>418</v>
      </c>
      <c r="M6" s="102" t="s">
        <v>419</v>
      </c>
      <c r="N6" s="103" t="s">
        <v>420</v>
      </c>
      <c r="O6" s="103"/>
      <c r="P6" s="109"/>
      <c r="Q6" s="103"/>
      <c r="R6" s="110"/>
      <c r="S6" s="90"/>
    </row>
    <row r="7" ht="54" customHeight="1" spans="1:19">
      <c r="A7" s="18"/>
      <c r="B7" s="90"/>
      <c r="C7" s="90"/>
      <c r="D7" s="91"/>
      <c r="E7" s="91"/>
      <c r="F7" s="91"/>
      <c r="G7" s="91"/>
      <c r="H7" s="91"/>
      <c r="I7" s="91"/>
      <c r="J7" s="91" t="s">
        <v>57</v>
      </c>
      <c r="K7" s="91"/>
      <c r="L7" s="91"/>
      <c r="M7" s="104"/>
      <c r="N7" s="91" t="s">
        <v>57</v>
      </c>
      <c r="O7" s="91" t="s">
        <v>64</v>
      </c>
      <c r="P7" s="90" t="s">
        <v>65</v>
      </c>
      <c r="Q7" s="91" t="s">
        <v>66</v>
      </c>
      <c r="R7" s="104" t="s">
        <v>67</v>
      </c>
      <c r="S7" s="90" t="s">
        <v>68</v>
      </c>
    </row>
    <row r="8" ht="18" customHeight="1" spans="1:19">
      <c r="A8" s="112">
        <v>1</v>
      </c>
      <c r="B8" s="112" t="s">
        <v>84</v>
      </c>
      <c r="C8" s="113">
        <v>3</v>
      </c>
      <c r="D8" s="113">
        <v>4</v>
      </c>
      <c r="E8" s="112">
        <v>5</v>
      </c>
      <c r="F8" s="112">
        <v>6</v>
      </c>
      <c r="G8" s="112">
        <v>7</v>
      </c>
      <c r="H8" s="112">
        <v>8</v>
      </c>
      <c r="I8" s="112">
        <v>9</v>
      </c>
      <c r="J8" s="112">
        <v>10</v>
      </c>
      <c r="K8" s="112">
        <v>11</v>
      </c>
      <c r="L8" s="112">
        <v>12</v>
      </c>
      <c r="M8" s="112">
        <v>13</v>
      </c>
      <c r="N8" s="112">
        <v>14</v>
      </c>
      <c r="O8" s="112">
        <v>15</v>
      </c>
      <c r="P8" s="112">
        <v>16</v>
      </c>
      <c r="Q8" s="112">
        <v>17</v>
      </c>
      <c r="R8" s="112">
        <v>18</v>
      </c>
      <c r="S8" s="112">
        <v>19</v>
      </c>
    </row>
    <row r="9" ht="22" customHeight="1" spans="1:19">
      <c r="A9" s="114" t="s">
        <v>70</v>
      </c>
      <c r="B9" s="115" t="s">
        <v>70</v>
      </c>
      <c r="C9" s="115" t="s">
        <v>224</v>
      </c>
      <c r="D9" s="116" t="s">
        <v>421</v>
      </c>
      <c r="E9" s="116" t="s">
        <v>421</v>
      </c>
      <c r="F9" s="116" t="s">
        <v>422</v>
      </c>
      <c r="G9" s="117">
        <v>1</v>
      </c>
      <c r="H9" s="118">
        <v>1700</v>
      </c>
      <c r="I9" s="118">
        <v>1700</v>
      </c>
      <c r="J9" s="118">
        <v>1700</v>
      </c>
      <c r="K9" s="112"/>
      <c r="L9" s="112"/>
      <c r="M9" s="112"/>
      <c r="N9" s="112"/>
      <c r="O9" s="112"/>
      <c r="P9" s="112"/>
      <c r="Q9" s="112"/>
      <c r="R9" s="112"/>
      <c r="S9" s="112"/>
    </row>
    <row r="10" ht="21" customHeight="1" spans="1:19">
      <c r="A10" s="114" t="s">
        <v>70</v>
      </c>
      <c r="B10" s="115" t="s">
        <v>70</v>
      </c>
      <c r="C10" s="115" t="s">
        <v>263</v>
      </c>
      <c r="D10" s="116" t="s">
        <v>423</v>
      </c>
      <c r="E10" s="116" t="s">
        <v>424</v>
      </c>
      <c r="F10" s="116" t="s">
        <v>348</v>
      </c>
      <c r="G10" s="117">
        <v>220000</v>
      </c>
      <c r="H10" s="118">
        <v>220000</v>
      </c>
      <c r="I10" s="118">
        <v>220000</v>
      </c>
      <c r="J10" s="118">
        <v>220000</v>
      </c>
      <c r="K10" s="81"/>
      <c r="L10" s="81"/>
      <c r="M10" s="81"/>
      <c r="N10" s="81"/>
      <c r="O10" s="81"/>
      <c r="P10" s="81"/>
      <c r="Q10" s="81"/>
      <c r="R10" s="81"/>
      <c r="S10" s="81"/>
    </row>
    <row r="11" ht="21" customHeight="1" spans="1:19">
      <c r="A11" s="95" t="s">
        <v>170</v>
      </c>
      <c r="B11" s="96"/>
      <c r="C11" s="96"/>
      <c r="D11" s="97"/>
      <c r="E11" s="97"/>
      <c r="F11" s="97"/>
      <c r="G11" s="119"/>
      <c r="H11" s="81">
        <f>H9+H10</f>
        <v>221700</v>
      </c>
      <c r="I11" s="81">
        <f>I9+I10</f>
        <v>221700</v>
      </c>
      <c r="J11" s="81">
        <f>J9+J10</f>
        <v>221700</v>
      </c>
      <c r="K11" s="81"/>
      <c r="L11" s="81"/>
      <c r="M11" s="81"/>
      <c r="N11" s="81"/>
      <c r="O11" s="81"/>
      <c r="P11" s="81"/>
      <c r="Q11" s="81"/>
      <c r="R11" s="81"/>
      <c r="S11" s="81"/>
    </row>
    <row r="12" ht="21" customHeight="1" spans="1:19">
      <c r="A12" s="111" t="s">
        <v>425</v>
      </c>
      <c r="B12" s="5"/>
      <c r="C12" s="5"/>
      <c r="D12" s="111"/>
      <c r="E12" s="111"/>
      <c r="F12" s="111"/>
      <c r="G12" s="120"/>
      <c r="H12" s="121"/>
      <c r="I12" s="121"/>
      <c r="J12" s="121"/>
      <c r="K12" s="121"/>
      <c r="L12" s="121"/>
      <c r="M12" s="121"/>
      <c r="N12" s="121"/>
      <c r="O12" s="121"/>
      <c r="P12" s="121"/>
      <c r="Q12" s="121"/>
      <c r="R12" s="121"/>
      <c r="S12" s="121"/>
    </row>
  </sheetData>
  <mergeCells count="19">
    <mergeCell ref="A3:S3"/>
    <mergeCell ref="A4:H4"/>
    <mergeCell ref="I5:S5"/>
    <mergeCell ref="N6:S6"/>
    <mergeCell ref="A11:G11"/>
    <mergeCell ref="A12:S12"/>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abSelected="1" workbookViewId="0">
      <pane ySplit="1" topLeftCell="A2" activePane="bottomLeft" state="frozen"/>
      <selection/>
      <selection pane="bottomLeft" activeCell="A11" sqref="A1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2"/>
      <c r="B2" s="83"/>
      <c r="C2" s="83"/>
      <c r="D2" s="83"/>
      <c r="E2" s="83"/>
      <c r="F2" s="83"/>
      <c r="G2" s="83"/>
      <c r="H2" s="82"/>
      <c r="I2" s="82"/>
      <c r="J2" s="82"/>
      <c r="K2" s="82"/>
      <c r="L2" s="82"/>
      <c r="M2" s="82"/>
      <c r="N2" s="98"/>
      <c r="O2" s="82"/>
      <c r="P2" s="82"/>
      <c r="Q2" s="83"/>
      <c r="R2" s="82"/>
      <c r="S2" s="106"/>
      <c r="T2" s="106" t="s">
        <v>426</v>
      </c>
    </row>
    <row r="3" ht="41.25" customHeight="1" spans="1:20">
      <c r="A3" s="73" t="str">
        <f>"2025"&amp;"年部门政府购买服务预算表"</f>
        <v>2025年部门政府购买服务预算表</v>
      </c>
      <c r="B3" s="66"/>
      <c r="C3" s="66"/>
      <c r="D3" s="66"/>
      <c r="E3" s="66"/>
      <c r="F3" s="66"/>
      <c r="G3" s="66"/>
      <c r="H3" s="84"/>
      <c r="I3" s="84"/>
      <c r="J3" s="84"/>
      <c r="K3" s="84"/>
      <c r="L3" s="84"/>
      <c r="M3" s="84"/>
      <c r="N3" s="99"/>
      <c r="O3" s="84"/>
      <c r="P3" s="84"/>
      <c r="Q3" s="66"/>
      <c r="R3" s="84"/>
      <c r="S3" s="99"/>
      <c r="T3" s="66"/>
    </row>
    <row r="4" ht="22.5" customHeight="1" spans="1:20">
      <c r="A4" s="74" t="str">
        <f>"单位名称："&amp;"昆明市五华区体育发展中心"</f>
        <v>单位名称：昆明市五华区体育发展中心</v>
      </c>
      <c r="B4" s="85"/>
      <c r="C4" s="85"/>
      <c r="D4" s="85"/>
      <c r="E4" s="85"/>
      <c r="F4" s="85"/>
      <c r="G4" s="85"/>
      <c r="H4" s="75"/>
      <c r="I4" s="75"/>
      <c r="J4" s="75"/>
      <c r="K4" s="75"/>
      <c r="L4" s="75"/>
      <c r="M4" s="75"/>
      <c r="N4" s="98"/>
      <c r="O4" s="82"/>
      <c r="P4" s="82"/>
      <c r="Q4" s="83"/>
      <c r="R4" s="82"/>
      <c r="S4" s="107"/>
      <c r="T4" s="106" t="s">
        <v>1</v>
      </c>
    </row>
    <row r="5" ht="24" customHeight="1" spans="1:20">
      <c r="A5" s="10" t="s">
        <v>180</v>
      </c>
      <c r="B5" s="86" t="s">
        <v>181</v>
      </c>
      <c r="C5" s="86" t="s">
        <v>411</v>
      </c>
      <c r="D5" s="86" t="s">
        <v>427</v>
      </c>
      <c r="E5" s="86" t="s">
        <v>428</v>
      </c>
      <c r="F5" s="86" t="s">
        <v>429</v>
      </c>
      <c r="G5" s="86" t="s">
        <v>430</v>
      </c>
      <c r="H5" s="87" t="s">
        <v>431</v>
      </c>
      <c r="I5" s="87" t="s">
        <v>432</v>
      </c>
      <c r="J5" s="100" t="s">
        <v>188</v>
      </c>
      <c r="K5" s="100"/>
      <c r="L5" s="100"/>
      <c r="M5" s="100"/>
      <c r="N5" s="101"/>
      <c r="O5" s="100"/>
      <c r="P5" s="100"/>
      <c r="Q5" s="108"/>
      <c r="R5" s="100"/>
      <c r="S5" s="101"/>
      <c r="T5" s="77"/>
    </row>
    <row r="6" ht="24" customHeight="1" spans="1:20">
      <c r="A6" s="15"/>
      <c r="B6" s="88"/>
      <c r="C6" s="88"/>
      <c r="D6" s="88"/>
      <c r="E6" s="88"/>
      <c r="F6" s="88"/>
      <c r="G6" s="88"/>
      <c r="H6" s="89"/>
      <c r="I6" s="89"/>
      <c r="J6" s="89" t="s">
        <v>55</v>
      </c>
      <c r="K6" s="89" t="s">
        <v>58</v>
      </c>
      <c r="L6" s="89" t="s">
        <v>417</v>
      </c>
      <c r="M6" s="89" t="s">
        <v>418</v>
      </c>
      <c r="N6" s="102" t="s">
        <v>419</v>
      </c>
      <c r="O6" s="103" t="s">
        <v>420</v>
      </c>
      <c r="P6" s="103"/>
      <c r="Q6" s="109"/>
      <c r="R6" s="103"/>
      <c r="S6" s="110"/>
      <c r="T6" s="90"/>
    </row>
    <row r="7" ht="54" customHeight="1" spans="1:20">
      <c r="A7" s="18"/>
      <c r="B7" s="90"/>
      <c r="C7" s="90"/>
      <c r="D7" s="90"/>
      <c r="E7" s="90"/>
      <c r="F7" s="90"/>
      <c r="G7" s="90"/>
      <c r="H7" s="91"/>
      <c r="I7" s="91"/>
      <c r="J7" s="91"/>
      <c r="K7" s="91" t="s">
        <v>57</v>
      </c>
      <c r="L7" s="91"/>
      <c r="M7" s="91"/>
      <c r="N7" s="104"/>
      <c r="O7" s="91" t="s">
        <v>57</v>
      </c>
      <c r="P7" s="91" t="s">
        <v>64</v>
      </c>
      <c r="Q7" s="90" t="s">
        <v>65</v>
      </c>
      <c r="R7" s="91" t="s">
        <v>66</v>
      </c>
      <c r="S7" s="104" t="s">
        <v>67</v>
      </c>
      <c r="T7" s="90" t="s">
        <v>68</v>
      </c>
    </row>
    <row r="8" ht="17.25" customHeight="1" spans="1:20">
      <c r="A8" s="19">
        <v>1</v>
      </c>
      <c r="B8" s="90">
        <v>2</v>
      </c>
      <c r="C8" s="19">
        <v>3</v>
      </c>
      <c r="D8" s="19">
        <v>4</v>
      </c>
      <c r="E8" s="90">
        <v>5</v>
      </c>
      <c r="F8" s="19">
        <v>6</v>
      </c>
      <c r="G8" s="19">
        <v>7</v>
      </c>
      <c r="H8" s="90">
        <v>8</v>
      </c>
      <c r="I8" s="19">
        <v>9</v>
      </c>
      <c r="J8" s="19">
        <v>10</v>
      </c>
      <c r="K8" s="90">
        <v>11</v>
      </c>
      <c r="L8" s="19">
        <v>12</v>
      </c>
      <c r="M8" s="19">
        <v>13</v>
      </c>
      <c r="N8" s="90">
        <v>14</v>
      </c>
      <c r="O8" s="19">
        <v>15</v>
      </c>
      <c r="P8" s="19">
        <v>16</v>
      </c>
      <c r="Q8" s="90">
        <v>17</v>
      </c>
      <c r="R8" s="19">
        <v>18</v>
      </c>
      <c r="S8" s="19">
        <v>19</v>
      </c>
      <c r="T8" s="19">
        <v>20</v>
      </c>
    </row>
    <row r="9" ht="21" customHeight="1" spans="1:20">
      <c r="A9" s="92"/>
      <c r="B9" s="93"/>
      <c r="C9" s="93"/>
      <c r="D9" s="93"/>
      <c r="E9" s="93"/>
      <c r="F9" s="93"/>
      <c r="G9" s="93"/>
      <c r="H9" s="94"/>
      <c r="I9" s="94"/>
      <c r="J9" s="81"/>
      <c r="K9" s="81"/>
      <c r="L9" s="81"/>
      <c r="M9" s="81"/>
      <c r="N9" s="81"/>
      <c r="O9" s="81"/>
      <c r="P9" s="81"/>
      <c r="Q9" s="81"/>
      <c r="R9" s="81"/>
      <c r="S9" s="81"/>
      <c r="T9" s="81"/>
    </row>
    <row r="10" ht="21" customHeight="1" spans="1:20">
      <c r="A10" s="95" t="s">
        <v>170</v>
      </c>
      <c r="B10" s="96"/>
      <c r="C10" s="96"/>
      <c r="D10" s="96"/>
      <c r="E10" s="96"/>
      <c r="F10" s="96"/>
      <c r="G10" s="96"/>
      <c r="H10" s="97"/>
      <c r="I10" s="105"/>
      <c r="J10" s="81"/>
      <c r="K10" s="81"/>
      <c r="L10" s="81"/>
      <c r="M10" s="81"/>
      <c r="N10" s="81"/>
      <c r="O10" s="81"/>
      <c r="P10" s="81"/>
      <c r="Q10" s="81"/>
      <c r="R10" s="81"/>
      <c r="S10" s="81"/>
      <c r="T10" s="81"/>
    </row>
    <row r="11" customHeight="1" spans="1:1">
      <c r="A11" t="s">
        <v>433</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pane ySplit="1" topLeftCell="A2" activePane="bottomLeft" state="frozen"/>
      <selection/>
      <selection pane="bottomLeft" activeCell="A10" sqref="A10"/>
    </sheetView>
  </sheetViews>
  <sheetFormatPr defaultColWidth="9.13888888888889" defaultRowHeight="14.25" customHeight="1" outlineLevelCol="4"/>
  <cols>
    <col min="1" max="1" width="37.7037037037037" customWidth="1"/>
    <col min="2" max="5" width="20" customWidth="1"/>
  </cols>
  <sheetData>
    <row r="1" customHeight="1" spans="1:5">
      <c r="A1" s="1"/>
      <c r="B1" s="1"/>
      <c r="C1" s="1"/>
      <c r="D1" s="1"/>
      <c r="E1" s="1"/>
    </row>
    <row r="2" ht="17.25" customHeight="1" spans="4:5">
      <c r="D2" s="72"/>
      <c r="E2" s="3" t="s">
        <v>434</v>
      </c>
    </row>
    <row r="3" ht="41.25" customHeight="1" spans="1:5">
      <c r="A3" s="73" t="str">
        <f>"2025"&amp;"年区对下转移支付预算表"</f>
        <v>2025年区对下转移支付预算表</v>
      </c>
      <c r="B3" s="4"/>
      <c r="C3" s="4"/>
      <c r="D3" s="4"/>
      <c r="E3" s="66"/>
    </row>
    <row r="4" ht="18" customHeight="1" spans="1:5">
      <c r="A4" s="74" t="str">
        <f>"单位名称："&amp;"昆明市五华区体育发展中心"</f>
        <v>单位名称：昆明市五华区体育发展中心</v>
      </c>
      <c r="B4" s="75"/>
      <c r="C4" s="75"/>
      <c r="D4" s="76"/>
      <c r="E4" s="8" t="s">
        <v>1</v>
      </c>
    </row>
    <row r="5" ht="19.5" customHeight="1" spans="1:5">
      <c r="A5" s="28" t="s">
        <v>435</v>
      </c>
      <c r="B5" s="11" t="s">
        <v>188</v>
      </c>
      <c r="C5" s="12"/>
      <c r="D5" s="12"/>
      <c r="E5" s="77"/>
    </row>
    <row r="6" ht="40.5" customHeight="1" spans="1:5">
      <c r="A6" s="19"/>
      <c r="B6" s="29" t="s">
        <v>55</v>
      </c>
      <c r="C6" s="10" t="s">
        <v>58</v>
      </c>
      <c r="D6" s="78" t="s">
        <v>417</v>
      </c>
      <c r="E6" s="79" t="s">
        <v>436</v>
      </c>
    </row>
    <row r="7" ht="19.5" customHeight="1" spans="1:5">
      <c r="A7" s="20">
        <v>1</v>
      </c>
      <c r="B7" s="20">
        <v>2</v>
      </c>
      <c r="C7" s="20">
        <v>3</v>
      </c>
      <c r="D7" s="80">
        <v>4</v>
      </c>
      <c r="E7" s="36">
        <v>5</v>
      </c>
    </row>
    <row r="8" ht="19.5" customHeight="1" spans="1:5">
      <c r="A8" s="30"/>
      <c r="B8" s="81"/>
      <c r="C8" s="81"/>
      <c r="D8" s="81"/>
      <c r="E8" s="81"/>
    </row>
    <row r="9" ht="19.5" customHeight="1" spans="1:5">
      <c r="A9" s="69"/>
      <c r="B9" s="81"/>
      <c r="C9" s="81"/>
      <c r="D9" s="81"/>
      <c r="E9" s="81"/>
    </row>
    <row r="10" ht="18" customHeight="1" spans="1:1">
      <c r="A10" t="s">
        <v>437</v>
      </c>
    </row>
  </sheetData>
  <mergeCells count="4">
    <mergeCell ref="A3:E3"/>
    <mergeCell ref="A4:D4"/>
    <mergeCell ref="B5:D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A16" sqref="A16"/>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customHeight="1" spans="1:10">
      <c r="A1" s="1"/>
      <c r="B1" s="1"/>
      <c r="C1" s="1"/>
      <c r="D1" s="1"/>
      <c r="E1" s="1"/>
      <c r="F1" s="1"/>
      <c r="G1" s="1"/>
      <c r="H1" s="1"/>
      <c r="I1" s="1"/>
      <c r="J1" s="1"/>
    </row>
    <row r="2" ht="16.5" customHeight="1" spans="10:10">
      <c r="J2" s="3" t="s">
        <v>438</v>
      </c>
    </row>
    <row r="3" ht="41.25" customHeight="1" spans="1:10">
      <c r="A3" s="65" t="str">
        <f>"2025"&amp;"年区对下转移支付绩效目标表"</f>
        <v>2025年区对下转移支付绩效目标表</v>
      </c>
      <c r="B3" s="4"/>
      <c r="C3" s="4"/>
      <c r="D3" s="4"/>
      <c r="E3" s="4"/>
      <c r="F3" s="66"/>
      <c r="G3" s="4"/>
      <c r="H3" s="66"/>
      <c r="I3" s="66"/>
      <c r="J3" s="4"/>
    </row>
    <row r="4" ht="17.25" customHeight="1" spans="1:1">
      <c r="A4" s="5" t="str">
        <f>"单位名称："&amp;"昆明市五华区体育发展中心"</f>
        <v>单位名称：昆明市五华区体育发展中心</v>
      </c>
    </row>
    <row r="5" ht="44.25" customHeight="1" spans="1:10">
      <c r="A5" s="67" t="s">
        <v>435</v>
      </c>
      <c r="B5" s="67" t="s">
        <v>271</v>
      </c>
      <c r="C5" s="67" t="s">
        <v>272</v>
      </c>
      <c r="D5" s="67" t="s">
        <v>273</v>
      </c>
      <c r="E5" s="67" t="s">
        <v>274</v>
      </c>
      <c r="F5" s="68" t="s">
        <v>275</v>
      </c>
      <c r="G5" s="67" t="s">
        <v>276</v>
      </c>
      <c r="H5" s="68" t="s">
        <v>277</v>
      </c>
      <c r="I5" s="68" t="s">
        <v>278</v>
      </c>
      <c r="J5" s="67" t="s">
        <v>279</v>
      </c>
    </row>
    <row r="6" ht="14.25" customHeight="1" spans="1:10">
      <c r="A6" s="67">
        <v>1</v>
      </c>
      <c r="B6" s="67">
        <v>2</v>
      </c>
      <c r="C6" s="67">
        <v>3</v>
      </c>
      <c r="D6" s="67">
        <v>4</v>
      </c>
      <c r="E6" s="67">
        <v>5</v>
      </c>
      <c r="F6" s="68">
        <v>6</v>
      </c>
      <c r="G6" s="67">
        <v>7</v>
      </c>
      <c r="H6" s="68">
        <v>8</v>
      </c>
      <c r="I6" s="68">
        <v>9</v>
      </c>
      <c r="J6" s="67">
        <v>10</v>
      </c>
    </row>
    <row r="7" ht="42" customHeight="1" spans="1:10">
      <c r="A7" s="30"/>
      <c r="B7" s="69"/>
      <c r="C7" s="69"/>
      <c r="D7" s="69"/>
      <c r="E7" s="70"/>
      <c r="F7" s="71"/>
      <c r="G7" s="70"/>
      <c r="H7" s="71"/>
      <c r="I7" s="71"/>
      <c r="J7" s="70"/>
    </row>
    <row r="8" ht="42" customHeight="1" spans="1:10">
      <c r="A8" s="30"/>
      <c r="B8" s="21"/>
      <c r="C8" s="21"/>
      <c r="D8" s="21"/>
      <c r="E8" s="30"/>
      <c r="F8" s="21"/>
      <c r="G8" s="30"/>
      <c r="H8" s="21"/>
      <c r="I8" s="21"/>
      <c r="J8" s="30"/>
    </row>
    <row r="9" ht="17" customHeight="1" spans="1:1">
      <c r="A9" t="s">
        <v>437</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0" sqref="A10"/>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1"/>
      <c r="B1" s="1"/>
      <c r="C1" s="1"/>
      <c r="D1" s="1"/>
      <c r="E1" s="1"/>
      <c r="F1" s="1"/>
      <c r="G1" s="1"/>
      <c r="H1" s="1"/>
      <c r="I1" s="1"/>
    </row>
    <row r="2" customHeight="1" spans="1:9">
      <c r="A2" s="38" t="s">
        <v>439</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"单位名称："&amp;"昆明市五华区体育发展中心"</f>
        <v>单位名称：昆明市五华区体育发展中心</v>
      </c>
      <c r="B4" s="45"/>
      <c r="C4" s="45"/>
      <c r="D4" s="46"/>
      <c r="F4" s="43"/>
      <c r="G4" s="42"/>
      <c r="H4" s="42"/>
      <c r="I4" s="64" t="s">
        <v>1</v>
      </c>
    </row>
    <row r="5" ht="28.5" customHeight="1" spans="1:9">
      <c r="A5" s="47" t="s">
        <v>180</v>
      </c>
      <c r="B5" s="48" t="s">
        <v>181</v>
      </c>
      <c r="C5" s="49" t="s">
        <v>440</v>
      </c>
      <c r="D5" s="47" t="s">
        <v>441</v>
      </c>
      <c r="E5" s="47" t="s">
        <v>442</v>
      </c>
      <c r="F5" s="47" t="s">
        <v>443</v>
      </c>
      <c r="G5" s="48" t="s">
        <v>444</v>
      </c>
      <c r="H5" s="36"/>
      <c r="I5" s="47"/>
    </row>
    <row r="6" ht="21" customHeight="1" spans="1:9">
      <c r="A6" s="49"/>
      <c r="B6" s="50"/>
      <c r="C6" s="50"/>
      <c r="D6" s="51"/>
      <c r="E6" s="50"/>
      <c r="F6" s="50"/>
      <c r="G6" s="48" t="s">
        <v>415</v>
      </c>
      <c r="H6" s="48" t="s">
        <v>445</v>
      </c>
      <c r="I6" s="48" t="s">
        <v>446</v>
      </c>
    </row>
    <row r="7" ht="17.25" customHeight="1" spans="1:9">
      <c r="A7" s="52" t="s">
        <v>83</v>
      </c>
      <c r="B7" s="53"/>
      <c r="C7" s="54" t="s">
        <v>84</v>
      </c>
      <c r="D7" s="52" t="s">
        <v>85</v>
      </c>
      <c r="E7" s="55" t="s">
        <v>86</v>
      </c>
      <c r="F7" s="52" t="s">
        <v>87</v>
      </c>
      <c r="G7" s="54" t="s">
        <v>88</v>
      </c>
      <c r="H7" s="56" t="s">
        <v>89</v>
      </c>
      <c r="I7" s="55" t="s">
        <v>90</v>
      </c>
    </row>
    <row r="8" ht="19.5" customHeight="1" spans="1:9">
      <c r="A8" s="57"/>
      <c r="B8" s="32"/>
      <c r="C8" s="32"/>
      <c r="D8" s="30"/>
      <c r="E8" s="21"/>
      <c r="F8" s="56"/>
      <c r="G8" s="58"/>
      <c r="H8" s="59"/>
      <c r="I8" s="59"/>
    </row>
    <row r="9" ht="19.5" customHeight="1" spans="1:9">
      <c r="A9" s="60" t="s">
        <v>55</v>
      </c>
      <c r="B9" s="61"/>
      <c r="C9" s="61"/>
      <c r="D9" s="62"/>
      <c r="E9" s="63"/>
      <c r="F9" s="63"/>
      <c r="G9" s="58"/>
      <c r="H9" s="59"/>
      <c r="I9" s="59"/>
    </row>
    <row r="10" customHeight="1" spans="1:1">
      <c r="A10" t="s">
        <v>447</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B17" sqref="B17"/>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A1" s="1"/>
      <c r="B1" s="1"/>
      <c r="C1" s="1"/>
      <c r="D1" s="1"/>
      <c r="E1" s="1"/>
      <c r="F1" s="1"/>
      <c r="G1" s="1"/>
      <c r="H1" s="1"/>
      <c r="I1" s="1"/>
      <c r="J1" s="1"/>
      <c r="K1" s="1"/>
    </row>
    <row r="2" customHeight="1" spans="4:11">
      <c r="D2" s="2"/>
      <c r="E2" s="2"/>
      <c r="F2" s="2"/>
      <c r="G2" s="2"/>
      <c r="K2" s="3" t="s">
        <v>448</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"单位名称："&amp;"昆明市五华区体育发展中心"</f>
        <v>单位名称：昆明市五华区体育发展中心</v>
      </c>
      <c r="B4" s="6"/>
      <c r="C4" s="6"/>
      <c r="D4" s="6"/>
      <c r="E4" s="6"/>
      <c r="F4" s="6"/>
      <c r="G4" s="6"/>
      <c r="H4" s="7"/>
      <c r="I4" s="7"/>
      <c r="J4" s="7"/>
      <c r="K4" s="8" t="s">
        <v>1</v>
      </c>
    </row>
    <row r="5" ht="21.75" customHeight="1" spans="1:11">
      <c r="A5" s="9" t="s">
        <v>244</v>
      </c>
      <c r="B5" s="9" t="s">
        <v>183</v>
      </c>
      <c r="C5" s="9" t="s">
        <v>245</v>
      </c>
      <c r="D5" s="10" t="s">
        <v>184</v>
      </c>
      <c r="E5" s="10" t="s">
        <v>185</v>
      </c>
      <c r="F5" s="10" t="s">
        <v>246</v>
      </c>
      <c r="G5" s="10" t="s">
        <v>247</v>
      </c>
      <c r="H5" s="28" t="s">
        <v>55</v>
      </c>
      <c r="I5" s="11" t="s">
        <v>449</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6">
        <v>10</v>
      </c>
      <c r="K8" s="36">
        <v>11</v>
      </c>
    </row>
    <row r="9" ht="18.75" customHeight="1" spans="1:11">
      <c r="A9" s="30"/>
      <c r="B9" s="21"/>
      <c r="C9" s="30"/>
      <c r="D9" s="30"/>
      <c r="E9" s="30"/>
      <c r="F9" s="30"/>
      <c r="G9" s="30"/>
      <c r="H9" s="31"/>
      <c r="I9" s="37"/>
      <c r="J9" s="37"/>
      <c r="K9" s="31"/>
    </row>
    <row r="10" ht="18.75" customHeight="1" spans="1:11">
      <c r="A10" s="32"/>
      <c r="B10" s="21"/>
      <c r="C10" s="21"/>
      <c r="D10" s="21"/>
      <c r="E10" s="21"/>
      <c r="F10" s="21"/>
      <c r="G10" s="21"/>
      <c r="H10" s="23"/>
      <c r="I10" s="23"/>
      <c r="J10" s="23"/>
      <c r="K10" s="31"/>
    </row>
    <row r="11" ht="18.75" customHeight="1" spans="1:11">
      <c r="A11" s="33" t="s">
        <v>170</v>
      </c>
      <c r="B11" s="34"/>
      <c r="C11" s="34"/>
      <c r="D11" s="34"/>
      <c r="E11" s="34"/>
      <c r="F11" s="34"/>
      <c r="G11" s="35"/>
      <c r="H11" s="23"/>
      <c r="I11" s="23"/>
      <c r="J11" s="23"/>
      <c r="K11" s="31"/>
    </row>
    <row r="12" customHeight="1" spans="1:1">
      <c r="A12" t="s">
        <v>450</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pane ySplit="1" topLeftCell="A2" activePane="bottomLeft" state="frozen"/>
      <selection/>
      <selection pane="bottomLeft" activeCell="C20" sqref="C20"/>
    </sheetView>
  </sheetViews>
  <sheetFormatPr defaultColWidth="9.13888888888889" defaultRowHeight="14.25" customHeight="1" outlineLevelCol="6"/>
  <cols>
    <col min="1" max="1" width="35.287037037037" customWidth="1"/>
    <col min="2" max="4" width="28" customWidth="1"/>
    <col min="5" max="7" width="23.8518518518519" customWidth="1"/>
  </cols>
  <sheetData>
    <row r="1" customHeight="1" spans="1:7">
      <c r="A1" s="1"/>
      <c r="B1" s="1"/>
      <c r="C1" s="1"/>
      <c r="D1" s="1"/>
      <c r="E1" s="1"/>
      <c r="F1" s="1"/>
      <c r="G1" s="1"/>
    </row>
    <row r="2" ht="13.5" customHeight="1" spans="4:7">
      <c r="D2" s="2"/>
      <c r="G2" s="3" t="s">
        <v>451</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"单位名称："&amp;"昆明市五华区体育发展中心"</f>
        <v>单位名称：昆明市五华区体育发展中心</v>
      </c>
      <c r="B4" s="6"/>
      <c r="C4" s="6"/>
      <c r="D4" s="6"/>
      <c r="E4" s="7"/>
      <c r="F4" s="7"/>
      <c r="G4" s="8" t="s">
        <v>1</v>
      </c>
    </row>
    <row r="5" ht="21.75" customHeight="1" spans="1:7">
      <c r="A5" s="9" t="s">
        <v>245</v>
      </c>
      <c r="B5" s="9" t="s">
        <v>244</v>
      </c>
      <c r="C5" s="9" t="s">
        <v>183</v>
      </c>
      <c r="D5" s="10" t="s">
        <v>452</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f>E10+E11+E12+E13</f>
        <v>805932</v>
      </c>
      <c r="F9" s="23">
        <f>F10+F11+F12+F13</f>
        <v>805932</v>
      </c>
      <c r="G9" s="23">
        <f>G10+G11+G12+G13</f>
        <v>805932</v>
      </c>
    </row>
    <row r="10" ht="17.25" customHeight="1" spans="1:7">
      <c r="A10" s="21"/>
      <c r="B10" s="21" t="s">
        <v>453</v>
      </c>
      <c r="C10" s="21" t="s">
        <v>251</v>
      </c>
      <c r="D10" s="21" t="s">
        <v>454</v>
      </c>
      <c r="E10" s="24">
        <v>5932</v>
      </c>
      <c r="F10" s="24">
        <v>5932</v>
      </c>
      <c r="G10" s="24">
        <v>5932</v>
      </c>
    </row>
    <row r="11" ht="17.25" customHeight="1" spans="1:7">
      <c r="A11" s="21"/>
      <c r="B11" s="21" t="s">
        <v>455</v>
      </c>
      <c r="C11" s="21" t="s">
        <v>254</v>
      </c>
      <c r="D11" s="21" t="s">
        <v>454</v>
      </c>
      <c r="E11" s="24">
        <v>180000</v>
      </c>
      <c r="F11" s="24">
        <v>180000</v>
      </c>
      <c r="G11" s="24">
        <v>180000</v>
      </c>
    </row>
    <row r="12" ht="17.25" customHeight="1" spans="1:7">
      <c r="A12" s="21"/>
      <c r="B12" s="21" t="s">
        <v>455</v>
      </c>
      <c r="C12" s="21" t="s">
        <v>258</v>
      </c>
      <c r="D12" s="21" t="s">
        <v>454</v>
      </c>
      <c r="E12" s="24">
        <v>300000</v>
      </c>
      <c r="F12" s="24">
        <v>300000</v>
      </c>
      <c r="G12" s="24">
        <v>300000</v>
      </c>
    </row>
    <row r="13" ht="18.75" customHeight="1" spans="1:7">
      <c r="A13" s="21"/>
      <c r="B13" s="21" t="s">
        <v>455</v>
      </c>
      <c r="C13" s="21" t="s">
        <v>263</v>
      </c>
      <c r="D13" s="21" t="s">
        <v>454</v>
      </c>
      <c r="E13" s="24">
        <v>320000</v>
      </c>
      <c r="F13" s="24">
        <v>320000</v>
      </c>
      <c r="G13" s="24">
        <v>320000</v>
      </c>
    </row>
    <row r="14" ht="18.75" customHeight="1" spans="1:7">
      <c r="A14" s="25" t="s">
        <v>55</v>
      </c>
      <c r="B14" s="26" t="s">
        <v>456</v>
      </c>
      <c r="C14" s="26"/>
      <c r="D14" s="27"/>
      <c r="E14" s="23">
        <f>E10+E11+E12+E13</f>
        <v>805932</v>
      </c>
      <c r="F14" s="23">
        <f>F10+F11+F12+F13</f>
        <v>805932</v>
      </c>
      <c r="G14" s="23">
        <f>G10+G11+G12+G13</f>
        <v>805932</v>
      </c>
    </row>
  </sheetData>
  <mergeCells count="11">
    <mergeCell ref="A3:G3"/>
    <mergeCell ref="A4:D4"/>
    <mergeCell ref="E5:G5"/>
    <mergeCell ref="A14:D14"/>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zoomScale="120" zoomScaleNormal="120" workbookViewId="0">
      <pane ySplit="1" topLeftCell="A2" activePane="bottomLeft" state="frozen"/>
      <selection/>
      <selection pane="bottomLeft" activeCell="C9" sqref="C9"/>
    </sheetView>
  </sheetViews>
  <sheetFormatPr defaultColWidth="8.57407407407407" defaultRowHeight="12.75" customHeight="1"/>
  <cols>
    <col min="1" max="1" width="15.8888888888889"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4" t="s">
        <v>52</v>
      </c>
    </row>
    <row r="3" ht="41.25" customHeight="1" spans="1:1">
      <c r="A3" s="41" t="str">
        <f>"2025"&amp;"年部门收入预算表"</f>
        <v>2025年部门收入预算表</v>
      </c>
    </row>
    <row r="4" ht="17.25" customHeight="1" spans="1:19">
      <c r="A4" s="44" t="str">
        <f>"单位名称："&amp;"昆明市五华区体育发展中心"</f>
        <v>单位名称：昆明市五华区体育发展中心</v>
      </c>
      <c r="S4" s="46" t="s">
        <v>1</v>
      </c>
    </row>
    <row r="5" ht="21.75" customHeight="1" spans="1:19">
      <c r="A5" s="219" t="s">
        <v>53</v>
      </c>
      <c r="B5" s="220" t="s">
        <v>54</v>
      </c>
      <c r="C5" s="220" t="s">
        <v>55</v>
      </c>
      <c r="D5" s="221" t="s">
        <v>56</v>
      </c>
      <c r="E5" s="221"/>
      <c r="F5" s="221"/>
      <c r="G5" s="221"/>
      <c r="H5" s="221"/>
      <c r="I5" s="137"/>
      <c r="J5" s="221"/>
      <c r="K5" s="221"/>
      <c r="L5" s="221"/>
      <c r="M5" s="221"/>
      <c r="N5" s="227"/>
      <c r="O5" s="221" t="s">
        <v>45</v>
      </c>
      <c r="P5" s="221"/>
      <c r="Q5" s="221"/>
      <c r="R5" s="221"/>
      <c r="S5" s="227"/>
    </row>
    <row r="6" ht="27" customHeight="1" spans="1:19">
      <c r="A6" s="222"/>
      <c r="B6" s="223"/>
      <c r="C6" s="223"/>
      <c r="D6" s="223" t="s">
        <v>57</v>
      </c>
      <c r="E6" s="223" t="s">
        <v>58</v>
      </c>
      <c r="F6" s="223" t="s">
        <v>59</v>
      </c>
      <c r="G6" s="223" t="s">
        <v>60</v>
      </c>
      <c r="H6" s="223" t="s">
        <v>61</v>
      </c>
      <c r="I6" s="228" t="s">
        <v>62</v>
      </c>
      <c r="J6" s="229"/>
      <c r="K6" s="229"/>
      <c r="L6" s="229"/>
      <c r="M6" s="229"/>
      <c r="N6" s="230"/>
      <c r="O6" s="223" t="s">
        <v>57</v>
      </c>
      <c r="P6" s="223" t="s">
        <v>58</v>
      </c>
      <c r="Q6" s="223" t="s">
        <v>59</v>
      </c>
      <c r="R6" s="223" t="s">
        <v>60</v>
      </c>
      <c r="S6" s="223" t="s">
        <v>63</v>
      </c>
    </row>
    <row r="7" ht="30" customHeight="1" spans="1:19">
      <c r="A7" s="224"/>
      <c r="B7" s="105"/>
      <c r="C7" s="119"/>
      <c r="D7" s="119"/>
      <c r="E7" s="119"/>
      <c r="F7" s="119"/>
      <c r="G7" s="119"/>
      <c r="H7" s="119"/>
      <c r="I7" s="71" t="s">
        <v>57</v>
      </c>
      <c r="J7" s="230" t="s">
        <v>64</v>
      </c>
      <c r="K7" s="230" t="s">
        <v>65</v>
      </c>
      <c r="L7" s="230" t="s">
        <v>66</v>
      </c>
      <c r="M7" s="230" t="s">
        <v>67</v>
      </c>
      <c r="N7" s="230" t="s">
        <v>68</v>
      </c>
      <c r="O7" s="231"/>
      <c r="P7" s="231"/>
      <c r="Q7" s="231"/>
      <c r="R7" s="231"/>
      <c r="S7" s="119"/>
    </row>
    <row r="8" ht="15" customHeight="1" spans="1:19">
      <c r="A8" s="225">
        <v>1</v>
      </c>
      <c r="B8" s="225">
        <v>2</v>
      </c>
      <c r="C8" s="225">
        <v>3</v>
      </c>
      <c r="D8" s="225">
        <v>4</v>
      </c>
      <c r="E8" s="225">
        <v>5</v>
      </c>
      <c r="F8" s="225">
        <v>6</v>
      </c>
      <c r="G8" s="225">
        <v>7</v>
      </c>
      <c r="H8" s="225">
        <v>8</v>
      </c>
      <c r="I8" s="71">
        <v>9</v>
      </c>
      <c r="J8" s="225">
        <v>10</v>
      </c>
      <c r="K8" s="225">
        <v>11</v>
      </c>
      <c r="L8" s="225">
        <v>12</v>
      </c>
      <c r="M8" s="225">
        <v>13</v>
      </c>
      <c r="N8" s="225">
        <v>14</v>
      </c>
      <c r="O8" s="225">
        <v>15</v>
      </c>
      <c r="P8" s="225">
        <v>16</v>
      </c>
      <c r="Q8" s="225">
        <v>17</v>
      </c>
      <c r="R8" s="225">
        <v>18</v>
      </c>
      <c r="S8" s="225">
        <v>19</v>
      </c>
    </row>
    <row r="9" ht="18" customHeight="1" spans="1:19">
      <c r="A9" s="21" t="s">
        <v>69</v>
      </c>
      <c r="B9" s="21" t="s">
        <v>70</v>
      </c>
      <c r="C9" s="118">
        <v>2644846</v>
      </c>
      <c r="D9" s="118">
        <f>E9+F9</f>
        <v>2644846</v>
      </c>
      <c r="E9" s="118">
        <v>2464846</v>
      </c>
      <c r="F9" s="118">
        <v>180000</v>
      </c>
      <c r="G9" s="81"/>
      <c r="H9" s="81"/>
      <c r="I9" s="81"/>
      <c r="J9" s="81"/>
      <c r="K9" s="81"/>
      <c r="L9" s="81"/>
      <c r="M9" s="81"/>
      <c r="N9" s="81"/>
      <c r="O9" s="81"/>
      <c r="P9" s="81"/>
      <c r="Q9" s="81"/>
      <c r="R9" s="81"/>
      <c r="S9" s="81"/>
    </row>
    <row r="10" ht="18" customHeight="1" spans="1:19">
      <c r="A10" s="135" t="s">
        <v>71</v>
      </c>
      <c r="B10" s="135" t="s">
        <v>70</v>
      </c>
      <c r="C10" s="118">
        <v>2644846</v>
      </c>
      <c r="D10" s="118">
        <f>E10+F10</f>
        <v>2644846</v>
      </c>
      <c r="E10" s="118">
        <v>2464846</v>
      </c>
      <c r="F10" s="118">
        <v>180000</v>
      </c>
      <c r="G10" s="81"/>
      <c r="H10" s="81"/>
      <c r="I10" s="81"/>
      <c r="J10" s="81"/>
      <c r="K10" s="81"/>
      <c r="L10" s="81"/>
      <c r="M10" s="81"/>
      <c r="N10" s="81"/>
      <c r="O10" s="81"/>
      <c r="P10" s="81"/>
      <c r="Q10" s="81"/>
      <c r="R10" s="81"/>
      <c r="S10" s="81"/>
    </row>
    <row r="11" ht="18" customHeight="1" spans="1:19">
      <c r="A11" s="49" t="s">
        <v>55</v>
      </c>
      <c r="B11" s="226"/>
      <c r="C11" s="118">
        <f>D11</f>
        <v>2644846</v>
      </c>
      <c r="D11" s="118">
        <f>E11+F11</f>
        <v>2644846</v>
      </c>
      <c r="E11" s="118">
        <v>2464846</v>
      </c>
      <c r="F11" s="118">
        <v>180000</v>
      </c>
      <c r="G11" s="81"/>
      <c r="H11" s="81"/>
      <c r="I11" s="81"/>
      <c r="J11" s="81"/>
      <c r="K11" s="81"/>
      <c r="L11" s="81"/>
      <c r="M11" s="81"/>
      <c r="N11" s="81"/>
      <c r="O11" s="81"/>
      <c r="P11" s="81"/>
      <c r="Q11" s="81"/>
      <c r="R11" s="81"/>
      <c r="S11" s="81"/>
    </row>
  </sheetData>
  <mergeCells count="20">
    <mergeCell ref="A2:S2"/>
    <mergeCell ref="A3:S3"/>
    <mergeCell ref="A4:B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zoomScale="120" zoomScaleNormal="120" workbookViewId="0">
      <pane ySplit="1" topLeftCell="A11" activePane="bottomLeft" state="frozen"/>
      <selection/>
      <selection pane="bottomLeft" activeCell="B25" sqref="B25"/>
    </sheetView>
  </sheetViews>
  <sheetFormatPr defaultColWidth="8.57407407407407" defaultRowHeight="12.75" customHeight="1"/>
  <cols>
    <col min="1" max="1" width="14.2777777777778" style="139" customWidth="1"/>
    <col min="2" max="2" width="37.5740740740741" style="139" customWidth="1"/>
    <col min="3" max="8" width="24.5740740740741" style="139" customWidth="1"/>
    <col min="9" max="9" width="26.712962962963" style="139" customWidth="1"/>
    <col min="10" max="11" width="24.4259259259259" style="139" customWidth="1"/>
    <col min="12" max="15" width="24.5740740740741" style="139" customWidth="1"/>
    <col min="16" max="16384" width="8.57407407407407" style="139"/>
  </cols>
  <sheetData>
    <row r="1" s="139" customFormat="1" customHeight="1" spans="1:15">
      <c r="A1" s="140"/>
      <c r="B1" s="140"/>
      <c r="C1" s="140"/>
      <c r="D1" s="140"/>
      <c r="E1" s="140"/>
      <c r="F1" s="140"/>
      <c r="G1" s="140"/>
      <c r="H1" s="140"/>
      <c r="I1" s="140"/>
      <c r="J1" s="140"/>
      <c r="K1" s="140"/>
      <c r="L1" s="140"/>
      <c r="M1" s="140"/>
      <c r="N1" s="140"/>
      <c r="O1" s="140"/>
    </row>
    <row r="2" s="139" customFormat="1" ht="17.25" customHeight="1" spans="1:1">
      <c r="A2" s="46" t="s">
        <v>72</v>
      </c>
    </row>
    <row r="3" s="139" customFormat="1" ht="41.25" customHeight="1" spans="1:1">
      <c r="A3" s="41" t="str">
        <f>"2025"&amp;"年部门支出预算表"</f>
        <v>2025年部门支出预算表</v>
      </c>
    </row>
    <row r="4" s="139" customFormat="1" ht="17.25" customHeight="1" spans="1:15">
      <c r="A4" s="44" t="str">
        <f>"单位名称："&amp;"昆明市五华区体育发展中心"</f>
        <v>单位名称：昆明市五华区体育发展中心</v>
      </c>
      <c r="O4" s="46" t="s">
        <v>1</v>
      </c>
    </row>
    <row r="5" s="139" customFormat="1" ht="27" customHeight="1" spans="1:15">
      <c r="A5" s="204" t="s">
        <v>73</v>
      </c>
      <c r="B5" s="204" t="s">
        <v>74</v>
      </c>
      <c r="C5" s="204" t="s">
        <v>55</v>
      </c>
      <c r="D5" s="205" t="s">
        <v>58</v>
      </c>
      <c r="E5" s="206"/>
      <c r="F5" s="207"/>
      <c r="G5" s="208" t="s">
        <v>59</v>
      </c>
      <c r="H5" s="208" t="s">
        <v>60</v>
      </c>
      <c r="I5" s="208" t="s">
        <v>75</v>
      </c>
      <c r="J5" s="205" t="s">
        <v>62</v>
      </c>
      <c r="K5" s="206"/>
      <c r="L5" s="206"/>
      <c r="M5" s="206"/>
      <c r="N5" s="215"/>
      <c r="O5" s="216"/>
    </row>
    <row r="6" s="139" customFormat="1" ht="42" customHeight="1" spans="1:15">
      <c r="A6" s="209"/>
      <c r="B6" s="209"/>
      <c r="C6" s="210"/>
      <c r="D6" s="211" t="s">
        <v>57</v>
      </c>
      <c r="E6" s="211" t="s">
        <v>76</v>
      </c>
      <c r="F6" s="211" t="s">
        <v>77</v>
      </c>
      <c r="G6" s="210"/>
      <c r="H6" s="210"/>
      <c r="I6" s="217"/>
      <c r="J6" s="211" t="s">
        <v>57</v>
      </c>
      <c r="K6" s="218" t="s">
        <v>78</v>
      </c>
      <c r="L6" s="218" t="s">
        <v>79</v>
      </c>
      <c r="M6" s="218" t="s">
        <v>80</v>
      </c>
      <c r="N6" s="218" t="s">
        <v>81</v>
      </c>
      <c r="O6" s="218" t="s">
        <v>82</v>
      </c>
    </row>
    <row r="7" s="139" customFormat="1" ht="18" customHeight="1" spans="1:15">
      <c r="A7" s="52" t="s">
        <v>83</v>
      </c>
      <c r="B7" s="52" t="s">
        <v>84</v>
      </c>
      <c r="C7" s="52" t="s">
        <v>85</v>
      </c>
      <c r="D7" s="56" t="s">
        <v>86</v>
      </c>
      <c r="E7" s="56" t="s">
        <v>87</v>
      </c>
      <c r="F7" s="56" t="s">
        <v>88</v>
      </c>
      <c r="G7" s="56" t="s">
        <v>89</v>
      </c>
      <c r="H7" s="56" t="s">
        <v>90</v>
      </c>
      <c r="I7" s="56" t="s">
        <v>91</v>
      </c>
      <c r="J7" s="56" t="s">
        <v>92</v>
      </c>
      <c r="K7" s="56" t="s">
        <v>93</v>
      </c>
      <c r="L7" s="56" t="s">
        <v>94</v>
      </c>
      <c r="M7" s="56" t="s">
        <v>95</v>
      </c>
      <c r="N7" s="52" t="s">
        <v>96</v>
      </c>
      <c r="O7" s="56" t="s">
        <v>97</v>
      </c>
    </row>
    <row r="8" s="139" customFormat="1" ht="21" customHeight="1" spans="1:15">
      <c r="A8" s="57" t="s">
        <v>98</v>
      </c>
      <c r="B8" s="57" t="s">
        <v>99</v>
      </c>
      <c r="C8" s="118">
        <v>2203505</v>
      </c>
      <c r="D8" s="118">
        <v>2203505</v>
      </c>
      <c r="E8" s="118">
        <v>1397573</v>
      </c>
      <c r="F8" s="118">
        <v>805932</v>
      </c>
      <c r="G8" s="118"/>
      <c r="H8" s="118"/>
      <c r="I8" s="118"/>
      <c r="J8" s="118"/>
      <c r="K8" s="118"/>
      <c r="L8" s="118"/>
      <c r="M8" s="118"/>
      <c r="N8" s="118"/>
      <c r="O8" s="118"/>
    </row>
    <row r="9" s="139" customFormat="1" ht="21" customHeight="1" spans="1:15">
      <c r="A9" s="212" t="s">
        <v>100</v>
      </c>
      <c r="B9" s="212" t="s">
        <v>101</v>
      </c>
      <c r="C9" s="118">
        <v>2203505</v>
      </c>
      <c r="D9" s="118">
        <v>2203505</v>
      </c>
      <c r="E9" s="118">
        <v>1397573</v>
      </c>
      <c r="F9" s="118">
        <v>805932</v>
      </c>
      <c r="G9" s="118"/>
      <c r="H9" s="118"/>
      <c r="I9" s="118"/>
      <c r="J9" s="118"/>
      <c r="K9" s="118"/>
      <c r="L9" s="118"/>
      <c r="M9" s="118"/>
      <c r="N9" s="118"/>
      <c r="O9" s="118"/>
    </row>
    <row r="10" s="139" customFormat="1" ht="21" customHeight="1" spans="1:15">
      <c r="A10" s="213" t="s">
        <v>102</v>
      </c>
      <c r="B10" s="213" t="s">
        <v>103</v>
      </c>
      <c r="C10" s="118">
        <v>2203505</v>
      </c>
      <c r="D10" s="118">
        <v>2203505</v>
      </c>
      <c r="E10" s="118">
        <v>1397573</v>
      </c>
      <c r="F10" s="118">
        <v>805932</v>
      </c>
      <c r="G10" s="118"/>
      <c r="H10" s="118"/>
      <c r="I10" s="118"/>
      <c r="J10" s="118"/>
      <c r="K10" s="118"/>
      <c r="L10" s="118"/>
      <c r="M10" s="118"/>
      <c r="N10" s="118"/>
      <c r="O10" s="118"/>
    </row>
    <row r="11" s="139" customFormat="1" ht="21" customHeight="1" spans="1:15">
      <c r="A11" s="57" t="s">
        <v>104</v>
      </c>
      <c r="B11" s="57" t="s">
        <v>105</v>
      </c>
      <c r="C11" s="118">
        <v>129209</v>
      </c>
      <c r="D11" s="118">
        <v>129209</v>
      </c>
      <c r="E11" s="118">
        <v>129209</v>
      </c>
      <c r="F11" s="118"/>
      <c r="G11" s="118"/>
      <c r="H11" s="118"/>
      <c r="I11" s="118"/>
      <c r="J11" s="118"/>
      <c r="K11" s="118"/>
      <c r="L11" s="118"/>
      <c r="M11" s="118"/>
      <c r="N11" s="118"/>
      <c r="O11" s="118"/>
    </row>
    <row r="12" s="139" customFormat="1" ht="21" customHeight="1" spans="1:15">
      <c r="A12" s="212" t="s">
        <v>106</v>
      </c>
      <c r="B12" s="212" t="s">
        <v>107</v>
      </c>
      <c r="C12" s="118">
        <v>129209</v>
      </c>
      <c r="D12" s="118">
        <v>129209</v>
      </c>
      <c r="E12" s="118">
        <v>129209</v>
      </c>
      <c r="F12" s="118"/>
      <c r="G12" s="118"/>
      <c r="H12" s="118"/>
      <c r="I12" s="118"/>
      <c r="J12" s="118"/>
      <c r="K12" s="118"/>
      <c r="L12" s="118"/>
      <c r="M12" s="118"/>
      <c r="N12" s="118"/>
      <c r="O12" s="118"/>
    </row>
    <row r="13" s="139" customFormat="1" ht="21" customHeight="1" spans="1:15">
      <c r="A13" s="213" t="s">
        <v>108</v>
      </c>
      <c r="B13" s="213" t="s">
        <v>109</v>
      </c>
      <c r="C13" s="118">
        <v>72000</v>
      </c>
      <c r="D13" s="118">
        <v>72000</v>
      </c>
      <c r="E13" s="118">
        <v>72000</v>
      </c>
      <c r="F13" s="118"/>
      <c r="G13" s="118"/>
      <c r="H13" s="118"/>
      <c r="I13" s="118"/>
      <c r="J13" s="118"/>
      <c r="K13" s="118"/>
      <c r="L13" s="118"/>
      <c r="M13" s="118"/>
      <c r="N13" s="118"/>
      <c r="O13" s="118"/>
    </row>
    <row r="14" s="139" customFormat="1" ht="21" customHeight="1" spans="1:15">
      <c r="A14" s="213" t="s">
        <v>110</v>
      </c>
      <c r="B14" s="213" t="s">
        <v>111</v>
      </c>
      <c r="C14" s="118">
        <v>57209</v>
      </c>
      <c r="D14" s="118">
        <v>57209</v>
      </c>
      <c r="E14" s="118">
        <v>57209</v>
      </c>
      <c r="F14" s="118"/>
      <c r="G14" s="118"/>
      <c r="H14" s="118"/>
      <c r="I14" s="118"/>
      <c r="J14" s="118"/>
      <c r="K14" s="118"/>
      <c r="L14" s="118"/>
      <c r="M14" s="118"/>
      <c r="N14" s="118"/>
      <c r="O14" s="118"/>
    </row>
    <row r="15" s="139" customFormat="1" ht="21" customHeight="1" spans="1:15">
      <c r="A15" s="57" t="s">
        <v>112</v>
      </c>
      <c r="B15" s="57" t="s">
        <v>113</v>
      </c>
      <c r="C15" s="118">
        <v>63912</v>
      </c>
      <c r="D15" s="118">
        <v>63912</v>
      </c>
      <c r="E15" s="118">
        <v>63912</v>
      </c>
      <c r="F15" s="118"/>
      <c r="G15" s="118"/>
      <c r="H15" s="118"/>
      <c r="I15" s="118"/>
      <c r="J15" s="118"/>
      <c r="K15" s="118"/>
      <c r="L15" s="118"/>
      <c r="M15" s="118"/>
      <c r="N15" s="118"/>
      <c r="O15" s="118"/>
    </row>
    <row r="16" s="139" customFormat="1" ht="21" customHeight="1" spans="1:15">
      <c r="A16" s="212" t="s">
        <v>114</v>
      </c>
      <c r="B16" s="212" t="s">
        <v>115</v>
      </c>
      <c r="C16" s="118">
        <v>63912</v>
      </c>
      <c r="D16" s="118">
        <v>63912</v>
      </c>
      <c r="E16" s="118">
        <v>63912</v>
      </c>
      <c r="F16" s="118"/>
      <c r="G16" s="118"/>
      <c r="H16" s="118"/>
      <c r="I16" s="118"/>
      <c r="J16" s="118"/>
      <c r="K16" s="118"/>
      <c r="L16" s="118"/>
      <c r="M16" s="118"/>
      <c r="N16" s="118"/>
      <c r="O16" s="118"/>
    </row>
    <row r="17" s="139" customFormat="1" ht="21" customHeight="1" spans="1:15">
      <c r="A17" s="213" t="s">
        <v>116</v>
      </c>
      <c r="B17" s="213" t="s">
        <v>117</v>
      </c>
      <c r="C17" s="118">
        <v>28350</v>
      </c>
      <c r="D17" s="118">
        <v>28350</v>
      </c>
      <c r="E17" s="118">
        <v>28350</v>
      </c>
      <c r="F17" s="118"/>
      <c r="G17" s="118"/>
      <c r="H17" s="118"/>
      <c r="I17" s="118"/>
      <c r="J17" s="118"/>
      <c r="K17" s="118"/>
      <c r="L17" s="118"/>
      <c r="M17" s="118"/>
      <c r="N17" s="118"/>
      <c r="O17" s="118"/>
    </row>
    <row r="18" s="139" customFormat="1" ht="21" customHeight="1" spans="1:15">
      <c r="A18" s="213" t="s">
        <v>118</v>
      </c>
      <c r="B18" s="213" t="s">
        <v>119</v>
      </c>
      <c r="C18" s="118">
        <v>31228</v>
      </c>
      <c r="D18" s="118">
        <v>31228</v>
      </c>
      <c r="E18" s="118">
        <v>31228</v>
      </c>
      <c r="F18" s="118"/>
      <c r="G18" s="118"/>
      <c r="H18" s="118"/>
      <c r="I18" s="118"/>
      <c r="J18" s="118"/>
      <c r="K18" s="118"/>
      <c r="L18" s="118"/>
      <c r="M18" s="118"/>
      <c r="N18" s="118"/>
      <c r="O18" s="118"/>
    </row>
    <row r="19" s="139" customFormat="1" ht="21" customHeight="1" spans="1:15">
      <c r="A19" s="213" t="s">
        <v>120</v>
      </c>
      <c r="B19" s="213" t="s">
        <v>121</v>
      </c>
      <c r="C19" s="118">
        <v>4334</v>
      </c>
      <c r="D19" s="118">
        <v>4334</v>
      </c>
      <c r="E19" s="118">
        <v>4334</v>
      </c>
      <c r="F19" s="118"/>
      <c r="G19" s="118"/>
      <c r="H19" s="118"/>
      <c r="I19" s="118"/>
      <c r="J19" s="118"/>
      <c r="K19" s="118"/>
      <c r="L19" s="118"/>
      <c r="M19" s="118"/>
      <c r="N19" s="118"/>
      <c r="O19" s="118"/>
    </row>
    <row r="20" s="139" customFormat="1" ht="21" customHeight="1" spans="1:15">
      <c r="A20" s="57" t="s">
        <v>122</v>
      </c>
      <c r="B20" s="57" t="s">
        <v>123</v>
      </c>
      <c r="C20" s="118">
        <v>68220</v>
      </c>
      <c r="D20" s="118">
        <v>68220</v>
      </c>
      <c r="E20" s="118">
        <v>68220</v>
      </c>
      <c r="F20" s="118"/>
      <c r="G20" s="118"/>
      <c r="H20" s="118"/>
      <c r="I20" s="118"/>
      <c r="J20" s="118"/>
      <c r="K20" s="118"/>
      <c r="L20" s="118"/>
      <c r="M20" s="118"/>
      <c r="N20" s="118"/>
      <c r="O20" s="118"/>
    </row>
    <row r="21" s="139" customFormat="1" ht="21" customHeight="1" spans="1:15">
      <c r="A21" s="212" t="s">
        <v>124</v>
      </c>
      <c r="B21" s="212" t="s">
        <v>125</v>
      </c>
      <c r="C21" s="118">
        <v>68220</v>
      </c>
      <c r="D21" s="118">
        <v>68220</v>
      </c>
      <c r="E21" s="118">
        <v>68220</v>
      </c>
      <c r="F21" s="118"/>
      <c r="G21" s="118"/>
      <c r="H21" s="118"/>
      <c r="I21" s="118"/>
      <c r="J21" s="118"/>
      <c r="K21" s="118"/>
      <c r="L21" s="118"/>
      <c r="M21" s="118"/>
      <c r="N21" s="118"/>
      <c r="O21" s="118"/>
    </row>
    <row r="22" s="139" customFormat="1" ht="21" customHeight="1" spans="1:15">
      <c r="A22" s="213" t="s">
        <v>126</v>
      </c>
      <c r="B22" s="213" t="s">
        <v>127</v>
      </c>
      <c r="C22" s="118">
        <v>68220</v>
      </c>
      <c r="D22" s="118">
        <v>68220</v>
      </c>
      <c r="E22" s="118">
        <v>68220</v>
      </c>
      <c r="F22" s="118"/>
      <c r="G22" s="118"/>
      <c r="H22" s="118"/>
      <c r="I22" s="118"/>
      <c r="J22" s="118"/>
      <c r="K22" s="118"/>
      <c r="L22" s="118"/>
      <c r="M22" s="118"/>
      <c r="N22" s="118"/>
      <c r="O22" s="118"/>
    </row>
    <row r="23" s="139" customFormat="1" ht="21" customHeight="1" spans="1:15">
      <c r="A23" s="57" t="s">
        <v>128</v>
      </c>
      <c r="B23" s="57" t="s">
        <v>82</v>
      </c>
      <c r="C23" s="118">
        <v>180000</v>
      </c>
      <c r="D23" s="118"/>
      <c r="E23" s="118"/>
      <c r="F23" s="118"/>
      <c r="G23" s="118">
        <v>180000</v>
      </c>
      <c r="H23" s="118"/>
      <c r="I23" s="118"/>
      <c r="J23" s="118"/>
      <c r="K23" s="118"/>
      <c r="L23" s="118"/>
      <c r="M23" s="118"/>
      <c r="N23" s="118"/>
      <c r="O23" s="118"/>
    </row>
    <row r="24" s="139" customFormat="1" ht="21" customHeight="1" spans="1:15">
      <c r="A24" s="212" t="s">
        <v>129</v>
      </c>
      <c r="B24" s="212" t="s">
        <v>130</v>
      </c>
      <c r="C24" s="118">
        <v>180000</v>
      </c>
      <c r="D24" s="118"/>
      <c r="E24" s="118"/>
      <c r="F24" s="118"/>
      <c r="G24" s="118">
        <v>180000</v>
      </c>
      <c r="H24" s="118"/>
      <c r="I24" s="118"/>
      <c r="J24" s="118"/>
      <c r="K24" s="118"/>
      <c r="L24" s="118"/>
      <c r="M24" s="118"/>
      <c r="N24" s="118"/>
      <c r="O24" s="118"/>
    </row>
    <row r="25" s="139" customFormat="1" ht="21" customHeight="1" spans="1:15">
      <c r="A25" s="213">
        <v>2296003</v>
      </c>
      <c r="B25" s="213" t="s">
        <v>131</v>
      </c>
      <c r="C25" s="118">
        <v>180000</v>
      </c>
      <c r="D25" s="118"/>
      <c r="E25" s="118"/>
      <c r="F25" s="118"/>
      <c r="G25" s="118">
        <v>180000</v>
      </c>
      <c r="H25" s="118"/>
      <c r="I25" s="118"/>
      <c r="J25" s="118"/>
      <c r="K25" s="118"/>
      <c r="L25" s="118"/>
      <c r="M25" s="118"/>
      <c r="N25" s="118"/>
      <c r="O25" s="118"/>
    </row>
    <row r="26" s="139" customFormat="1" ht="21" customHeight="1" spans="1:15">
      <c r="A26" s="214" t="s">
        <v>55</v>
      </c>
      <c r="B26" s="35"/>
      <c r="C26" s="118">
        <v>2644846</v>
      </c>
      <c r="D26" s="118">
        <v>2464846</v>
      </c>
      <c r="E26" s="118">
        <v>1658914</v>
      </c>
      <c r="F26" s="118">
        <v>805932</v>
      </c>
      <c r="G26" s="118">
        <v>180000</v>
      </c>
      <c r="H26" s="118"/>
      <c r="I26" s="118"/>
      <c r="J26" s="118"/>
      <c r="K26" s="118"/>
      <c r="L26" s="118"/>
      <c r="M26" s="118"/>
      <c r="N26" s="118"/>
      <c r="O26" s="118"/>
    </row>
  </sheetData>
  <mergeCells count="12">
    <mergeCell ref="A2:O2"/>
    <mergeCell ref="A3:O3"/>
    <mergeCell ref="A4:B4"/>
    <mergeCell ref="D5:F5"/>
    <mergeCell ref="J5:O5"/>
    <mergeCell ref="A26:B26"/>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15" activePane="bottomLeft" state="frozen"/>
      <selection/>
      <selection pane="bottomLeft" activeCell="G14" sqref="G14:G15"/>
    </sheetView>
  </sheetViews>
  <sheetFormatPr defaultColWidth="8.57407407407407" defaultRowHeight="12.75" customHeight="1" outlineLevelCol="3"/>
  <cols>
    <col min="1" max="4" width="35.5740740740741" customWidth="1"/>
  </cols>
  <sheetData>
    <row r="1" customHeight="1" spans="1:4">
      <c r="A1" s="1"/>
      <c r="B1" s="1"/>
      <c r="C1" s="1"/>
      <c r="D1" s="1"/>
    </row>
    <row r="2" ht="15" customHeight="1" spans="1:4">
      <c r="A2" s="42"/>
      <c r="B2" s="46"/>
      <c r="C2" s="46"/>
      <c r="D2" s="46" t="s">
        <v>132</v>
      </c>
    </row>
    <row r="3" ht="41.25" customHeight="1" spans="1:1">
      <c r="A3" s="41" t="str">
        <f>"2025"&amp;"年部门财政拨款收支预算总表"</f>
        <v>2025年部门财政拨款收支预算总表</v>
      </c>
    </row>
    <row r="4" ht="17.25" customHeight="1" spans="1:4">
      <c r="A4" s="44" t="str">
        <f>"单位名称："&amp;"昆明市五华区体育发展中心"</f>
        <v>单位名称：昆明市五华区体育发展中心</v>
      </c>
      <c r="B4" s="196"/>
      <c r="D4" s="46" t="s">
        <v>1</v>
      </c>
    </row>
    <row r="5" ht="17.25" customHeight="1" spans="1:4">
      <c r="A5" s="197" t="s">
        <v>2</v>
      </c>
      <c r="B5" s="198"/>
      <c r="C5" s="197" t="s">
        <v>3</v>
      </c>
      <c r="D5" s="198"/>
    </row>
    <row r="6" ht="18.75" customHeight="1" spans="1:4">
      <c r="A6" s="197" t="s">
        <v>4</v>
      </c>
      <c r="B6" s="197" t="s">
        <v>5</v>
      </c>
      <c r="C6" s="197" t="s">
        <v>6</v>
      </c>
      <c r="D6" s="197" t="s">
        <v>5</v>
      </c>
    </row>
    <row r="7" ht="16.5" customHeight="1" spans="1:4">
      <c r="A7" s="199" t="s">
        <v>133</v>
      </c>
      <c r="B7" s="118">
        <v>2644846</v>
      </c>
      <c r="C7" s="199" t="s">
        <v>134</v>
      </c>
      <c r="D7" s="81">
        <f>D35</f>
        <v>2644846</v>
      </c>
    </row>
    <row r="8" ht="16.5" customHeight="1" spans="1:4">
      <c r="A8" s="199" t="s">
        <v>135</v>
      </c>
      <c r="B8" s="118">
        <v>2464846</v>
      </c>
      <c r="C8" s="199" t="s">
        <v>136</v>
      </c>
      <c r="D8" s="81"/>
    </row>
    <row r="9" ht="16.5" customHeight="1" spans="1:4">
      <c r="A9" s="199" t="s">
        <v>137</v>
      </c>
      <c r="B9" s="118">
        <v>180000</v>
      </c>
      <c r="C9" s="199" t="s">
        <v>138</v>
      </c>
      <c r="D9" s="81"/>
    </row>
    <row r="10" ht="16.5" customHeight="1" spans="1:4">
      <c r="A10" s="199" t="s">
        <v>139</v>
      </c>
      <c r="B10" s="81"/>
      <c r="C10" s="199" t="s">
        <v>140</v>
      </c>
      <c r="D10" s="81"/>
    </row>
    <row r="11" ht="16.5" customHeight="1" spans="1:4">
      <c r="A11" s="199" t="s">
        <v>141</v>
      </c>
      <c r="B11" s="81"/>
      <c r="C11" s="199" t="s">
        <v>142</v>
      </c>
      <c r="D11" s="81"/>
    </row>
    <row r="12" ht="16.5" customHeight="1" spans="1:4">
      <c r="A12" s="199" t="s">
        <v>135</v>
      </c>
      <c r="B12" s="81"/>
      <c r="C12" s="199" t="s">
        <v>143</v>
      </c>
      <c r="D12" s="81"/>
    </row>
    <row r="13" ht="16.5" customHeight="1" spans="1:4">
      <c r="A13" s="200" t="s">
        <v>137</v>
      </c>
      <c r="B13" s="81"/>
      <c r="C13" s="69" t="s">
        <v>144</v>
      </c>
      <c r="D13" s="81"/>
    </row>
    <row r="14" ht="16.5" customHeight="1" spans="1:4">
      <c r="A14" s="200" t="s">
        <v>139</v>
      </c>
      <c r="B14" s="81"/>
      <c r="C14" s="69" t="s">
        <v>145</v>
      </c>
      <c r="D14" s="118">
        <v>2203505</v>
      </c>
    </row>
    <row r="15" ht="16.5" customHeight="1" spans="1:4">
      <c r="A15" s="201"/>
      <c r="B15" s="81"/>
      <c r="C15" s="69" t="s">
        <v>146</v>
      </c>
      <c r="D15" s="118">
        <v>129209</v>
      </c>
    </row>
    <row r="16" ht="16.5" customHeight="1" spans="1:4">
      <c r="A16" s="201"/>
      <c r="B16" s="81"/>
      <c r="C16" s="69" t="s">
        <v>147</v>
      </c>
      <c r="D16" s="118">
        <v>63912</v>
      </c>
    </row>
    <row r="17" ht="16.5" customHeight="1" spans="1:4">
      <c r="A17" s="201"/>
      <c r="B17" s="81"/>
      <c r="C17" s="69" t="s">
        <v>148</v>
      </c>
      <c r="D17" s="81"/>
    </row>
    <row r="18" ht="16.5" customHeight="1" spans="1:4">
      <c r="A18" s="201"/>
      <c r="B18" s="81"/>
      <c r="C18" s="69" t="s">
        <v>149</v>
      </c>
      <c r="D18" s="81"/>
    </row>
    <row r="19" ht="16.5" customHeight="1" spans="1:4">
      <c r="A19" s="201"/>
      <c r="B19" s="81"/>
      <c r="C19" s="69" t="s">
        <v>150</v>
      </c>
      <c r="D19" s="81"/>
    </row>
    <row r="20" ht="16.5" customHeight="1" spans="1:4">
      <c r="A20" s="201"/>
      <c r="B20" s="81"/>
      <c r="C20" s="69" t="s">
        <v>151</v>
      </c>
      <c r="D20" s="81"/>
    </row>
    <row r="21" ht="16.5" customHeight="1" spans="1:4">
      <c r="A21" s="201"/>
      <c r="B21" s="81"/>
      <c r="C21" s="69" t="s">
        <v>152</v>
      </c>
      <c r="D21" s="81"/>
    </row>
    <row r="22" ht="16.5" customHeight="1" spans="1:4">
      <c r="A22" s="201"/>
      <c r="B22" s="81"/>
      <c r="C22" s="69" t="s">
        <v>153</v>
      </c>
      <c r="D22" s="81"/>
    </row>
    <row r="23" ht="16.5" customHeight="1" spans="1:4">
      <c r="A23" s="201"/>
      <c r="B23" s="81"/>
      <c r="C23" s="69" t="s">
        <v>154</v>
      </c>
      <c r="D23" s="81"/>
    </row>
    <row r="24" ht="16.5" customHeight="1" spans="1:4">
      <c r="A24" s="201"/>
      <c r="B24" s="81"/>
      <c r="C24" s="69" t="s">
        <v>155</v>
      </c>
      <c r="D24" s="81"/>
    </row>
    <row r="25" ht="16.5" customHeight="1" spans="1:4">
      <c r="A25" s="201"/>
      <c r="B25" s="81"/>
      <c r="C25" s="69" t="s">
        <v>156</v>
      </c>
      <c r="D25" s="81"/>
    </row>
    <row r="26" ht="16.5" customHeight="1" spans="1:4">
      <c r="A26" s="201"/>
      <c r="B26" s="81"/>
      <c r="C26" s="69" t="s">
        <v>157</v>
      </c>
      <c r="D26" s="118">
        <v>68220</v>
      </c>
    </row>
    <row r="27" ht="16.5" customHeight="1" spans="1:4">
      <c r="A27" s="201"/>
      <c r="B27" s="81"/>
      <c r="C27" s="69" t="s">
        <v>158</v>
      </c>
      <c r="D27" s="81"/>
    </row>
    <row r="28" ht="16.5" customHeight="1" spans="1:4">
      <c r="A28" s="201"/>
      <c r="B28" s="81"/>
      <c r="C28" s="69" t="s">
        <v>159</v>
      </c>
      <c r="D28" s="81"/>
    </row>
    <row r="29" ht="16.5" customHeight="1" spans="1:4">
      <c r="A29" s="201"/>
      <c r="B29" s="81"/>
      <c r="C29" s="69" t="s">
        <v>160</v>
      </c>
      <c r="D29" s="81"/>
    </row>
    <row r="30" ht="16.5" customHeight="1" spans="1:4">
      <c r="A30" s="201"/>
      <c r="B30" s="81"/>
      <c r="C30" s="69" t="s">
        <v>161</v>
      </c>
      <c r="D30" s="81"/>
    </row>
    <row r="31" ht="16.5" customHeight="1" spans="1:4">
      <c r="A31" s="201"/>
      <c r="B31" s="81"/>
      <c r="C31" s="69" t="s">
        <v>162</v>
      </c>
      <c r="D31" s="118">
        <v>180000</v>
      </c>
    </row>
    <row r="32" ht="16.5" customHeight="1" spans="1:4">
      <c r="A32" s="201"/>
      <c r="B32" s="81"/>
      <c r="C32" s="200" t="s">
        <v>163</v>
      </c>
      <c r="D32" s="81"/>
    </row>
    <row r="33" ht="16.5" customHeight="1" spans="1:4">
      <c r="A33" s="201"/>
      <c r="B33" s="81"/>
      <c r="C33" s="200" t="s">
        <v>164</v>
      </c>
      <c r="D33" s="81"/>
    </row>
    <row r="34" ht="16.5" customHeight="1" spans="1:4">
      <c r="A34" s="201"/>
      <c r="B34" s="81"/>
      <c r="C34" s="30" t="s">
        <v>165</v>
      </c>
      <c r="D34" s="81"/>
    </row>
    <row r="35" ht="15" customHeight="1" spans="1:4">
      <c r="A35" s="202" t="s">
        <v>50</v>
      </c>
      <c r="B35" s="203">
        <v>2644846</v>
      </c>
      <c r="C35" s="202" t="s">
        <v>51</v>
      </c>
      <c r="D35" s="203">
        <f>D8+D9+D10+D11+D12+D13+D14+D15+D16+D17+D18+D19+D20+D21+D22++D23+D24+D25+D26+D27+D28+D29+D31</f>
        <v>2644846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pane ySplit="1" topLeftCell="A2" activePane="bottomLeft" state="frozen"/>
      <selection/>
      <selection pane="bottomLeft" activeCell="C22" sqref="C22"/>
    </sheetView>
  </sheetViews>
  <sheetFormatPr defaultColWidth="9.13888888888889" defaultRowHeight="14.25" customHeight="1" outlineLevelCol="6"/>
  <cols>
    <col min="1" max="1" width="20.1388888888889" style="139" customWidth="1"/>
    <col min="2" max="2" width="44" style="139" customWidth="1"/>
    <col min="3" max="7" width="24.1388888888889" style="139" customWidth="1"/>
    <col min="8" max="16384" width="9.13888888888889" style="139"/>
  </cols>
  <sheetData>
    <row r="1" s="139" customFormat="1" customHeight="1" spans="1:7">
      <c r="A1" s="140"/>
      <c r="B1" s="140"/>
      <c r="C1" s="140"/>
      <c r="D1" s="140"/>
      <c r="E1" s="140"/>
      <c r="F1" s="140"/>
      <c r="G1" s="140"/>
    </row>
    <row r="2" s="139" customFormat="1" customHeight="1" spans="4:7">
      <c r="D2" s="177"/>
      <c r="F2" s="178"/>
      <c r="G2" s="179" t="s">
        <v>166</v>
      </c>
    </row>
    <row r="3" s="139" customFormat="1" ht="41.25" customHeight="1" spans="1:7">
      <c r="A3" s="180" t="str">
        <f>"2025"&amp;"年一般公共预算支出预算表（按功能科目分类）"</f>
        <v>2025年一般公共预算支出预算表（按功能科目分类）</v>
      </c>
      <c r="B3" s="180"/>
      <c r="C3" s="180"/>
      <c r="D3" s="180"/>
      <c r="E3" s="180"/>
      <c r="F3" s="180"/>
      <c r="G3" s="180"/>
    </row>
    <row r="4" s="139" customFormat="1" ht="18" customHeight="1" spans="1:7">
      <c r="A4" s="144" t="str">
        <f>"单位名称："&amp;"昆明市五华区体育发展中心"</f>
        <v>单位名称：昆明市五华区体育发展中心</v>
      </c>
      <c r="F4" s="181"/>
      <c r="G4" s="179" t="s">
        <v>1</v>
      </c>
    </row>
    <row r="5" s="139" customFormat="1" ht="20.25" customHeight="1" spans="1:7">
      <c r="A5" s="182" t="s">
        <v>167</v>
      </c>
      <c r="B5" s="183"/>
      <c r="C5" s="184" t="s">
        <v>55</v>
      </c>
      <c r="D5" s="185" t="s">
        <v>76</v>
      </c>
      <c r="E5" s="186"/>
      <c r="F5" s="187"/>
      <c r="G5" s="188" t="s">
        <v>77</v>
      </c>
    </row>
    <row r="6" s="139" customFormat="1" ht="20.25" customHeight="1" spans="1:7">
      <c r="A6" s="189" t="s">
        <v>73</v>
      </c>
      <c r="B6" s="189" t="s">
        <v>74</v>
      </c>
      <c r="C6" s="190"/>
      <c r="D6" s="191" t="s">
        <v>57</v>
      </c>
      <c r="E6" s="191" t="s">
        <v>168</v>
      </c>
      <c r="F6" s="191" t="s">
        <v>169</v>
      </c>
      <c r="G6" s="192"/>
    </row>
    <row r="7" s="139" customFormat="1" ht="15" customHeight="1" spans="1:7">
      <c r="A7" s="193" t="s">
        <v>83</v>
      </c>
      <c r="B7" s="193" t="s">
        <v>84</v>
      </c>
      <c r="C7" s="193" t="s">
        <v>85</v>
      </c>
      <c r="D7" s="193" t="s">
        <v>86</v>
      </c>
      <c r="E7" s="193" t="s">
        <v>87</v>
      </c>
      <c r="F7" s="193" t="s">
        <v>88</v>
      </c>
      <c r="G7" s="193" t="s">
        <v>89</v>
      </c>
    </row>
    <row r="8" s="139" customFormat="1" ht="18" customHeight="1" spans="1:7">
      <c r="A8" s="149" t="s">
        <v>98</v>
      </c>
      <c r="B8" s="149" t="s">
        <v>99</v>
      </c>
      <c r="C8" s="118">
        <v>2203505</v>
      </c>
      <c r="D8" s="118">
        <v>1397573</v>
      </c>
      <c r="E8" s="118">
        <v>1357138</v>
      </c>
      <c r="F8" s="118">
        <v>40435</v>
      </c>
      <c r="G8" s="118">
        <v>805932</v>
      </c>
    </row>
    <row r="9" s="139" customFormat="1" ht="18" customHeight="1" spans="1:7">
      <c r="A9" s="152" t="s">
        <v>100</v>
      </c>
      <c r="B9" s="152" t="s">
        <v>101</v>
      </c>
      <c r="C9" s="118">
        <v>2203505</v>
      </c>
      <c r="D9" s="118">
        <v>1397573</v>
      </c>
      <c r="E9" s="118">
        <v>1357138</v>
      </c>
      <c r="F9" s="118">
        <v>40435</v>
      </c>
      <c r="G9" s="118">
        <v>805932</v>
      </c>
    </row>
    <row r="10" s="139" customFormat="1" ht="18" customHeight="1" spans="1:7">
      <c r="A10" s="153" t="s">
        <v>102</v>
      </c>
      <c r="B10" s="153" t="s">
        <v>103</v>
      </c>
      <c r="C10" s="118">
        <v>2203505</v>
      </c>
      <c r="D10" s="118">
        <v>1397573</v>
      </c>
      <c r="E10" s="118">
        <v>1357138</v>
      </c>
      <c r="F10" s="118">
        <v>40435</v>
      </c>
      <c r="G10" s="118">
        <v>805932</v>
      </c>
    </row>
    <row r="11" s="139" customFormat="1" ht="18" customHeight="1" spans="1:7">
      <c r="A11" s="149" t="s">
        <v>104</v>
      </c>
      <c r="B11" s="149" t="s">
        <v>105</v>
      </c>
      <c r="C11" s="118">
        <v>129209</v>
      </c>
      <c r="D11" s="118">
        <v>129209</v>
      </c>
      <c r="E11" s="118">
        <v>118409</v>
      </c>
      <c r="F11" s="118">
        <v>10800</v>
      </c>
      <c r="G11" s="118"/>
    </row>
    <row r="12" s="139" customFormat="1" ht="18" customHeight="1" spans="1:7">
      <c r="A12" s="152" t="s">
        <v>106</v>
      </c>
      <c r="B12" s="152" t="s">
        <v>107</v>
      </c>
      <c r="C12" s="118">
        <v>129209</v>
      </c>
      <c r="D12" s="118">
        <v>129209</v>
      </c>
      <c r="E12" s="118">
        <v>118409</v>
      </c>
      <c r="F12" s="118">
        <v>10800</v>
      </c>
      <c r="G12" s="118"/>
    </row>
    <row r="13" s="139" customFormat="1" ht="18" customHeight="1" spans="1:7">
      <c r="A13" s="153" t="s">
        <v>108</v>
      </c>
      <c r="B13" s="153" t="s">
        <v>109</v>
      </c>
      <c r="C13" s="118">
        <v>72000</v>
      </c>
      <c r="D13" s="118">
        <v>72000</v>
      </c>
      <c r="E13" s="118">
        <v>61200</v>
      </c>
      <c r="F13" s="118">
        <v>10800</v>
      </c>
      <c r="G13" s="118"/>
    </row>
    <row r="14" s="139" customFormat="1" ht="18" customHeight="1" spans="1:7">
      <c r="A14" s="153" t="s">
        <v>110</v>
      </c>
      <c r="B14" s="153" t="s">
        <v>111</v>
      </c>
      <c r="C14" s="118">
        <v>57209</v>
      </c>
      <c r="D14" s="118">
        <v>57209</v>
      </c>
      <c r="E14" s="118">
        <v>57209</v>
      </c>
      <c r="F14" s="118"/>
      <c r="G14" s="118"/>
    </row>
    <row r="15" s="139" customFormat="1" ht="18" customHeight="1" spans="1:7">
      <c r="A15" s="149" t="s">
        <v>112</v>
      </c>
      <c r="B15" s="149" t="s">
        <v>113</v>
      </c>
      <c r="C15" s="118">
        <v>63912</v>
      </c>
      <c r="D15" s="118">
        <v>63912</v>
      </c>
      <c r="E15" s="118">
        <v>63912</v>
      </c>
      <c r="F15" s="118"/>
      <c r="G15" s="118"/>
    </row>
    <row r="16" s="139" customFormat="1" ht="18" customHeight="1" spans="1:7">
      <c r="A16" s="152" t="s">
        <v>114</v>
      </c>
      <c r="B16" s="152" t="s">
        <v>115</v>
      </c>
      <c r="C16" s="118">
        <v>63912</v>
      </c>
      <c r="D16" s="118">
        <v>63912</v>
      </c>
      <c r="E16" s="118">
        <v>63912</v>
      </c>
      <c r="F16" s="118"/>
      <c r="G16" s="118"/>
    </row>
    <row r="17" s="139" customFormat="1" ht="18" customHeight="1" spans="1:7">
      <c r="A17" s="153" t="s">
        <v>116</v>
      </c>
      <c r="B17" s="153" t="s">
        <v>117</v>
      </c>
      <c r="C17" s="118">
        <v>28350</v>
      </c>
      <c r="D17" s="118">
        <v>28350</v>
      </c>
      <c r="E17" s="118">
        <v>28350</v>
      </c>
      <c r="F17" s="118"/>
      <c r="G17" s="118"/>
    </row>
    <row r="18" s="139" customFormat="1" ht="18" customHeight="1" spans="1:7">
      <c r="A18" s="153" t="s">
        <v>118</v>
      </c>
      <c r="B18" s="153" t="s">
        <v>119</v>
      </c>
      <c r="C18" s="118">
        <v>31228</v>
      </c>
      <c r="D18" s="118">
        <v>31228</v>
      </c>
      <c r="E18" s="118">
        <v>31228</v>
      </c>
      <c r="F18" s="118"/>
      <c r="G18" s="118"/>
    </row>
    <row r="19" s="139" customFormat="1" ht="18" customHeight="1" spans="1:7">
      <c r="A19" s="153" t="s">
        <v>120</v>
      </c>
      <c r="B19" s="153" t="s">
        <v>121</v>
      </c>
      <c r="C19" s="118">
        <v>4334</v>
      </c>
      <c r="D19" s="118">
        <v>4334</v>
      </c>
      <c r="E19" s="118">
        <v>4334</v>
      </c>
      <c r="F19" s="118"/>
      <c r="G19" s="118"/>
    </row>
    <row r="20" s="139" customFormat="1" ht="18" customHeight="1" spans="1:7">
      <c r="A20" s="149" t="s">
        <v>122</v>
      </c>
      <c r="B20" s="149" t="s">
        <v>123</v>
      </c>
      <c r="C20" s="118">
        <v>68220</v>
      </c>
      <c r="D20" s="118">
        <v>68220</v>
      </c>
      <c r="E20" s="118">
        <v>68220</v>
      </c>
      <c r="F20" s="118"/>
      <c r="G20" s="118"/>
    </row>
    <row r="21" s="139" customFormat="1" ht="18" customHeight="1" spans="1:7">
      <c r="A21" s="152" t="s">
        <v>124</v>
      </c>
      <c r="B21" s="152" t="s">
        <v>125</v>
      </c>
      <c r="C21" s="118">
        <v>68220</v>
      </c>
      <c r="D21" s="118">
        <v>68220</v>
      </c>
      <c r="E21" s="118">
        <v>68220</v>
      </c>
      <c r="F21" s="118"/>
      <c r="G21" s="118"/>
    </row>
    <row r="22" s="139" customFormat="1" ht="18" customHeight="1" spans="1:7">
      <c r="A22" s="153" t="s">
        <v>126</v>
      </c>
      <c r="B22" s="153" t="s">
        <v>127</v>
      </c>
      <c r="C22" s="118">
        <v>68220</v>
      </c>
      <c r="D22" s="118">
        <v>68220</v>
      </c>
      <c r="E22" s="118">
        <v>68220</v>
      </c>
      <c r="F22" s="118"/>
      <c r="G22" s="118"/>
    </row>
    <row r="23" s="139" customFormat="1" ht="18" customHeight="1" spans="1:7">
      <c r="A23" s="194" t="s">
        <v>170</v>
      </c>
      <c r="B23" s="195" t="s">
        <v>170</v>
      </c>
      <c r="C23" s="118">
        <v>2464846</v>
      </c>
      <c r="D23" s="118">
        <v>1658914</v>
      </c>
      <c r="E23" s="118">
        <v>1607679</v>
      </c>
      <c r="F23" s="118">
        <v>51235</v>
      </c>
      <c r="G23" s="118">
        <v>805932</v>
      </c>
    </row>
  </sheetData>
  <mergeCells count="6">
    <mergeCell ref="A3:G3"/>
    <mergeCell ref="A5:B5"/>
    <mergeCell ref="D5:F5"/>
    <mergeCell ref="A23:B23"/>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pane ySplit="1" topLeftCell="A2" activePane="bottomLeft" state="frozen"/>
      <selection/>
      <selection pane="bottomLeft" activeCell="E26" sqref="E26"/>
    </sheetView>
  </sheetViews>
  <sheetFormatPr defaultColWidth="10.4259259259259" defaultRowHeight="14.25" customHeight="1" outlineLevelCol="5"/>
  <cols>
    <col min="1" max="6" width="28.1388888888889" customWidth="1"/>
  </cols>
  <sheetData>
    <row r="1" customHeight="1" spans="1:6">
      <c r="A1" s="1"/>
      <c r="B1" s="1"/>
      <c r="C1" s="1"/>
      <c r="D1" s="1"/>
      <c r="E1" s="1"/>
      <c r="F1" s="1"/>
    </row>
    <row r="2" customHeight="1" spans="1:6">
      <c r="A2" s="43"/>
      <c r="B2" s="43"/>
      <c r="C2" s="43"/>
      <c r="D2" s="43"/>
      <c r="E2" s="42"/>
      <c r="F2" s="173" t="s">
        <v>171</v>
      </c>
    </row>
    <row r="3" ht="41.25" customHeight="1" spans="1:6">
      <c r="A3" s="174" t="str">
        <f>"2025"&amp;"年一般公共预算“三公”经费支出预算表"</f>
        <v>2025年一般公共预算“三公”经费支出预算表</v>
      </c>
      <c r="B3" s="43"/>
      <c r="C3" s="43"/>
      <c r="D3" s="43"/>
      <c r="E3" s="42"/>
      <c r="F3" s="43"/>
    </row>
    <row r="4" customHeight="1" spans="1:6">
      <c r="A4" s="111" t="str">
        <f>"单位名称："&amp;"昆明市五华区体育发展中心"</f>
        <v>单位名称：昆明市五华区体育发展中心</v>
      </c>
      <c r="B4" s="175"/>
      <c r="D4" s="43"/>
      <c r="E4" s="42"/>
      <c r="F4" s="64" t="s">
        <v>1</v>
      </c>
    </row>
    <row r="5" ht="27" customHeight="1" spans="1:6">
      <c r="A5" s="47" t="s">
        <v>172</v>
      </c>
      <c r="B5" s="47" t="s">
        <v>173</v>
      </c>
      <c r="C5" s="49" t="s">
        <v>174</v>
      </c>
      <c r="D5" s="47"/>
      <c r="E5" s="48"/>
      <c r="F5" s="47" t="s">
        <v>175</v>
      </c>
    </row>
    <row r="6" ht="28.5" customHeight="1" spans="1:6">
      <c r="A6" s="176"/>
      <c r="B6" s="51"/>
      <c r="C6" s="48" t="s">
        <v>57</v>
      </c>
      <c r="D6" s="48" t="s">
        <v>176</v>
      </c>
      <c r="E6" s="48" t="s">
        <v>177</v>
      </c>
      <c r="F6" s="50"/>
    </row>
    <row r="7" ht="17.25" customHeight="1" spans="1:6">
      <c r="A7" s="56" t="s">
        <v>83</v>
      </c>
      <c r="B7" s="56" t="s">
        <v>84</v>
      </c>
      <c r="C7" s="56" t="s">
        <v>85</v>
      </c>
      <c r="D7" s="56" t="s">
        <v>86</v>
      </c>
      <c r="E7" s="56" t="s">
        <v>87</v>
      </c>
      <c r="F7" s="56" t="s">
        <v>88</v>
      </c>
    </row>
    <row r="8" ht="17.25" customHeight="1" spans="1:6">
      <c r="A8" s="81"/>
      <c r="B8" s="81"/>
      <c r="C8" s="81"/>
      <c r="D8" s="81"/>
      <c r="E8" s="81"/>
      <c r="F8" s="81"/>
    </row>
    <row r="9" customHeight="1" spans="1:1">
      <c r="A9" t="s">
        <v>178</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3"/>
  <sheetViews>
    <sheetView showZeros="0" zoomScale="110" zoomScaleNormal="110" topLeftCell="D1" workbookViewId="0">
      <pane ySplit="1" topLeftCell="A19" activePane="bottomLeft" state="frozen"/>
      <selection/>
      <selection pane="bottomLeft" activeCell="A4" sqref="A4:H4"/>
    </sheetView>
  </sheetViews>
  <sheetFormatPr defaultColWidth="9.13888888888889" defaultRowHeight="14.25" customHeight="1"/>
  <cols>
    <col min="1" max="2" width="32.8518518518519" customWidth="1"/>
    <col min="3" max="3" width="22.5" customWidth="1"/>
    <col min="4" max="4" width="31.287037037037" customWidth="1"/>
    <col min="5" max="5" width="10.1388888888889" customWidth="1"/>
    <col min="6" max="6" width="29.3981481481481" customWidth="1"/>
    <col min="7" max="7" width="10.287037037037" customWidth="1"/>
    <col min="8" max="8" width="25.25" customWidth="1"/>
    <col min="9" max="24" width="18.71296296296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55"/>
      <c r="C2" s="161"/>
      <c r="E2" s="162"/>
      <c r="F2" s="162"/>
      <c r="G2" s="162"/>
      <c r="H2" s="162"/>
      <c r="I2" s="83"/>
      <c r="J2" s="83"/>
      <c r="K2" s="83"/>
      <c r="L2" s="83"/>
      <c r="M2" s="83"/>
      <c r="N2" s="83"/>
      <c r="R2" s="83"/>
      <c r="V2" s="161"/>
      <c r="X2" s="3" t="s">
        <v>179</v>
      </c>
    </row>
    <row r="3" ht="45.75" customHeight="1" spans="1:24">
      <c r="A3" s="66" t="str">
        <f>"2025"&amp;"年部门基本支出预算表"</f>
        <v>2025年部门基本支出预算表</v>
      </c>
      <c r="B3" s="4"/>
      <c r="C3" s="66"/>
      <c r="D3" s="66"/>
      <c r="E3" s="66"/>
      <c r="F3" s="66"/>
      <c r="G3" s="66"/>
      <c r="H3" s="66"/>
      <c r="I3" s="66"/>
      <c r="J3" s="66"/>
      <c r="K3" s="66"/>
      <c r="L3" s="66"/>
      <c r="M3" s="66"/>
      <c r="N3" s="66"/>
      <c r="O3" s="4"/>
      <c r="P3" s="4"/>
      <c r="Q3" s="4"/>
      <c r="R3" s="66"/>
      <c r="S3" s="66"/>
      <c r="T3" s="66"/>
      <c r="U3" s="66"/>
      <c r="V3" s="66"/>
      <c r="W3" s="66"/>
      <c r="X3" s="66"/>
    </row>
    <row r="4" ht="18.75" customHeight="1" spans="1:24">
      <c r="A4" s="5" t="str">
        <f>"单位名称："&amp;"昆明市五华区体育发展中心"</f>
        <v>单位名称：昆明市五华区体育发展中心</v>
      </c>
      <c r="B4" s="6"/>
      <c r="C4" s="163"/>
      <c r="D4" s="163"/>
      <c r="E4" s="163"/>
      <c r="F4" s="163"/>
      <c r="G4" s="163"/>
      <c r="H4" s="163"/>
      <c r="I4" s="85"/>
      <c r="J4" s="85"/>
      <c r="K4" s="85"/>
      <c r="L4" s="85"/>
      <c r="M4" s="85"/>
      <c r="N4" s="85"/>
      <c r="O4" s="7"/>
      <c r="P4" s="7"/>
      <c r="Q4" s="7"/>
      <c r="R4" s="85"/>
      <c r="V4" s="161"/>
      <c r="X4" s="3" t="s">
        <v>1</v>
      </c>
    </row>
    <row r="5" ht="18" customHeight="1" spans="1:24">
      <c r="A5" s="9" t="s">
        <v>180</v>
      </c>
      <c r="B5" s="9" t="s">
        <v>181</v>
      </c>
      <c r="C5" s="9" t="s">
        <v>182</v>
      </c>
      <c r="D5" s="9" t="s">
        <v>183</v>
      </c>
      <c r="E5" s="9" t="s">
        <v>184</v>
      </c>
      <c r="F5" s="9" t="s">
        <v>185</v>
      </c>
      <c r="G5" s="9" t="s">
        <v>186</v>
      </c>
      <c r="H5" s="9" t="s">
        <v>187</v>
      </c>
      <c r="I5" s="168" t="s">
        <v>188</v>
      </c>
      <c r="J5" s="108" t="s">
        <v>188</v>
      </c>
      <c r="K5" s="108"/>
      <c r="L5" s="108"/>
      <c r="M5" s="108"/>
      <c r="N5" s="108"/>
      <c r="O5" s="12"/>
      <c r="P5" s="12"/>
      <c r="Q5" s="12"/>
      <c r="R5" s="101" t="s">
        <v>61</v>
      </c>
      <c r="S5" s="108" t="s">
        <v>62</v>
      </c>
      <c r="T5" s="108"/>
      <c r="U5" s="108"/>
      <c r="V5" s="108"/>
      <c r="W5" s="108"/>
      <c r="X5" s="77"/>
    </row>
    <row r="6" ht="18" customHeight="1" spans="1:24">
      <c r="A6" s="14"/>
      <c r="B6" s="29"/>
      <c r="C6" s="131"/>
      <c r="D6" s="14"/>
      <c r="E6" s="14"/>
      <c r="F6" s="14"/>
      <c r="G6" s="14"/>
      <c r="H6" s="14"/>
      <c r="I6" s="129" t="s">
        <v>189</v>
      </c>
      <c r="J6" s="168" t="s">
        <v>58</v>
      </c>
      <c r="K6" s="108"/>
      <c r="L6" s="108"/>
      <c r="M6" s="108"/>
      <c r="N6" s="77"/>
      <c r="O6" s="11" t="s">
        <v>190</v>
      </c>
      <c r="P6" s="12"/>
      <c r="Q6" s="13"/>
      <c r="R6" s="9" t="s">
        <v>61</v>
      </c>
      <c r="S6" s="168" t="s">
        <v>62</v>
      </c>
      <c r="T6" s="101" t="s">
        <v>64</v>
      </c>
      <c r="U6" s="108" t="s">
        <v>62</v>
      </c>
      <c r="V6" s="101" t="s">
        <v>66</v>
      </c>
      <c r="W6" s="101" t="s">
        <v>67</v>
      </c>
      <c r="X6" s="172" t="s">
        <v>68</v>
      </c>
    </row>
    <row r="7" ht="19.5" customHeight="1" spans="1:24">
      <c r="A7" s="29"/>
      <c r="B7" s="29"/>
      <c r="C7" s="29"/>
      <c r="D7" s="29"/>
      <c r="E7" s="29"/>
      <c r="F7" s="29"/>
      <c r="G7" s="29"/>
      <c r="H7" s="29"/>
      <c r="I7" s="29"/>
      <c r="J7" s="169" t="s">
        <v>191</v>
      </c>
      <c r="K7" s="9" t="s">
        <v>192</v>
      </c>
      <c r="L7" s="9" t="s">
        <v>193</v>
      </c>
      <c r="M7" s="9" t="s">
        <v>194</v>
      </c>
      <c r="N7" s="9" t="s">
        <v>195</v>
      </c>
      <c r="O7" s="9" t="s">
        <v>58</v>
      </c>
      <c r="P7" s="9" t="s">
        <v>59</v>
      </c>
      <c r="Q7" s="9" t="s">
        <v>60</v>
      </c>
      <c r="R7" s="29"/>
      <c r="S7" s="9" t="s">
        <v>57</v>
      </c>
      <c r="T7" s="9" t="s">
        <v>64</v>
      </c>
      <c r="U7" s="9" t="s">
        <v>196</v>
      </c>
      <c r="V7" s="9" t="s">
        <v>66</v>
      </c>
      <c r="W7" s="9" t="s">
        <v>67</v>
      </c>
      <c r="X7" s="9" t="s">
        <v>68</v>
      </c>
    </row>
    <row r="8" ht="37.5" customHeight="1" spans="1:24">
      <c r="A8" s="164"/>
      <c r="B8" s="19"/>
      <c r="C8" s="164"/>
      <c r="D8" s="164"/>
      <c r="E8" s="164"/>
      <c r="F8" s="164"/>
      <c r="G8" s="164"/>
      <c r="H8" s="164"/>
      <c r="I8" s="164"/>
      <c r="J8" s="170" t="s">
        <v>57</v>
      </c>
      <c r="K8" s="17" t="s">
        <v>197</v>
      </c>
      <c r="L8" s="17" t="s">
        <v>193</v>
      </c>
      <c r="M8" s="17" t="s">
        <v>194</v>
      </c>
      <c r="N8" s="17" t="s">
        <v>195</v>
      </c>
      <c r="O8" s="17" t="s">
        <v>193</v>
      </c>
      <c r="P8" s="17" t="s">
        <v>194</v>
      </c>
      <c r="Q8" s="17" t="s">
        <v>195</v>
      </c>
      <c r="R8" s="17" t="s">
        <v>61</v>
      </c>
      <c r="S8" s="17" t="s">
        <v>57</v>
      </c>
      <c r="T8" s="17" t="s">
        <v>64</v>
      </c>
      <c r="U8" s="17" t="s">
        <v>196</v>
      </c>
      <c r="V8" s="17" t="s">
        <v>66</v>
      </c>
      <c r="W8" s="17" t="s">
        <v>67</v>
      </c>
      <c r="X8" s="17" t="s">
        <v>68</v>
      </c>
    </row>
    <row r="9" customHeight="1" spans="1:24">
      <c r="A9" s="36">
        <v>1</v>
      </c>
      <c r="B9" s="36">
        <v>2</v>
      </c>
      <c r="C9" s="36">
        <v>3</v>
      </c>
      <c r="D9" s="36">
        <v>4</v>
      </c>
      <c r="E9" s="36">
        <v>5</v>
      </c>
      <c r="F9" s="36">
        <v>6</v>
      </c>
      <c r="G9" s="36">
        <v>7</v>
      </c>
      <c r="H9" s="36">
        <v>8</v>
      </c>
      <c r="I9" s="36">
        <v>9</v>
      </c>
      <c r="J9" s="36">
        <v>10</v>
      </c>
      <c r="K9" s="36">
        <v>11</v>
      </c>
      <c r="L9" s="36">
        <v>12</v>
      </c>
      <c r="M9" s="36">
        <v>13</v>
      </c>
      <c r="N9" s="36">
        <v>14</v>
      </c>
      <c r="O9" s="36">
        <v>15</v>
      </c>
      <c r="P9" s="36">
        <v>16</v>
      </c>
      <c r="Q9" s="36">
        <v>17</v>
      </c>
      <c r="R9" s="36">
        <v>18</v>
      </c>
      <c r="S9" s="36">
        <v>19</v>
      </c>
      <c r="T9" s="36">
        <v>20</v>
      </c>
      <c r="U9" s="36">
        <v>21</v>
      </c>
      <c r="V9" s="36">
        <v>22</v>
      </c>
      <c r="W9" s="36">
        <v>23</v>
      </c>
      <c r="X9" s="36">
        <v>24</v>
      </c>
    </row>
    <row r="10" customHeight="1" spans="1:24">
      <c r="A10" s="165" t="s">
        <v>70</v>
      </c>
      <c r="B10" s="165" t="s">
        <v>70</v>
      </c>
      <c r="C10" s="36" t="s">
        <v>198</v>
      </c>
      <c r="D10" s="165" t="s">
        <v>199</v>
      </c>
      <c r="E10" s="165" t="s">
        <v>102</v>
      </c>
      <c r="F10" s="165" t="s">
        <v>103</v>
      </c>
      <c r="G10" s="165" t="s">
        <v>200</v>
      </c>
      <c r="H10" s="165" t="s">
        <v>201</v>
      </c>
      <c r="I10" s="118">
        <f>J10</f>
        <v>189624</v>
      </c>
      <c r="J10" s="118">
        <v>189624</v>
      </c>
      <c r="K10" s="36"/>
      <c r="L10" s="36"/>
      <c r="M10" s="118">
        <v>189624</v>
      </c>
      <c r="N10" s="36"/>
      <c r="O10" s="36"/>
      <c r="P10" s="36"/>
      <c r="Q10" s="36"/>
      <c r="R10" s="36"/>
      <c r="S10" s="36"/>
      <c r="T10" s="36"/>
      <c r="U10" s="36"/>
      <c r="V10" s="36"/>
      <c r="W10" s="36"/>
      <c r="X10" s="36"/>
    </row>
    <row r="11" customHeight="1" spans="1:24">
      <c r="A11" s="165" t="s">
        <v>70</v>
      </c>
      <c r="B11" s="165" t="s">
        <v>70</v>
      </c>
      <c r="C11" s="36" t="s">
        <v>198</v>
      </c>
      <c r="D11" s="165" t="s">
        <v>199</v>
      </c>
      <c r="E11" s="165" t="s">
        <v>102</v>
      </c>
      <c r="F11" s="165" t="s">
        <v>103</v>
      </c>
      <c r="G11" s="165" t="s">
        <v>202</v>
      </c>
      <c r="H11" s="165" t="s">
        <v>203</v>
      </c>
      <c r="I11" s="118">
        <f t="shared" ref="I11:I32" si="0">J11</f>
        <v>98076</v>
      </c>
      <c r="J11" s="118">
        <v>98076</v>
      </c>
      <c r="K11" s="36"/>
      <c r="L11" s="36"/>
      <c r="M11" s="118">
        <v>98076</v>
      </c>
      <c r="N11" s="36"/>
      <c r="O11" s="36"/>
      <c r="P11" s="36"/>
      <c r="Q11" s="36"/>
      <c r="R11" s="36"/>
      <c r="S11" s="36"/>
      <c r="T11" s="36"/>
      <c r="U11" s="36"/>
      <c r="V11" s="36"/>
      <c r="W11" s="36"/>
      <c r="X11" s="36"/>
    </row>
    <row r="12" customHeight="1" spans="1:24">
      <c r="A12" s="165" t="s">
        <v>70</v>
      </c>
      <c r="B12" s="165" t="s">
        <v>70</v>
      </c>
      <c r="C12" s="36" t="s">
        <v>198</v>
      </c>
      <c r="D12" s="165" t="s">
        <v>199</v>
      </c>
      <c r="E12" s="165" t="s">
        <v>102</v>
      </c>
      <c r="F12" s="165" t="s">
        <v>103</v>
      </c>
      <c r="G12" s="165" t="s">
        <v>204</v>
      </c>
      <c r="H12" s="165" t="s">
        <v>205</v>
      </c>
      <c r="I12" s="118">
        <f t="shared" si="0"/>
        <v>15802</v>
      </c>
      <c r="J12" s="118">
        <v>15802</v>
      </c>
      <c r="K12" s="36"/>
      <c r="L12" s="36"/>
      <c r="M12" s="118">
        <v>15802</v>
      </c>
      <c r="N12" s="36"/>
      <c r="O12" s="36"/>
      <c r="P12" s="36"/>
      <c r="Q12" s="36"/>
      <c r="R12" s="36"/>
      <c r="S12" s="36"/>
      <c r="T12" s="36"/>
      <c r="U12" s="36"/>
      <c r="V12" s="36"/>
      <c r="W12" s="36"/>
      <c r="X12" s="36"/>
    </row>
    <row r="13" customHeight="1" spans="1:24">
      <c r="A13" s="165" t="s">
        <v>70</v>
      </c>
      <c r="B13" s="165" t="s">
        <v>70</v>
      </c>
      <c r="C13" s="36" t="s">
        <v>198</v>
      </c>
      <c r="D13" s="165" t="s">
        <v>199</v>
      </c>
      <c r="E13" s="165" t="s">
        <v>102</v>
      </c>
      <c r="F13" s="165" t="s">
        <v>103</v>
      </c>
      <c r="G13" s="165" t="s">
        <v>206</v>
      </c>
      <c r="H13" s="165" t="s">
        <v>207</v>
      </c>
      <c r="I13" s="118">
        <f t="shared" si="0"/>
        <v>45612</v>
      </c>
      <c r="J13" s="118">
        <v>45612</v>
      </c>
      <c r="K13" s="36"/>
      <c r="L13" s="36"/>
      <c r="M13" s="118">
        <v>45612</v>
      </c>
      <c r="N13" s="36"/>
      <c r="O13" s="36"/>
      <c r="P13" s="36"/>
      <c r="Q13" s="36"/>
      <c r="R13" s="36"/>
      <c r="S13" s="36"/>
      <c r="T13" s="36"/>
      <c r="U13" s="36"/>
      <c r="V13" s="36"/>
      <c r="W13" s="36"/>
      <c r="X13" s="36"/>
    </row>
    <row r="14" customHeight="1" spans="1:24">
      <c r="A14" s="165" t="s">
        <v>70</v>
      </c>
      <c r="B14" s="165" t="s">
        <v>70</v>
      </c>
      <c r="C14" s="36" t="s">
        <v>198</v>
      </c>
      <c r="D14" s="165" t="s">
        <v>199</v>
      </c>
      <c r="E14" s="165" t="s">
        <v>102</v>
      </c>
      <c r="F14" s="165" t="s">
        <v>103</v>
      </c>
      <c r="G14" s="165" t="s">
        <v>206</v>
      </c>
      <c r="H14" s="165" t="s">
        <v>207</v>
      </c>
      <c r="I14" s="118">
        <f t="shared" si="0"/>
        <v>79560</v>
      </c>
      <c r="J14" s="118">
        <v>79560</v>
      </c>
      <c r="K14" s="36"/>
      <c r="L14" s="36"/>
      <c r="M14" s="118">
        <v>79560</v>
      </c>
      <c r="N14" s="36"/>
      <c r="O14" s="36"/>
      <c r="P14" s="36"/>
      <c r="Q14" s="36"/>
      <c r="R14" s="36"/>
      <c r="S14" s="36"/>
      <c r="T14" s="36"/>
      <c r="U14" s="36"/>
      <c r="V14" s="36"/>
      <c r="W14" s="36"/>
      <c r="X14" s="36"/>
    </row>
    <row r="15" customHeight="1" spans="1:24">
      <c r="A15" s="165" t="s">
        <v>70</v>
      </c>
      <c r="B15" s="165" t="s">
        <v>70</v>
      </c>
      <c r="C15" s="36" t="s">
        <v>208</v>
      </c>
      <c r="D15" s="165" t="s">
        <v>209</v>
      </c>
      <c r="E15" s="165" t="s">
        <v>110</v>
      </c>
      <c r="F15" s="165" t="s">
        <v>111</v>
      </c>
      <c r="G15" s="165" t="s">
        <v>210</v>
      </c>
      <c r="H15" s="165" t="s">
        <v>211</v>
      </c>
      <c r="I15" s="118">
        <f t="shared" si="0"/>
        <v>57209</v>
      </c>
      <c r="J15" s="118">
        <v>57209</v>
      </c>
      <c r="K15" s="36"/>
      <c r="L15" s="36"/>
      <c r="M15" s="118">
        <v>57209</v>
      </c>
      <c r="N15" s="36"/>
      <c r="O15" s="36"/>
      <c r="P15" s="36"/>
      <c r="Q15" s="36"/>
      <c r="R15" s="36"/>
      <c r="S15" s="36"/>
      <c r="T15" s="36"/>
      <c r="U15" s="36"/>
      <c r="V15" s="36"/>
      <c r="W15" s="36"/>
      <c r="X15" s="36"/>
    </row>
    <row r="16" customHeight="1" spans="1:24">
      <c r="A16" s="165" t="s">
        <v>70</v>
      </c>
      <c r="B16" s="165" t="s">
        <v>70</v>
      </c>
      <c r="C16" s="36" t="s">
        <v>208</v>
      </c>
      <c r="D16" s="165" t="s">
        <v>209</v>
      </c>
      <c r="E16" s="165" t="s">
        <v>116</v>
      </c>
      <c r="F16" s="165" t="s">
        <v>117</v>
      </c>
      <c r="G16" s="165" t="s">
        <v>212</v>
      </c>
      <c r="H16" s="165" t="s">
        <v>213</v>
      </c>
      <c r="I16" s="118">
        <f t="shared" si="0"/>
        <v>28350</v>
      </c>
      <c r="J16" s="118">
        <v>28350</v>
      </c>
      <c r="K16" s="36"/>
      <c r="L16" s="36"/>
      <c r="M16" s="118">
        <v>28350</v>
      </c>
      <c r="N16" s="36"/>
      <c r="O16" s="36"/>
      <c r="P16" s="36"/>
      <c r="Q16" s="36"/>
      <c r="R16" s="36"/>
      <c r="S16" s="36"/>
      <c r="T16" s="36"/>
      <c r="U16" s="36"/>
      <c r="V16" s="36"/>
      <c r="W16" s="36"/>
      <c r="X16" s="36"/>
    </row>
    <row r="17" customHeight="1" spans="1:24">
      <c r="A17" s="165" t="s">
        <v>70</v>
      </c>
      <c r="B17" s="165" t="s">
        <v>70</v>
      </c>
      <c r="C17" s="36" t="s">
        <v>208</v>
      </c>
      <c r="D17" s="165" t="s">
        <v>209</v>
      </c>
      <c r="E17" s="165" t="s">
        <v>118</v>
      </c>
      <c r="F17" s="165" t="s">
        <v>119</v>
      </c>
      <c r="G17" s="165" t="s">
        <v>214</v>
      </c>
      <c r="H17" s="165" t="s">
        <v>215</v>
      </c>
      <c r="I17" s="118">
        <f t="shared" si="0"/>
        <v>31228</v>
      </c>
      <c r="J17" s="118">
        <v>31228</v>
      </c>
      <c r="K17" s="36"/>
      <c r="L17" s="36"/>
      <c r="M17" s="118">
        <v>31228</v>
      </c>
      <c r="N17" s="36"/>
      <c r="O17" s="36"/>
      <c r="P17" s="36"/>
      <c r="Q17" s="36"/>
      <c r="R17" s="36"/>
      <c r="S17" s="36"/>
      <c r="T17" s="36"/>
      <c r="U17" s="36"/>
      <c r="V17" s="36"/>
      <c r="W17" s="36"/>
      <c r="X17" s="36"/>
    </row>
    <row r="18" customHeight="1" spans="1:24">
      <c r="A18" s="165" t="s">
        <v>70</v>
      </c>
      <c r="B18" s="165" t="s">
        <v>70</v>
      </c>
      <c r="C18" s="36" t="s">
        <v>208</v>
      </c>
      <c r="D18" s="165" t="s">
        <v>209</v>
      </c>
      <c r="E18" s="165" t="s">
        <v>102</v>
      </c>
      <c r="F18" s="165" t="s">
        <v>103</v>
      </c>
      <c r="G18" s="165" t="s">
        <v>216</v>
      </c>
      <c r="H18" s="165" t="s">
        <v>217</v>
      </c>
      <c r="I18" s="118">
        <f t="shared" si="0"/>
        <v>2384</v>
      </c>
      <c r="J18" s="118">
        <v>2384</v>
      </c>
      <c r="K18" s="36"/>
      <c r="L18" s="36"/>
      <c r="M18" s="118">
        <v>2384</v>
      </c>
      <c r="N18" s="36"/>
      <c r="O18" s="36"/>
      <c r="P18" s="36"/>
      <c r="Q18" s="36"/>
      <c r="R18" s="36"/>
      <c r="S18" s="36"/>
      <c r="T18" s="36"/>
      <c r="U18" s="36"/>
      <c r="V18" s="36"/>
      <c r="W18" s="36"/>
      <c r="X18" s="36"/>
    </row>
    <row r="19" customHeight="1" spans="1:24">
      <c r="A19" s="165" t="s">
        <v>70</v>
      </c>
      <c r="B19" s="165" t="s">
        <v>70</v>
      </c>
      <c r="C19" s="36" t="s">
        <v>208</v>
      </c>
      <c r="D19" s="165" t="s">
        <v>209</v>
      </c>
      <c r="E19" s="165" t="s">
        <v>120</v>
      </c>
      <c r="F19" s="165" t="s">
        <v>121</v>
      </c>
      <c r="G19" s="165" t="s">
        <v>216</v>
      </c>
      <c r="H19" s="165" t="s">
        <v>217</v>
      </c>
      <c r="I19" s="118">
        <f t="shared" si="0"/>
        <v>716</v>
      </c>
      <c r="J19" s="118">
        <v>716</v>
      </c>
      <c r="K19" s="36"/>
      <c r="L19" s="36"/>
      <c r="M19" s="118">
        <v>716</v>
      </c>
      <c r="N19" s="36"/>
      <c r="O19" s="36"/>
      <c r="P19" s="36"/>
      <c r="Q19" s="36"/>
      <c r="R19" s="36"/>
      <c r="S19" s="36"/>
      <c r="T19" s="36"/>
      <c r="U19" s="36"/>
      <c r="V19" s="36"/>
      <c r="W19" s="36"/>
      <c r="X19" s="36"/>
    </row>
    <row r="20" customHeight="1" spans="1:24">
      <c r="A20" s="165" t="s">
        <v>70</v>
      </c>
      <c r="B20" s="165" t="s">
        <v>70</v>
      </c>
      <c r="C20" s="36" t="s">
        <v>208</v>
      </c>
      <c r="D20" s="165" t="s">
        <v>209</v>
      </c>
      <c r="E20" s="165" t="s">
        <v>120</v>
      </c>
      <c r="F20" s="165" t="s">
        <v>121</v>
      </c>
      <c r="G20" s="165" t="s">
        <v>216</v>
      </c>
      <c r="H20" s="165" t="s">
        <v>217</v>
      </c>
      <c r="I20" s="118">
        <f t="shared" si="0"/>
        <v>3618</v>
      </c>
      <c r="J20" s="118">
        <v>3618</v>
      </c>
      <c r="K20" s="36"/>
      <c r="L20" s="36"/>
      <c r="M20" s="118">
        <v>3618</v>
      </c>
      <c r="N20" s="36"/>
      <c r="O20" s="36"/>
      <c r="P20" s="36"/>
      <c r="Q20" s="36"/>
      <c r="R20" s="36"/>
      <c r="S20" s="36"/>
      <c r="T20" s="36"/>
      <c r="U20" s="36"/>
      <c r="V20" s="36"/>
      <c r="W20" s="36"/>
      <c r="X20" s="36"/>
    </row>
    <row r="21" customHeight="1" spans="1:24">
      <c r="A21" s="165" t="s">
        <v>70</v>
      </c>
      <c r="B21" s="165" t="s">
        <v>70</v>
      </c>
      <c r="C21" s="36" t="s">
        <v>218</v>
      </c>
      <c r="D21" s="165" t="s">
        <v>127</v>
      </c>
      <c r="E21" s="165" t="s">
        <v>126</v>
      </c>
      <c r="F21" s="165" t="s">
        <v>127</v>
      </c>
      <c r="G21" s="165" t="s">
        <v>219</v>
      </c>
      <c r="H21" s="165" t="s">
        <v>127</v>
      </c>
      <c r="I21" s="118">
        <f t="shared" si="0"/>
        <v>68220</v>
      </c>
      <c r="J21" s="118">
        <v>68220</v>
      </c>
      <c r="K21" s="36"/>
      <c r="L21" s="36"/>
      <c r="M21" s="118">
        <v>68220</v>
      </c>
      <c r="N21" s="36"/>
      <c r="O21" s="36"/>
      <c r="P21" s="36"/>
      <c r="Q21" s="36"/>
      <c r="R21" s="36"/>
      <c r="S21" s="36"/>
      <c r="T21" s="36"/>
      <c r="U21" s="36"/>
      <c r="V21" s="36"/>
      <c r="W21" s="36"/>
      <c r="X21" s="36"/>
    </row>
    <row r="22" customHeight="1" spans="1:24">
      <c r="A22" s="165" t="s">
        <v>70</v>
      </c>
      <c r="B22" s="165" t="s">
        <v>70</v>
      </c>
      <c r="C22" s="36" t="s">
        <v>220</v>
      </c>
      <c r="D22" s="165" t="s">
        <v>221</v>
      </c>
      <c r="E22" s="165" t="s">
        <v>102</v>
      </c>
      <c r="F22" s="165" t="s">
        <v>103</v>
      </c>
      <c r="G22" s="165" t="s">
        <v>222</v>
      </c>
      <c r="H22" s="165" t="s">
        <v>221</v>
      </c>
      <c r="I22" s="118">
        <f t="shared" si="0"/>
        <v>3900</v>
      </c>
      <c r="J22" s="118">
        <v>3900</v>
      </c>
      <c r="K22" s="36"/>
      <c r="L22" s="36"/>
      <c r="M22" s="118">
        <v>3900</v>
      </c>
      <c r="N22" s="36"/>
      <c r="O22" s="36"/>
      <c r="P22" s="36"/>
      <c r="Q22" s="36"/>
      <c r="R22" s="36"/>
      <c r="S22" s="36"/>
      <c r="T22" s="36"/>
      <c r="U22" s="36"/>
      <c r="V22" s="36"/>
      <c r="W22" s="36"/>
      <c r="X22" s="36"/>
    </row>
    <row r="23" customHeight="1" spans="1:24">
      <c r="A23" s="165" t="s">
        <v>70</v>
      </c>
      <c r="B23" s="165" t="s">
        <v>70</v>
      </c>
      <c r="C23" s="36" t="s">
        <v>223</v>
      </c>
      <c r="D23" s="165" t="s">
        <v>224</v>
      </c>
      <c r="E23" s="165" t="s">
        <v>102</v>
      </c>
      <c r="F23" s="165" t="s">
        <v>103</v>
      </c>
      <c r="G23" s="165" t="s">
        <v>225</v>
      </c>
      <c r="H23" s="165" t="s">
        <v>226</v>
      </c>
      <c r="I23" s="118">
        <f t="shared" si="0"/>
        <v>21535</v>
      </c>
      <c r="J23" s="118">
        <v>21535</v>
      </c>
      <c r="K23" s="36"/>
      <c r="L23" s="36"/>
      <c r="M23" s="118">
        <v>21535</v>
      </c>
      <c r="N23" s="36"/>
      <c r="O23" s="36"/>
      <c r="P23" s="36"/>
      <c r="Q23" s="36"/>
      <c r="R23" s="36"/>
      <c r="S23" s="36"/>
      <c r="T23" s="36"/>
      <c r="U23" s="36"/>
      <c r="V23" s="36"/>
      <c r="W23" s="36"/>
      <c r="X23" s="36"/>
    </row>
    <row r="24" customHeight="1" spans="1:24">
      <c r="A24" s="165" t="s">
        <v>70</v>
      </c>
      <c r="B24" s="165" t="s">
        <v>70</v>
      </c>
      <c r="C24" s="36" t="s">
        <v>223</v>
      </c>
      <c r="D24" s="165" t="s">
        <v>224</v>
      </c>
      <c r="E24" s="165" t="s">
        <v>102</v>
      </c>
      <c r="F24" s="165" t="s">
        <v>103</v>
      </c>
      <c r="G24" s="165" t="s">
        <v>227</v>
      </c>
      <c r="H24" s="165" t="s">
        <v>228</v>
      </c>
      <c r="I24" s="118">
        <f t="shared" si="0"/>
        <v>15000</v>
      </c>
      <c r="J24" s="118">
        <v>15000</v>
      </c>
      <c r="K24" s="36"/>
      <c r="L24" s="36"/>
      <c r="M24" s="118">
        <v>15000</v>
      </c>
      <c r="N24" s="36"/>
      <c r="O24" s="36"/>
      <c r="P24" s="36"/>
      <c r="Q24" s="36"/>
      <c r="R24" s="36"/>
      <c r="S24" s="36"/>
      <c r="T24" s="36"/>
      <c r="U24" s="36"/>
      <c r="V24" s="36"/>
      <c r="W24" s="36"/>
      <c r="X24" s="36"/>
    </row>
    <row r="25" customHeight="1" spans="1:24">
      <c r="A25" s="165" t="s">
        <v>70</v>
      </c>
      <c r="B25" s="165" t="s">
        <v>70</v>
      </c>
      <c r="C25" s="36" t="s">
        <v>223</v>
      </c>
      <c r="D25" s="165" t="s">
        <v>224</v>
      </c>
      <c r="E25" s="165" t="s">
        <v>108</v>
      </c>
      <c r="F25" s="165" t="s">
        <v>109</v>
      </c>
      <c r="G25" s="165" t="s">
        <v>229</v>
      </c>
      <c r="H25" s="165" t="s">
        <v>230</v>
      </c>
      <c r="I25" s="118">
        <f t="shared" si="0"/>
        <v>1800</v>
      </c>
      <c r="J25" s="118">
        <v>1800</v>
      </c>
      <c r="K25" s="36"/>
      <c r="L25" s="36"/>
      <c r="M25" s="118">
        <v>1800</v>
      </c>
      <c r="N25" s="36"/>
      <c r="O25" s="36"/>
      <c r="P25" s="36"/>
      <c r="Q25" s="36"/>
      <c r="R25" s="36"/>
      <c r="S25" s="36"/>
      <c r="T25" s="36"/>
      <c r="U25" s="36"/>
      <c r="V25" s="36"/>
      <c r="W25" s="36"/>
      <c r="X25" s="36"/>
    </row>
    <row r="26" customHeight="1" spans="1:13">
      <c r="A26" s="165" t="s">
        <v>70</v>
      </c>
      <c r="B26" s="165" t="s">
        <v>70</v>
      </c>
      <c r="C26" s="36" t="s">
        <v>231</v>
      </c>
      <c r="D26" s="165" t="s">
        <v>232</v>
      </c>
      <c r="E26" s="165" t="s">
        <v>108</v>
      </c>
      <c r="F26" s="165" t="s">
        <v>109</v>
      </c>
      <c r="G26" s="165" t="s">
        <v>233</v>
      </c>
      <c r="H26" s="165" t="s">
        <v>234</v>
      </c>
      <c r="I26" s="118">
        <f t="shared" si="0"/>
        <v>61200</v>
      </c>
      <c r="J26" s="118">
        <v>61200</v>
      </c>
      <c r="L26" s="171"/>
      <c r="M26" s="118">
        <v>61200</v>
      </c>
    </row>
    <row r="27" customHeight="1" spans="1:24">
      <c r="A27" s="165" t="s">
        <v>70</v>
      </c>
      <c r="B27" s="165" t="s">
        <v>70</v>
      </c>
      <c r="C27" s="36" t="s">
        <v>235</v>
      </c>
      <c r="D27" s="165" t="s">
        <v>236</v>
      </c>
      <c r="E27" s="165" t="s">
        <v>102</v>
      </c>
      <c r="F27" s="165" t="s">
        <v>103</v>
      </c>
      <c r="G27" s="165" t="s">
        <v>204</v>
      </c>
      <c r="H27" s="165" t="s">
        <v>205</v>
      </c>
      <c r="I27" s="118">
        <f t="shared" si="0"/>
        <v>172000</v>
      </c>
      <c r="J27" s="118">
        <v>172000</v>
      </c>
      <c r="K27" s="36"/>
      <c r="L27" s="36"/>
      <c r="M27" s="118">
        <v>172000</v>
      </c>
      <c r="N27" s="36"/>
      <c r="O27" s="36"/>
      <c r="P27" s="36"/>
      <c r="Q27" s="36"/>
      <c r="R27" s="36"/>
      <c r="S27" s="36"/>
      <c r="T27" s="36"/>
      <c r="U27" s="36"/>
      <c r="V27" s="36"/>
      <c r="W27" s="36"/>
      <c r="X27" s="36"/>
    </row>
    <row r="28" customHeight="1" spans="1:24">
      <c r="A28" s="165" t="s">
        <v>70</v>
      </c>
      <c r="B28" s="165" t="s">
        <v>70</v>
      </c>
      <c r="C28" s="36" t="s">
        <v>235</v>
      </c>
      <c r="D28" s="165" t="s">
        <v>236</v>
      </c>
      <c r="E28" s="165" t="s">
        <v>102</v>
      </c>
      <c r="F28" s="165" t="s">
        <v>103</v>
      </c>
      <c r="G28" s="165" t="s">
        <v>206</v>
      </c>
      <c r="H28" s="165" t="s">
        <v>207</v>
      </c>
      <c r="I28" s="118">
        <f t="shared" si="0"/>
        <v>42000</v>
      </c>
      <c r="J28" s="118">
        <v>42000</v>
      </c>
      <c r="K28" s="36"/>
      <c r="L28" s="36"/>
      <c r="M28" s="118">
        <v>42000</v>
      </c>
      <c r="N28" s="36"/>
      <c r="O28" s="36"/>
      <c r="P28" s="36"/>
      <c r="Q28" s="36"/>
      <c r="R28" s="36"/>
      <c r="S28" s="36"/>
      <c r="T28" s="36"/>
      <c r="U28" s="36"/>
      <c r="V28" s="36"/>
      <c r="W28" s="36"/>
      <c r="X28" s="36"/>
    </row>
    <row r="29" customHeight="1" spans="1:24">
      <c r="A29" s="165" t="s">
        <v>70</v>
      </c>
      <c r="B29" s="165" t="s">
        <v>70</v>
      </c>
      <c r="C29" s="36" t="s">
        <v>235</v>
      </c>
      <c r="D29" s="165" t="s">
        <v>236</v>
      </c>
      <c r="E29" s="165" t="s">
        <v>102</v>
      </c>
      <c r="F29" s="165" t="s">
        <v>103</v>
      </c>
      <c r="G29" s="165" t="s">
        <v>206</v>
      </c>
      <c r="H29" s="165" t="s">
        <v>207</v>
      </c>
      <c r="I29" s="118">
        <f t="shared" si="0"/>
        <v>48000</v>
      </c>
      <c r="J29" s="118">
        <v>48000</v>
      </c>
      <c r="K29" s="36"/>
      <c r="L29" s="36"/>
      <c r="M29" s="118">
        <v>48000</v>
      </c>
      <c r="N29" s="36"/>
      <c r="O29" s="36"/>
      <c r="P29" s="36"/>
      <c r="Q29" s="36"/>
      <c r="R29" s="36"/>
      <c r="S29" s="36"/>
      <c r="T29" s="36"/>
      <c r="U29" s="36"/>
      <c r="V29" s="36"/>
      <c r="W29" s="36"/>
      <c r="X29" s="36"/>
    </row>
    <row r="30" customHeight="1" spans="1:24">
      <c r="A30" s="165" t="s">
        <v>70</v>
      </c>
      <c r="B30" s="165" t="s">
        <v>70</v>
      </c>
      <c r="C30" s="36" t="s">
        <v>237</v>
      </c>
      <c r="D30" s="165" t="s">
        <v>238</v>
      </c>
      <c r="E30" s="165" t="s">
        <v>108</v>
      </c>
      <c r="F30" s="165" t="s">
        <v>109</v>
      </c>
      <c r="G30" s="165" t="s">
        <v>227</v>
      </c>
      <c r="H30" s="165" t="s">
        <v>228</v>
      </c>
      <c r="I30" s="118">
        <f t="shared" si="0"/>
        <v>9000</v>
      </c>
      <c r="J30" s="118">
        <v>9000</v>
      </c>
      <c r="K30" s="36"/>
      <c r="L30" s="36"/>
      <c r="M30" s="118">
        <v>9000</v>
      </c>
      <c r="N30" s="36"/>
      <c r="O30" s="36"/>
      <c r="P30" s="36"/>
      <c r="Q30" s="36"/>
      <c r="R30" s="36"/>
      <c r="S30" s="36"/>
      <c r="T30" s="36"/>
      <c r="U30" s="36"/>
      <c r="V30" s="36"/>
      <c r="W30" s="36"/>
      <c r="X30" s="36"/>
    </row>
    <row r="31" customHeight="1" spans="1:24">
      <c r="A31" s="165" t="s">
        <v>70</v>
      </c>
      <c r="B31" s="165" t="s">
        <v>70</v>
      </c>
      <c r="C31" s="36" t="s">
        <v>239</v>
      </c>
      <c r="D31" s="165" t="s">
        <v>240</v>
      </c>
      <c r="E31" s="165" t="s">
        <v>102</v>
      </c>
      <c r="F31" s="165" t="s">
        <v>103</v>
      </c>
      <c r="G31" s="165" t="s">
        <v>241</v>
      </c>
      <c r="H31" s="165" t="s">
        <v>242</v>
      </c>
      <c r="I31" s="118">
        <f t="shared" si="0"/>
        <v>490056</v>
      </c>
      <c r="J31" s="118">
        <v>490056</v>
      </c>
      <c r="K31" s="36"/>
      <c r="L31" s="36"/>
      <c r="M31" s="118">
        <v>490056</v>
      </c>
      <c r="N31" s="36"/>
      <c r="O31" s="36"/>
      <c r="P31" s="36"/>
      <c r="Q31" s="36"/>
      <c r="R31" s="36"/>
      <c r="S31" s="36"/>
      <c r="T31" s="36"/>
      <c r="U31" s="36"/>
      <c r="V31" s="36"/>
      <c r="W31" s="36"/>
      <c r="X31" s="36"/>
    </row>
    <row r="32" customHeight="1" spans="1:24">
      <c r="A32" s="165" t="s">
        <v>70</v>
      </c>
      <c r="B32" s="165" t="s">
        <v>70</v>
      </c>
      <c r="C32" s="36" t="s">
        <v>239</v>
      </c>
      <c r="D32" s="165" t="s">
        <v>240</v>
      </c>
      <c r="E32" s="165" t="s">
        <v>102</v>
      </c>
      <c r="F32" s="165" t="s">
        <v>103</v>
      </c>
      <c r="G32" s="165" t="s">
        <v>241</v>
      </c>
      <c r="H32" s="165" t="s">
        <v>242</v>
      </c>
      <c r="I32" s="118">
        <f t="shared" si="0"/>
        <v>174024</v>
      </c>
      <c r="J32" s="118">
        <v>174024</v>
      </c>
      <c r="K32" s="36"/>
      <c r="L32" s="36"/>
      <c r="M32" s="118">
        <v>174024</v>
      </c>
      <c r="N32" s="36"/>
      <c r="O32" s="36"/>
      <c r="P32" s="36"/>
      <c r="Q32" s="36"/>
      <c r="R32" s="36"/>
      <c r="S32" s="36"/>
      <c r="T32" s="36"/>
      <c r="U32" s="36"/>
      <c r="V32" s="36"/>
      <c r="W32" s="36"/>
      <c r="X32" s="36"/>
    </row>
    <row r="33" ht="17.25" customHeight="1" spans="1:24">
      <c r="A33" s="33" t="s">
        <v>170</v>
      </c>
      <c r="B33" s="34"/>
      <c r="C33" s="166"/>
      <c r="D33" s="166"/>
      <c r="E33" s="166"/>
      <c r="F33" s="166"/>
      <c r="G33" s="166"/>
      <c r="H33" s="167"/>
      <c r="I33" s="81">
        <f>SUM(I10:I32)</f>
        <v>1658914</v>
      </c>
      <c r="J33" s="81">
        <f>SUM(J10:J32)</f>
        <v>1658914</v>
      </c>
      <c r="K33" s="81"/>
      <c r="L33" s="81"/>
      <c r="M33" s="81">
        <f>SUM(M10:M32)</f>
        <v>1658914</v>
      </c>
      <c r="N33" s="81"/>
      <c r="O33" s="81"/>
      <c r="P33" s="81"/>
      <c r="Q33" s="81"/>
      <c r="R33" s="81"/>
      <c r="S33" s="81"/>
      <c r="T33" s="81"/>
      <c r="U33" s="81"/>
      <c r="V33" s="81"/>
      <c r="W33" s="81"/>
      <c r="X33" s="81"/>
    </row>
  </sheetData>
  <mergeCells count="31">
    <mergeCell ref="A3:X3"/>
    <mergeCell ref="A4:H4"/>
    <mergeCell ref="I5:X5"/>
    <mergeCell ref="J6:N6"/>
    <mergeCell ref="O6:Q6"/>
    <mergeCell ref="S6:X6"/>
    <mergeCell ref="A33:H33"/>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pane ySplit="1" topLeftCell="A2" activePane="bottomLeft" state="frozen"/>
      <selection/>
      <selection pane="bottomLeft" activeCell="C10" sqref="C10"/>
    </sheetView>
  </sheetViews>
  <sheetFormatPr defaultColWidth="9.13888888888889" defaultRowHeight="14.25" customHeight="1"/>
  <cols>
    <col min="1" max="1" width="12.1111111111111" customWidth="1"/>
    <col min="2" max="2" width="23.5555555555556" customWidth="1"/>
    <col min="3" max="3" width="26.8888888888889" customWidth="1"/>
    <col min="4" max="4" width="23.8518518518519" customWidth="1"/>
    <col min="5" max="5" width="11.1388888888889" customWidth="1"/>
    <col min="6" max="6" width="25.333333333333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55"/>
      <c r="E2" s="2"/>
      <c r="F2" s="2"/>
      <c r="G2" s="2"/>
      <c r="H2" s="2"/>
      <c r="U2" s="155"/>
      <c r="W2" s="160" t="s">
        <v>243</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"单位名称："&amp;"昆明市五华区体育发展中心"</f>
        <v>单位名称：昆明市五华区体育发展中心</v>
      </c>
      <c r="B4" s="6"/>
      <c r="C4" s="6"/>
      <c r="D4" s="6"/>
      <c r="E4" s="6"/>
      <c r="F4" s="6"/>
      <c r="G4" s="6"/>
      <c r="H4" s="6"/>
      <c r="I4" s="7"/>
      <c r="J4" s="7"/>
      <c r="K4" s="7"/>
      <c r="L4" s="7"/>
      <c r="M4" s="7"/>
      <c r="N4" s="7"/>
      <c r="O4" s="7"/>
      <c r="P4" s="7"/>
      <c r="Q4" s="7"/>
      <c r="U4" s="155"/>
      <c r="W4" s="122" t="s">
        <v>1</v>
      </c>
    </row>
    <row r="5" ht="21.75" customHeight="1" spans="1:23">
      <c r="A5" s="9" t="s">
        <v>244</v>
      </c>
      <c r="B5" s="10" t="s">
        <v>182</v>
      </c>
      <c r="C5" s="9" t="s">
        <v>183</v>
      </c>
      <c r="D5" s="9" t="s">
        <v>245</v>
      </c>
      <c r="E5" s="10" t="s">
        <v>184</v>
      </c>
      <c r="F5" s="10" t="s">
        <v>185</v>
      </c>
      <c r="G5" s="10" t="s">
        <v>246</v>
      </c>
      <c r="H5" s="10" t="s">
        <v>247</v>
      </c>
      <c r="I5" s="28" t="s">
        <v>55</v>
      </c>
      <c r="J5" s="11" t="s">
        <v>248</v>
      </c>
      <c r="K5" s="12"/>
      <c r="L5" s="12"/>
      <c r="M5" s="13"/>
      <c r="N5" s="11" t="s">
        <v>190</v>
      </c>
      <c r="O5" s="12"/>
      <c r="P5" s="13"/>
      <c r="Q5" s="10" t="s">
        <v>61</v>
      </c>
      <c r="R5" s="11" t="s">
        <v>62</v>
      </c>
      <c r="S5" s="12"/>
      <c r="T5" s="12"/>
      <c r="U5" s="12"/>
      <c r="V5" s="12"/>
      <c r="W5" s="13"/>
    </row>
    <row r="6" ht="21.75" customHeight="1" spans="1:23">
      <c r="A6" s="14"/>
      <c r="B6" s="29"/>
      <c r="C6" s="14"/>
      <c r="D6" s="14"/>
      <c r="E6" s="15"/>
      <c r="F6" s="15"/>
      <c r="G6" s="15"/>
      <c r="H6" s="15"/>
      <c r="I6" s="29"/>
      <c r="J6" s="156" t="s">
        <v>58</v>
      </c>
      <c r="K6" s="157"/>
      <c r="L6" s="10" t="s">
        <v>59</v>
      </c>
      <c r="M6" s="10" t="s">
        <v>60</v>
      </c>
      <c r="N6" s="10" t="s">
        <v>58</v>
      </c>
      <c r="O6" s="10" t="s">
        <v>59</v>
      </c>
      <c r="P6" s="10" t="s">
        <v>60</v>
      </c>
      <c r="Q6" s="15"/>
      <c r="R6" s="10" t="s">
        <v>57</v>
      </c>
      <c r="S6" s="10" t="s">
        <v>64</v>
      </c>
      <c r="T6" s="10" t="s">
        <v>196</v>
      </c>
      <c r="U6" s="10" t="s">
        <v>66</v>
      </c>
      <c r="V6" s="10" t="s">
        <v>67</v>
      </c>
      <c r="W6" s="10" t="s">
        <v>68</v>
      </c>
    </row>
    <row r="7" ht="21" customHeight="1" spans="1:23">
      <c r="A7" s="29"/>
      <c r="B7" s="29"/>
      <c r="C7" s="29"/>
      <c r="D7" s="29"/>
      <c r="E7" s="29"/>
      <c r="F7" s="29"/>
      <c r="G7" s="29"/>
      <c r="H7" s="29"/>
      <c r="I7" s="29"/>
      <c r="J7" s="158" t="s">
        <v>57</v>
      </c>
      <c r="K7" s="159"/>
      <c r="L7" s="29"/>
      <c r="M7" s="29"/>
      <c r="N7" s="29"/>
      <c r="O7" s="29"/>
      <c r="P7" s="29"/>
      <c r="Q7" s="29"/>
      <c r="R7" s="29"/>
      <c r="S7" s="29"/>
      <c r="T7" s="29"/>
      <c r="U7" s="29"/>
      <c r="V7" s="29"/>
      <c r="W7" s="29"/>
    </row>
    <row r="8" ht="39.75" customHeight="1" spans="1:23">
      <c r="A8" s="17"/>
      <c r="B8" s="19"/>
      <c r="C8" s="17"/>
      <c r="D8" s="17"/>
      <c r="E8" s="18"/>
      <c r="F8" s="18"/>
      <c r="G8" s="18"/>
      <c r="H8" s="18"/>
      <c r="I8" s="19"/>
      <c r="J8" s="67" t="s">
        <v>57</v>
      </c>
      <c r="K8" s="67" t="s">
        <v>249</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6">
        <v>12</v>
      </c>
      <c r="M9" s="36">
        <v>13</v>
      </c>
      <c r="N9" s="36">
        <v>14</v>
      </c>
      <c r="O9" s="36">
        <v>15</v>
      </c>
      <c r="P9" s="36">
        <v>16</v>
      </c>
      <c r="Q9" s="36">
        <v>17</v>
      </c>
      <c r="R9" s="36">
        <v>18</v>
      </c>
      <c r="S9" s="36">
        <v>19</v>
      </c>
      <c r="T9" s="36">
        <v>20</v>
      </c>
      <c r="U9" s="20">
        <v>21</v>
      </c>
      <c r="V9" s="36">
        <v>22</v>
      </c>
      <c r="W9" s="20">
        <v>23</v>
      </c>
    </row>
    <row r="10" ht="19" customHeight="1" spans="1:23">
      <c r="A10" s="150" t="s">
        <v>209</v>
      </c>
      <c r="B10" s="150" t="s">
        <v>250</v>
      </c>
      <c r="C10" s="150" t="s">
        <v>251</v>
      </c>
      <c r="D10" s="150" t="s">
        <v>70</v>
      </c>
      <c r="E10" s="150" t="s">
        <v>102</v>
      </c>
      <c r="F10" s="150" t="s">
        <v>103</v>
      </c>
      <c r="G10" s="150" t="s">
        <v>216</v>
      </c>
      <c r="H10" s="150" t="s">
        <v>217</v>
      </c>
      <c r="I10" s="118">
        <f>J10</f>
        <v>5932</v>
      </c>
      <c r="J10" s="118">
        <f>K10</f>
        <v>5932</v>
      </c>
      <c r="K10" s="118">
        <v>5932</v>
      </c>
      <c r="L10" s="118"/>
      <c r="M10" s="36"/>
      <c r="N10" s="36"/>
      <c r="O10" s="36"/>
      <c r="P10" s="36"/>
      <c r="Q10" s="36"/>
      <c r="R10" s="36"/>
      <c r="S10" s="36"/>
      <c r="T10" s="36"/>
      <c r="U10" s="20"/>
      <c r="V10" s="36"/>
      <c r="W10" s="20"/>
    </row>
    <row r="11" ht="19" customHeight="1" spans="1:23">
      <c r="A11" s="150" t="s">
        <v>252</v>
      </c>
      <c r="B11" s="150" t="s">
        <v>253</v>
      </c>
      <c r="C11" s="150" t="s">
        <v>254</v>
      </c>
      <c r="D11" s="150" t="s">
        <v>70</v>
      </c>
      <c r="E11" s="150" t="s">
        <v>102</v>
      </c>
      <c r="F11" s="150" t="s">
        <v>103</v>
      </c>
      <c r="G11" s="150" t="s">
        <v>255</v>
      </c>
      <c r="H11" s="150" t="s">
        <v>256</v>
      </c>
      <c r="I11" s="118">
        <f t="shared" ref="I11:I16" si="0">J11</f>
        <v>180000</v>
      </c>
      <c r="J11" s="118">
        <f t="shared" ref="J11:J16" si="1">K11</f>
        <v>180000</v>
      </c>
      <c r="K11" s="118">
        <v>180000</v>
      </c>
      <c r="L11" s="118"/>
      <c r="M11" s="36"/>
      <c r="N11" s="36"/>
      <c r="O11" s="36"/>
      <c r="P11" s="36"/>
      <c r="Q11" s="36"/>
      <c r="R11" s="36"/>
      <c r="S11" s="36"/>
      <c r="T11" s="36"/>
      <c r="U11" s="20"/>
      <c r="V11" s="36"/>
      <c r="W11" s="20"/>
    </row>
    <row r="12" ht="19" customHeight="1" spans="1:23">
      <c r="A12" s="150" t="s">
        <v>252</v>
      </c>
      <c r="B12" s="150" t="s">
        <v>257</v>
      </c>
      <c r="C12" s="150" t="s">
        <v>258</v>
      </c>
      <c r="D12" s="150" t="s">
        <v>70</v>
      </c>
      <c r="E12" s="150" t="s">
        <v>102</v>
      </c>
      <c r="F12" s="150" t="s">
        <v>103</v>
      </c>
      <c r="G12" s="150" t="s">
        <v>225</v>
      </c>
      <c r="H12" s="150" t="s">
        <v>226</v>
      </c>
      <c r="I12" s="118">
        <f t="shared" si="0"/>
        <v>300000</v>
      </c>
      <c r="J12" s="118">
        <f t="shared" si="1"/>
        <v>300000</v>
      </c>
      <c r="K12" s="118">
        <v>300000</v>
      </c>
      <c r="L12" s="118"/>
      <c r="M12" s="36"/>
      <c r="N12" s="36"/>
      <c r="O12" s="36"/>
      <c r="P12" s="36"/>
      <c r="Q12" s="36"/>
      <c r="R12" s="36"/>
      <c r="S12" s="36"/>
      <c r="T12" s="36"/>
      <c r="U12" s="20"/>
      <c r="V12" s="36"/>
      <c r="W12" s="20"/>
    </row>
    <row r="13" ht="19" customHeight="1" spans="1:23">
      <c r="A13" s="150" t="s">
        <v>252</v>
      </c>
      <c r="B13" s="150" t="s">
        <v>259</v>
      </c>
      <c r="C13" s="150" t="s">
        <v>260</v>
      </c>
      <c r="D13" s="150" t="s">
        <v>70</v>
      </c>
      <c r="E13" s="150" t="s">
        <v>261</v>
      </c>
      <c r="F13" s="150" t="s">
        <v>131</v>
      </c>
      <c r="G13" s="150" t="s">
        <v>255</v>
      </c>
      <c r="H13" s="150" t="s">
        <v>256</v>
      </c>
      <c r="I13" s="118">
        <f>L13</f>
        <v>180000</v>
      </c>
      <c r="J13" s="118"/>
      <c r="K13" s="118"/>
      <c r="L13" s="118">
        <v>180000</v>
      </c>
      <c r="M13" s="36"/>
      <c r="N13" s="36"/>
      <c r="O13" s="36"/>
      <c r="P13" s="36"/>
      <c r="Q13" s="36"/>
      <c r="R13" s="36"/>
      <c r="S13" s="36"/>
      <c r="T13" s="36"/>
      <c r="U13" s="20"/>
      <c r="V13" s="36"/>
      <c r="W13" s="20"/>
    </row>
    <row r="14" ht="19" customHeight="1" spans="1:23">
      <c r="A14" s="150" t="s">
        <v>252</v>
      </c>
      <c r="B14" s="150" t="s">
        <v>262</v>
      </c>
      <c r="C14" s="150" t="s">
        <v>263</v>
      </c>
      <c r="D14" s="150" t="s">
        <v>70</v>
      </c>
      <c r="E14" s="150" t="s">
        <v>102</v>
      </c>
      <c r="F14" s="150" t="s">
        <v>103</v>
      </c>
      <c r="G14" s="150" t="s">
        <v>264</v>
      </c>
      <c r="H14" s="150" t="s">
        <v>265</v>
      </c>
      <c r="I14" s="118">
        <f t="shared" si="0"/>
        <v>50000</v>
      </c>
      <c r="J14" s="118">
        <f t="shared" si="1"/>
        <v>50000</v>
      </c>
      <c r="K14" s="118">
        <v>50000</v>
      </c>
      <c r="L14" s="118"/>
      <c r="M14" s="36"/>
      <c r="N14" s="36"/>
      <c r="O14" s="36"/>
      <c r="P14" s="36"/>
      <c r="Q14" s="36"/>
      <c r="R14" s="36"/>
      <c r="S14" s="36"/>
      <c r="T14" s="36"/>
      <c r="U14" s="20"/>
      <c r="V14" s="36"/>
      <c r="W14" s="20"/>
    </row>
    <row r="15" ht="19" customHeight="1" spans="1:23">
      <c r="A15" s="150" t="s">
        <v>252</v>
      </c>
      <c r="B15" s="150" t="s">
        <v>262</v>
      </c>
      <c r="C15" s="150" t="s">
        <v>263</v>
      </c>
      <c r="D15" s="150" t="s">
        <v>70</v>
      </c>
      <c r="E15" s="150" t="s">
        <v>102</v>
      </c>
      <c r="F15" s="150" t="s">
        <v>103</v>
      </c>
      <c r="G15" s="150" t="s">
        <v>266</v>
      </c>
      <c r="H15" s="150" t="s">
        <v>267</v>
      </c>
      <c r="I15" s="118">
        <f t="shared" si="0"/>
        <v>50000</v>
      </c>
      <c r="J15" s="118">
        <f t="shared" si="1"/>
        <v>50000</v>
      </c>
      <c r="K15" s="118">
        <v>50000</v>
      </c>
      <c r="L15" s="118"/>
      <c r="M15" s="36"/>
      <c r="N15" s="36"/>
      <c r="O15" s="36"/>
      <c r="P15" s="36"/>
      <c r="Q15" s="36"/>
      <c r="R15" s="36"/>
      <c r="S15" s="36"/>
      <c r="T15" s="36"/>
      <c r="U15" s="20"/>
      <c r="V15" s="36"/>
      <c r="W15" s="20"/>
    </row>
    <row r="16" ht="21" customHeight="1" spans="1:23">
      <c r="A16" s="150" t="s">
        <v>252</v>
      </c>
      <c r="B16" s="150" t="s">
        <v>262</v>
      </c>
      <c r="C16" s="150" t="s">
        <v>263</v>
      </c>
      <c r="D16" s="150" t="s">
        <v>70</v>
      </c>
      <c r="E16" s="150" t="s">
        <v>102</v>
      </c>
      <c r="F16" s="150" t="s">
        <v>103</v>
      </c>
      <c r="G16" s="150" t="s">
        <v>268</v>
      </c>
      <c r="H16" s="150" t="s">
        <v>269</v>
      </c>
      <c r="I16" s="118">
        <f t="shared" si="0"/>
        <v>220000</v>
      </c>
      <c r="J16" s="118">
        <f t="shared" si="1"/>
        <v>220000</v>
      </c>
      <c r="K16" s="118">
        <v>220000</v>
      </c>
      <c r="L16" s="118"/>
      <c r="M16" s="81"/>
      <c r="N16" s="81"/>
      <c r="O16" s="81"/>
      <c r="P16" s="81"/>
      <c r="Q16" s="81"/>
      <c r="R16" s="81"/>
      <c r="S16" s="81"/>
      <c r="T16" s="81"/>
      <c r="U16" s="81"/>
      <c r="V16" s="81"/>
      <c r="W16" s="81"/>
    </row>
    <row r="17" ht="18.75" customHeight="1" spans="1:23">
      <c r="A17" s="33" t="s">
        <v>170</v>
      </c>
      <c r="B17" s="34"/>
      <c r="C17" s="34"/>
      <c r="D17" s="34"/>
      <c r="E17" s="34"/>
      <c r="F17" s="34"/>
      <c r="G17" s="34"/>
      <c r="H17" s="35"/>
      <c r="I17" s="81">
        <f>SUM(I10:I16)</f>
        <v>985932</v>
      </c>
      <c r="J17" s="81">
        <f>SUM(J10:J16)</f>
        <v>805932</v>
      </c>
      <c r="K17" s="81">
        <f>SUM(K10:K16)</f>
        <v>805932</v>
      </c>
      <c r="L17" s="81">
        <f>SUM(L10:L16)</f>
        <v>180000</v>
      </c>
      <c r="M17" s="81"/>
      <c r="N17" s="81"/>
      <c r="O17" s="81"/>
      <c r="P17" s="81"/>
      <c r="Q17" s="81"/>
      <c r="R17" s="81"/>
      <c r="S17" s="81"/>
      <c r="T17" s="81"/>
      <c r="U17" s="81"/>
      <c r="V17" s="81"/>
      <c r="W17" s="81"/>
    </row>
  </sheetData>
  <mergeCells count="28">
    <mergeCell ref="A3:W3"/>
    <mergeCell ref="A4:H4"/>
    <mergeCell ref="J5:M5"/>
    <mergeCell ref="N5:P5"/>
    <mergeCell ref="R5:W5"/>
    <mergeCell ref="A17:H17"/>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zoomScale="110" zoomScaleNormal="110" workbookViewId="0">
      <pane ySplit="1" topLeftCell="A46" activePane="bottomLeft" state="frozen"/>
      <selection/>
      <selection pane="bottomLeft" activeCell="B20" sqref="B20:B23"/>
    </sheetView>
  </sheetViews>
  <sheetFormatPr defaultColWidth="9.13888888888889" defaultRowHeight="12" customHeight="1"/>
  <cols>
    <col min="1" max="1" width="34.2777777777778" style="139" customWidth="1"/>
    <col min="2" max="2" width="29" style="139" customWidth="1"/>
    <col min="3" max="5" width="23.5740740740741" style="139" customWidth="1"/>
    <col min="6" max="6" width="11.2777777777778" style="139" customWidth="1"/>
    <col min="7" max="7" width="25.1388888888889" style="139" customWidth="1"/>
    <col min="8" max="8" width="15.5740740740741" style="139" customWidth="1"/>
    <col min="9" max="9" width="13.4259259259259" style="139" customWidth="1"/>
    <col min="10" max="10" width="18.8518518518519" style="139" customWidth="1"/>
    <col min="11" max="16384" width="9.13888888888889" style="139"/>
  </cols>
  <sheetData>
    <row r="1" s="139" customFormat="1" customHeight="1" spans="1:10">
      <c r="A1" s="140"/>
      <c r="B1" s="140"/>
      <c r="C1" s="140"/>
      <c r="D1" s="140"/>
      <c r="E1" s="140"/>
      <c r="F1" s="140"/>
      <c r="G1" s="140"/>
      <c r="H1" s="140"/>
      <c r="I1" s="140"/>
      <c r="J1" s="140"/>
    </row>
    <row r="2" s="139" customFormat="1" ht="18" customHeight="1" spans="10:10">
      <c r="J2" s="154" t="s">
        <v>270</v>
      </c>
    </row>
    <row r="3" s="139" customFormat="1" ht="39.75" customHeight="1" spans="1:10">
      <c r="A3" s="141" t="str">
        <f>"2025"&amp;"年部门项目支出绩效目标表"</f>
        <v>2025年部门项目支出绩效目标表</v>
      </c>
      <c r="B3" s="142"/>
      <c r="C3" s="142"/>
      <c r="D3" s="142"/>
      <c r="E3" s="142"/>
      <c r="F3" s="143"/>
      <c r="G3" s="142"/>
      <c r="H3" s="143"/>
      <c r="I3" s="143"/>
      <c r="J3" s="142"/>
    </row>
    <row r="4" s="139" customFormat="1" ht="17.25" customHeight="1" spans="1:1">
      <c r="A4" s="144" t="str">
        <f>"单位名称："&amp;"昆明市五华区体育发展中心"</f>
        <v>单位名称：昆明市五华区体育发展中心</v>
      </c>
    </row>
    <row r="5" s="139" customFormat="1" ht="44.25" customHeight="1" spans="1:10">
      <c r="A5" s="145" t="s">
        <v>183</v>
      </c>
      <c r="B5" s="145" t="s">
        <v>271</v>
      </c>
      <c r="C5" s="145" t="s">
        <v>272</v>
      </c>
      <c r="D5" s="145" t="s">
        <v>273</v>
      </c>
      <c r="E5" s="145" t="s">
        <v>274</v>
      </c>
      <c r="F5" s="146" t="s">
        <v>275</v>
      </c>
      <c r="G5" s="145" t="s">
        <v>276</v>
      </c>
      <c r="H5" s="146" t="s">
        <v>277</v>
      </c>
      <c r="I5" s="146" t="s">
        <v>278</v>
      </c>
      <c r="J5" s="145" t="s">
        <v>279</v>
      </c>
    </row>
    <row r="6" s="139" customFormat="1" ht="18.75" customHeight="1" spans="1:10">
      <c r="A6" s="147">
        <v>1</v>
      </c>
      <c r="B6" s="147">
        <v>2</v>
      </c>
      <c r="C6" s="147">
        <v>3</v>
      </c>
      <c r="D6" s="147">
        <v>4</v>
      </c>
      <c r="E6" s="147">
        <v>5</v>
      </c>
      <c r="F6" s="148">
        <v>6</v>
      </c>
      <c r="G6" s="147">
        <v>7</v>
      </c>
      <c r="H6" s="148">
        <v>8</v>
      </c>
      <c r="I6" s="148">
        <v>9</v>
      </c>
      <c r="J6" s="147">
        <v>10</v>
      </c>
    </row>
    <row r="7" s="139" customFormat="1" ht="42" customHeight="1" spans="1:10">
      <c r="A7" s="149" t="s">
        <v>70</v>
      </c>
      <c r="B7" s="150"/>
      <c r="C7" s="150"/>
      <c r="D7" s="150"/>
      <c r="E7" s="151"/>
      <c r="F7" s="71"/>
      <c r="G7" s="151"/>
      <c r="H7" s="71"/>
      <c r="I7" s="71"/>
      <c r="J7" s="151"/>
    </row>
    <row r="8" s="139" customFormat="1" ht="42" customHeight="1" spans="1:10">
      <c r="A8" s="152" t="s">
        <v>70</v>
      </c>
      <c r="B8" s="21"/>
      <c r="C8" s="21"/>
      <c r="D8" s="21"/>
      <c r="E8" s="149"/>
      <c r="F8" s="21"/>
      <c r="G8" s="149"/>
      <c r="H8" s="21"/>
      <c r="I8" s="21"/>
      <c r="J8" s="149"/>
    </row>
    <row r="9" s="139" customFormat="1" ht="42" customHeight="1" spans="1:10">
      <c r="A9" s="153" t="s">
        <v>258</v>
      </c>
      <c r="B9" s="21" t="s">
        <v>280</v>
      </c>
      <c r="C9" s="21" t="s">
        <v>281</v>
      </c>
      <c r="D9" s="21" t="s">
        <v>282</v>
      </c>
      <c r="E9" s="149" t="s">
        <v>283</v>
      </c>
      <c r="F9" s="21" t="s">
        <v>284</v>
      </c>
      <c r="G9" s="149" t="s">
        <v>285</v>
      </c>
      <c r="H9" s="21" t="s">
        <v>286</v>
      </c>
      <c r="I9" s="21" t="s">
        <v>287</v>
      </c>
      <c r="J9" s="149" t="s">
        <v>288</v>
      </c>
    </row>
    <row r="10" s="139" customFormat="1" ht="42" customHeight="1" spans="1:10">
      <c r="A10" s="153" t="s">
        <v>258</v>
      </c>
      <c r="B10" s="21" t="s">
        <v>280</v>
      </c>
      <c r="C10" s="21" t="s">
        <v>281</v>
      </c>
      <c r="D10" s="21" t="s">
        <v>282</v>
      </c>
      <c r="E10" s="149" t="s">
        <v>289</v>
      </c>
      <c r="F10" s="21" t="s">
        <v>290</v>
      </c>
      <c r="G10" s="149" t="s">
        <v>90</v>
      </c>
      <c r="H10" s="21" t="s">
        <v>291</v>
      </c>
      <c r="I10" s="21" t="s">
        <v>287</v>
      </c>
      <c r="J10" s="149" t="s">
        <v>292</v>
      </c>
    </row>
    <row r="11" s="139" customFormat="1" ht="42" customHeight="1" spans="1:10">
      <c r="A11" s="153" t="s">
        <v>258</v>
      </c>
      <c r="B11" s="21" t="s">
        <v>280</v>
      </c>
      <c r="C11" s="21" t="s">
        <v>281</v>
      </c>
      <c r="D11" s="21" t="s">
        <v>282</v>
      </c>
      <c r="E11" s="149" t="s">
        <v>293</v>
      </c>
      <c r="F11" s="21" t="s">
        <v>290</v>
      </c>
      <c r="G11" s="149" t="s">
        <v>91</v>
      </c>
      <c r="H11" s="21" t="s">
        <v>291</v>
      </c>
      <c r="I11" s="21" t="s">
        <v>287</v>
      </c>
      <c r="J11" s="149" t="s">
        <v>294</v>
      </c>
    </row>
    <row r="12" s="139" customFormat="1" ht="42" customHeight="1" spans="1:10">
      <c r="A12" s="153" t="s">
        <v>258</v>
      </c>
      <c r="B12" s="21" t="s">
        <v>280</v>
      </c>
      <c r="C12" s="21" t="s">
        <v>281</v>
      </c>
      <c r="D12" s="21" t="s">
        <v>282</v>
      </c>
      <c r="E12" s="149" t="s">
        <v>295</v>
      </c>
      <c r="F12" s="21" t="s">
        <v>284</v>
      </c>
      <c r="G12" s="149">
        <v>1</v>
      </c>
      <c r="H12" s="21" t="s">
        <v>296</v>
      </c>
      <c r="I12" s="21" t="s">
        <v>287</v>
      </c>
      <c r="J12" s="149" t="s">
        <v>297</v>
      </c>
    </row>
    <row r="13" s="139" customFormat="1" ht="42" customHeight="1" spans="1:10">
      <c r="A13" s="153" t="s">
        <v>258</v>
      </c>
      <c r="B13" s="21" t="s">
        <v>280</v>
      </c>
      <c r="C13" s="21" t="s">
        <v>281</v>
      </c>
      <c r="D13" s="21" t="s">
        <v>298</v>
      </c>
      <c r="E13" s="149" t="s">
        <v>299</v>
      </c>
      <c r="F13" s="21" t="s">
        <v>284</v>
      </c>
      <c r="G13" s="149" t="s">
        <v>300</v>
      </c>
      <c r="H13" s="21" t="s">
        <v>301</v>
      </c>
      <c r="I13" s="21" t="s">
        <v>287</v>
      </c>
      <c r="J13" s="149" t="s">
        <v>302</v>
      </c>
    </row>
    <row r="14" s="139" customFormat="1" ht="42" customHeight="1" spans="1:10">
      <c r="A14" s="153" t="s">
        <v>258</v>
      </c>
      <c r="B14" s="21" t="s">
        <v>280</v>
      </c>
      <c r="C14" s="21" t="s">
        <v>281</v>
      </c>
      <c r="D14" s="21" t="s">
        <v>298</v>
      </c>
      <c r="E14" s="149" t="s">
        <v>303</v>
      </c>
      <c r="F14" s="21" t="s">
        <v>284</v>
      </c>
      <c r="G14" s="149" t="s">
        <v>304</v>
      </c>
      <c r="H14" s="21" t="s">
        <v>301</v>
      </c>
      <c r="I14" s="21" t="s">
        <v>287</v>
      </c>
      <c r="J14" s="149" t="s">
        <v>305</v>
      </c>
    </row>
    <row r="15" s="139" customFormat="1" ht="42" customHeight="1" spans="1:10">
      <c r="A15" s="153" t="s">
        <v>258</v>
      </c>
      <c r="B15" s="21" t="s">
        <v>280</v>
      </c>
      <c r="C15" s="21" t="s">
        <v>281</v>
      </c>
      <c r="D15" s="21" t="s">
        <v>306</v>
      </c>
      <c r="E15" s="149" t="s">
        <v>307</v>
      </c>
      <c r="F15" s="21" t="s">
        <v>284</v>
      </c>
      <c r="G15" s="149" t="s">
        <v>304</v>
      </c>
      <c r="H15" s="21" t="s">
        <v>301</v>
      </c>
      <c r="I15" s="21" t="s">
        <v>287</v>
      </c>
      <c r="J15" s="149" t="s">
        <v>308</v>
      </c>
    </row>
    <row r="16" s="139" customFormat="1" ht="42" customHeight="1" spans="1:10">
      <c r="A16" s="153" t="s">
        <v>258</v>
      </c>
      <c r="B16" s="21" t="s">
        <v>280</v>
      </c>
      <c r="C16" s="21" t="s">
        <v>281</v>
      </c>
      <c r="D16" s="21" t="s">
        <v>309</v>
      </c>
      <c r="E16" s="149" t="s">
        <v>310</v>
      </c>
      <c r="F16" s="21" t="s">
        <v>311</v>
      </c>
      <c r="G16" s="149" t="s">
        <v>312</v>
      </c>
      <c r="H16" s="21" t="s">
        <v>313</v>
      </c>
      <c r="I16" s="21" t="s">
        <v>287</v>
      </c>
      <c r="J16" s="149" t="s">
        <v>314</v>
      </c>
    </row>
    <row r="17" s="139" customFormat="1" ht="42" customHeight="1" spans="1:10">
      <c r="A17" s="153" t="s">
        <v>258</v>
      </c>
      <c r="B17" s="21" t="s">
        <v>280</v>
      </c>
      <c r="C17" s="21" t="s">
        <v>315</v>
      </c>
      <c r="D17" s="21" t="s">
        <v>316</v>
      </c>
      <c r="E17" s="149" t="s">
        <v>317</v>
      </c>
      <c r="F17" s="21" t="s">
        <v>290</v>
      </c>
      <c r="G17" s="149" t="s">
        <v>318</v>
      </c>
      <c r="H17" s="21" t="s">
        <v>319</v>
      </c>
      <c r="I17" s="21" t="s">
        <v>320</v>
      </c>
      <c r="J17" s="149" t="s">
        <v>321</v>
      </c>
    </row>
    <row r="18" s="139" customFormat="1" ht="42" customHeight="1" spans="1:10">
      <c r="A18" s="153" t="s">
        <v>258</v>
      </c>
      <c r="B18" s="21" t="s">
        <v>280</v>
      </c>
      <c r="C18" s="21" t="s">
        <v>322</v>
      </c>
      <c r="D18" s="21" t="s">
        <v>323</v>
      </c>
      <c r="E18" s="149" t="s">
        <v>324</v>
      </c>
      <c r="F18" s="21" t="s">
        <v>284</v>
      </c>
      <c r="G18" s="149" t="s">
        <v>300</v>
      </c>
      <c r="H18" s="21" t="s">
        <v>301</v>
      </c>
      <c r="I18" s="21" t="s">
        <v>287</v>
      </c>
      <c r="J18" s="149" t="s">
        <v>325</v>
      </c>
    </row>
    <row r="19" s="139" customFormat="1" ht="42" customHeight="1" spans="1:10">
      <c r="A19" s="153" t="s">
        <v>258</v>
      </c>
      <c r="B19" s="21" t="s">
        <v>280</v>
      </c>
      <c r="C19" s="21" t="s">
        <v>322</v>
      </c>
      <c r="D19" s="21" t="s">
        <v>323</v>
      </c>
      <c r="E19" s="149" t="s">
        <v>326</v>
      </c>
      <c r="F19" s="21" t="s">
        <v>290</v>
      </c>
      <c r="G19" s="149" t="s">
        <v>300</v>
      </c>
      <c r="H19" s="21" t="s">
        <v>301</v>
      </c>
      <c r="I19" s="21" t="s">
        <v>287</v>
      </c>
      <c r="J19" s="149" t="s">
        <v>327</v>
      </c>
    </row>
    <row r="20" s="139" customFormat="1" ht="42" customHeight="1" spans="1:10">
      <c r="A20" s="153" t="s">
        <v>251</v>
      </c>
      <c r="B20" s="21" t="s">
        <v>328</v>
      </c>
      <c r="C20" s="21" t="s">
        <v>281</v>
      </c>
      <c r="D20" s="21" t="s">
        <v>298</v>
      </c>
      <c r="E20" s="149" t="s">
        <v>329</v>
      </c>
      <c r="F20" s="21" t="s">
        <v>290</v>
      </c>
      <c r="G20" s="149" t="s">
        <v>330</v>
      </c>
      <c r="H20" s="21" t="s">
        <v>301</v>
      </c>
      <c r="I20" s="21" t="s">
        <v>320</v>
      </c>
      <c r="J20" s="149" t="s">
        <v>331</v>
      </c>
    </row>
    <row r="21" s="139" customFormat="1" ht="42" customHeight="1" spans="1:10">
      <c r="A21" s="153" t="s">
        <v>251</v>
      </c>
      <c r="B21" s="21" t="s">
        <v>328</v>
      </c>
      <c r="C21" s="21" t="s">
        <v>281</v>
      </c>
      <c r="D21" s="21" t="s">
        <v>306</v>
      </c>
      <c r="E21" s="149" t="s">
        <v>332</v>
      </c>
      <c r="F21" s="21" t="s">
        <v>290</v>
      </c>
      <c r="G21" s="149" t="s">
        <v>333</v>
      </c>
      <c r="H21" s="21" t="s">
        <v>301</v>
      </c>
      <c r="I21" s="21" t="s">
        <v>320</v>
      </c>
      <c r="J21" s="149" t="s">
        <v>331</v>
      </c>
    </row>
    <row r="22" s="139" customFormat="1" ht="42" customHeight="1" spans="1:10">
      <c r="A22" s="153" t="s">
        <v>251</v>
      </c>
      <c r="B22" s="21" t="s">
        <v>328</v>
      </c>
      <c r="C22" s="21" t="s">
        <v>315</v>
      </c>
      <c r="D22" s="21" t="s">
        <v>316</v>
      </c>
      <c r="E22" s="149" t="s">
        <v>334</v>
      </c>
      <c r="F22" s="21" t="s">
        <v>290</v>
      </c>
      <c r="G22" s="149" t="s">
        <v>335</v>
      </c>
      <c r="H22" s="21" t="s">
        <v>301</v>
      </c>
      <c r="I22" s="21" t="s">
        <v>320</v>
      </c>
      <c r="J22" s="149" t="s">
        <v>331</v>
      </c>
    </row>
    <row r="23" s="139" customFormat="1" ht="42" customHeight="1" spans="1:10">
      <c r="A23" s="153" t="s">
        <v>251</v>
      </c>
      <c r="B23" s="21" t="s">
        <v>328</v>
      </c>
      <c r="C23" s="21" t="s">
        <v>322</v>
      </c>
      <c r="D23" s="21" t="s">
        <v>323</v>
      </c>
      <c r="E23" s="149" t="s">
        <v>336</v>
      </c>
      <c r="F23" s="21" t="s">
        <v>290</v>
      </c>
      <c r="G23" s="149" t="s">
        <v>300</v>
      </c>
      <c r="H23" s="21" t="s">
        <v>301</v>
      </c>
      <c r="I23" s="21" t="s">
        <v>320</v>
      </c>
      <c r="J23" s="149" t="s">
        <v>331</v>
      </c>
    </row>
    <row r="24" s="139" customFormat="1" ht="42" customHeight="1" spans="1:10">
      <c r="A24" s="153" t="s">
        <v>254</v>
      </c>
      <c r="B24" s="21" t="s">
        <v>337</v>
      </c>
      <c r="C24" s="21" t="s">
        <v>281</v>
      </c>
      <c r="D24" s="21" t="s">
        <v>282</v>
      </c>
      <c r="E24" s="149" t="s">
        <v>338</v>
      </c>
      <c r="F24" s="21" t="s">
        <v>284</v>
      </c>
      <c r="G24" s="149" t="s">
        <v>339</v>
      </c>
      <c r="H24" s="21" t="s">
        <v>340</v>
      </c>
      <c r="I24" s="21" t="s">
        <v>287</v>
      </c>
      <c r="J24" s="149" t="s">
        <v>341</v>
      </c>
    </row>
    <row r="25" s="139" customFormat="1" ht="42" customHeight="1" spans="1:10">
      <c r="A25" s="153" t="s">
        <v>254</v>
      </c>
      <c r="B25" s="21" t="s">
        <v>337</v>
      </c>
      <c r="C25" s="21" t="s">
        <v>281</v>
      </c>
      <c r="D25" s="21" t="s">
        <v>282</v>
      </c>
      <c r="E25" s="149" t="s">
        <v>342</v>
      </c>
      <c r="F25" s="21" t="s">
        <v>284</v>
      </c>
      <c r="G25" s="149">
        <v>1</v>
      </c>
      <c r="H25" s="21" t="s">
        <v>343</v>
      </c>
      <c r="I25" s="21" t="s">
        <v>287</v>
      </c>
      <c r="J25" s="149" t="s">
        <v>344</v>
      </c>
    </row>
    <row r="26" s="139" customFormat="1" ht="42" customHeight="1" spans="1:10">
      <c r="A26" s="153" t="s">
        <v>254</v>
      </c>
      <c r="B26" s="21" t="s">
        <v>337</v>
      </c>
      <c r="C26" s="21" t="s">
        <v>281</v>
      </c>
      <c r="D26" s="21" t="s">
        <v>282</v>
      </c>
      <c r="E26" s="149" t="s">
        <v>345</v>
      </c>
      <c r="F26" s="21" t="s">
        <v>284</v>
      </c>
      <c r="G26" s="149" t="s">
        <v>84</v>
      </c>
      <c r="H26" s="21" t="s">
        <v>340</v>
      </c>
      <c r="I26" s="21" t="s">
        <v>287</v>
      </c>
      <c r="J26" s="149" t="s">
        <v>346</v>
      </c>
    </row>
    <row r="27" s="139" customFormat="1" ht="42" customHeight="1" spans="1:10">
      <c r="A27" s="153" t="s">
        <v>254</v>
      </c>
      <c r="B27" s="21" t="s">
        <v>337</v>
      </c>
      <c r="C27" s="21" t="s">
        <v>281</v>
      </c>
      <c r="D27" s="21" t="s">
        <v>282</v>
      </c>
      <c r="E27" s="149" t="s">
        <v>347</v>
      </c>
      <c r="F27" s="21" t="s">
        <v>284</v>
      </c>
      <c r="G27" s="149">
        <v>1</v>
      </c>
      <c r="H27" s="21" t="s">
        <v>348</v>
      </c>
      <c r="I27" s="21" t="s">
        <v>287</v>
      </c>
      <c r="J27" s="149" t="s">
        <v>349</v>
      </c>
    </row>
    <row r="28" s="139" customFormat="1" ht="42" customHeight="1" spans="1:10">
      <c r="A28" s="153" t="s">
        <v>254</v>
      </c>
      <c r="B28" s="21" t="s">
        <v>337</v>
      </c>
      <c r="C28" s="21" t="s">
        <v>281</v>
      </c>
      <c r="D28" s="21" t="s">
        <v>298</v>
      </c>
      <c r="E28" s="149" t="s">
        <v>350</v>
      </c>
      <c r="F28" s="21" t="s">
        <v>290</v>
      </c>
      <c r="G28" s="149" t="s">
        <v>351</v>
      </c>
      <c r="H28" s="21" t="s">
        <v>301</v>
      </c>
      <c r="I28" s="21" t="s">
        <v>287</v>
      </c>
      <c r="J28" s="149" t="s">
        <v>352</v>
      </c>
    </row>
    <row r="29" s="139" customFormat="1" ht="42" customHeight="1" spans="1:10">
      <c r="A29" s="153" t="s">
        <v>254</v>
      </c>
      <c r="B29" s="21" t="s">
        <v>337</v>
      </c>
      <c r="C29" s="21" t="s">
        <v>281</v>
      </c>
      <c r="D29" s="21" t="s">
        <v>298</v>
      </c>
      <c r="E29" s="149" t="s">
        <v>353</v>
      </c>
      <c r="F29" s="21" t="s">
        <v>284</v>
      </c>
      <c r="G29" s="149" t="s">
        <v>300</v>
      </c>
      <c r="H29" s="21" t="s">
        <v>301</v>
      </c>
      <c r="I29" s="21" t="s">
        <v>287</v>
      </c>
      <c r="J29" s="149" t="s">
        <v>354</v>
      </c>
    </row>
    <row r="30" s="139" customFormat="1" ht="42" customHeight="1" spans="1:10">
      <c r="A30" s="153" t="s">
        <v>254</v>
      </c>
      <c r="B30" s="21" t="s">
        <v>337</v>
      </c>
      <c r="C30" s="21" t="s">
        <v>281</v>
      </c>
      <c r="D30" s="21" t="s">
        <v>298</v>
      </c>
      <c r="E30" s="149" t="s">
        <v>355</v>
      </c>
      <c r="F30" s="21" t="s">
        <v>290</v>
      </c>
      <c r="G30" s="149" t="s">
        <v>351</v>
      </c>
      <c r="H30" s="21" t="s">
        <v>301</v>
      </c>
      <c r="I30" s="21" t="s">
        <v>287</v>
      </c>
      <c r="J30" s="149" t="s">
        <v>356</v>
      </c>
    </row>
    <row r="31" s="139" customFormat="1" ht="42" customHeight="1" spans="1:10">
      <c r="A31" s="153" t="s">
        <v>254</v>
      </c>
      <c r="B31" s="21" t="s">
        <v>337</v>
      </c>
      <c r="C31" s="21" t="s">
        <v>281</v>
      </c>
      <c r="D31" s="21" t="s">
        <v>306</v>
      </c>
      <c r="E31" s="149" t="s">
        <v>357</v>
      </c>
      <c r="F31" s="21" t="s">
        <v>290</v>
      </c>
      <c r="G31" s="149" t="s">
        <v>358</v>
      </c>
      <c r="H31" s="21" t="s">
        <v>359</v>
      </c>
      <c r="I31" s="21" t="s">
        <v>287</v>
      </c>
      <c r="J31" s="149" t="s">
        <v>360</v>
      </c>
    </row>
    <row r="32" s="139" customFormat="1" ht="42" customHeight="1" spans="1:10">
      <c r="A32" s="153" t="s">
        <v>254</v>
      </c>
      <c r="B32" s="21" t="s">
        <v>337</v>
      </c>
      <c r="C32" s="21" t="s">
        <v>281</v>
      </c>
      <c r="D32" s="21" t="s">
        <v>309</v>
      </c>
      <c r="E32" s="149" t="s">
        <v>310</v>
      </c>
      <c r="F32" s="21" t="s">
        <v>290</v>
      </c>
      <c r="G32" s="149" t="s">
        <v>361</v>
      </c>
      <c r="H32" s="21" t="s">
        <v>362</v>
      </c>
      <c r="I32" s="21" t="s">
        <v>287</v>
      </c>
      <c r="J32" s="149" t="s">
        <v>363</v>
      </c>
    </row>
    <row r="33" s="139" customFormat="1" ht="42" customHeight="1" spans="1:10">
      <c r="A33" s="153" t="s">
        <v>254</v>
      </c>
      <c r="B33" s="21" t="s">
        <v>337</v>
      </c>
      <c r="C33" s="21" t="s">
        <v>315</v>
      </c>
      <c r="D33" s="21" t="s">
        <v>316</v>
      </c>
      <c r="E33" s="149" t="s">
        <v>364</v>
      </c>
      <c r="F33" s="21" t="s">
        <v>284</v>
      </c>
      <c r="G33" s="149" t="s">
        <v>318</v>
      </c>
      <c r="H33" s="21" t="s">
        <v>319</v>
      </c>
      <c r="I33" s="21" t="s">
        <v>320</v>
      </c>
      <c r="J33" s="149" t="s">
        <v>365</v>
      </c>
    </row>
    <row r="34" s="139" customFormat="1" ht="42" customHeight="1" spans="1:10">
      <c r="A34" s="153" t="s">
        <v>254</v>
      </c>
      <c r="B34" s="21" t="s">
        <v>337</v>
      </c>
      <c r="C34" s="21" t="s">
        <v>322</v>
      </c>
      <c r="D34" s="21" t="s">
        <v>323</v>
      </c>
      <c r="E34" s="149" t="s">
        <v>366</v>
      </c>
      <c r="F34" s="21" t="s">
        <v>290</v>
      </c>
      <c r="G34" s="149" t="s">
        <v>304</v>
      </c>
      <c r="H34" s="21" t="s">
        <v>301</v>
      </c>
      <c r="I34" s="21" t="s">
        <v>287</v>
      </c>
      <c r="J34" s="149" t="s">
        <v>367</v>
      </c>
    </row>
    <row r="35" s="139" customFormat="1" ht="42" customHeight="1" spans="1:10">
      <c r="A35" s="153" t="s">
        <v>260</v>
      </c>
      <c r="B35" s="21" t="s">
        <v>368</v>
      </c>
      <c r="C35" s="21" t="s">
        <v>281</v>
      </c>
      <c r="D35" s="21" t="s">
        <v>282</v>
      </c>
      <c r="E35" s="149" t="s">
        <v>369</v>
      </c>
      <c r="F35" s="21" t="s">
        <v>284</v>
      </c>
      <c r="G35" s="149" t="s">
        <v>300</v>
      </c>
      <c r="H35" s="21" t="s">
        <v>340</v>
      </c>
      <c r="I35" s="21" t="s">
        <v>287</v>
      </c>
      <c r="J35" s="149" t="s">
        <v>370</v>
      </c>
    </row>
    <row r="36" s="139" customFormat="1" ht="42" customHeight="1" spans="1:10">
      <c r="A36" s="153" t="s">
        <v>260</v>
      </c>
      <c r="B36" s="21" t="s">
        <v>368</v>
      </c>
      <c r="C36" s="21" t="s">
        <v>281</v>
      </c>
      <c r="D36" s="21" t="s">
        <v>282</v>
      </c>
      <c r="E36" s="149" t="s">
        <v>371</v>
      </c>
      <c r="F36" s="21" t="s">
        <v>290</v>
      </c>
      <c r="G36" s="149" t="s">
        <v>84</v>
      </c>
      <c r="H36" s="21" t="s">
        <v>348</v>
      </c>
      <c r="I36" s="21" t="s">
        <v>287</v>
      </c>
      <c r="J36" s="149" t="s">
        <v>372</v>
      </c>
    </row>
    <row r="37" s="139" customFormat="1" ht="42" customHeight="1" spans="1:10">
      <c r="A37" s="153" t="s">
        <v>260</v>
      </c>
      <c r="B37" s="21" t="s">
        <v>368</v>
      </c>
      <c r="C37" s="21" t="s">
        <v>281</v>
      </c>
      <c r="D37" s="21" t="s">
        <v>282</v>
      </c>
      <c r="E37" s="149" t="s">
        <v>373</v>
      </c>
      <c r="F37" s="21" t="s">
        <v>290</v>
      </c>
      <c r="G37" s="149" t="s">
        <v>285</v>
      </c>
      <c r="H37" s="21" t="s">
        <v>348</v>
      </c>
      <c r="I37" s="21" t="s">
        <v>287</v>
      </c>
      <c r="J37" s="149" t="s">
        <v>374</v>
      </c>
    </row>
    <row r="38" s="139" customFormat="1" ht="42" customHeight="1" spans="1:10">
      <c r="A38" s="153" t="s">
        <v>260</v>
      </c>
      <c r="B38" s="21" t="s">
        <v>368</v>
      </c>
      <c r="C38" s="21" t="s">
        <v>281</v>
      </c>
      <c r="D38" s="21" t="s">
        <v>298</v>
      </c>
      <c r="E38" s="149" t="s">
        <v>375</v>
      </c>
      <c r="F38" s="21" t="s">
        <v>290</v>
      </c>
      <c r="G38" s="149" t="s">
        <v>351</v>
      </c>
      <c r="H38" s="21" t="s">
        <v>301</v>
      </c>
      <c r="I38" s="21" t="s">
        <v>287</v>
      </c>
      <c r="J38" s="149" t="s">
        <v>376</v>
      </c>
    </row>
    <row r="39" s="139" customFormat="1" ht="42" customHeight="1" spans="1:10">
      <c r="A39" s="153" t="s">
        <v>260</v>
      </c>
      <c r="B39" s="21" t="s">
        <v>368</v>
      </c>
      <c r="C39" s="21" t="s">
        <v>281</v>
      </c>
      <c r="D39" s="21" t="s">
        <v>306</v>
      </c>
      <c r="E39" s="149" t="s">
        <v>377</v>
      </c>
      <c r="F39" s="21" t="s">
        <v>290</v>
      </c>
      <c r="G39" s="149" t="s">
        <v>351</v>
      </c>
      <c r="H39" s="21" t="s">
        <v>301</v>
      </c>
      <c r="I39" s="21" t="s">
        <v>287</v>
      </c>
      <c r="J39" s="149" t="s">
        <v>378</v>
      </c>
    </row>
    <row r="40" s="139" customFormat="1" ht="42" customHeight="1" spans="1:10">
      <c r="A40" s="153" t="s">
        <v>260</v>
      </c>
      <c r="B40" s="21" t="s">
        <v>368</v>
      </c>
      <c r="C40" s="21" t="s">
        <v>281</v>
      </c>
      <c r="D40" s="21" t="s">
        <v>309</v>
      </c>
      <c r="E40" s="149" t="s">
        <v>310</v>
      </c>
      <c r="F40" s="21" t="s">
        <v>311</v>
      </c>
      <c r="G40" s="149" t="s">
        <v>379</v>
      </c>
      <c r="H40" s="21" t="s">
        <v>313</v>
      </c>
      <c r="I40" s="21" t="s">
        <v>287</v>
      </c>
      <c r="J40" s="149" t="s">
        <v>380</v>
      </c>
    </row>
    <row r="41" s="139" customFormat="1" ht="42" customHeight="1" spans="1:10">
      <c r="A41" s="153" t="s">
        <v>260</v>
      </c>
      <c r="B41" s="21" t="s">
        <v>368</v>
      </c>
      <c r="C41" s="21" t="s">
        <v>315</v>
      </c>
      <c r="D41" s="21" t="s">
        <v>316</v>
      </c>
      <c r="E41" s="149" t="s">
        <v>381</v>
      </c>
      <c r="F41" s="21" t="s">
        <v>284</v>
      </c>
      <c r="G41" s="149" t="s">
        <v>382</v>
      </c>
      <c r="H41" s="21" t="s">
        <v>319</v>
      </c>
      <c r="I41" s="21" t="s">
        <v>320</v>
      </c>
      <c r="J41" s="149" t="s">
        <v>383</v>
      </c>
    </row>
    <row r="42" s="139" customFormat="1" ht="42" customHeight="1" spans="1:10">
      <c r="A42" s="153" t="s">
        <v>260</v>
      </c>
      <c r="B42" s="21" t="s">
        <v>368</v>
      </c>
      <c r="C42" s="21" t="s">
        <v>322</v>
      </c>
      <c r="D42" s="21" t="s">
        <v>323</v>
      </c>
      <c r="E42" s="149" t="s">
        <v>384</v>
      </c>
      <c r="F42" s="21" t="s">
        <v>284</v>
      </c>
      <c r="G42" s="149" t="s">
        <v>304</v>
      </c>
      <c r="H42" s="21" t="s">
        <v>301</v>
      </c>
      <c r="I42" s="21" t="s">
        <v>287</v>
      </c>
      <c r="J42" s="149" t="s">
        <v>385</v>
      </c>
    </row>
    <row r="43" s="139" customFormat="1" ht="42" customHeight="1" spans="1:10">
      <c r="A43" s="153" t="s">
        <v>263</v>
      </c>
      <c r="B43" s="21" t="s">
        <v>386</v>
      </c>
      <c r="C43" s="21" t="s">
        <v>281</v>
      </c>
      <c r="D43" s="21" t="s">
        <v>282</v>
      </c>
      <c r="E43" s="149" t="s">
        <v>387</v>
      </c>
      <c r="F43" s="21" t="s">
        <v>284</v>
      </c>
      <c r="G43" s="149" t="s">
        <v>300</v>
      </c>
      <c r="H43" s="21" t="s">
        <v>301</v>
      </c>
      <c r="I43" s="21" t="s">
        <v>287</v>
      </c>
      <c r="J43" s="149" t="s">
        <v>388</v>
      </c>
    </row>
    <row r="44" s="139" customFormat="1" ht="42" customHeight="1" spans="1:10">
      <c r="A44" s="153" t="s">
        <v>263</v>
      </c>
      <c r="B44" s="21" t="s">
        <v>386</v>
      </c>
      <c r="C44" s="21" t="s">
        <v>281</v>
      </c>
      <c r="D44" s="21" t="s">
        <v>282</v>
      </c>
      <c r="E44" s="149" t="s">
        <v>389</v>
      </c>
      <c r="F44" s="21" t="s">
        <v>284</v>
      </c>
      <c r="G44" s="149" t="s">
        <v>85</v>
      </c>
      <c r="H44" s="21" t="s">
        <v>390</v>
      </c>
      <c r="I44" s="21" t="s">
        <v>287</v>
      </c>
      <c r="J44" s="149" t="s">
        <v>391</v>
      </c>
    </row>
    <row r="45" s="139" customFormat="1" ht="42" customHeight="1" spans="1:10">
      <c r="A45" s="153" t="s">
        <v>263</v>
      </c>
      <c r="B45" s="21" t="s">
        <v>386</v>
      </c>
      <c r="C45" s="21" t="s">
        <v>281</v>
      </c>
      <c r="D45" s="21" t="s">
        <v>298</v>
      </c>
      <c r="E45" s="149" t="s">
        <v>392</v>
      </c>
      <c r="F45" s="21" t="s">
        <v>284</v>
      </c>
      <c r="G45" s="149" t="s">
        <v>300</v>
      </c>
      <c r="H45" s="21" t="s">
        <v>301</v>
      </c>
      <c r="I45" s="21" t="s">
        <v>287</v>
      </c>
      <c r="J45" s="149" t="s">
        <v>393</v>
      </c>
    </row>
    <row r="46" s="139" customFormat="1" ht="42" customHeight="1" spans="1:10">
      <c r="A46" s="153" t="s">
        <v>263</v>
      </c>
      <c r="B46" s="21" t="s">
        <v>386</v>
      </c>
      <c r="C46" s="21" t="s">
        <v>281</v>
      </c>
      <c r="D46" s="21" t="s">
        <v>298</v>
      </c>
      <c r="E46" s="149" t="s">
        <v>394</v>
      </c>
      <c r="F46" s="21" t="s">
        <v>290</v>
      </c>
      <c r="G46" s="149" t="s">
        <v>351</v>
      </c>
      <c r="H46" s="21" t="s">
        <v>301</v>
      </c>
      <c r="I46" s="21" t="s">
        <v>287</v>
      </c>
      <c r="J46" s="149" t="s">
        <v>395</v>
      </c>
    </row>
    <row r="47" s="139" customFormat="1" ht="42" customHeight="1" spans="1:10">
      <c r="A47" s="153" t="s">
        <v>263</v>
      </c>
      <c r="B47" s="21" t="s">
        <v>386</v>
      </c>
      <c r="C47" s="21" t="s">
        <v>281</v>
      </c>
      <c r="D47" s="21" t="s">
        <v>306</v>
      </c>
      <c r="E47" s="149" t="s">
        <v>396</v>
      </c>
      <c r="F47" s="21" t="s">
        <v>290</v>
      </c>
      <c r="G47" s="149" t="s">
        <v>397</v>
      </c>
      <c r="H47" s="21" t="s">
        <v>319</v>
      </c>
      <c r="I47" s="21" t="s">
        <v>320</v>
      </c>
      <c r="J47" s="149" t="s">
        <v>398</v>
      </c>
    </row>
    <row r="48" s="139" customFormat="1" ht="42" customHeight="1" spans="1:10">
      <c r="A48" s="153" t="s">
        <v>263</v>
      </c>
      <c r="B48" s="21" t="s">
        <v>386</v>
      </c>
      <c r="C48" s="21" t="s">
        <v>315</v>
      </c>
      <c r="D48" s="21" t="s">
        <v>316</v>
      </c>
      <c r="E48" s="149" t="s">
        <v>399</v>
      </c>
      <c r="F48" s="21" t="s">
        <v>290</v>
      </c>
      <c r="G48" s="149" t="s">
        <v>400</v>
      </c>
      <c r="H48" s="21" t="s">
        <v>319</v>
      </c>
      <c r="I48" s="21" t="s">
        <v>320</v>
      </c>
      <c r="J48" s="149" t="s">
        <v>401</v>
      </c>
    </row>
    <row r="49" s="139" customFormat="1" ht="42" customHeight="1" spans="1:10">
      <c r="A49" s="153" t="s">
        <v>263</v>
      </c>
      <c r="B49" s="21" t="s">
        <v>386</v>
      </c>
      <c r="C49" s="21" t="s">
        <v>315</v>
      </c>
      <c r="D49" s="21" t="s">
        <v>316</v>
      </c>
      <c r="E49" s="149" t="s">
        <v>402</v>
      </c>
      <c r="F49" s="21" t="s">
        <v>290</v>
      </c>
      <c r="G49" s="149" t="s">
        <v>351</v>
      </c>
      <c r="H49" s="21" t="s">
        <v>301</v>
      </c>
      <c r="I49" s="21" t="s">
        <v>287</v>
      </c>
      <c r="J49" s="149" t="s">
        <v>403</v>
      </c>
    </row>
    <row r="50" s="139" customFormat="1" ht="42" customHeight="1" spans="1:10">
      <c r="A50" s="153" t="s">
        <v>263</v>
      </c>
      <c r="B50" s="21" t="s">
        <v>386</v>
      </c>
      <c r="C50" s="21" t="s">
        <v>322</v>
      </c>
      <c r="D50" s="21" t="s">
        <v>323</v>
      </c>
      <c r="E50" s="149" t="s">
        <v>404</v>
      </c>
      <c r="F50" s="21" t="s">
        <v>284</v>
      </c>
      <c r="G50" s="149" t="s">
        <v>300</v>
      </c>
      <c r="H50" s="21" t="s">
        <v>301</v>
      </c>
      <c r="I50" s="21" t="s">
        <v>287</v>
      </c>
      <c r="J50" s="149" t="s">
        <v>405</v>
      </c>
    </row>
  </sheetData>
  <mergeCells count="12">
    <mergeCell ref="A3:J3"/>
    <mergeCell ref="A4:H4"/>
    <mergeCell ref="A9:A19"/>
    <mergeCell ref="A20:A23"/>
    <mergeCell ref="A24:A34"/>
    <mergeCell ref="A35:A42"/>
    <mergeCell ref="A43:A50"/>
    <mergeCell ref="B9:B19"/>
    <mergeCell ref="B20:B23"/>
    <mergeCell ref="B24:B34"/>
    <mergeCell ref="B35:B42"/>
    <mergeCell ref="B43:B5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米修 ⭐ 米修</cp:lastModifiedBy>
  <dcterms:created xsi:type="dcterms:W3CDTF">2025-02-06T07:09:00Z</dcterms:created>
  <dcterms:modified xsi:type="dcterms:W3CDTF">2025-03-12T03:03:41Z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F44B22F6F73C491F8EB91AB19C39C535_13</vt:lpwstr>
  </property>
  <property fmtid="{D5CDD505-2E9C-101B-9397-08002B2CF9AE}" pid="3" name="KSOProductBuildVer">
    <vt:lpwstr>2052-12.1.0.20305</vt:lpwstr>
  </property>
</Properties>
</file>