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'区对下转移支付预算表09-1'!$A:$A,'区对下转移支付预算表09-1'!$1:$1</definedName>
    <definedName name="_xlnm.Print_Titles" localSheetId="13">'区对下转移支付绩效目标表09-2'!$A:$A,'区对下转移支付绩效目标表09-2'!$1:$1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<sst xmlns="http://schemas.openxmlformats.org/spreadsheetml/2006/main" count="849" uniqueCount="387">
  <si>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</si>
  <si>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</si>
  <si>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</si>
  <si>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</si>
  <si>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</si>
  <si>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</si>
  <si>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</si>
  <si>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</si>
  <si>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</si>
  <si>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</si>
  <si>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</si>
  <si>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</si>
  <si>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</si>
  <si>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</si>
  <si>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</si>
  <si>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</si>
  <si>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</si>
  <si>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</si>
  <si>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</si>
  <si>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</si>
  <si>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</si>
  <si>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</si>
  <si>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</si>
  <si>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</si>
  <si>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</si>
  <si>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</si>
  <si>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</si>
  <si>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</si>
  <si>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</si>
  <si>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</si>
  <si>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</si>
  <si>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</si>
  <si>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</si>
  <si>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</si>
  <si>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</si>
  <si>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</si>
  <si>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</si>
  <si>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</si>
  <si>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</si>
  <si>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</si>
  <si>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</si>
  <si>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</si>
  <si>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</si>
  <si>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</si>
  <si>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</si>
  <si>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</si>
  <si>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</si>
  <si>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</si>
  <si>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</si>
  <si>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</si>
  <si>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</si>
  <si>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</si>
  <si>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</si>
  <si>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</si>
  <si>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</si>
  <si>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</si>
  <si>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</si>
  <si>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</si>
  <si>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</si>
  <si>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</si>
  <si>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</si>
  <si>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</si>
  <si>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</si>
  <si>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</si>
  <si>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</si>
  <si>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</si>
  <si>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</si>
  <si>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</si>
  <si>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</si>
  <si>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713</t>
  </si>
  <si>
    <t>昆明市五华区医疗保险中心</t>
  </si>
  <si>
    <t>713001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</si>
  <si>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</si>
  <si>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</si>
  <si>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</si>
  <si>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</si>
  <si>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</si>
  <si>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</si>
  <si>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</si>
  <si>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</si>
  <si>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</si>
  <si>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</si>
  <si>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</si>
  <si>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</si>
  <si>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</si>
  <si>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</si>
  <si>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</si>
  <si>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</si>
  <si>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</si>
  <si>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</si>
  <si>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</si>
  <si>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</si>
  <si>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</si>
  <si>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</si>
  <si>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</si>
  <si>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</si>
  <si>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</si>
  <si>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</si>
  <si>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</si>
  <si>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</si>
  <si>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</si>
  <si>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</si>
  <si>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</si>
  <si>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</si>
  <si>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</si>
  <si>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</si>
  <si>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</si>
  <si>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</si>
  <si>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</si>
  <si>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</si>
  <si>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</si>
  <si>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</si>
  <si>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</si>
  <si>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</si>
  <si>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</si>
  <si>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</si>
  <si>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21013</t>
  </si>
  <si>
    <t>医疗救助</t>
  </si>
  <si>
    <t>2101301</t>
  </si>
  <si>
    <t>城乡医疗救助</t>
  </si>
  <si>
    <t>21015</t>
  </si>
  <si>
    <t>医疗保障管理事务</t>
  </si>
  <si>
    <t>2101501</t>
  </si>
  <si>
    <t>行政运行</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</si>
  <si>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</si>
  <si>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</si>
  <si>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</si>
  <si>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</si>
  <si>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</si>
  <si>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</si>
  <si>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</si>
  <si>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</si>
  <si>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</si>
  <si>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</si>
  <si>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</si>
  <si>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</si>
  <si>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</si>
  <si>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</si>
  <si>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</si>
  <si>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</si>
  <si>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</si>
  <si>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</si>
  <si>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</si>
  <si>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</si>
  <si>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</si>
  <si>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</si>
  <si>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</si>
  <si>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</si>
  <si>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</si>
  <si>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</si>
  <si>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</si>
  <si>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</si>
  <si>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</si>
  <si>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</si>
  <si>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</si>
  <si>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</si>
  <si>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</si>
  <si>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</si>
  <si>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</si>
  <si>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</si>
  <si>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</si>
  <si>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</si>
  <si>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</si>
  <si>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</si>
  <si>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</si>
  <si>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</si>
  <si>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</si>
  <si>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</si>
  <si>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</si>
  <si>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</si>
  <si>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</si>
  <si>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</si>
  <si>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</si>
  <si>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</si>
  <si>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</si>
  <si>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</si>
  <si>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备注：昆明市五华区医疗保险中心2025年无一般公共预算“三公”经费支出预算。</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</si>
  <si>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</si>
  <si>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</si>
  <si>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</si>
  <si>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</si>
  <si>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</si>
  <si>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</si>
  <si>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</si>
  <si>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</si>
  <si>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</si>
  <si>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</si>
  <si>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</si>
  <si>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</si>
  <si>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</si>
  <si>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</si>
  <si>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</si>
  <si>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</si>
  <si>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</si>
  <si>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</si>
  <si>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</si>
  <si>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530102210000000003663</t>
  </si>
  <si>
    <t>行政人员工资支出</t>
  </si>
  <si>
    <t>30101</t>
  </si>
  <si>
    <t>基本工资</t>
  </si>
  <si>
    <t>30102</t>
  </si>
  <si>
    <t>津贴补贴</t>
  </si>
  <si>
    <t>30103</t>
  </si>
  <si>
    <t>奖金</t>
  </si>
  <si>
    <t>530102210000000003665</t>
  </si>
  <si>
    <t>社会保障缴费</t>
  </si>
  <si>
    <t>30108</t>
  </si>
  <si>
    <t>机关事业单位基本养老保险缴费</t>
  </si>
  <si>
    <t>30110</t>
  </si>
  <si>
    <t>职工基本医疗保险缴费</t>
  </si>
  <si>
    <t>30111</t>
  </si>
  <si>
    <t>公务员医疗补助缴费</t>
  </si>
  <si>
    <t>30112</t>
  </si>
  <si>
    <t>其他社会保障缴费</t>
  </si>
  <si>
    <t>30307</t>
  </si>
  <si>
    <t>医疗费补助</t>
  </si>
  <si>
    <t>530102210000000003666</t>
  </si>
  <si>
    <t>30113</t>
  </si>
  <si>
    <t>530102210000000003669</t>
  </si>
  <si>
    <t>公务交通补贴</t>
  </si>
  <si>
    <t>30239</t>
  </si>
  <si>
    <t>其他交通费用</t>
  </si>
  <si>
    <t>530102210000000003670</t>
  </si>
  <si>
    <t>工会经费</t>
  </si>
  <si>
    <t>30228</t>
  </si>
  <si>
    <t>530102210000000003673</t>
  </si>
  <si>
    <t>一般公用经费</t>
  </si>
  <si>
    <t>30201</t>
  </si>
  <si>
    <t>办公费</t>
  </si>
  <si>
    <t>30205</t>
  </si>
  <si>
    <t>水费</t>
  </si>
  <si>
    <t>30207</t>
  </si>
  <si>
    <t>邮电费</t>
  </si>
  <si>
    <t>30211</t>
  </si>
  <si>
    <t>差旅费</t>
  </si>
  <si>
    <t>30213</t>
  </si>
  <si>
    <t>维修（护）费</t>
  </si>
  <si>
    <t>30229</t>
  </si>
  <si>
    <t>福利费</t>
  </si>
  <si>
    <t>30299</t>
  </si>
  <si>
    <t>其他商品和服务支出</t>
  </si>
  <si>
    <t>530102231100001246666</t>
  </si>
  <si>
    <t>离退休人员支出</t>
  </si>
  <si>
    <t>30305</t>
  </si>
  <si>
    <t>生活补助</t>
  </si>
  <si>
    <t>530102231100001487717</t>
  </si>
  <si>
    <t>行政人员绩效奖励</t>
  </si>
  <si>
    <t>530102231100001487729</t>
  </si>
  <si>
    <t>离退休及特殊人员福利费</t>
  </si>
  <si>
    <t>预算05-1表</t>
  </si>
  <si>
    <t>项目分类</t>
  </si>
  <si>
    <t>项目单位</t>
  </si>
  <si>
    <t>经济科目编码</t>
  </si>
  <si>
    <t>经济科目名称</t>
  </si>
  <si>
    <t>本年拨款</t>
  </si>
  <si>
    <t>其中：本次下达</t>
  </si>
  <si>
    <t>530102241100002198042</t>
  </si>
  <si>
    <t>残疾人保障金项目经费</t>
  </si>
  <si>
    <t>民生类</t>
  </si>
  <si>
    <t>530102221100000607873</t>
  </si>
  <si>
    <t>城乡医疗救助专项资金</t>
  </si>
  <si>
    <t>预算05-2表</t>
  </si>
  <si>
    <t>项目年度绩效目标</t>
  </si>
  <si>
    <t>一级指标</t>
  </si>
  <si>
    <t>二级指标</t>
  </si>
  <si>
    <t>三级指标</t>
  </si>
  <si>
    <t>指标性质</t>
  </si>
  <si>
    <t>指标值</t>
  </si>
  <si>
    <t>度量单位</t>
  </si>
  <si>
    <t>指标属性</t>
  </si>
  <si>
    <t>指标内容</t>
  </si>
  <si>
    <t>做好本部门残疾人保障金经费保障，按规定落实干部职工各项待遇，支持部门正常履职。</t>
  </si>
  <si>
    <t>产出指标</t>
  </si>
  <si>
    <t>数量指标</t>
  </si>
  <si>
    <t>工资福利发放事业人数</t>
  </si>
  <si>
    <t>=</t>
  </si>
  <si>
    <t>33</t>
  </si>
  <si>
    <t>人</t>
  </si>
  <si>
    <t>定量指标</t>
  </si>
  <si>
    <t>反映部门（单位）实际发放事业编制人员数量。</t>
  </si>
  <si>
    <t>效益指标</t>
  </si>
  <si>
    <t>社会效益</t>
  </si>
  <si>
    <t>部门运转</t>
  </si>
  <si>
    <t>正常运转</t>
  </si>
  <si>
    <t>是/否</t>
  </si>
  <si>
    <t>定性指标</t>
  </si>
  <si>
    <t>反映部门（单位）运转情况。</t>
  </si>
  <si>
    <t>满意度指标</t>
  </si>
  <si>
    <t>服务对象满意度</t>
  </si>
  <si>
    <t>单位人员满意度</t>
  </si>
  <si>
    <t>&gt;=</t>
  </si>
  <si>
    <t>90</t>
  </si>
  <si>
    <t>%</t>
  </si>
  <si>
    <t>反映部门（单位）人员对工资福利发放的满意程度。</t>
  </si>
  <si>
    <t>社会公众满意度</t>
  </si>
  <si>
    <t>反映社会公众对部门（单位）履职情况的满意程度。</t>
  </si>
  <si>
    <t>在资助城乡困难群众参加市城乡居民基本医疗保险的基础上，开展住院、门诊医疗救助及建档立卡贫困人员普通和大病住院救助，不断提高医疗救助管理服务水平、最大限度减轻困难群众医疗支出负担，保障困难群众基本医疗权益，2025年支出预测符合救助对象人数6780人。</t>
  </si>
  <si>
    <t>救助对象人次</t>
  </si>
  <si>
    <t>实际发生数</t>
  </si>
  <si>
    <t>人次</t>
  </si>
  <si>
    <t>反映应救尽救对象的人数情况。</t>
  </si>
  <si>
    <t>质量指标</t>
  </si>
  <si>
    <t>救助人员界定准确率</t>
  </si>
  <si>
    <t>95</t>
  </si>
  <si>
    <t>反映住院、门诊医疗救助及建档立卡贫困人员普通和大病住院救助是否按照相关文件进行补助，用以考核医疗救助资金项目质量情况。</t>
  </si>
  <si>
    <t>时效指标</t>
  </si>
  <si>
    <t>“一站式”即时结算及时性</t>
  </si>
  <si>
    <t>2025年1月1日-12月31日</t>
  </si>
  <si>
    <t>年</t>
  </si>
  <si>
    <t>反映住院医疗救助“一站式 ”即时结算情况。</t>
  </si>
  <si>
    <t>困难群众基本医疗权益得到保障</t>
  </si>
  <si>
    <t>80</t>
  </si>
  <si>
    <t>反映救助政策落实情况。待遇享受对象的权益得到保障</t>
  </si>
  <si>
    <t>救助对象满意度</t>
  </si>
  <si>
    <t>反映获救助对象的满意程度。救助对象满意度=调查中满意和较满意的获救助人员数/调查总人数*100%</t>
  </si>
  <si>
    <t>预算06表</t>
  </si>
  <si>
    <t>政府性基金预算支出预算表</t>
  </si>
  <si>
    <t>单位名称：昆明市发展和改革委员会</t>
  </si>
  <si>
    <t>政府性基金预算支出</t>
  </si>
  <si>
    <t>备注：昆明市五华区医疗保险中心2025年无政府性基金预算支出预算。</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</si>
  <si>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</si>
  <si>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</si>
  <si>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</si>
  <si>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</si>
  <si>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</si>
  <si>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</si>
  <si>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</si>
  <si>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</si>
  <si>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</si>
  <si>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</si>
  <si>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</si>
  <si>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购买复印纸</t>
  </si>
  <si>
    <t>复印纸</t>
  </si>
  <si>
    <t>箱</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</si>
  <si>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</si>
  <si>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</si>
  <si>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</si>
  <si>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</si>
  <si>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</si>
  <si>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</si>
  <si>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</si>
  <si>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</si>
  <si>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备注：昆明市五华区医疗保险中心2025年无政府购买服务预算。</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</si>
  <si>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</si>
  <si>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</si>
  <si>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</si>
  <si>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</si>
  <si>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</si>
  <si>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</si>
  <si>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</si>
  <si>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</si>
  <si>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</si>
  <si>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</si>
  <si>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</si>
  <si>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</si>
  <si>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</si>
  <si>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</si>
  <si>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</si>
  <si>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</si>
  <si>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</si>
  <si>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</si>
  <si>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</si>
  <si>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</si>
  <si>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</si>
  <si>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</si>
  <si>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</si>
  <si>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备注：昆明市五华区医疗保险中心2025年无区对下转移支付预算。</t>
  </si>
  <si>
    <t>预算09-2表</t>
  </si>
  <si>
    <t>备注：昆明市五华区医疗保险中心2025年无对下转移支付绩效目标。</t>
  </si>
  <si>
    <t xml:space="preserve">预算10表
</t>
  </si>
  <si>
    <t>资产类别</t>
  </si>
  <si>
    <t>资产分类代码.名称</t>
  </si>
  <si>
    <t>资产名称</t>
  </si>
  <si>
    <t>计量单位</t>
  </si>
  <si>
    <t>财政部门批复数（元）</t>
  </si>
  <si>
    <t>单价</t>
  </si>
  <si>
    <t>金额</t>
  </si>
  <si>
    <t>备注：昆明市五华区医疗保险中心2025年无新增资产配置。</t>
  </si>
  <si>
    <t>预算11表</t>
  </si>
  <si>
    <t>上级补助</t>
  </si>
  <si>
    <r>
      <rPr>
        <sz val="10"/>
        <rFont val="宋体"/>
        <charset val="134"/>
      </rPr>
      <t>备注：昆明市五华区医疗保险中心</t>
    </r>
    <r>
      <rPr>
        <sz val="10"/>
        <rFont val="Arial"/>
        <charset val="134"/>
      </rPr>
      <t>2025</t>
    </r>
    <r>
      <rPr>
        <sz val="10"/>
        <rFont val="宋体"/>
        <charset val="134"/>
      </rPr>
      <t>年无上级转移支付补助项目支出预算。</t>
    </r>
  </si>
  <si>
    <t>预算12表</t>
  </si>
  <si>
    <t>项目级次</t>
  </si>
  <si>
    <t>112 社会保障缴费</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</si>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</sst>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0">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name val="宋体"/>
      <charset val="134"/>
    </font>
    <font>
      <sz val="10"/>
      <name val="Arial"/>
      <charset val="0"/>
    </font>
    <font>
      <sz val="10"/>
      <color rgb="FF000000"/>
      <name val="Arial"/>
      <charset val="134"/>
    </font>
    <font>
      <b/>
      <sz val="23.95"/>
      <color rgb="FF000000"/>
      <name val="宋体"/>
      <charset val="134"/>
    </font>
    <font>
      <b/>
      <sz val="22"/>
      <color rgb="FF000000"/>
      <name val="宋体"/>
      <charset val="134"/>
    </font>
    <font>
      <sz val="12"/>
      <name val="宋体"/>
      <charset val="134"/>
    </font>
    <font>
      <sz val="10"/>
      <color rgb="FFFFFFFF"/>
      <name val="宋体"/>
      <charset val="134"/>
    </font>
    <font>
      <b/>
      <sz val="21"/>
      <color rgb="FF000000"/>
      <name val="宋体"/>
      <charset val="134"/>
    </font>
    <font>
      <b/>
      <sz val="18"/>
      <color rgb="FF000000"/>
      <name val="宋体"/>
      <charset val="134"/>
    </font>
    <font>
      <sz val="11"/>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6" fillId="0" borderId="0" applyNumberFormat="0" applyFill="0" applyBorder="0" applyAlignment="0" applyProtection="0">
      <alignment vertical="center"/>
    </xf>
    <xf numFmtId="0" fontId="27" fillId="4" borderId="17" applyNumberFormat="0" applyAlignment="0" applyProtection="0">
      <alignment vertical="center"/>
    </xf>
    <xf numFmtId="0" fontId="28" fillId="5" borderId="18" applyNumberFormat="0" applyAlignment="0" applyProtection="0">
      <alignment vertical="center"/>
    </xf>
    <xf numFmtId="0" fontId="29" fillId="5" borderId="17" applyNumberFormat="0" applyAlignment="0" applyProtection="0">
      <alignment vertical="center"/>
    </xf>
    <xf numFmtId="0" fontId="30" fillId="6" borderId="19" applyNumberFormat="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176" fontId="38" fillId="0" borderId="7">
      <alignment horizontal="right" vertical="center"/>
    </xf>
    <xf numFmtId="49" fontId="38" fillId="0" borderId="7">
      <alignment horizontal="left" vertical="center" wrapText="1"/>
    </xf>
    <xf numFmtId="176" fontId="38" fillId="0" borderId="7">
      <alignment horizontal="right" vertical="center"/>
    </xf>
    <xf numFmtId="177" fontId="38" fillId="0" borderId="7">
      <alignment horizontal="right" vertical="center"/>
    </xf>
    <xf numFmtId="178" fontId="38" fillId="0" borderId="7">
      <alignment horizontal="right" vertical="center"/>
    </xf>
    <xf numFmtId="179" fontId="38" fillId="0" borderId="7">
      <alignment horizontal="right" vertical="center"/>
    </xf>
    <xf numFmtId="10" fontId="38" fillId="0" borderId="7">
      <alignment horizontal="right" vertical="center"/>
    </xf>
    <xf numFmtId="180" fontId="38" fillId="0" borderId="7">
      <alignment horizontal="right" vertical="center"/>
    </xf>
    <xf numFmtId="0" fontId="38" fillId="0" borderId="0">
      <alignment vertical="top"/>
      <protection locked="0"/>
    </xf>
    <xf numFmtId="0" fontId="6" fillId="0" borderId="0"/>
  </cellStyleXfs>
  <cellXfs count="202">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6" fillId="0" borderId="0" xfId="0" applyFont="1" applyFill="1" applyBorder="1" applyAlignment="1">
      <alignment horizontal="left"/>
    </xf>
    <xf numFmtId="0" fontId="7" fillId="0" borderId="0" xfId="0" applyFont="1" applyFill="1" applyBorder="1" applyAlignment="1">
      <alignment horizontal="left"/>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8" fillId="0" borderId="0" xfId="0" applyFont="1" applyBorder="1" applyAlignment="1" applyProtection="1">
      <alignment vertical="top"/>
      <protection locked="0"/>
    </xf>
    <xf numFmtId="0" fontId="8" fillId="0" borderId="0" xfId="0" applyFont="1" applyBorder="1" applyAlignment="1">
      <alignment vertical="top"/>
    </xf>
    <xf numFmtId="0" fontId="9" fillId="2" borderId="0" xfId="0" applyFont="1" applyFill="1" applyBorder="1" applyAlignment="1" applyProtection="1">
      <alignment horizontal="center" vertical="center" wrapText="1"/>
      <protection locked="0"/>
    </xf>
    <xf numFmtId="0" fontId="8" fillId="0" borderId="0" xfId="0" applyFont="1" applyBorder="1" applyProtection="1">
      <protection locked="0"/>
    </xf>
    <xf numFmtId="0" fontId="8"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6" fillId="0" borderId="0" xfId="58" applyFill="1" applyAlignment="1">
      <alignment horizontal="left" vertical="center"/>
    </xf>
    <xf numFmtId="0" fontId="2" fillId="2" borderId="0" xfId="0" applyFont="1" applyFill="1" applyBorder="1" applyAlignment="1" applyProtection="1">
      <alignment horizontal="right" vertical="center" wrapText="1"/>
      <protection locked="0"/>
    </xf>
    <xf numFmtId="0" fontId="10"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6" fillId="0" borderId="0" xfId="57" applyFont="1" applyFill="1" applyAlignment="1" applyProtection="1">
      <alignment horizontal="left"/>
    </xf>
    <xf numFmtId="0" fontId="2" fillId="0" borderId="0" xfId="0" applyFont="1" applyBorder="1" applyAlignment="1" applyProtection="1">
      <alignment horizontal="left"/>
      <protection locked="0"/>
    </xf>
    <xf numFmtId="0" fontId="1" fillId="0" borderId="0" xfId="0" applyFont="1" applyBorder="1" applyAlignment="1">
      <alignment horizontal="right" vertical="center"/>
    </xf>
    <xf numFmtId="0" fontId="10"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11" fillId="0" borderId="0" xfId="57" applyFont="1" applyFill="1" applyAlignment="1" applyProtection="1">
      <alignment horizontal="left" wrapText="1"/>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12" fillId="0" borderId="0" xfId="0" applyFont="1" applyBorder="1" applyAlignment="1" applyProtection="1">
      <alignment horizontal="right"/>
      <protection locked="0"/>
    </xf>
    <xf numFmtId="49" fontId="12" fillId="0" borderId="0" xfId="0" applyNumberFormat="1" applyFont="1" applyBorder="1" applyProtection="1">
      <protection locked="0"/>
    </xf>
    <xf numFmtId="0" fontId="1" fillId="0" borderId="0" xfId="0" applyFont="1" applyBorder="1" applyAlignment="1">
      <alignment horizontal="right"/>
    </xf>
    <xf numFmtId="0" fontId="13" fillId="0" borderId="0"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13"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4"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8" fillId="2" borderId="7" xfId="0" applyFont="1" applyFill="1" applyBorder="1" applyAlignment="1" applyProtection="1">
      <alignment vertical="top" wrapText="1"/>
      <protection locked="0"/>
    </xf>
    <xf numFmtId="0" fontId="15" fillId="0" borderId="0" xfId="57" applyFont="1" applyFill="1" applyAlignment="1" applyProtection="1">
      <alignment horizontal="left" wrapText="1"/>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8" fillId="2" borderId="0" xfId="0" applyFont="1" applyFill="1" applyBorder="1" applyAlignment="1">
      <alignment horizontal="left" vertical="center"/>
    </xf>
    <xf numFmtId="0" fontId="16" fillId="0" borderId="7" xfId="0" applyFont="1" applyBorder="1" applyAlignment="1" applyProtection="1">
      <alignment horizontal="center" vertical="center" wrapText="1"/>
      <protection locked="0"/>
    </xf>
    <xf numFmtId="0" fontId="16"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7" fillId="0" borderId="7" xfId="0" applyFont="1" applyBorder="1" applyAlignment="1">
      <alignment horizontal="center" vertical="center"/>
    </xf>
    <xf numFmtId="0" fontId="17" fillId="0" borderId="7" xfId="0" applyFont="1" applyBorder="1" applyAlignment="1" applyProtection="1">
      <alignment horizontal="center" vertical="center" wrapText="1"/>
      <protection locked="0"/>
    </xf>
    <xf numFmtId="176" fontId="18" fillId="0" borderId="7" xfId="0" applyNumberFormat="1" applyFont="1" applyBorder="1" applyAlignment="1">
      <alignment horizontal="right" vertical="center"/>
    </xf>
    <xf numFmtId="0" fontId="16" fillId="2" borderId="1" xfId="0" applyFont="1" applyFill="1" applyBorder="1" applyAlignment="1">
      <alignment horizontal="center" vertical="center"/>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2" borderId="6" xfId="0" applyFont="1" applyFill="1" applyBorder="1" applyAlignment="1" applyProtection="1">
      <alignment horizontal="center" vertical="center" wrapText="1"/>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8"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D4" sqref="D4"/>
    </sheetView>
  </sheetViews>
  <sheetFormatPr defaultColWidth="8.575" defaultRowHeight="12.75" customHeight="1" outlineLevelCol="3"/>
  <cols>
    <col min="1" max="4" width="41" customWidth="1"/>
  </cols>
  <sheetData>
    <row r="1" customHeight="1" spans="1:4">
      <c r="A1" s="1"/>
      <c r="B1" s="1"/>
      <c r="C1" s="1"/>
      <c r="D1" s="1"/>
    </row>
    <row r="2" ht="15" customHeight="1" spans="1:4">
      <c r="A2" s="48"/>
      <c r="B2" s="48"/>
      <c r="C2" s="48"/>
      <c r="D2" s="66" t="s">
        <v>0</v>
      </c>
    </row>
    <row r="3" ht="41.25" customHeight="1" spans="1:1">
      <c r="A3" s="43" t="str">
        <f>"2025"&amp;"年部门财务收支预算总表"</f>
        <v>2025年部门财务收支预算总表</v>
      </c>
    </row>
    <row r="4" ht="17.25" customHeight="1" spans="1:4">
      <c r="A4" s="46" t="str">
        <f>"单位名称："&amp;"昆明市五华区医疗保险中心"</f>
        <v>单位名称：昆明市五华区医疗保险中心</v>
      </c>
      <c r="B4" s="166"/>
      <c r="D4" s="145" t="s">
        <v>1</v>
      </c>
    </row>
    <row r="5" ht="23.25" customHeight="1" spans="1:4">
      <c r="A5" s="167" t="s">
        <v>2</v>
      </c>
      <c r="B5" s="168"/>
      <c r="C5" s="167" t="s">
        <v>3</v>
      </c>
      <c r="D5" s="168"/>
    </row>
    <row r="6" ht="24" customHeight="1" spans="1:4">
      <c r="A6" s="167" t="s">
        <v>4</v>
      </c>
      <c r="B6" s="167" t="s">
        <v>5</v>
      </c>
      <c r="C6" s="167" t="s">
        <v>6</v>
      </c>
      <c r="D6" s="167" t="s">
        <v>5</v>
      </c>
    </row>
    <row r="7" ht="17.25" customHeight="1" spans="1:4">
      <c r="A7" s="169" t="s">
        <v>7</v>
      </c>
      <c r="B7" s="83">
        <v>21140533.74</v>
      </c>
      <c r="C7" s="169" t="s">
        <v>8</v>
      </c>
      <c r="D7" s="83"/>
    </row>
    <row r="8" ht="17.25" customHeight="1" spans="1:4">
      <c r="A8" s="169" t="s">
        <v>9</v>
      </c>
      <c r="B8" s="83"/>
      <c r="C8" s="169" t="s">
        <v>10</v>
      </c>
      <c r="D8" s="83"/>
    </row>
    <row r="9" ht="17.25" customHeight="1" spans="1:4">
      <c r="A9" s="169" t="s">
        <v>11</v>
      </c>
      <c r="B9" s="83"/>
      <c r="C9" s="201" t="s">
        <v>12</v>
      </c>
      <c r="D9" s="83"/>
    </row>
    <row r="10" ht="17.25" customHeight="1" spans="1:4">
      <c r="A10" s="169" t="s">
        <v>13</v>
      </c>
      <c r="B10" s="83"/>
      <c r="C10" s="201" t="s">
        <v>14</v>
      </c>
      <c r="D10" s="83"/>
    </row>
    <row r="11" ht="17.25" customHeight="1" spans="1:4">
      <c r="A11" s="169" t="s">
        <v>15</v>
      </c>
      <c r="B11" s="83"/>
      <c r="C11" s="201" t="s">
        <v>16</v>
      </c>
      <c r="D11" s="83"/>
    </row>
    <row r="12" ht="17.25" customHeight="1" spans="1:4">
      <c r="A12" s="169" t="s">
        <v>17</v>
      </c>
      <c r="B12" s="83"/>
      <c r="C12" s="201" t="s">
        <v>18</v>
      </c>
      <c r="D12" s="83"/>
    </row>
    <row r="13" ht="17.25" customHeight="1" spans="1:4">
      <c r="A13" s="169" t="s">
        <v>19</v>
      </c>
      <c r="B13" s="83"/>
      <c r="C13" s="32" t="s">
        <v>20</v>
      </c>
      <c r="D13" s="83"/>
    </row>
    <row r="14" ht="17.25" customHeight="1" spans="1:4">
      <c r="A14" s="169" t="s">
        <v>21</v>
      </c>
      <c r="B14" s="83"/>
      <c r="C14" s="32" t="s">
        <v>22</v>
      </c>
      <c r="D14" s="83">
        <v>1218720</v>
      </c>
    </row>
    <row r="15" ht="17.25" customHeight="1" spans="1:4">
      <c r="A15" s="169" t="s">
        <v>23</v>
      </c>
      <c r="B15" s="83"/>
      <c r="C15" s="32" t="s">
        <v>24</v>
      </c>
      <c r="D15" s="83">
        <v>19375921.74</v>
      </c>
    </row>
    <row r="16" ht="17.25" customHeight="1" spans="1:4">
      <c r="A16" s="169" t="s">
        <v>25</v>
      </c>
      <c r="B16" s="83"/>
      <c r="C16" s="32" t="s">
        <v>26</v>
      </c>
      <c r="D16" s="83"/>
    </row>
    <row r="17" ht="17.25" customHeight="1" spans="1:4">
      <c r="A17" s="150"/>
      <c r="B17" s="83"/>
      <c r="C17" s="32" t="s">
        <v>27</v>
      </c>
      <c r="D17" s="83"/>
    </row>
    <row r="18" ht="17.25" customHeight="1" spans="1:4">
      <c r="A18" s="170"/>
      <c r="B18" s="83"/>
      <c r="C18" s="32" t="s">
        <v>28</v>
      </c>
      <c r="D18" s="83"/>
    </row>
    <row r="19" ht="17.25" customHeight="1" spans="1:4">
      <c r="A19" s="170"/>
      <c r="B19" s="83"/>
      <c r="C19" s="32" t="s">
        <v>29</v>
      </c>
      <c r="D19" s="83"/>
    </row>
    <row r="20" ht="17.25" customHeight="1" spans="1:4">
      <c r="A20" s="170"/>
      <c r="B20" s="83"/>
      <c r="C20" s="32" t="s">
        <v>30</v>
      </c>
      <c r="D20" s="83"/>
    </row>
    <row r="21" ht="17.25" customHeight="1" spans="1:4">
      <c r="A21" s="170"/>
      <c r="B21" s="83"/>
      <c r="C21" s="32" t="s">
        <v>31</v>
      </c>
      <c r="D21" s="83"/>
    </row>
    <row r="22" ht="17.25" customHeight="1" spans="1:4">
      <c r="A22" s="170"/>
      <c r="B22" s="83"/>
      <c r="C22" s="32" t="s">
        <v>32</v>
      </c>
      <c r="D22" s="83"/>
    </row>
    <row r="23" ht="17.25" customHeight="1" spans="1:4">
      <c r="A23" s="170"/>
      <c r="B23" s="83"/>
      <c r="C23" s="32" t="s">
        <v>33</v>
      </c>
      <c r="D23" s="83"/>
    </row>
    <row r="24" ht="17.25" customHeight="1" spans="1:4">
      <c r="A24" s="170"/>
      <c r="B24" s="83"/>
      <c r="C24" s="32" t="s">
        <v>34</v>
      </c>
      <c r="D24" s="83"/>
    </row>
    <row r="25" ht="17.25" customHeight="1" spans="1:4">
      <c r="A25" s="170"/>
      <c r="B25" s="83"/>
      <c r="C25" s="32" t="s">
        <v>35</v>
      </c>
      <c r="D25" s="83">
        <v>545892</v>
      </c>
    </row>
    <row r="26" ht="17.25" customHeight="1" spans="1:4">
      <c r="A26" s="170"/>
      <c r="B26" s="83"/>
      <c r="C26" s="32" t="s">
        <v>36</v>
      </c>
      <c r="D26" s="83"/>
    </row>
    <row r="27" ht="17.25" customHeight="1" spans="1:4">
      <c r="A27" s="170"/>
      <c r="B27" s="83"/>
      <c r="C27" s="150" t="s">
        <v>37</v>
      </c>
      <c r="D27" s="83"/>
    </row>
    <row r="28" ht="17.25" customHeight="1" spans="1:4">
      <c r="A28" s="170"/>
      <c r="B28" s="83"/>
      <c r="C28" s="32" t="s">
        <v>38</v>
      </c>
      <c r="D28" s="83"/>
    </row>
    <row r="29" ht="16.5" customHeight="1" spans="1:4">
      <c r="A29" s="170"/>
      <c r="B29" s="83"/>
      <c r="C29" s="32" t="s">
        <v>39</v>
      </c>
      <c r="D29" s="83"/>
    </row>
    <row r="30" ht="16.5" customHeight="1" spans="1:4">
      <c r="A30" s="170"/>
      <c r="B30" s="83"/>
      <c r="C30" s="150" t="s">
        <v>40</v>
      </c>
      <c r="D30" s="83"/>
    </row>
    <row r="31" ht="17.25" customHeight="1" spans="1:4">
      <c r="A31" s="170"/>
      <c r="B31" s="83"/>
      <c r="C31" s="150" t="s">
        <v>41</v>
      </c>
      <c r="D31" s="83"/>
    </row>
    <row r="32" ht="17.25" customHeight="1" spans="1:4">
      <c r="A32" s="170"/>
      <c r="B32" s="83"/>
      <c r="C32" s="32" t="s">
        <v>42</v>
      </c>
      <c r="D32" s="83"/>
    </row>
    <row r="33" ht="16.5" customHeight="1" spans="1:4">
      <c r="A33" s="170" t="s">
        <v>43</v>
      </c>
      <c r="B33" s="83">
        <v>21140533.74</v>
      </c>
      <c r="C33" s="170" t="s">
        <v>44</v>
      </c>
      <c r="D33" s="83">
        <v>21140533.74</v>
      </c>
    </row>
    <row r="34" ht="16.5" customHeight="1" spans="1:4">
      <c r="A34" s="150" t="s">
        <v>45</v>
      </c>
      <c r="B34" s="83"/>
      <c r="C34" s="150" t="s">
        <v>46</v>
      </c>
      <c r="D34" s="83"/>
    </row>
    <row r="35" ht="16.5" customHeight="1" spans="1:4">
      <c r="A35" s="32" t="s">
        <v>47</v>
      </c>
      <c r="B35" s="83"/>
      <c r="C35" s="32" t="s">
        <v>47</v>
      </c>
      <c r="D35" s="83"/>
    </row>
    <row r="36" ht="16.5" customHeight="1" spans="1:4">
      <c r="A36" s="32" t="s">
        <v>48</v>
      </c>
      <c r="B36" s="83"/>
      <c r="C36" s="32" t="s">
        <v>49</v>
      </c>
      <c r="D36" s="83"/>
    </row>
    <row r="37" ht="16.5" customHeight="1" spans="1:4">
      <c r="A37" s="171" t="s">
        <v>50</v>
      </c>
      <c r="B37" s="83">
        <v>21140533.74</v>
      </c>
      <c r="C37" s="171" t="s">
        <v>51</v>
      </c>
      <c r="D37" s="83">
        <v>21140533.74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F1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3">
        <v>1</v>
      </c>
      <c r="B2" s="124">
        <v>0</v>
      </c>
      <c r="C2" s="123">
        <v>1</v>
      </c>
      <c r="D2" s="125"/>
      <c r="E2" s="125"/>
      <c r="F2" s="122" t="s">
        <v>315</v>
      </c>
    </row>
    <row r="3" ht="42" customHeight="1" spans="1:6">
      <c r="A3" s="126" t="str">
        <f>"2025"&amp;"年部门政府性基金预算支出预算表"</f>
        <v>2025年部门政府性基金预算支出预算表</v>
      </c>
      <c r="B3" s="126" t="s">
        <v>316</v>
      </c>
      <c r="C3" s="127"/>
      <c r="D3" s="128"/>
      <c r="E3" s="128"/>
      <c r="F3" s="128"/>
    </row>
    <row r="4" ht="13.5" customHeight="1" spans="1:6">
      <c r="A4" s="5" t="str">
        <f>"单位名称："&amp;"昆明市五华区医疗保险中心"</f>
        <v>单位名称：昆明市五华区医疗保险中心</v>
      </c>
      <c r="B4" s="5" t="s">
        <v>317</v>
      </c>
      <c r="C4" s="123"/>
      <c r="D4" s="125"/>
      <c r="E4" s="125"/>
      <c r="F4" s="122" t="s">
        <v>1</v>
      </c>
    </row>
    <row r="5" ht="19.5" customHeight="1" spans="1:6">
      <c r="A5" s="129" t="s">
        <v>179</v>
      </c>
      <c r="B5" s="130" t="s">
        <v>73</v>
      </c>
      <c r="C5" s="129" t="s">
        <v>74</v>
      </c>
      <c r="D5" s="11" t="s">
        <v>318</v>
      </c>
      <c r="E5" s="12"/>
      <c r="F5" s="13"/>
    </row>
    <row r="6" ht="18.75" customHeight="1" spans="1:6">
      <c r="A6" s="131"/>
      <c r="B6" s="132"/>
      <c r="C6" s="131"/>
      <c r="D6" s="16" t="s">
        <v>55</v>
      </c>
      <c r="E6" s="11" t="s">
        <v>76</v>
      </c>
      <c r="F6" s="16" t="s">
        <v>77</v>
      </c>
    </row>
    <row r="7" ht="18.75" customHeight="1" spans="1:6">
      <c r="A7" s="70">
        <v>1</v>
      </c>
      <c r="B7" s="133" t="s">
        <v>84</v>
      </c>
      <c r="C7" s="70">
        <v>3</v>
      </c>
      <c r="D7" s="134">
        <v>4</v>
      </c>
      <c r="E7" s="134">
        <v>5</v>
      </c>
      <c r="F7" s="134">
        <v>6</v>
      </c>
    </row>
    <row r="8" ht="21" customHeight="1" spans="1:6">
      <c r="A8" s="21"/>
      <c r="B8" s="21"/>
      <c r="C8" s="21"/>
      <c r="D8" s="83"/>
      <c r="E8" s="83"/>
      <c r="F8" s="83"/>
    </row>
    <row r="9" ht="21" customHeight="1" spans="1:6">
      <c r="A9" s="21"/>
      <c r="B9" s="21"/>
      <c r="C9" s="21"/>
      <c r="D9" s="83"/>
      <c r="E9" s="83"/>
      <c r="F9" s="83"/>
    </row>
    <row r="10" ht="18.75" customHeight="1" spans="1:6">
      <c r="A10" s="135" t="s">
        <v>168</v>
      </c>
      <c r="B10" s="135" t="s">
        <v>168</v>
      </c>
      <c r="C10" s="136" t="s">
        <v>168</v>
      </c>
      <c r="D10" s="83"/>
      <c r="E10" s="83"/>
      <c r="F10" s="83"/>
    </row>
    <row r="11" customHeight="1" spans="1:6">
      <c r="A11" s="102" t="s">
        <v>319</v>
      </c>
      <c r="B11" s="102"/>
      <c r="C11" s="102"/>
      <c r="D11" s="102"/>
      <c r="E11" s="102"/>
      <c r="F11" s="102"/>
    </row>
  </sheetData>
  <mergeCells count="8">
    <mergeCell ref="A3:F3"/>
    <mergeCell ref="A4:C4"/>
    <mergeCell ref="D5:F5"/>
    <mergeCell ref="A10:C10"/>
    <mergeCell ref="A11:F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F23" sqref="F23"/>
    </sheetView>
  </sheetViews>
  <sheetFormatPr defaultColWidth="9.14166666666667" defaultRowHeight="14.25" customHeight="1"/>
  <cols>
    <col min="1" max="2" width="22.625" customWidth="1"/>
    <col min="3" max="4" width="13.25" customWidth="1"/>
    <col min="5" max="5" width="11.25" customWidth="1"/>
    <col min="6" max="7" width="7.75" customWidth="1"/>
    <col min="8" max="8" width="19.875" customWidth="1"/>
    <col min="9" max="9" width="11.25" customWidth="1"/>
    <col min="10" max="10" width="16" customWidth="1"/>
    <col min="11" max="11" width="11.875" customWidth="1"/>
    <col min="12" max="12" width="17.5" customWidth="1"/>
    <col min="13" max="13" width="25" customWidth="1"/>
    <col min="14" max="15" width="9" customWidth="1"/>
    <col min="16" max="16" width="18.75" customWidth="1"/>
    <col min="17" max="17" width="14.375" customWidth="1"/>
    <col min="18" max="18" width="20.5" customWidth="1"/>
    <col min="19" max="19" width="11.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7"/>
      <c r="C2" s="87"/>
      <c r="R2" s="3"/>
      <c r="S2" s="3" t="s">
        <v>320</v>
      </c>
    </row>
    <row r="3" ht="41.25" customHeight="1" spans="1:19">
      <c r="A3" s="76" t="str">
        <f>"2025"&amp;"年部门政府采购预算表"</f>
        <v>2025年部门政府采购预算表</v>
      </c>
      <c r="B3" s="68"/>
      <c r="C3" s="68"/>
      <c r="D3" s="4"/>
      <c r="E3" s="4"/>
      <c r="F3" s="4"/>
      <c r="G3" s="4"/>
      <c r="H3" s="4"/>
      <c r="I3" s="4"/>
      <c r="J3" s="4"/>
      <c r="K3" s="4"/>
      <c r="L3" s="4"/>
      <c r="M3" s="68"/>
      <c r="N3" s="4"/>
      <c r="O3" s="4"/>
      <c r="P3" s="68"/>
      <c r="Q3" s="4"/>
      <c r="R3" s="68"/>
      <c r="S3" s="68"/>
    </row>
    <row r="4" ht="18.75" customHeight="1" spans="1:19">
      <c r="A4" s="115" t="str">
        <f>"单位名称："&amp;"昆明市五华区医疗保险中心"</f>
        <v>单位名称：昆明市五华区医疗保险中心</v>
      </c>
      <c r="B4" s="89"/>
      <c r="C4" s="89"/>
      <c r="D4" s="7"/>
      <c r="E4" s="7"/>
      <c r="F4" s="7"/>
      <c r="G4" s="7"/>
      <c r="H4" s="7"/>
      <c r="I4" s="7"/>
      <c r="J4" s="7"/>
      <c r="K4" s="7"/>
      <c r="L4" s="7"/>
      <c r="R4" s="8"/>
      <c r="S4" s="122" t="s">
        <v>1</v>
      </c>
    </row>
    <row r="5" ht="15.75" customHeight="1" spans="1:19">
      <c r="A5" s="10" t="s">
        <v>178</v>
      </c>
      <c r="B5" s="90" t="s">
        <v>179</v>
      </c>
      <c r="C5" s="90" t="s">
        <v>321</v>
      </c>
      <c r="D5" s="91" t="s">
        <v>322</v>
      </c>
      <c r="E5" s="91" t="s">
        <v>323</v>
      </c>
      <c r="F5" s="91" t="s">
        <v>324</v>
      </c>
      <c r="G5" s="91" t="s">
        <v>325</v>
      </c>
      <c r="H5" s="91" t="s">
        <v>326</v>
      </c>
      <c r="I5" s="105" t="s">
        <v>186</v>
      </c>
      <c r="J5" s="105"/>
      <c r="K5" s="105"/>
      <c r="L5" s="105"/>
      <c r="M5" s="106"/>
      <c r="N5" s="105"/>
      <c r="O5" s="105"/>
      <c r="P5" s="84"/>
      <c r="Q5" s="105"/>
      <c r="R5" s="106"/>
      <c r="S5" s="85"/>
    </row>
    <row r="6" ht="17.25" customHeight="1" spans="1:19">
      <c r="A6" s="15"/>
      <c r="B6" s="92"/>
      <c r="C6" s="92"/>
      <c r="D6" s="93"/>
      <c r="E6" s="93"/>
      <c r="F6" s="93"/>
      <c r="G6" s="93"/>
      <c r="H6" s="93"/>
      <c r="I6" s="93" t="s">
        <v>55</v>
      </c>
      <c r="J6" s="93" t="s">
        <v>58</v>
      </c>
      <c r="K6" s="93" t="s">
        <v>327</v>
      </c>
      <c r="L6" s="93" t="s">
        <v>328</v>
      </c>
      <c r="M6" s="107" t="s">
        <v>329</v>
      </c>
      <c r="N6" s="108" t="s">
        <v>330</v>
      </c>
      <c r="O6" s="108"/>
      <c r="P6" s="113"/>
      <c r="Q6" s="108"/>
      <c r="R6" s="114"/>
      <c r="S6" s="94"/>
    </row>
    <row r="7" ht="54" customHeight="1" spans="1:19">
      <c r="A7" s="18"/>
      <c r="B7" s="94"/>
      <c r="C7" s="94"/>
      <c r="D7" s="95"/>
      <c r="E7" s="95"/>
      <c r="F7" s="95"/>
      <c r="G7" s="95"/>
      <c r="H7" s="95"/>
      <c r="I7" s="95"/>
      <c r="J7" s="95" t="s">
        <v>57</v>
      </c>
      <c r="K7" s="95"/>
      <c r="L7" s="95"/>
      <c r="M7" s="109"/>
      <c r="N7" s="95" t="s">
        <v>57</v>
      </c>
      <c r="O7" s="95" t="s">
        <v>64</v>
      </c>
      <c r="P7" s="94" t="s">
        <v>65</v>
      </c>
      <c r="Q7" s="95" t="s">
        <v>66</v>
      </c>
      <c r="R7" s="109" t="s">
        <v>67</v>
      </c>
      <c r="S7" s="94" t="s">
        <v>68</v>
      </c>
    </row>
    <row r="8" ht="18" customHeight="1" spans="1:19">
      <c r="A8" s="116">
        <v>1</v>
      </c>
      <c r="B8" s="116" t="s">
        <v>84</v>
      </c>
      <c r="C8" s="117">
        <v>3</v>
      </c>
      <c r="D8" s="117">
        <v>4</v>
      </c>
      <c r="E8" s="116">
        <v>5</v>
      </c>
      <c r="F8" s="116">
        <v>6</v>
      </c>
      <c r="G8" s="116">
        <v>7</v>
      </c>
      <c r="H8" s="116">
        <v>8</v>
      </c>
      <c r="I8" s="116">
        <v>9</v>
      </c>
      <c r="J8" s="116">
        <v>10</v>
      </c>
      <c r="K8" s="116">
        <v>11</v>
      </c>
      <c r="L8" s="116">
        <v>12</v>
      </c>
      <c r="M8" s="116">
        <v>13</v>
      </c>
      <c r="N8" s="116">
        <v>14</v>
      </c>
      <c r="O8" s="116">
        <v>15</v>
      </c>
      <c r="P8" s="116">
        <v>16</v>
      </c>
      <c r="Q8" s="116">
        <v>17</v>
      </c>
      <c r="R8" s="116">
        <v>18</v>
      </c>
      <c r="S8" s="116">
        <v>19</v>
      </c>
    </row>
    <row r="9" ht="21" customHeight="1" spans="1:19">
      <c r="A9" s="96" t="s">
        <v>70</v>
      </c>
      <c r="B9" s="97" t="s">
        <v>70</v>
      </c>
      <c r="C9" s="97" t="s">
        <v>226</v>
      </c>
      <c r="D9" s="98" t="s">
        <v>331</v>
      </c>
      <c r="E9" s="98" t="s">
        <v>332</v>
      </c>
      <c r="F9" s="98" t="s">
        <v>333</v>
      </c>
      <c r="G9" s="118">
        <v>170</v>
      </c>
      <c r="H9" s="83">
        <v>25500</v>
      </c>
      <c r="I9" s="83">
        <v>25500</v>
      </c>
      <c r="J9" s="83">
        <v>25500</v>
      </c>
      <c r="K9" s="83"/>
      <c r="L9" s="83"/>
      <c r="M9" s="83"/>
      <c r="N9" s="83"/>
      <c r="O9" s="83"/>
      <c r="P9" s="83"/>
      <c r="Q9" s="83"/>
      <c r="R9" s="83"/>
      <c r="S9" s="83"/>
    </row>
    <row r="10" ht="21" customHeight="1" spans="1:19">
      <c r="A10" s="99" t="s">
        <v>168</v>
      </c>
      <c r="B10" s="100"/>
      <c r="C10" s="100"/>
      <c r="D10" s="101"/>
      <c r="E10" s="101"/>
      <c r="F10" s="101"/>
      <c r="G10" s="119"/>
      <c r="H10" s="83">
        <v>25500</v>
      </c>
      <c r="I10" s="83">
        <v>25500</v>
      </c>
      <c r="J10" s="83">
        <v>25500</v>
      </c>
      <c r="K10" s="83"/>
      <c r="L10" s="83"/>
      <c r="M10" s="83"/>
      <c r="N10" s="83"/>
      <c r="O10" s="83"/>
      <c r="P10" s="83"/>
      <c r="Q10" s="83"/>
      <c r="R10" s="83"/>
      <c r="S10" s="83"/>
    </row>
    <row r="11" ht="21" customHeight="1" spans="1:19">
      <c r="A11" s="115" t="s">
        <v>334</v>
      </c>
      <c r="B11" s="5"/>
      <c r="C11" s="5"/>
      <c r="D11" s="115"/>
      <c r="E11" s="115"/>
      <c r="F11" s="115"/>
      <c r="G11" s="120"/>
      <c r="H11" s="121"/>
      <c r="I11" s="121"/>
      <c r="J11" s="121"/>
      <c r="K11" s="121"/>
      <c r="L11" s="121"/>
      <c r="M11" s="121"/>
      <c r="N11" s="121"/>
      <c r="O11" s="121"/>
      <c r="P11" s="121"/>
      <c r="Q11" s="121"/>
      <c r="R11" s="121"/>
      <c r="S11" s="121"/>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topLeftCell="F1" workbookViewId="0">
      <pane ySplit="1" topLeftCell="A2" activePane="bottomLeft" state="frozen"/>
      <selection/>
      <selection pane="bottomLeft" activeCell="F25" sqref="F25"/>
    </sheetView>
  </sheetViews>
  <sheetFormatPr defaultColWidth="9.14166666666667" defaultRowHeight="14.25" customHeight="1"/>
  <cols>
    <col min="1" max="3" width="11.125" customWidth="1"/>
    <col min="4" max="4" width="24.375" customWidth="1"/>
    <col min="5" max="5" width="27.375" customWidth="1"/>
    <col min="6" max="8" width="29.125" customWidth="1"/>
    <col min="9" max="9" width="14.375" customWidth="1"/>
    <col min="10" max="16" width="11.125" customWidth="1"/>
    <col min="17" max="17" width="18.875" customWidth="1"/>
    <col min="18" max="18" width="15.125" customWidth="1"/>
    <col min="19" max="19" width="17.875" customWidth="1"/>
    <col min="20" max="20" width="11.125"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0"/>
      <c r="B2" s="87"/>
      <c r="C2" s="87"/>
      <c r="D2" s="87"/>
      <c r="E2" s="87"/>
      <c r="F2" s="87"/>
      <c r="G2" s="87"/>
      <c r="H2" s="80"/>
      <c r="I2" s="80"/>
      <c r="J2" s="80"/>
      <c r="K2" s="80"/>
      <c r="L2" s="80"/>
      <c r="M2" s="80"/>
      <c r="N2" s="103"/>
      <c r="O2" s="80"/>
      <c r="P2" s="80"/>
      <c r="Q2" s="87"/>
      <c r="R2" s="80"/>
      <c r="S2" s="111"/>
      <c r="T2" s="111" t="s">
        <v>335</v>
      </c>
    </row>
    <row r="3" ht="41.25" customHeight="1" spans="1:20">
      <c r="A3" s="76" t="str">
        <f>"2025"&amp;"年部门政府购买服务预算表"</f>
        <v>2025年部门政府购买服务预算表</v>
      </c>
      <c r="B3" s="68"/>
      <c r="C3" s="68"/>
      <c r="D3" s="68"/>
      <c r="E3" s="68"/>
      <c r="F3" s="68"/>
      <c r="G3" s="68"/>
      <c r="H3" s="88"/>
      <c r="I3" s="88"/>
      <c r="J3" s="88"/>
      <c r="K3" s="88"/>
      <c r="L3" s="88"/>
      <c r="M3" s="88"/>
      <c r="N3" s="104"/>
      <c r="O3" s="88"/>
      <c r="P3" s="88"/>
      <c r="Q3" s="68"/>
      <c r="R3" s="88"/>
      <c r="S3" s="104"/>
      <c r="T3" s="68"/>
    </row>
    <row r="4" ht="22.5" customHeight="1" spans="1:20">
      <c r="A4" s="77" t="str">
        <f>"单位名称："&amp;"昆明市五华区医疗保险中心"</f>
        <v>单位名称：昆明市五华区医疗保险中心</v>
      </c>
      <c r="B4" s="89"/>
      <c r="C4" s="89"/>
      <c r="D4" s="89"/>
      <c r="E4" s="89"/>
      <c r="F4" s="89"/>
      <c r="G4" s="89"/>
      <c r="H4" s="78"/>
      <c r="I4" s="78"/>
      <c r="J4" s="78"/>
      <c r="K4" s="78"/>
      <c r="L4" s="78"/>
      <c r="M4" s="78"/>
      <c r="N4" s="103"/>
      <c r="O4" s="80"/>
      <c r="P4" s="80"/>
      <c r="Q4" s="87"/>
      <c r="R4" s="80"/>
      <c r="S4" s="112"/>
      <c r="T4" s="111" t="s">
        <v>1</v>
      </c>
    </row>
    <row r="5" ht="24" customHeight="1" spans="1:20">
      <c r="A5" s="10" t="s">
        <v>178</v>
      </c>
      <c r="B5" s="90" t="s">
        <v>179</v>
      </c>
      <c r="C5" s="90" t="s">
        <v>321</v>
      </c>
      <c r="D5" s="90" t="s">
        <v>336</v>
      </c>
      <c r="E5" s="90" t="s">
        <v>337</v>
      </c>
      <c r="F5" s="90" t="s">
        <v>338</v>
      </c>
      <c r="G5" s="90" t="s">
        <v>339</v>
      </c>
      <c r="H5" s="91" t="s">
        <v>340</v>
      </c>
      <c r="I5" s="91" t="s">
        <v>341</v>
      </c>
      <c r="J5" s="105" t="s">
        <v>186</v>
      </c>
      <c r="K5" s="105"/>
      <c r="L5" s="105"/>
      <c r="M5" s="105"/>
      <c r="N5" s="106"/>
      <c r="O5" s="105"/>
      <c r="P5" s="105"/>
      <c r="Q5" s="84"/>
      <c r="R5" s="105"/>
      <c r="S5" s="106"/>
      <c r="T5" s="85"/>
    </row>
    <row r="6" ht="24" customHeight="1" spans="1:20">
      <c r="A6" s="15"/>
      <c r="B6" s="92"/>
      <c r="C6" s="92"/>
      <c r="D6" s="92"/>
      <c r="E6" s="92"/>
      <c r="F6" s="92"/>
      <c r="G6" s="92"/>
      <c r="H6" s="93"/>
      <c r="I6" s="93"/>
      <c r="J6" s="93" t="s">
        <v>55</v>
      </c>
      <c r="K6" s="93" t="s">
        <v>58</v>
      </c>
      <c r="L6" s="93" t="s">
        <v>327</v>
      </c>
      <c r="M6" s="93" t="s">
        <v>328</v>
      </c>
      <c r="N6" s="107" t="s">
        <v>329</v>
      </c>
      <c r="O6" s="108" t="s">
        <v>330</v>
      </c>
      <c r="P6" s="108"/>
      <c r="Q6" s="113"/>
      <c r="R6" s="108"/>
      <c r="S6" s="114"/>
      <c r="T6" s="94"/>
    </row>
    <row r="7" ht="54" customHeight="1" spans="1:20">
      <c r="A7" s="18"/>
      <c r="B7" s="94"/>
      <c r="C7" s="94"/>
      <c r="D7" s="94"/>
      <c r="E7" s="94"/>
      <c r="F7" s="94"/>
      <c r="G7" s="94"/>
      <c r="H7" s="95"/>
      <c r="I7" s="95"/>
      <c r="J7" s="95"/>
      <c r="K7" s="95" t="s">
        <v>57</v>
      </c>
      <c r="L7" s="95"/>
      <c r="M7" s="95"/>
      <c r="N7" s="109"/>
      <c r="O7" s="95" t="s">
        <v>57</v>
      </c>
      <c r="P7" s="95" t="s">
        <v>64</v>
      </c>
      <c r="Q7" s="94" t="s">
        <v>65</v>
      </c>
      <c r="R7" s="95" t="s">
        <v>66</v>
      </c>
      <c r="S7" s="109" t="s">
        <v>67</v>
      </c>
      <c r="T7" s="94" t="s">
        <v>68</v>
      </c>
    </row>
    <row r="8" ht="17.25" customHeight="1" spans="1:20">
      <c r="A8" s="19">
        <v>1</v>
      </c>
      <c r="B8" s="94">
        <v>2</v>
      </c>
      <c r="C8" s="19">
        <v>3</v>
      </c>
      <c r="D8" s="19">
        <v>4</v>
      </c>
      <c r="E8" s="94">
        <v>5</v>
      </c>
      <c r="F8" s="19">
        <v>6</v>
      </c>
      <c r="G8" s="19">
        <v>7</v>
      </c>
      <c r="H8" s="94">
        <v>8</v>
      </c>
      <c r="I8" s="19">
        <v>9</v>
      </c>
      <c r="J8" s="19">
        <v>10</v>
      </c>
      <c r="K8" s="94">
        <v>11</v>
      </c>
      <c r="L8" s="19">
        <v>12</v>
      </c>
      <c r="M8" s="19">
        <v>13</v>
      </c>
      <c r="N8" s="94">
        <v>14</v>
      </c>
      <c r="O8" s="19">
        <v>15</v>
      </c>
      <c r="P8" s="19">
        <v>16</v>
      </c>
      <c r="Q8" s="94">
        <v>17</v>
      </c>
      <c r="R8" s="19">
        <v>18</v>
      </c>
      <c r="S8" s="19">
        <v>19</v>
      </c>
      <c r="T8" s="19">
        <v>20</v>
      </c>
    </row>
    <row r="9" ht="21" customHeight="1" spans="1:20">
      <c r="A9" s="96"/>
      <c r="B9" s="97"/>
      <c r="C9" s="97"/>
      <c r="D9" s="97"/>
      <c r="E9" s="97"/>
      <c r="F9" s="97"/>
      <c r="G9" s="97"/>
      <c r="H9" s="98"/>
      <c r="I9" s="98"/>
      <c r="J9" s="83"/>
      <c r="K9" s="83"/>
      <c r="L9" s="83"/>
      <c r="M9" s="83"/>
      <c r="N9" s="83"/>
      <c r="O9" s="83"/>
      <c r="P9" s="83"/>
      <c r="Q9" s="83"/>
      <c r="R9" s="83"/>
      <c r="S9" s="83"/>
      <c r="T9" s="83"/>
    </row>
    <row r="10" ht="21" customHeight="1" spans="1:20">
      <c r="A10" s="99" t="s">
        <v>168</v>
      </c>
      <c r="B10" s="100"/>
      <c r="C10" s="100"/>
      <c r="D10" s="100"/>
      <c r="E10" s="100"/>
      <c r="F10" s="100"/>
      <c r="G10" s="100"/>
      <c r="H10" s="101"/>
      <c r="I10" s="110"/>
      <c r="J10" s="83"/>
      <c r="K10" s="83"/>
      <c r="L10" s="83"/>
      <c r="M10" s="83"/>
      <c r="N10" s="83"/>
      <c r="O10" s="83"/>
      <c r="P10" s="83"/>
      <c r="Q10" s="83"/>
      <c r="R10" s="83"/>
      <c r="S10" s="83"/>
      <c r="T10" s="83"/>
    </row>
    <row r="11" customHeight="1" spans="1:6">
      <c r="A11" s="102" t="s">
        <v>342</v>
      </c>
      <c r="B11" s="102"/>
      <c r="C11" s="102"/>
      <c r="D11" s="102"/>
      <c r="E11" s="102"/>
      <c r="F11" s="102"/>
    </row>
  </sheetData>
  <mergeCells count="20">
    <mergeCell ref="A3:T3"/>
    <mergeCell ref="A4:I4"/>
    <mergeCell ref="J5:T5"/>
    <mergeCell ref="O6:T6"/>
    <mergeCell ref="A10:I10"/>
    <mergeCell ref="A11:F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topLeftCell="F1" workbookViewId="0">
      <pane ySplit="1" topLeftCell="A2" activePane="bottomLeft" state="frozen"/>
      <selection/>
      <selection pane="bottomLeft" activeCell="X4" sqref="X4"/>
    </sheetView>
  </sheetViews>
  <sheetFormatPr defaultColWidth="9.14166666666667" defaultRowHeight="14.25" customHeight="1"/>
  <cols>
    <col min="1" max="1" width="15.125" customWidth="1"/>
    <col min="2" max="2" width="11.625" customWidth="1"/>
    <col min="3" max="3" width="14.625" customWidth="1"/>
    <col min="4" max="17" width="11.625" customWidth="1"/>
    <col min="18" max="18" width="14.75" customWidth="1"/>
    <col min="19" max="19" width="15.25" customWidth="1"/>
    <col min="20" max="23" width="11.625" customWidth="1"/>
    <col min="24" max="24" width="15"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5"/>
      <c r="W2" s="3"/>
      <c r="X2" s="3" t="s">
        <v>343</v>
      </c>
    </row>
    <row r="3" ht="41.25" customHeight="1" spans="1:24">
      <c r="A3" s="76" t="str">
        <f>"2025"&amp;"年区对下转移支付预算表"</f>
        <v>2025年区对下转移支付预算表</v>
      </c>
      <c r="B3" s="4"/>
      <c r="C3" s="4"/>
      <c r="D3" s="4"/>
      <c r="E3" s="4"/>
      <c r="F3" s="4"/>
      <c r="G3" s="4"/>
      <c r="H3" s="4"/>
      <c r="I3" s="4"/>
      <c r="J3" s="4"/>
      <c r="K3" s="4"/>
      <c r="L3" s="4"/>
      <c r="M3" s="4"/>
      <c r="N3" s="4"/>
      <c r="O3" s="4"/>
      <c r="P3" s="4"/>
      <c r="Q3" s="4"/>
      <c r="R3" s="4"/>
      <c r="S3" s="4"/>
      <c r="T3" s="4"/>
      <c r="U3" s="4"/>
      <c r="V3" s="4"/>
      <c r="W3" s="68"/>
      <c r="X3" s="68"/>
    </row>
    <row r="4" ht="18" customHeight="1" spans="1:24">
      <c r="A4" s="77" t="str">
        <f>"单位名称："&amp;"昆明市五华区医疗保险中心"</f>
        <v>单位名称：昆明市五华区医疗保险中心</v>
      </c>
      <c r="B4" s="78"/>
      <c r="C4" s="78"/>
      <c r="D4" s="79"/>
      <c r="E4" s="80"/>
      <c r="F4" s="80"/>
      <c r="G4" s="80"/>
      <c r="H4" s="80"/>
      <c r="I4" s="80"/>
      <c r="W4" s="8"/>
      <c r="X4" s="74" t="s">
        <v>1</v>
      </c>
    </row>
    <row r="5" ht="19.5" customHeight="1" spans="1:24">
      <c r="A5" s="28" t="s">
        <v>344</v>
      </c>
      <c r="B5" s="11" t="s">
        <v>186</v>
      </c>
      <c r="C5" s="12"/>
      <c r="D5" s="12"/>
      <c r="E5" s="11" t="s">
        <v>345</v>
      </c>
      <c r="F5" s="12"/>
      <c r="G5" s="12"/>
      <c r="H5" s="12"/>
      <c r="I5" s="12"/>
      <c r="J5" s="12"/>
      <c r="K5" s="12"/>
      <c r="L5" s="12"/>
      <c r="M5" s="12"/>
      <c r="N5" s="12"/>
      <c r="O5" s="12"/>
      <c r="P5" s="12"/>
      <c r="Q5" s="12"/>
      <c r="R5" s="12"/>
      <c r="S5" s="12"/>
      <c r="T5" s="12"/>
      <c r="U5" s="12"/>
      <c r="V5" s="12"/>
      <c r="W5" s="84"/>
      <c r="X5" s="85"/>
    </row>
    <row r="6" ht="40.5" customHeight="1" spans="1:24">
      <c r="A6" s="19"/>
      <c r="B6" s="29" t="s">
        <v>55</v>
      </c>
      <c r="C6" s="10" t="s">
        <v>58</v>
      </c>
      <c r="D6" s="81" t="s">
        <v>327</v>
      </c>
      <c r="E6" s="50" t="s">
        <v>346</v>
      </c>
      <c r="F6" s="50" t="s">
        <v>347</v>
      </c>
      <c r="G6" s="50" t="s">
        <v>348</v>
      </c>
      <c r="H6" s="50" t="s">
        <v>349</v>
      </c>
      <c r="I6" s="50" t="s">
        <v>350</v>
      </c>
      <c r="J6" s="50" t="s">
        <v>351</v>
      </c>
      <c r="K6" s="50" t="s">
        <v>352</v>
      </c>
      <c r="L6" s="50" t="s">
        <v>353</v>
      </c>
      <c r="M6" s="50" t="s">
        <v>354</v>
      </c>
      <c r="N6" s="50" t="s">
        <v>355</v>
      </c>
      <c r="O6" s="50" t="s">
        <v>356</v>
      </c>
      <c r="P6" s="50" t="s">
        <v>357</v>
      </c>
      <c r="Q6" s="50" t="s">
        <v>358</v>
      </c>
      <c r="R6" s="50" t="s">
        <v>359</v>
      </c>
      <c r="S6" s="50" t="s">
        <v>360</v>
      </c>
      <c r="T6" s="50" t="s">
        <v>361</v>
      </c>
      <c r="U6" s="50" t="s">
        <v>362</v>
      </c>
      <c r="V6" s="50" t="s">
        <v>363</v>
      </c>
      <c r="W6" s="50" t="s">
        <v>364</v>
      </c>
      <c r="X6" s="86" t="s">
        <v>365</v>
      </c>
    </row>
    <row r="7" ht="19.5" customHeight="1" spans="1:24">
      <c r="A7" s="20">
        <v>1</v>
      </c>
      <c r="B7" s="20">
        <v>2</v>
      </c>
      <c r="C7" s="20">
        <v>3</v>
      </c>
      <c r="D7" s="82">
        <v>4</v>
      </c>
      <c r="E7" s="38">
        <v>5</v>
      </c>
      <c r="F7" s="20">
        <v>6</v>
      </c>
      <c r="G7" s="20">
        <v>7</v>
      </c>
      <c r="H7" s="82">
        <v>8</v>
      </c>
      <c r="I7" s="20">
        <v>9</v>
      </c>
      <c r="J7" s="20">
        <v>10</v>
      </c>
      <c r="K7" s="20">
        <v>11</v>
      </c>
      <c r="L7" s="82">
        <v>12</v>
      </c>
      <c r="M7" s="20">
        <v>13</v>
      </c>
      <c r="N7" s="20">
        <v>14</v>
      </c>
      <c r="O7" s="20">
        <v>15</v>
      </c>
      <c r="P7" s="82">
        <v>16</v>
      </c>
      <c r="Q7" s="20">
        <v>17</v>
      </c>
      <c r="R7" s="20">
        <v>18</v>
      </c>
      <c r="S7" s="20">
        <v>19</v>
      </c>
      <c r="T7" s="82">
        <v>20</v>
      </c>
      <c r="U7" s="82">
        <v>21</v>
      </c>
      <c r="V7" s="82">
        <v>22</v>
      </c>
      <c r="W7" s="38">
        <v>23</v>
      </c>
      <c r="X7" s="38">
        <v>24</v>
      </c>
    </row>
    <row r="8" ht="19.5" customHeight="1" spans="1:24">
      <c r="A8" s="30"/>
      <c r="B8" s="83"/>
      <c r="C8" s="83"/>
      <c r="D8" s="83"/>
      <c r="E8" s="83"/>
      <c r="F8" s="83"/>
      <c r="G8" s="83"/>
      <c r="H8" s="83"/>
      <c r="I8" s="83"/>
      <c r="J8" s="83"/>
      <c r="K8" s="83"/>
      <c r="L8" s="83"/>
      <c r="M8" s="83"/>
      <c r="N8" s="83"/>
      <c r="O8" s="83"/>
      <c r="P8" s="83"/>
      <c r="Q8" s="83"/>
      <c r="R8" s="83"/>
      <c r="S8" s="83"/>
      <c r="T8" s="83"/>
      <c r="U8" s="83"/>
      <c r="V8" s="83"/>
      <c r="W8" s="83"/>
      <c r="X8" s="83"/>
    </row>
    <row r="9" ht="19.5" customHeight="1" spans="1:24">
      <c r="A9" s="71"/>
      <c r="B9" s="83"/>
      <c r="C9" s="83"/>
      <c r="D9" s="83"/>
      <c r="E9" s="83"/>
      <c r="F9" s="83"/>
      <c r="G9" s="83"/>
      <c r="H9" s="83"/>
      <c r="I9" s="83"/>
      <c r="J9" s="83"/>
      <c r="K9" s="83"/>
      <c r="L9" s="83"/>
      <c r="M9" s="83"/>
      <c r="N9" s="83"/>
      <c r="O9" s="83"/>
      <c r="P9" s="83"/>
      <c r="Q9" s="83"/>
      <c r="R9" s="83"/>
      <c r="S9" s="83"/>
      <c r="T9" s="83"/>
      <c r="U9" s="83"/>
      <c r="V9" s="83"/>
      <c r="W9" s="83"/>
      <c r="X9" s="83"/>
    </row>
    <row r="10" customHeight="1" spans="1:6">
      <c r="A10" s="73" t="s">
        <v>366</v>
      </c>
      <c r="B10" s="73"/>
      <c r="C10" s="73"/>
      <c r="D10" s="73"/>
      <c r="E10" s="73"/>
      <c r="F10" s="73"/>
    </row>
  </sheetData>
  <mergeCells count="6">
    <mergeCell ref="A3:X3"/>
    <mergeCell ref="A4:I4"/>
    <mergeCell ref="B5:D5"/>
    <mergeCell ref="E5:X5"/>
    <mergeCell ref="A10:F10"/>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O11" sqref="O11"/>
    </sheetView>
  </sheetViews>
  <sheetFormatPr defaultColWidth="9.14166666666667" defaultRowHeight="12" customHeight="1"/>
  <cols>
    <col min="1" max="1" width="23" customWidth="1"/>
    <col min="2" max="2" width="25.375" customWidth="1"/>
    <col min="3" max="10" width="15.75" customWidth="1"/>
  </cols>
  <sheetData>
    <row r="1" customHeight="1" spans="1:10">
      <c r="A1" s="1"/>
      <c r="B1" s="1"/>
      <c r="C1" s="1"/>
      <c r="D1" s="1"/>
      <c r="E1" s="1"/>
      <c r="F1" s="1"/>
      <c r="G1" s="1"/>
      <c r="H1" s="1"/>
      <c r="I1" s="1"/>
      <c r="J1" s="1"/>
    </row>
    <row r="2" ht="16.5" customHeight="1" spans="10:10">
      <c r="J2" s="3" t="s">
        <v>367</v>
      </c>
    </row>
    <row r="3" ht="41.25" customHeight="1" spans="1:10">
      <c r="A3" s="67" t="str">
        <f>"2025"&amp;"年对下转移支付绩效目标表"</f>
        <v>2025年对下转移支付绩效目标表</v>
      </c>
      <c r="B3" s="4"/>
      <c r="C3" s="4"/>
      <c r="D3" s="4"/>
      <c r="E3" s="4"/>
      <c r="F3" s="68"/>
      <c r="G3" s="4"/>
      <c r="H3" s="68"/>
      <c r="I3" s="68"/>
      <c r="J3" s="4"/>
    </row>
    <row r="4" ht="17.25" customHeight="1" spans="1:10">
      <c r="A4" s="5" t="str">
        <f>"单位名称："&amp;"昆明市五华区医疗保险中心"</f>
        <v>单位名称：昆明市五华区医疗保险中心</v>
      </c>
      <c r="J4" s="74" t="s">
        <v>1</v>
      </c>
    </row>
    <row r="5" ht="44.25" customHeight="1" spans="1:10">
      <c r="A5" s="69" t="s">
        <v>344</v>
      </c>
      <c r="B5" s="69" t="s">
        <v>262</v>
      </c>
      <c r="C5" s="69" t="s">
        <v>263</v>
      </c>
      <c r="D5" s="69" t="s">
        <v>264</v>
      </c>
      <c r="E5" s="69" t="s">
        <v>265</v>
      </c>
      <c r="F5" s="70" t="s">
        <v>266</v>
      </c>
      <c r="G5" s="69" t="s">
        <v>267</v>
      </c>
      <c r="H5" s="70" t="s">
        <v>268</v>
      </c>
      <c r="I5" s="70" t="s">
        <v>269</v>
      </c>
      <c r="J5" s="69" t="s">
        <v>270</v>
      </c>
    </row>
    <row r="6" ht="14.25" customHeight="1" spans="1:10">
      <c r="A6" s="69">
        <v>1</v>
      </c>
      <c r="B6" s="69">
        <v>2</v>
      </c>
      <c r="C6" s="69">
        <v>3</v>
      </c>
      <c r="D6" s="69">
        <v>4</v>
      </c>
      <c r="E6" s="69">
        <v>5</v>
      </c>
      <c r="F6" s="70">
        <v>6</v>
      </c>
      <c r="G6" s="69">
        <v>7</v>
      </c>
      <c r="H6" s="70">
        <v>8</v>
      </c>
      <c r="I6" s="70">
        <v>9</v>
      </c>
      <c r="J6" s="69">
        <v>10</v>
      </c>
    </row>
    <row r="7" ht="42" customHeight="1" spans="1:10">
      <c r="A7" s="30"/>
      <c r="B7" s="71"/>
      <c r="C7" s="71"/>
      <c r="D7" s="71"/>
      <c r="E7" s="56"/>
      <c r="F7" s="72"/>
      <c r="G7" s="56"/>
      <c r="H7" s="72"/>
      <c r="I7" s="72"/>
      <c r="J7" s="56"/>
    </row>
    <row r="8" ht="42" customHeight="1" spans="1:10">
      <c r="A8" s="30"/>
      <c r="B8" s="21"/>
      <c r="C8" s="21"/>
      <c r="D8" s="21"/>
      <c r="E8" s="30"/>
      <c r="F8" s="21"/>
      <c r="G8" s="30"/>
      <c r="H8" s="21"/>
      <c r="I8" s="21"/>
      <c r="J8" s="30"/>
    </row>
    <row r="9" customHeight="1" spans="1:6">
      <c r="A9" s="73" t="s">
        <v>368</v>
      </c>
      <c r="B9" s="73"/>
      <c r="C9" s="73"/>
      <c r="D9" s="73"/>
      <c r="E9" s="73"/>
      <c r="F9" s="73"/>
    </row>
  </sheetData>
  <mergeCells count="3">
    <mergeCell ref="A3:J3"/>
    <mergeCell ref="A4:H4"/>
    <mergeCell ref="A9:F9"/>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H10"/>
    </sheetView>
  </sheetViews>
  <sheetFormatPr defaultColWidth="10.425" defaultRowHeight="14.25" customHeight="1"/>
  <cols>
    <col min="1" max="9" width="20.25" customWidth="1"/>
  </cols>
  <sheetData>
    <row r="1" customHeight="1" spans="1:9">
      <c r="A1" s="1"/>
      <c r="B1" s="1"/>
      <c r="C1" s="1"/>
      <c r="D1" s="1"/>
      <c r="E1" s="1"/>
      <c r="F1" s="1"/>
      <c r="G1" s="1"/>
      <c r="H1" s="1"/>
      <c r="I1" s="1"/>
    </row>
    <row r="2" customHeight="1" spans="1:9">
      <c r="A2" s="40" t="s">
        <v>369</v>
      </c>
      <c r="B2" s="41"/>
      <c r="C2" s="41"/>
      <c r="D2" s="42"/>
      <c r="E2" s="42"/>
      <c r="F2" s="42"/>
      <c r="G2" s="41"/>
      <c r="H2" s="41"/>
      <c r="I2" s="42"/>
    </row>
    <row r="3" ht="41.25" customHeight="1" spans="1:9">
      <c r="A3" s="43" t="str">
        <f>"2025"&amp;"年新增资产配置预算表"</f>
        <v>2025年新增资产配置预算表</v>
      </c>
      <c r="B3" s="44"/>
      <c r="C3" s="44"/>
      <c r="D3" s="45"/>
      <c r="E3" s="45"/>
      <c r="F3" s="45"/>
      <c r="G3" s="44"/>
      <c r="H3" s="44"/>
      <c r="I3" s="45"/>
    </row>
    <row r="4" customHeight="1" spans="1:9">
      <c r="A4" s="46" t="str">
        <f>"单位名称："&amp;"昆明市五华区医疗保险中心"</f>
        <v>单位名称：昆明市五华区医疗保险中心</v>
      </c>
      <c r="B4" s="47"/>
      <c r="C4" s="47"/>
      <c r="D4" s="48"/>
      <c r="F4" s="45"/>
      <c r="G4" s="44"/>
      <c r="H4" s="44"/>
      <c r="I4" s="66" t="s">
        <v>1</v>
      </c>
    </row>
    <row r="5" ht="28.5" customHeight="1" spans="1:9">
      <c r="A5" s="49" t="s">
        <v>178</v>
      </c>
      <c r="B5" s="50" t="s">
        <v>179</v>
      </c>
      <c r="C5" s="51" t="s">
        <v>370</v>
      </c>
      <c r="D5" s="49" t="s">
        <v>371</v>
      </c>
      <c r="E5" s="49" t="s">
        <v>372</v>
      </c>
      <c r="F5" s="49" t="s">
        <v>373</v>
      </c>
      <c r="G5" s="50" t="s">
        <v>374</v>
      </c>
      <c r="H5" s="38"/>
      <c r="I5" s="49"/>
    </row>
    <row r="6" ht="21" customHeight="1" spans="1:9">
      <c r="A6" s="51"/>
      <c r="B6" s="52"/>
      <c r="C6" s="52"/>
      <c r="D6" s="53"/>
      <c r="E6" s="52"/>
      <c r="F6" s="52"/>
      <c r="G6" s="50" t="s">
        <v>325</v>
      </c>
      <c r="H6" s="50" t="s">
        <v>375</v>
      </c>
      <c r="I6" s="50" t="s">
        <v>376</v>
      </c>
    </row>
    <row r="7" ht="17.25" customHeight="1" spans="1:9">
      <c r="A7" s="54" t="s">
        <v>83</v>
      </c>
      <c r="B7" s="55" t="s">
        <v>84</v>
      </c>
      <c r="C7" s="54" t="s">
        <v>85</v>
      </c>
      <c r="D7" s="56" t="s">
        <v>86</v>
      </c>
      <c r="E7" s="54" t="s">
        <v>87</v>
      </c>
      <c r="F7" s="55" t="s">
        <v>88</v>
      </c>
      <c r="G7" s="57" t="s">
        <v>89</v>
      </c>
      <c r="H7" s="56" t="s">
        <v>90</v>
      </c>
      <c r="I7" s="56">
        <v>9</v>
      </c>
    </row>
    <row r="8" ht="19.5" customHeight="1" spans="1:9">
      <c r="A8" s="58"/>
      <c r="B8" s="32"/>
      <c r="C8" s="32"/>
      <c r="D8" s="30"/>
      <c r="E8" s="21"/>
      <c r="F8" s="57"/>
      <c r="G8" s="59"/>
      <c r="H8" s="60"/>
      <c r="I8" s="60"/>
    </row>
    <row r="9" ht="19.5" customHeight="1" spans="1:9">
      <c r="A9" s="61" t="s">
        <v>55</v>
      </c>
      <c r="B9" s="62"/>
      <c r="C9" s="62"/>
      <c r="D9" s="63"/>
      <c r="E9" s="64"/>
      <c r="F9" s="64"/>
      <c r="G9" s="59"/>
      <c r="H9" s="60"/>
      <c r="I9" s="60"/>
    </row>
    <row r="10" customHeight="1" spans="1:8">
      <c r="A10" s="65" t="s">
        <v>377</v>
      </c>
      <c r="B10" s="65"/>
      <c r="C10" s="65"/>
      <c r="D10" s="65"/>
      <c r="E10" s="65"/>
      <c r="F10" s="65"/>
      <c r="G10" s="65"/>
      <c r="H10" s="65"/>
    </row>
  </sheetData>
  <mergeCells count="12">
    <mergeCell ref="A2:I2"/>
    <mergeCell ref="A3:I3"/>
    <mergeCell ref="A4:C4"/>
    <mergeCell ref="G5:I5"/>
    <mergeCell ref="A9:F9"/>
    <mergeCell ref="A10:H10"/>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N17" sqref="N17"/>
    </sheetView>
  </sheetViews>
  <sheetFormatPr defaultColWidth="9.14166666666667" defaultRowHeight="14.25" customHeight="1"/>
  <cols>
    <col min="1" max="11" width="17" customWidth="1"/>
  </cols>
  <sheetData>
    <row r="1" customHeight="1" spans="1:11">
      <c r="A1" s="1"/>
      <c r="B1" s="1"/>
      <c r="C1" s="1"/>
      <c r="D1" s="1"/>
      <c r="E1" s="1"/>
      <c r="F1" s="1"/>
      <c r="G1" s="1"/>
      <c r="H1" s="1"/>
      <c r="I1" s="1"/>
      <c r="J1" s="1"/>
      <c r="K1" s="1"/>
    </row>
    <row r="2" customHeight="1" spans="4:11">
      <c r="D2" s="2"/>
      <c r="E2" s="2"/>
      <c r="F2" s="2"/>
      <c r="G2" s="2"/>
      <c r="K2" s="3" t="s">
        <v>378</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"单位名称："&amp;"昆明市五华区医疗保险中心"</f>
        <v>单位名称：昆明市五华区医疗保险中心</v>
      </c>
      <c r="B4" s="6"/>
      <c r="C4" s="6"/>
      <c r="D4" s="6"/>
      <c r="E4" s="6"/>
      <c r="F4" s="6"/>
      <c r="G4" s="6"/>
      <c r="H4" s="7"/>
      <c r="I4" s="7"/>
      <c r="J4" s="7"/>
      <c r="K4" s="8" t="s">
        <v>1</v>
      </c>
    </row>
    <row r="5" ht="21.75" customHeight="1" spans="1:11">
      <c r="A5" s="9" t="s">
        <v>250</v>
      </c>
      <c r="B5" s="9" t="s">
        <v>181</v>
      </c>
      <c r="C5" s="9" t="s">
        <v>251</v>
      </c>
      <c r="D5" s="10" t="s">
        <v>182</v>
      </c>
      <c r="E5" s="10" t="s">
        <v>183</v>
      </c>
      <c r="F5" s="10" t="s">
        <v>252</v>
      </c>
      <c r="G5" s="10" t="s">
        <v>253</v>
      </c>
      <c r="H5" s="28" t="s">
        <v>55</v>
      </c>
      <c r="I5" s="11" t="s">
        <v>379</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8">
        <v>10</v>
      </c>
      <c r="K8" s="38">
        <v>11</v>
      </c>
    </row>
    <row r="9" ht="18.75" customHeight="1" spans="1:11">
      <c r="A9" s="30"/>
      <c r="B9" s="21"/>
      <c r="C9" s="30"/>
      <c r="D9" s="30"/>
      <c r="E9" s="30"/>
      <c r="F9" s="30"/>
      <c r="G9" s="30"/>
      <c r="H9" s="31"/>
      <c r="I9" s="39"/>
      <c r="J9" s="39"/>
      <c r="K9" s="31"/>
    </row>
    <row r="10" ht="18.75" customHeight="1" spans="1:11">
      <c r="A10" s="32"/>
      <c r="B10" s="21"/>
      <c r="C10" s="21"/>
      <c r="D10" s="21"/>
      <c r="E10" s="21"/>
      <c r="F10" s="21"/>
      <c r="G10" s="21"/>
      <c r="H10" s="23"/>
      <c r="I10" s="23"/>
      <c r="J10" s="23"/>
      <c r="K10" s="31"/>
    </row>
    <row r="11" ht="18.75" customHeight="1" spans="1:11">
      <c r="A11" s="33" t="s">
        <v>168</v>
      </c>
      <c r="B11" s="34"/>
      <c r="C11" s="34"/>
      <c r="D11" s="34"/>
      <c r="E11" s="34"/>
      <c r="F11" s="34"/>
      <c r="G11" s="35"/>
      <c r="H11" s="23"/>
      <c r="I11" s="23"/>
      <c r="J11" s="23"/>
      <c r="K11" s="31"/>
    </row>
    <row r="12" customHeight="1" spans="1:11">
      <c r="A12" s="36" t="s">
        <v>380</v>
      </c>
      <c r="B12" s="37"/>
      <c r="C12" s="37"/>
      <c r="D12" s="37"/>
      <c r="E12" s="37"/>
      <c r="F12" s="37"/>
      <c r="G12" s="37"/>
      <c r="H12" s="37"/>
      <c r="I12" s="37"/>
      <c r="J12" s="37"/>
      <c r="K12" s="37"/>
    </row>
  </sheetData>
  <mergeCells count="16">
    <mergeCell ref="A3:K3"/>
    <mergeCell ref="A4:G4"/>
    <mergeCell ref="I5:K5"/>
    <mergeCell ref="A11:G11"/>
    <mergeCell ref="A12:K12"/>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pane ySplit="1" topLeftCell="A2" activePane="bottomLeft" state="frozen"/>
      <selection/>
      <selection pane="bottomLeft" activeCell="L8" sqref="L8"/>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381</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"单位名称："&amp;"昆明市五华区医疗保险中心"</f>
        <v>单位名称：昆明市五华区医疗保险中心</v>
      </c>
      <c r="B4" s="6"/>
      <c r="C4" s="6"/>
      <c r="D4" s="6"/>
      <c r="E4" s="7"/>
      <c r="F4" s="7"/>
      <c r="G4" s="8" t="s">
        <v>1</v>
      </c>
    </row>
    <row r="5" ht="21.75" customHeight="1" spans="1:7">
      <c r="A5" s="9" t="s">
        <v>251</v>
      </c>
      <c r="B5" s="9" t="s">
        <v>250</v>
      </c>
      <c r="C5" s="9" t="s">
        <v>181</v>
      </c>
      <c r="D5" s="10" t="s">
        <v>382</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8008243.98</v>
      </c>
      <c r="F9" s="23">
        <v>8008243.98</v>
      </c>
      <c r="G9" s="23">
        <v>8008243.98</v>
      </c>
    </row>
    <row r="10" ht="18.75" customHeight="1" spans="1:7">
      <c r="A10" s="21"/>
      <c r="B10" s="21" t="s">
        <v>383</v>
      </c>
      <c r="C10" s="21" t="s">
        <v>257</v>
      </c>
      <c r="D10" s="21" t="s">
        <v>384</v>
      </c>
      <c r="E10" s="23">
        <v>40000</v>
      </c>
      <c r="F10" s="23">
        <v>40000</v>
      </c>
      <c r="G10" s="23">
        <v>40000</v>
      </c>
    </row>
    <row r="11" ht="18.75" customHeight="1" spans="1:7">
      <c r="A11" s="24"/>
      <c r="B11" s="21" t="s">
        <v>385</v>
      </c>
      <c r="C11" s="21" t="s">
        <v>260</v>
      </c>
      <c r="D11" s="21" t="s">
        <v>384</v>
      </c>
      <c r="E11" s="23">
        <v>7968243.98</v>
      </c>
      <c r="F11" s="23">
        <v>7968243.98</v>
      </c>
      <c r="G11" s="23">
        <v>7968243.98</v>
      </c>
    </row>
    <row r="12" ht="18.75" customHeight="1" spans="1:7">
      <c r="A12" s="25" t="s">
        <v>55</v>
      </c>
      <c r="B12" s="26" t="s">
        <v>386</v>
      </c>
      <c r="C12" s="26"/>
      <c r="D12" s="27"/>
      <c r="E12" s="23">
        <v>8008243.98</v>
      </c>
      <c r="F12" s="23">
        <v>8008243.98</v>
      </c>
      <c r="G12" s="23">
        <v>8008243.98</v>
      </c>
    </row>
  </sheetData>
  <mergeCells count="11">
    <mergeCell ref="A3:G3"/>
    <mergeCell ref="A4:D4"/>
    <mergeCell ref="E5:G5"/>
    <mergeCell ref="A12:D12"/>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topLeftCell="D1" workbookViewId="0">
      <pane ySplit="1" topLeftCell="A2" activePane="bottomLeft" state="frozen"/>
      <selection/>
      <selection pane="bottomLeft" activeCell="M21" sqref="M21"/>
    </sheetView>
  </sheetViews>
  <sheetFormatPr defaultColWidth="8.575" defaultRowHeight="12.75" customHeight="1"/>
  <cols>
    <col min="1" max="1" width="15.8916666666667" customWidth="1"/>
    <col min="2" max="2" width="35" customWidth="1"/>
    <col min="3" max="5" width="22" customWidth="1"/>
    <col min="6" max="6" width="12.375" customWidth="1"/>
    <col min="7" max="7" width="13.875" customWidth="1"/>
    <col min="8" max="8" width="15.25" customWidth="1"/>
    <col min="9" max="9" width="9.625" customWidth="1"/>
    <col min="10" max="12" width="12.375" customWidth="1"/>
    <col min="13" max="13" width="14" customWidth="1"/>
    <col min="14" max="16" width="12.375" customWidth="1"/>
    <col min="17" max="17" width="15.75" customWidth="1"/>
    <col min="18" max="18" width="15.875" customWidth="1"/>
    <col min="19" max="19" width="16.375" customWidth="1"/>
  </cols>
  <sheetData>
    <row r="1" customHeight="1" spans="1:19">
      <c r="A1" s="1"/>
      <c r="B1" s="1"/>
      <c r="C1" s="1"/>
      <c r="D1" s="1"/>
      <c r="E1" s="1"/>
      <c r="F1" s="1"/>
      <c r="G1" s="1"/>
      <c r="H1" s="1"/>
      <c r="I1" s="1"/>
      <c r="J1" s="1"/>
      <c r="K1" s="1"/>
      <c r="L1" s="1"/>
      <c r="M1" s="1"/>
      <c r="N1" s="1"/>
      <c r="O1" s="1"/>
      <c r="P1" s="1"/>
      <c r="Q1" s="1"/>
      <c r="R1" s="1"/>
      <c r="S1" s="1"/>
    </row>
    <row r="2" ht="17.25" customHeight="1" spans="1:1">
      <c r="A2" s="66" t="s">
        <v>52</v>
      </c>
    </row>
    <row r="3" ht="41.25" customHeight="1" spans="1:1">
      <c r="A3" s="43" t="str">
        <f>"2025"&amp;"年部门收入预算表"</f>
        <v>2025年部门收入预算表</v>
      </c>
    </row>
    <row r="4" ht="17.25" customHeight="1" spans="1:19">
      <c r="A4" s="46" t="str">
        <f>"单位名称："&amp;"昆明市五华区医疗保险中心"</f>
        <v>单位名称：昆明市五华区医疗保险中心</v>
      </c>
      <c r="S4" s="48" t="s">
        <v>1</v>
      </c>
    </row>
    <row r="5" ht="21.75" customHeight="1" spans="1:19">
      <c r="A5" s="187" t="s">
        <v>53</v>
      </c>
      <c r="B5" s="188" t="s">
        <v>54</v>
      </c>
      <c r="C5" s="188" t="s">
        <v>55</v>
      </c>
      <c r="D5" s="189" t="s">
        <v>56</v>
      </c>
      <c r="E5" s="189"/>
      <c r="F5" s="189"/>
      <c r="G5" s="189"/>
      <c r="H5" s="189"/>
      <c r="I5" s="135"/>
      <c r="J5" s="189"/>
      <c r="K5" s="189"/>
      <c r="L5" s="189"/>
      <c r="M5" s="189"/>
      <c r="N5" s="196"/>
      <c r="O5" s="189" t="s">
        <v>45</v>
      </c>
      <c r="P5" s="189"/>
      <c r="Q5" s="189"/>
      <c r="R5" s="189"/>
      <c r="S5" s="196"/>
    </row>
    <row r="6" ht="27" customHeight="1" spans="1:19">
      <c r="A6" s="190"/>
      <c r="B6" s="191"/>
      <c r="C6" s="191"/>
      <c r="D6" s="191" t="s">
        <v>57</v>
      </c>
      <c r="E6" s="191" t="s">
        <v>58</v>
      </c>
      <c r="F6" s="191" t="s">
        <v>59</v>
      </c>
      <c r="G6" s="191" t="s">
        <v>60</v>
      </c>
      <c r="H6" s="191" t="s">
        <v>61</v>
      </c>
      <c r="I6" s="197" t="s">
        <v>62</v>
      </c>
      <c r="J6" s="198"/>
      <c r="K6" s="198"/>
      <c r="L6" s="198"/>
      <c r="M6" s="198"/>
      <c r="N6" s="199"/>
      <c r="O6" s="191" t="s">
        <v>57</v>
      </c>
      <c r="P6" s="191" t="s">
        <v>58</v>
      </c>
      <c r="Q6" s="191" t="s">
        <v>59</v>
      </c>
      <c r="R6" s="191" t="s">
        <v>60</v>
      </c>
      <c r="S6" s="191" t="s">
        <v>63</v>
      </c>
    </row>
    <row r="7" ht="30" customHeight="1" spans="1:19">
      <c r="A7" s="192"/>
      <c r="B7" s="110"/>
      <c r="C7" s="119"/>
      <c r="D7" s="119"/>
      <c r="E7" s="119"/>
      <c r="F7" s="119"/>
      <c r="G7" s="119"/>
      <c r="H7" s="119"/>
      <c r="I7" s="72" t="s">
        <v>57</v>
      </c>
      <c r="J7" s="199" t="s">
        <v>64</v>
      </c>
      <c r="K7" s="199" t="s">
        <v>65</v>
      </c>
      <c r="L7" s="199" t="s">
        <v>66</v>
      </c>
      <c r="M7" s="199" t="s">
        <v>67</v>
      </c>
      <c r="N7" s="199" t="s">
        <v>68</v>
      </c>
      <c r="O7" s="200"/>
      <c r="P7" s="200"/>
      <c r="Q7" s="200"/>
      <c r="R7" s="200"/>
      <c r="S7" s="119"/>
    </row>
    <row r="8" ht="15" customHeight="1" spans="1:19">
      <c r="A8" s="193">
        <v>1</v>
      </c>
      <c r="B8" s="193">
        <v>2</v>
      </c>
      <c r="C8" s="193">
        <v>3</v>
      </c>
      <c r="D8" s="193">
        <v>4</v>
      </c>
      <c r="E8" s="193">
        <v>5</v>
      </c>
      <c r="F8" s="193">
        <v>6</v>
      </c>
      <c r="G8" s="193">
        <v>7</v>
      </c>
      <c r="H8" s="193">
        <v>8</v>
      </c>
      <c r="I8" s="72">
        <v>9</v>
      </c>
      <c r="J8" s="193">
        <v>10</v>
      </c>
      <c r="K8" s="193">
        <v>11</v>
      </c>
      <c r="L8" s="193">
        <v>12</v>
      </c>
      <c r="M8" s="193">
        <v>13</v>
      </c>
      <c r="N8" s="193">
        <v>14</v>
      </c>
      <c r="O8" s="193">
        <v>15</v>
      </c>
      <c r="P8" s="193">
        <v>16</v>
      </c>
      <c r="Q8" s="193">
        <v>17</v>
      </c>
      <c r="R8" s="193">
        <v>18</v>
      </c>
      <c r="S8" s="193">
        <v>19</v>
      </c>
    </row>
    <row r="9" ht="18" customHeight="1" spans="1:19">
      <c r="A9" s="21" t="s">
        <v>69</v>
      </c>
      <c r="B9" s="21" t="s">
        <v>70</v>
      </c>
      <c r="C9" s="83">
        <v>21140533.74</v>
      </c>
      <c r="D9" s="83">
        <v>21140533.74</v>
      </c>
      <c r="E9" s="83">
        <v>21140533.74</v>
      </c>
      <c r="F9" s="83"/>
      <c r="G9" s="83"/>
      <c r="H9" s="83"/>
      <c r="I9" s="83"/>
      <c r="J9" s="83"/>
      <c r="K9" s="83"/>
      <c r="L9" s="83"/>
      <c r="M9" s="83"/>
      <c r="N9" s="83"/>
      <c r="O9" s="83"/>
      <c r="P9" s="83"/>
      <c r="Q9" s="83"/>
      <c r="R9" s="83"/>
      <c r="S9" s="83"/>
    </row>
    <row r="10" ht="18" customHeight="1" spans="1:19">
      <c r="A10" s="194" t="s">
        <v>71</v>
      </c>
      <c r="B10" s="194" t="s">
        <v>70</v>
      </c>
      <c r="C10" s="83">
        <v>21140533.74</v>
      </c>
      <c r="D10" s="83">
        <v>21140533.74</v>
      </c>
      <c r="E10" s="83">
        <v>21140533.74</v>
      </c>
      <c r="F10" s="83"/>
      <c r="G10" s="83"/>
      <c r="H10" s="83"/>
      <c r="I10" s="83"/>
      <c r="J10" s="83"/>
      <c r="K10" s="83"/>
      <c r="L10" s="83"/>
      <c r="M10" s="83"/>
      <c r="N10" s="83"/>
      <c r="O10" s="83"/>
      <c r="P10" s="83"/>
      <c r="Q10" s="83"/>
      <c r="R10" s="83"/>
      <c r="S10" s="83"/>
    </row>
    <row r="11" ht="18" customHeight="1" spans="1:19">
      <c r="A11" s="51" t="s">
        <v>55</v>
      </c>
      <c r="B11" s="195"/>
      <c r="C11" s="83">
        <v>21140533.74</v>
      </c>
      <c r="D11" s="83">
        <v>21140533.74</v>
      </c>
      <c r="E11" s="83">
        <v>21140533.74</v>
      </c>
      <c r="F11" s="83"/>
      <c r="G11" s="83"/>
      <c r="H11" s="83"/>
      <c r="I11" s="83"/>
      <c r="J11" s="83"/>
      <c r="K11" s="83"/>
      <c r="L11" s="83"/>
      <c r="M11" s="83"/>
      <c r="N11" s="83"/>
      <c r="O11" s="83"/>
      <c r="P11" s="83"/>
      <c r="Q11" s="83"/>
      <c r="R11" s="83"/>
      <c r="S11" s="83"/>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4"/>
  <sheetViews>
    <sheetView showGridLines="0" showZeros="0" workbookViewId="0">
      <pane ySplit="1" topLeftCell="A6" activePane="bottomLeft" state="frozen"/>
      <selection/>
      <selection pane="bottomLeft" activeCell="H16" sqref="H16"/>
    </sheetView>
  </sheetViews>
  <sheetFormatPr defaultColWidth="8.575" defaultRowHeight="12.75" customHeight="1"/>
  <cols>
    <col min="1" max="1" width="14.2833333333333" customWidth="1"/>
    <col min="2" max="2" width="37.575" customWidth="1"/>
    <col min="3" max="3" width="21.125" customWidth="1"/>
    <col min="4" max="5" width="24.575" customWidth="1"/>
    <col min="6" max="6" width="18.125" customWidth="1"/>
    <col min="7" max="7" width="15.625" customWidth="1"/>
    <col min="8" max="8" width="14.75" customWidth="1"/>
    <col min="9" max="9" width="18.75" customWidth="1"/>
    <col min="10" max="10" width="11.875" customWidth="1"/>
    <col min="11" max="11" width="12.125" customWidth="1"/>
    <col min="12" max="12" width="13.75" customWidth="1"/>
    <col min="13" max="13" width="13.875" customWidth="1"/>
    <col min="14" max="14" width="15.75" customWidth="1"/>
    <col min="15" max="15" width="16.25" customWidth="1"/>
  </cols>
  <sheetData>
    <row r="1" customHeight="1" spans="1:15">
      <c r="A1" s="1"/>
      <c r="B1" s="1"/>
      <c r="C1" s="1"/>
      <c r="D1" s="1"/>
      <c r="E1" s="1"/>
      <c r="F1" s="1"/>
      <c r="G1" s="1"/>
      <c r="H1" s="1"/>
      <c r="I1" s="1"/>
      <c r="J1" s="1"/>
      <c r="K1" s="1"/>
      <c r="L1" s="1"/>
      <c r="M1" s="1"/>
      <c r="N1" s="1"/>
      <c r="O1" s="1"/>
    </row>
    <row r="2" ht="17.25" customHeight="1" spans="1:1">
      <c r="A2" s="48" t="s">
        <v>72</v>
      </c>
    </row>
    <row r="3" ht="41.25" customHeight="1" spans="1:1">
      <c r="A3" s="43" t="str">
        <f>"2025"&amp;"年部门支出预算表"</f>
        <v>2025年部门支出预算表</v>
      </c>
    </row>
    <row r="4" ht="17.25" customHeight="1" spans="1:15">
      <c r="A4" s="46" t="str">
        <f>"单位名称："&amp;"昆明市五华区医疗保险中心"</f>
        <v>单位名称：昆明市五华区医疗保险中心</v>
      </c>
      <c r="O4" s="48" t="s">
        <v>1</v>
      </c>
    </row>
    <row r="5" ht="27" customHeight="1" spans="1:15">
      <c r="A5" s="173" t="s">
        <v>73</v>
      </c>
      <c r="B5" s="173" t="s">
        <v>74</v>
      </c>
      <c r="C5" s="173" t="s">
        <v>55</v>
      </c>
      <c r="D5" s="174" t="s">
        <v>58</v>
      </c>
      <c r="E5" s="175"/>
      <c r="F5" s="176"/>
      <c r="G5" s="177" t="s">
        <v>59</v>
      </c>
      <c r="H5" s="177" t="s">
        <v>60</v>
      </c>
      <c r="I5" s="177" t="s">
        <v>75</v>
      </c>
      <c r="J5" s="174" t="s">
        <v>62</v>
      </c>
      <c r="K5" s="175"/>
      <c r="L5" s="175"/>
      <c r="M5" s="175"/>
      <c r="N5" s="184"/>
      <c r="O5" s="185"/>
    </row>
    <row r="6" ht="42" customHeight="1" spans="1:15">
      <c r="A6" s="178"/>
      <c r="B6" s="178"/>
      <c r="C6" s="179"/>
      <c r="D6" s="180" t="s">
        <v>57</v>
      </c>
      <c r="E6" s="180" t="s">
        <v>76</v>
      </c>
      <c r="F6" s="180" t="s">
        <v>77</v>
      </c>
      <c r="G6" s="179"/>
      <c r="H6" s="179"/>
      <c r="I6" s="186"/>
      <c r="J6" s="180" t="s">
        <v>57</v>
      </c>
      <c r="K6" s="167" t="s">
        <v>78</v>
      </c>
      <c r="L6" s="167" t="s">
        <v>79</v>
      </c>
      <c r="M6" s="167" t="s">
        <v>80</v>
      </c>
      <c r="N6" s="167" t="s">
        <v>81</v>
      </c>
      <c r="O6" s="167" t="s">
        <v>82</v>
      </c>
    </row>
    <row r="7" ht="18" customHeight="1" spans="1:15">
      <c r="A7" s="54" t="s">
        <v>83</v>
      </c>
      <c r="B7" s="54" t="s">
        <v>84</v>
      </c>
      <c r="C7" s="54" t="s">
        <v>85</v>
      </c>
      <c r="D7" s="57" t="s">
        <v>86</v>
      </c>
      <c r="E7" s="57" t="s">
        <v>87</v>
      </c>
      <c r="F7" s="57" t="s">
        <v>88</v>
      </c>
      <c r="G7" s="57" t="s">
        <v>89</v>
      </c>
      <c r="H7" s="57" t="s">
        <v>90</v>
      </c>
      <c r="I7" s="57" t="s">
        <v>91</v>
      </c>
      <c r="J7" s="57" t="s">
        <v>92</v>
      </c>
      <c r="K7" s="57" t="s">
        <v>93</v>
      </c>
      <c r="L7" s="57" t="s">
        <v>94</v>
      </c>
      <c r="M7" s="57" t="s">
        <v>95</v>
      </c>
      <c r="N7" s="54" t="s">
        <v>96</v>
      </c>
      <c r="O7" s="57" t="s">
        <v>97</v>
      </c>
    </row>
    <row r="8" ht="21" customHeight="1" spans="1:15">
      <c r="A8" s="58" t="s">
        <v>98</v>
      </c>
      <c r="B8" s="58" t="s">
        <v>99</v>
      </c>
      <c r="C8" s="83">
        <v>1218720</v>
      </c>
      <c r="D8" s="83">
        <v>1218720</v>
      </c>
      <c r="E8" s="83">
        <v>1218720</v>
      </c>
      <c r="F8" s="83"/>
      <c r="G8" s="83"/>
      <c r="H8" s="83"/>
      <c r="I8" s="83"/>
      <c r="J8" s="83"/>
      <c r="K8" s="83"/>
      <c r="L8" s="83"/>
      <c r="M8" s="83"/>
      <c r="N8" s="83"/>
      <c r="O8" s="83"/>
    </row>
    <row r="9" ht="21" customHeight="1" spans="1:15">
      <c r="A9" s="181" t="s">
        <v>100</v>
      </c>
      <c r="B9" s="181" t="s">
        <v>101</v>
      </c>
      <c r="C9" s="83">
        <v>1218720</v>
      </c>
      <c r="D9" s="83">
        <v>1218720</v>
      </c>
      <c r="E9" s="83">
        <v>1218720</v>
      </c>
      <c r="F9" s="83"/>
      <c r="G9" s="83"/>
      <c r="H9" s="83"/>
      <c r="I9" s="83"/>
      <c r="J9" s="83"/>
      <c r="K9" s="83"/>
      <c r="L9" s="83"/>
      <c r="M9" s="83"/>
      <c r="N9" s="83"/>
      <c r="O9" s="83"/>
    </row>
    <row r="10" ht="21" customHeight="1" spans="1:15">
      <c r="A10" s="182" t="s">
        <v>102</v>
      </c>
      <c r="B10" s="182" t="s">
        <v>103</v>
      </c>
      <c r="C10" s="83">
        <v>633600</v>
      </c>
      <c r="D10" s="83">
        <v>633600</v>
      </c>
      <c r="E10" s="83">
        <v>633600</v>
      </c>
      <c r="F10" s="83"/>
      <c r="G10" s="83"/>
      <c r="H10" s="83"/>
      <c r="I10" s="83"/>
      <c r="J10" s="83"/>
      <c r="K10" s="83"/>
      <c r="L10" s="83"/>
      <c r="M10" s="83"/>
      <c r="N10" s="83"/>
      <c r="O10" s="83"/>
    </row>
    <row r="11" ht="21" customHeight="1" spans="1:15">
      <c r="A11" s="182" t="s">
        <v>104</v>
      </c>
      <c r="B11" s="182" t="s">
        <v>105</v>
      </c>
      <c r="C11" s="83">
        <v>585120</v>
      </c>
      <c r="D11" s="83">
        <v>585120</v>
      </c>
      <c r="E11" s="83">
        <v>585120</v>
      </c>
      <c r="F11" s="83"/>
      <c r="G11" s="83"/>
      <c r="H11" s="83"/>
      <c r="I11" s="83"/>
      <c r="J11" s="83"/>
      <c r="K11" s="83"/>
      <c r="L11" s="83"/>
      <c r="M11" s="83"/>
      <c r="N11" s="83"/>
      <c r="O11" s="83"/>
    </row>
    <row r="12" ht="21" customHeight="1" spans="1:15">
      <c r="A12" s="58" t="s">
        <v>106</v>
      </c>
      <c r="B12" s="58" t="s">
        <v>107</v>
      </c>
      <c r="C12" s="83">
        <v>19375921.74</v>
      </c>
      <c r="D12" s="83">
        <v>19375921.74</v>
      </c>
      <c r="E12" s="83">
        <v>11367677.76</v>
      </c>
      <c r="F12" s="83">
        <v>8008243.98</v>
      </c>
      <c r="G12" s="83"/>
      <c r="H12" s="83"/>
      <c r="I12" s="83"/>
      <c r="J12" s="83"/>
      <c r="K12" s="83"/>
      <c r="L12" s="83"/>
      <c r="M12" s="83"/>
      <c r="N12" s="83"/>
      <c r="O12" s="83"/>
    </row>
    <row r="13" ht="21" customHeight="1" spans="1:15">
      <c r="A13" s="181" t="s">
        <v>108</v>
      </c>
      <c r="B13" s="181" t="s">
        <v>109</v>
      </c>
      <c r="C13" s="83">
        <v>6094494.76</v>
      </c>
      <c r="D13" s="83">
        <v>6094494.76</v>
      </c>
      <c r="E13" s="83">
        <v>6094494.76</v>
      </c>
      <c r="F13" s="83"/>
      <c r="G13" s="83"/>
      <c r="H13" s="83"/>
      <c r="I13" s="83"/>
      <c r="J13" s="83"/>
      <c r="K13" s="83"/>
      <c r="L13" s="83"/>
      <c r="M13" s="83"/>
      <c r="N13" s="83"/>
      <c r="O13" s="83"/>
    </row>
    <row r="14" ht="21" customHeight="1" spans="1:15">
      <c r="A14" s="182" t="s">
        <v>110</v>
      </c>
      <c r="B14" s="182" t="s">
        <v>111</v>
      </c>
      <c r="C14" s="83">
        <v>5788903.24</v>
      </c>
      <c r="D14" s="83">
        <v>5788903.24</v>
      </c>
      <c r="E14" s="83">
        <v>5788903.24</v>
      </c>
      <c r="F14" s="83"/>
      <c r="G14" s="83"/>
      <c r="H14" s="83"/>
      <c r="I14" s="83"/>
      <c r="J14" s="83"/>
      <c r="K14" s="83"/>
      <c r="L14" s="83"/>
      <c r="M14" s="83"/>
      <c r="N14" s="83"/>
      <c r="O14" s="83"/>
    </row>
    <row r="15" ht="21" customHeight="1" spans="1:15">
      <c r="A15" s="182" t="s">
        <v>112</v>
      </c>
      <c r="B15" s="182" t="s">
        <v>113</v>
      </c>
      <c r="C15" s="83">
        <v>270891.24</v>
      </c>
      <c r="D15" s="83">
        <v>270891.24</v>
      </c>
      <c r="E15" s="83">
        <v>270891.24</v>
      </c>
      <c r="F15" s="83"/>
      <c r="G15" s="83"/>
      <c r="H15" s="83"/>
      <c r="I15" s="83"/>
      <c r="J15" s="83"/>
      <c r="K15" s="83"/>
      <c r="L15" s="83"/>
      <c r="M15" s="83"/>
      <c r="N15" s="83"/>
      <c r="O15" s="83"/>
    </row>
    <row r="16" ht="21" customHeight="1" spans="1:15">
      <c r="A16" s="182" t="s">
        <v>114</v>
      </c>
      <c r="B16" s="182" t="s">
        <v>115</v>
      </c>
      <c r="C16" s="83">
        <v>34700.28</v>
      </c>
      <c r="D16" s="83">
        <v>34700.28</v>
      </c>
      <c r="E16" s="83">
        <v>34700.28</v>
      </c>
      <c r="F16" s="83"/>
      <c r="G16" s="83"/>
      <c r="H16" s="83"/>
      <c r="I16" s="83"/>
      <c r="J16" s="83"/>
      <c r="K16" s="83"/>
      <c r="L16" s="83"/>
      <c r="M16" s="83"/>
      <c r="N16" s="83"/>
      <c r="O16" s="83"/>
    </row>
    <row r="17" ht="21" customHeight="1" spans="1:15">
      <c r="A17" s="181" t="s">
        <v>116</v>
      </c>
      <c r="B17" s="181" t="s">
        <v>117</v>
      </c>
      <c r="C17" s="83">
        <v>7968243.98</v>
      </c>
      <c r="D17" s="83">
        <v>7968243.98</v>
      </c>
      <c r="E17" s="83"/>
      <c r="F17" s="83">
        <v>7968243.98</v>
      </c>
      <c r="G17" s="83"/>
      <c r="H17" s="83"/>
      <c r="I17" s="83"/>
      <c r="J17" s="83"/>
      <c r="K17" s="83"/>
      <c r="L17" s="83"/>
      <c r="M17" s="83"/>
      <c r="N17" s="83"/>
      <c r="O17" s="83"/>
    </row>
    <row r="18" ht="21" customHeight="1" spans="1:15">
      <c r="A18" s="182" t="s">
        <v>118</v>
      </c>
      <c r="B18" s="182" t="s">
        <v>119</v>
      </c>
      <c r="C18" s="83">
        <v>7968243.98</v>
      </c>
      <c r="D18" s="83">
        <v>7968243.98</v>
      </c>
      <c r="E18" s="83"/>
      <c r="F18" s="83">
        <v>7968243.98</v>
      </c>
      <c r="G18" s="83"/>
      <c r="H18" s="83"/>
      <c r="I18" s="83"/>
      <c r="J18" s="83"/>
      <c r="K18" s="83"/>
      <c r="L18" s="83"/>
      <c r="M18" s="83"/>
      <c r="N18" s="83"/>
      <c r="O18" s="83"/>
    </row>
    <row r="19" ht="21" customHeight="1" spans="1:15">
      <c r="A19" s="181" t="s">
        <v>120</v>
      </c>
      <c r="B19" s="181" t="s">
        <v>121</v>
      </c>
      <c r="C19" s="83">
        <v>5313183</v>
      </c>
      <c r="D19" s="83">
        <v>5313183</v>
      </c>
      <c r="E19" s="83">
        <v>5273183</v>
      </c>
      <c r="F19" s="83">
        <v>40000</v>
      </c>
      <c r="G19" s="83"/>
      <c r="H19" s="83"/>
      <c r="I19" s="83"/>
      <c r="J19" s="83"/>
      <c r="K19" s="83"/>
      <c r="L19" s="83"/>
      <c r="M19" s="83"/>
      <c r="N19" s="83"/>
      <c r="O19" s="83"/>
    </row>
    <row r="20" ht="21" customHeight="1" spans="1:15">
      <c r="A20" s="182" t="s">
        <v>122</v>
      </c>
      <c r="B20" s="182" t="s">
        <v>123</v>
      </c>
      <c r="C20" s="83">
        <v>5313183</v>
      </c>
      <c r="D20" s="83">
        <v>5313183</v>
      </c>
      <c r="E20" s="83">
        <v>5273183</v>
      </c>
      <c r="F20" s="83">
        <v>40000</v>
      </c>
      <c r="G20" s="83"/>
      <c r="H20" s="83"/>
      <c r="I20" s="83"/>
      <c r="J20" s="83"/>
      <c r="K20" s="83"/>
      <c r="L20" s="83"/>
      <c r="M20" s="83"/>
      <c r="N20" s="83"/>
      <c r="O20" s="83"/>
    </row>
    <row r="21" ht="21" customHeight="1" spans="1:15">
      <c r="A21" s="58" t="s">
        <v>124</v>
      </c>
      <c r="B21" s="58" t="s">
        <v>125</v>
      </c>
      <c r="C21" s="83">
        <v>545892</v>
      </c>
      <c r="D21" s="83">
        <v>545892</v>
      </c>
      <c r="E21" s="83">
        <v>545892</v>
      </c>
      <c r="F21" s="83"/>
      <c r="G21" s="83"/>
      <c r="H21" s="83"/>
      <c r="I21" s="83"/>
      <c r="J21" s="83"/>
      <c r="K21" s="83"/>
      <c r="L21" s="83"/>
      <c r="M21" s="83"/>
      <c r="N21" s="83"/>
      <c r="O21" s="83"/>
    </row>
    <row r="22" ht="21" customHeight="1" spans="1:15">
      <c r="A22" s="181" t="s">
        <v>126</v>
      </c>
      <c r="B22" s="181" t="s">
        <v>127</v>
      </c>
      <c r="C22" s="83">
        <v>545892</v>
      </c>
      <c r="D22" s="83">
        <v>545892</v>
      </c>
      <c r="E22" s="83">
        <v>545892</v>
      </c>
      <c r="F22" s="83"/>
      <c r="G22" s="83"/>
      <c r="H22" s="83"/>
      <c r="I22" s="83"/>
      <c r="J22" s="83"/>
      <c r="K22" s="83"/>
      <c r="L22" s="83"/>
      <c r="M22" s="83"/>
      <c r="N22" s="83"/>
      <c r="O22" s="83"/>
    </row>
    <row r="23" ht="21" customHeight="1" spans="1:15">
      <c r="A23" s="182" t="s">
        <v>128</v>
      </c>
      <c r="B23" s="182" t="s">
        <v>129</v>
      </c>
      <c r="C23" s="83">
        <v>545892</v>
      </c>
      <c r="D23" s="83">
        <v>545892</v>
      </c>
      <c r="E23" s="83">
        <v>545892</v>
      </c>
      <c r="F23" s="83"/>
      <c r="G23" s="83"/>
      <c r="H23" s="83"/>
      <c r="I23" s="83"/>
      <c r="J23" s="83"/>
      <c r="K23" s="83"/>
      <c r="L23" s="83"/>
      <c r="M23" s="83"/>
      <c r="N23" s="83"/>
      <c r="O23" s="83"/>
    </row>
    <row r="24" ht="21" customHeight="1" spans="1:15">
      <c r="A24" s="183" t="s">
        <v>55</v>
      </c>
      <c r="B24" s="35"/>
      <c r="C24" s="83">
        <v>21140533.74</v>
      </c>
      <c r="D24" s="83">
        <v>21140533.74</v>
      </c>
      <c r="E24" s="83">
        <v>13132289.76</v>
      </c>
      <c r="F24" s="83">
        <v>8008243.98</v>
      </c>
      <c r="G24" s="83"/>
      <c r="H24" s="83"/>
      <c r="I24" s="83"/>
      <c r="J24" s="83"/>
      <c r="K24" s="83"/>
      <c r="L24" s="83"/>
      <c r="M24" s="83"/>
      <c r="N24" s="83"/>
      <c r="O24" s="83"/>
    </row>
  </sheetData>
  <mergeCells count="12">
    <mergeCell ref="A2:O2"/>
    <mergeCell ref="A3:O3"/>
    <mergeCell ref="A4:B4"/>
    <mergeCell ref="D5:F5"/>
    <mergeCell ref="J5:O5"/>
    <mergeCell ref="A24:B24"/>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3" activePane="bottomLeft" state="frozen"/>
      <selection/>
      <selection pane="bottomLeft" activeCell="B35" sqref="B35"/>
    </sheetView>
  </sheetViews>
  <sheetFormatPr defaultColWidth="8.575" defaultRowHeight="12.75" customHeight="1" outlineLevelCol="3"/>
  <cols>
    <col min="1" max="4" width="35.575" customWidth="1"/>
  </cols>
  <sheetData>
    <row r="1" customHeight="1" spans="1:4">
      <c r="A1" s="1"/>
      <c r="B1" s="1"/>
      <c r="C1" s="1"/>
      <c r="D1" s="1"/>
    </row>
    <row r="2" ht="15" customHeight="1" spans="1:4">
      <c r="A2" s="44"/>
      <c r="B2" s="48"/>
      <c r="C2" s="48"/>
      <c r="D2" s="48" t="s">
        <v>130</v>
      </c>
    </row>
    <row r="3" ht="41.25" customHeight="1" spans="1:1">
      <c r="A3" s="43" t="str">
        <f>"2025"&amp;"年部门财政拨款收支预算总表"</f>
        <v>2025年部门财政拨款收支预算总表</v>
      </c>
    </row>
    <row r="4" ht="17.25" customHeight="1" spans="1:4">
      <c r="A4" s="46" t="str">
        <f>"单位名称："&amp;"昆明市五华区医疗保险中心"</f>
        <v>单位名称：昆明市五华区医疗保险中心</v>
      </c>
      <c r="B4" s="166"/>
      <c r="D4" s="48" t="s">
        <v>1</v>
      </c>
    </row>
    <row r="5" ht="17.25" customHeight="1" spans="1:4">
      <c r="A5" s="167" t="s">
        <v>2</v>
      </c>
      <c r="B5" s="168"/>
      <c r="C5" s="167" t="s">
        <v>3</v>
      </c>
      <c r="D5" s="168"/>
    </row>
    <row r="6" ht="18.75" customHeight="1" spans="1:4">
      <c r="A6" s="167" t="s">
        <v>4</v>
      </c>
      <c r="B6" s="167" t="s">
        <v>5</v>
      </c>
      <c r="C6" s="167" t="s">
        <v>6</v>
      </c>
      <c r="D6" s="167" t="s">
        <v>5</v>
      </c>
    </row>
    <row r="7" ht="16.5" customHeight="1" spans="1:4">
      <c r="A7" s="169" t="s">
        <v>131</v>
      </c>
      <c r="B7" s="83">
        <v>21140533.74</v>
      </c>
      <c r="C7" s="169" t="s">
        <v>132</v>
      </c>
      <c r="D7" s="83">
        <v>21140533.74</v>
      </c>
    </row>
    <row r="8" ht="16.5" customHeight="1" spans="1:4">
      <c r="A8" s="169" t="s">
        <v>133</v>
      </c>
      <c r="B8" s="83">
        <v>21140533.74</v>
      </c>
      <c r="C8" s="169" t="s">
        <v>134</v>
      </c>
      <c r="D8" s="83"/>
    </row>
    <row r="9" ht="16.5" customHeight="1" spans="1:4">
      <c r="A9" s="169" t="s">
        <v>135</v>
      </c>
      <c r="B9" s="83"/>
      <c r="C9" s="169" t="s">
        <v>136</v>
      </c>
      <c r="D9" s="83"/>
    </row>
    <row r="10" ht="16.5" customHeight="1" spans="1:4">
      <c r="A10" s="169" t="s">
        <v>137</v>
      </c>
      <c r="B10" s="83"/>
      <c r="C10" s="169" t="s">
        <v>138</v>
      </c>
      <c r="D10" s="83"/>
    </row>
    <row r="11" ht="16.5" customHeight="1" spans="1:4">
      <c r="A11" s="169" t="s">
        <v>139</v>
      </c>
      <c r="B11" s="83"/>
      <c r="C11" s="169" t="s">
        <v>140</v>
      </c>
      <c r="D11" s="83"/>
    </row>
    <row r="12" ht="16.5" customHeight="1" spans="1:4">
      <c r="A12" s="169" t="s">
        <v>133</v>
      </c>
      <c r="B12" s="83"/>
      <c r="C12" s="169" t="s">
        <v>141</v>
      </c>
      <c r="D12" s="83"/>
    </row>
    <row r="13" ht="16.5" customHeight="1" spans="1:4">
      <c r="A13" s="150" t="s">
        <v>135</v>
      </c>
      <c r="B13" s="83"/>
      <c r="C13" s="71" t="s">
        <v>142</v>
      </c>
      <c r="D13" s="83"/>
    </row>
    <row r="14" ht="16.5" customHeight="1" spans="1:4">
      <c r="A14" s="150" t="s">
        <v>137</v>
      </c>
      <c r="B14" s="83"/>
      <c r="C14" s="71" t="s">
        <v>143</v>
      </c>
      <c r="D14" s="83"/>
    </row>
    <row r="15" ht="16.5" customHeight="1" spans="1:4">
      <c r="A15" s="170"/>
      <c r="B15" s="83"/>
      <c r="C15" s="71" t="s">
        <v>144</v>
      </c>
      <c r="D15" s="83">
        <v>1218720</v>
      </c>
    </row>
    <row r="16" ht="16.5" customHeight="1" spans="1:4">
      <c r="A16" s="170"/>
      <c r="B16" s="83"/>
      <c r="C16" s="71" t="s">
        <v>145</v>
      </c>
      <c r="D16" s="83">
        <v>19375921.74</v>
      </c>
    </row>
    <row r="17" ht="16.5" customHeight="1" spans="1:4">
      <c r="A17" s="170"/>
      <c r="B17" s="83"/>
      <c r="C17" s="71" t="s">
        <v>146</v>
      </c>
      <c r="D17" s="83"/>
    </row>
    <row r="18" ht="16.5" customHeight="1" spans="1:4">
      <c r="A18" s="170"/>
      <c r="B18" s="83"/>
      <c r="C18" s="71" t="s">
        <v>147</v>
      </c>
      <c r="D18" s="83"/>
    </row>
    <row r="19" ht="16.5" customHeight="1" spans="1:4">
      <c r="A19" s="170"/>
      <c r="B19" s="83"/>
      <c r="C19" s="71" t="s">
        <v>148</v>
      </c>
      <c r="D19" s="83"/>
    </row>
    <row r="20" ht="16.5" customHeight="1" spans="1:4">
      <c r="A20" s="170"/>
      <c r="B20" s="83"/>
      <c r="C20" s="71" t="s">
        <v>149</v>
      </c>
      <c r="D20" s="83"/>
    </row>
    <row r="21" ht="16.5" customHeight="1" spans="1:4">
      <c r="A21" s="170"/>
      <c r="B21" s="83"/>
      <c r="C21" s="71" t="s">
        <v>150</v>
      </c>
      <c r="D21" s="83"/>
    </row>
    <row r="22" ht="16.5" customHeight="1" spans="1:4">
      <c r="A22" s="170"/>
      <c r="B22" s="83"/>
      <c r="C22" s="71" t="s">
        <v>151</v>
      </c>
      <c r="D22" s="83"/>
    </row>
    <row r="23" ht="16.5" customHeight="1" spans="1:4">
      <c r="A23" s="170"/>
      <c r="B23" s="83"/>
      <c r="C23" s="71" t="s">
        <v>152</v>
      </c>
      <c r="D23" s="83"/>
    </row>
    <row r="24" ht="16.5" customHeight="1" spans="1:4">
      <c r="A24" s="170"/>
      <c r="B24" s="83"/>
      <c r="C24" s="71" t="s">
        <v>153</v>
      </c>
      <c r="D24" s="83"/>
    </row>
    <row r="25" ht="16.5" customHeight="1" spans="1:4">
      <c r="A25" s="170"/>
      <c r="B25" s="83"/>
      <c r="C25" s="71" t="s">
        <v>154</v>
      </c>
      <c r="D25" s="83"/>
    </row>
    <row r="26" ht="16.5" customHeight="1" spans="1:4">
      <c r="A26" s="170"/>
      <c r="B26" s="83"/>
      <c r="C26" s="71" t="s">
        <v>155</v>
      </c>
      <c r="D26" s="83">
        <v>545892</v>
      </c>
    </row>
    <row r="27" ht="16.5" customHeight="1" spans="1:4">
      <c r="A27" s="170"/>
      <c r="B27" s="83"/>
      <c r="C27" s="71" t="s">
        <v>156</v>
      </c>
      <c r="D27" s="83"/>
    </row>
    <row r="28" ht="16.5" customHeight="1" spans="1:4">
      <c r="A28" s="170"/>
      <c r="B28" s="83"/>
      <c r="C28" s="71" t="s">
        <v>157</v>
      </c>
      <c r="D28" s="83"/>
    </row>
    <row r="29" ht="16.5" customHeight="1" spans="1:4">
      <c r="A29" s="170"/>
      <c r="B29" s="83"/>
      <c r="C29" s="71" t="s">
        <v>158</v>
      </c>
      <c r="D29" s="83"/>
    </row>
    <row r="30" ht="16.5" customHeight="1" spans="1:4">
      <c r="A30" s="170"/>
      <c r="B30" s="83"/>
      <c r="C30" s="71" t="s">
        <v>159</v>
      </c>
      <c r="D30" s="83"/>
    </row>
    <row r="31" ht="16.5" customHeight="1" spans="1:4">
      <c r="A31" s="170"/>
      <c r="B31" s="83"/>
      <c r="C31" s="71" t="s">
        <v>160</v>
      </c>
      <c r="D31" s="83"/>
    </row>
    <row r="32" ht="16.5" customHeight="1" spans="1:4">
      <c r="A32" s="170"/>
      <c r="B32" s="83"/>
      <c r="C32" s="150" t="s">
        <v>161</v>
      </c>
      <c r="D32" s="83"/>
    </row>
    <row r="33" ht="16.5" customHeight="1" spans="1:4">
      <c r="A33" s="170"/>
      <c r="B33" s="83"/>
      <c r="C33" s="150" t="s">
        <v>162</v>
      </c>
      <c r="D33" s="83"/>
    </row>
    <row r="34" ht="16.5" customHeight="1" spans="1:4">
      <c r="A34" s="170"/>
      <c r="B34" s="83"/>
      <c r="C34" s="30" t="s">
        <v>163</v>
      </c>
      <c r="D34" s="83"/>
    </row>
    <row r="35" ht="15" customHeight="1" spans="1:4">
      <c r="A35" s="171" t="s">
        <v>50</v>
      </c>
      <c r="B35" s="172">
        <v>21140533.74</v>
      </c>
      <c r="C35" s="171" t="s">
        <v>51</v>
      </c>
      <c r="D35" s="172">
        <v>21140533.74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workbookViewId="0">
      <pane ySplit="1" topLeftCell="A2" activePane="bottomLeft" state="frozen"/>
      <selection/>
      <selection pane="bottomLeft" activeCell="L15" sqref="L15"/>
    </sheetView>
  </sheetViews>
  <sheetFormatPr defaultColWidth="9.14166666666667" defaultRowHeight="14.25" customHeight="1" outlineLevelCol="6"/>
  <cols>
    <col min="1" max="1" width="20.1416666666667" customWidth="1"/>
    <col min="2" max="2" width="40.125" customWidth="1"/>
    <col min="3" max="7" width="24.1416666666667" customWidth="1"/>
  </cols>
  <sheetData>
    <row r="1" customHeight="1" spans="1:7">
      <c r="A1" s="1"/>
      <c r="B1" s="1"/>
      <c r="C1" s="1"/>
      <c r="D1" s="1"/>
      <c r="E1" s="1"/>
      <c r="F1" s="1"/>
      <c r="G1" s="1"/>
    </row>
    <row r="2" customHeight="1" spans="4:7">
      <c r="D2" s="140"/>
      <c r="F2" s="75"/>
      <c r="G2" s="145" t="s">
        <v>164</v>
      </c>
    </row>
    <row r="3" ht="41.25" customHeight="1" spans="1:7">
      <c r="A3" s="128" t="str">
        <f>"2025"&amp;"年一般公共预算支出预算表（按功能科目分类）"</f>
        <v>2025年一般公共预算支出预算表（按功能科目分类）</v>
      </c>
      <c r="B3" s="128"/>
      <c r="C3" s="128"/>
      <c r="D3" s="128"/>
      <c r="E3" s="128"/>
      <c r="F3" s="128"/>
      <c r="G3" s="128"/>
    </row>
    <row r="4" ht="18" customHeight="1" spans="1:7">
      <c r="A4" s="5" t="str">
        <f>"单位名称："&amp;"昆明市五华区医疗保险中心"</f>
        <v>单位名称：昆明市五华区医疗保险中心</v>
      </c>
      <c r="F4" s="125"/>
      <c r="G4" s="145" t="s">
        <v>1</v>
      </c>
    </row>
    <row r="5" ht="20.25" customHeight="1" spans="1:7">
      <c r="A5" s="162" t="s">
        <v>165</v>
      </c>
      <c r="B5" s="163"/>
      <c r="C5" s="129" t="s">
        <v>55</v>
      </c>
      <c r="D5" s="153" t="s">
        <v>76</v>
      </c>
      <c r="E5" s="12"/>
      <c r="F5" s="13"/>
      <c r="G5" s="142" t="s">
        <v>77</v>
      </c>
    </row>
    <row r="6" ht="20.25" customHeight="1" spans="1:7">
      <c r="A6" s="164" t="s">
        <v>73</v>
      </c>
      <c r="B6" s="164" t="s">
        <v>74</v>
      </c>
      <c r="C6" s="19"/>
      <c r="D6" s="134" t="s">
        <v>57</v>
      </c>
      <c r="E6" s="134" t="s">
        <v>166</v>
      </c>
      <c r="F6" s="134" t="s">
        <v>167</v>
      </c>
      <c r="G6" s="144"/>
    </row>
    <row r="7" ht="15" customHeight="1" spans="1:7">
      <c r="A7" s="61" t="s">
        <v>83</v>
      </c>
      <c r="B7" s="61" t="s">
        <v>84</v>
      </c>
      <c r="C7" s="61" t="s">
        <v>85</v>
      </c>
      <c r="D7" s="61" t="s">
        <v>86</v>
      </c>
      <c r="E7" s="61" t="s">
        <v>87</v>
      </c>
      <c r="F7" s="61" t="s">
        <v>88</v>
      </c>
      <c r="G7" s="61" t="s">
        <v>89</v>
      </c>
    </row>
    <row r="8" ht="18" customHeight="1" spans="1:7">
      <c r="A8" s="30" t="s">
        <v>98</v>
      </c>
      <c r="B8" s="30" t="s">
        <v>99</v>
      </c>
      <c r="C8" s="83">
        <v>1218720</v>
      </c>
      <c r="D8" s="83">
        <v>1218720</v>
      </c>
      <c r="E8" s="83">
        <v>1139520</v>
      </c>
      <c r="F8" s="83">
        <v>79200</v>
      </c>
      <c r="G8" s="83"/>
    </row>
    <row r="9" ht="18" customHeight="1" spans="1:7">
      <c r="A9" s="138" t="s">
        <v>100</v>
      </c>
      <c r="B9" s="138" t="s">
        <v>101</v>
      </c>
      <c r="C9" s="83">
        <v>1218720</v>
      </c>
      <c r="D9" s="83">
        <v>1218720</v>
      </c>
      <c r="E9" s="83">
        <v>1139520</v>
      </c>
      <c r="F9" s="83">
        <v>79200</v>
      </c>
      <c r="G9" s="83"/>
    </row>
    <row r="10" ht="18" customHeight="1" spans="1:7">
      <c r="A10" s="139" t="s">
        <v>102</v>
      </c>
      <c r="B10" s="139" t="s">
        <v>103</v>
      </c>
      <c r="C10" s="83">
        <v>633600</v>
      </c>
      <c r="D10" s="83">
        <v>633600</v>
      </c>
      <c r="E10" s="83">
        <v>554400</v>
      </c>
      <c r="F10" s="83">
        <v>79200</v>
      </c>
      <c r="G10" s="83"/>
    </row>
    <row r="11" ht="18" customHeight="1" spans="1:7">
      <c r="A11" s="139" t="s">
        <v>104</v>
      </c>
      <c r="B11" s="139" t="s">
        <v>105</v>
      </c>
      <c r="C11" s="83">
        <v>585120</v>
      </c>
      <c r="D11" s="83">
        <v>585120</v>
      </c>
      <c r="E11" s="83">
        <v>585120</v>
      </c>
      <c r="F11" s="83"/>
      <c r="G11" s="83"/>
    </row>
    <row r="12" ht="18" customHeight="1" spans="1:7">
      <c r="A12" s="30" t="s">
        <v>106</v>
      </c>
      <c r="B12" s="30" t="s">
        <v>107</v>
      </c>
      <c r="C12" s="83">
        <v>19375921.74</v>
      </c>
      <c r="D12" s="83">
        <v>11367677.76</v>
      </c>
      <c r="E12" s="83">
        <v>10794900.76</v>
      </c>
      <c r="F12" s="83">
        <v>572777</v>
      </c>
      <c r="G12" s="83">
        <v>8008243.98</v>
      </c>
    </row>
    <row r="13" ht="18" customHeight="1" spans="1:7">
      <c r="A13" s="138" t="s">
        <v>108</v>
      </c>
      <c r="B13" s="138" t="s">
        <v>109</v>
      </c>
      <c r="C13" s="83">
        <v>6094494.76</v>
      </c>
      <c r="D13" s="83">
        <v>6094494.76</v>
      </c>
      <c r="E13" s="83">
        <v>6094494.76</v>
      </c>
      <c r="F13" s="83"/>
      <c r="G13" s="83"/>
    </row>
    <row r="14" ht="18" customHeight="1" spans="1:7">
      <c r="A14" s="139" t="s">
        <v>110</v>
      </c>
      <c r="B14" s="139" t="s">
        <v>111</v>
      </c>
      <c r="C14" s="83">
        <v>5788903.24</v>
      </c>
      <c r="D14" s="83">
        <v>5788903.24</v>
      </c>
      <c r="E14" s="83">
        <v>5788903.24</v>
      </c>
      <c r="F14" s="83"/>
      <c r="G14" s="83"/>
    </row>
    <row r="15" ht="18" customHeight="1" spans="1:7">
      <c r="A15" s="139" t="s">
        <v>112</v>
      </c>
      <c r="B15" s="139" t="s">
        <v>113</v>
      </c>
      <c r="C15" s="83">
        <v>270891.24</v>
      </c>
      <c r="D15" s="83">
        <v>270891.24</v>
      </c>
      <c r="E15" s="83">
        <v>270891.24</v>
      </c>
      <c r="F15" s="83"/>
      <c r="G15" s="83"/>
    </row>
    <row r="16" ht="18" customHeight="1" spans="1:7">
      <c r="A16" s="139" t="s">
        <v>114</v>
      </c>
      <c r="B16" s="139" t="s">
        <v>115</v>
      </c>
      <c r="C16" s="83">
        <v>34700.28</v>
      </c>
      <c r="D16" s="83">
        <v>34700.28</v>
      </c>
      <c r="E16" s="83">
        <v>34700.28</v>
      </c>
      <c r="F16" s="83"/>
      <c r="G16" s="83"/>
    </row>
    <row r="17" ht="18" customHeight="1" spans="1:7">
      <c r="A17" s="138" t="s">
        <v>116</v>
      </c>
      <c r="B17" s="138" t="s">
        <v>117</v>
      </c>
      <c r="C17" s="83">
        <v>7968243.98</v>
      </c>
      <c r="D17" s="83"/>
      <c r="E17" s="83"/>
      <c r="F17" s="83"/>
      <c r="G17" s="83">
        <v>7968243.98</v>
      </c>
    </row>
    <row r="18" ht="18" customHeight="1" spans="1:7">
      <c r="A18" s="139" t="s">
        <v>118</v>
      </c>
      <c r="B18" s="139" t="s">
        <v>119</v>
      </c>
      <c r="C18" s="83">
        <v>7968243.98</v>
      </c>
      <c r="D18" s="83"/>
      <c r="E18" s="83"/>
      <c r="F18" s="83"/>
      <c r="G18" s="83">
        <v>7968243.98</v>
      </c>
    </row>
    <row r="19" ht="18" customHeight="1" spans="1:7">
      <c r="A19" s="138" t="s">
        <v>120</v>
      </c>
      <c r="B19" s="138" t="s">
        <v>121</v>
      </c>
      <c r="C19" s="83">
        <v>5313183</v>
      </c>
      <c r="D19" s="83">
        <v>5273183</v>
      </c>
      <c r="E19" s="83">
        <v>4700406</v>
      </c>
      <c r="F19" s="83">
        <v>572777</v>
      </c>
      <c r="G19" s="83">
        <v>40000</v>
      </c>
    </row>
    <row r="20" ht="18" customHeight="1" spans="1:7">
      <c r="A20" s="139" t="s">
        <v>122</v>
      </c>
      <c r="B20" s="139" t="s">
        <v>123</v>
      </c>
      <c r="C20" s="83">
        <v>5313183</v>
      </c>
      <c r="D20" s="83">
        <v>5273183</v>
      </c>
      <c r="E20" s="83">
        <v>4700406</v>
      </c>
      <c r="F20" s="83">
        <v>572777</v>
      </c>
      <c r="G20" s="83">
        <v>40000</v>
      </c>
    </row>
    <row r="21" ht="18" customHeight="1" spans="1:7">
      <c r="A21" s="30" t="s">
        <v>124</v>
      </c>
      <c r="B21" s="30" t="s">
        <v>125</v>
      </c>
      <c r="C21" s="83">
        <v>545892</v>
      </c>
      <c r="D21" s="83">
        <v>545892</v>
      </c>
      <c r="E21" s="83">
        <v>545892</v>
      </c>
      <c r="F21" s="83"/>
      <c r="G21" s="83"/>
    </row>
    <row r="22" ht="18" customHeight="1" spans="1:7">
      <c r="A22" s="138" t="s">
        <v>126</v>
      </c>
      <c r="B22" s="138" t="s">
        <v>127</v>
      </c>
      <c r="C22" s="83">
        <v>545892</v>
      </c>
      <c r="D22" s="83">
        <v>545892</v>
      </c>
      <c r="E22" s="83">
        <v>545892</v>
      </c>
      <c r="F22" s="83"/>
      <c r="G22" s="83"/>
    </row>
    <row r="23" ht="18" customHeight="1" spans="1:7">
      <c r="A23" s="139" t="s">
        <v>128</v>
      </c>
      <c r="B23" s="139" t="s">
        <v>129</v>
      </c>
      <c r="C23" s="83">
        <v>545892</v>
      </c>
      <c r="D23" s="83">
        <v>545892</v>
      </c>
      <c r="E23" s="83">
        <v>545892</v>
      </c>
      <c r="F23" s="83"/>
      <c r="G23" s="83"/>
    </row>
    <row r="24" ht="18" customHeight="1" spans="1:7">
      <c r="A24" s="82" t="s">
        <v>168</v>
      </c>
      <c r="B24" s="165" t="s">
        <v>168</v>
      </c>
      <c r="C24" s="83">
        <v>21140533.74</v>
      </c>
      <c r="D24" s="83">
        <v>13132289.76</v>
      </c>
      <c r="E24" s="83">
        <v>12480312.76</v>
      </c>
      <c r="F24" s="83">
        <v>651977</v>
      </c>
      <c r="G24" s="83">
        <v>8008243.98</v>
      </c>
    </row>
  </sheetData>
  <mergeCells count="6">
    <mergeCell ref="A3:G3"/>
    <mergeCell ref="A5:B5"/>
    <mergeCell ref="D5:F5"/>
    <mergeCell ref="A24:B24"/>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C15" sqref="C15"/>
    </sheetView>
  </sheetViews>
  <sheetFormatPr defaultColWidth="10.425" defaultRowHeight="14.25" customHeight="1" outlineLevelCol="5"/>
  <cols>
    <col min="1" max="6" width="28.1416666666667" customWidth="1"/>
  </cols>
  <sheetData>
    <row r="1" customHeight="1" spans="1:6">
      <c r="A1" s="1"/>
      <c r="B1" s="1"/>
      <c r="C1" s="1"/>
      <c r="D1" s="1"/>
      <c r="E1" s="1"/>
      <c r="F1" s="1"/>
    </row>
    <row r="2" customHeight="1" spans="1:6">
      <c r="A2" s="45"/>
      <c r="B2" s="45"/>
      <c r="C2" s="45"/>
      <c r="D2" s="45"/>
      <c r="E2" s="44"/>
      <c r="F2" s="157" t="s">
        <v>169</v>
      </c>
    </row>
    <row r="3" ht="41.25" customHeight="1" spans="1:6">
      <c r="A3" s="158" t="str">
        <f>"2025"&amp;"年一般公共预算“三公”经费支出预算表"</f>
        <v>2025年一般公共预算“三公”经费支出预算表</v>
      </c>
      <c r="B3" s="45"/>
      <c r="C3" s="45"/>
      <c r="D3" s="45"/>
      <c r="E3" s="44"/>
      <c r="F3" s="45"/>
    </row>
    <row r="4" customHeight="1" spans="1:6">
      <c r="A4" s="115" t="str">
        <f>"单位名称："&amp;"昆明市五华区医疗保险中心"</f>
        <v>单位名称：昆明市五华区医疗保险中心</v>
      </c>
      <c r="B4" s="159"/>
      <c r="D4" s="45"/>
      <c r="E4" s="44"/>
      <c r="F4" s="66" t="s">
        <v>1</v>
      </c>
    </row>
    <row r="5" ht="27" customHeight="1" spans="1:6">
      <c r="A5" s="49" t="s">
        <v>170</v>
      </c>
      <c r="B5" s="49" t="s">
        <v>171</v>
      </c>
      <c r="C5" s="51" t="s">
        <v>172</v>
      </c>
      <c r="D5" s="49"/>
      <c r="E5" s="50"/>
      <c r="F5" s="49" t="s">
        <v>173</v>
      </c>
    </row>
    <row r="6" ht="28.5" customHeight="1" spans="1:6">
      <c r="A6" s="160"/>
      <c r="B6" s="53"/>
      <c r="C6" s="50" t="s">
        <v>57</v>
      </c>
      <c r="D6" s="50" t="s">
        <v>174</v>
      </c>
      <c r="E6" s="50" t="s">
        <v>175</v>
      </c>
      <c r="F6" s="52"/>
    </row>
    <row r="7" ht="17.25" customHeight="1" spans="1:6">
      <c r="A7" s="57" t="s">
        <v>83</v>
      </c>
      <c r="B7" s="57" t="s">
        <v>84</v>
      </c>
      <c r="C7" s="57" t="s">
        <v>85</v>
      </c>
      <c r="D7" s="57" t="s">
        <v>86</v>
      </c>
      <c r="E7" s="57" t="s">
        <v>87</v>
      </c>
      <c r="F7" s="57" t="s">
        <v>88</v>
      </c>
    </row>
    <row r="8" ht="17.25" customHeight="1" spans="1:6">
      <c r="A8" s="83"/>
      <c r="B8" s="83"/>
      <c r="C8" s="83"/>
      <c r="D8" s="83"/>
      <c r="E8" s="83"/>
      <c r="F8" s="83"/>
    </row>
    <row r="9" customHeight="1" spans="1:6">
      <c r="A9" s="161" t="s">
        <v>176</v>
      </c>
      <c r="B9" s="161"/>
      <c r="C9" s="161"/>
      <c r="D9" s="161"/>
      <c r="E9" s="161"/>
      <c r="F9" s="161"/>
    </row>
  </sheetData>
  <mergeCells count="7">
    <mergeCell ref="A3:F3"/>
    <mergeCell ref="A4:B4"/>
    <mergeCell ref="C5:E5"/>
    <mergeCell ref="A9:F9"/>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6"/>
  <sheetViews>
    <sheetView showZeros="0" topLeftCell="F1" workbookViewId="0">
      <pane ySplit="1" topLeftCell="A12" activePane="bottomLeft" state="frozen"/>
      <selection/>
      <selection pane="bottomLeft" activeCell="M10" sqref="M10:M36"/>
    </sheetView>
  </sheetViews>
  <sheetFormatPr defaultColWidth="9.14166666666667" defaultRowHeight="14.25" customHeight="1"/>
  <cols>
    <col min="1" max="1" width="21.375" customWidth="1"/>
    <col min="2" max="2" width="22" customWidth="1"/>
    <col min="3" max="4" width="19.125" customWidth="1"/>
    <col min="5" max="5" width="10.1416666666667" customWidth="1"/>
    <col min="6" max="6" width="26.875" customWidth="1"/>
    <col min="7" max="7" width="10.2833333333333" customWidth="1"/>
    <col min="8" max="8" width="23.125" customWidth="1"/>
    <col min="9" max="9" width="15.125" customWidth="1"/>
    <col min="10" max="10" width="16.375" customWidth="1"/>
    <col min="11" max="12" width="8.25" customWidth="1"/>
    <col min="13" max="13" width="15.25" customWidth="1"/>
    <col min="14" max="24" width="9.875"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0"/>
      <c r="C2" s="146"/>
      <c r="E2" s="147"/>
      <c r="F2" s="147"/>
      <c r="G2" s="147"/>
      <c r="H2" s="147"/>
      <c r="I2" s="87"/>
      <c r="J2" s="87"/>
      <c r="K2" s="87"/>
      <c r="L2" s="87"/>
      <c r="M2" s="87"/>
      <c r="N2" s="87"/>
      <c r="R2" s="87"/>
      <c r="V2" s="146"/>
      <c r="X2" s="3" t="s">
        <v>177</v>
      </c>
    </row>
    <row r="3" ht="45.75" customHeight="1" spans="1:24">
      <c r="A3" s="68" t="str">
        <f>"2025"&amp;"年部门基本支出预算表"</f>
        <v>2025年部门基本支出预算表</v>
      </c>
      <c r="B3" s="4"/>
      <c r="C3" s="68"/>
      <c r="D3" s="68"/>
      <c r="E3" s="68"/>
      <c r="F3" s="68"/>
      <c r="G3" s="68"/>
      <c r="H3" s="68"/>
      <c r="I3" s="68"/>
      <c r="J3" s="68"/>
      <c r="K3" s="68"/>
      <c r="L3" s="68"/>
      <c r="M3" s="68"/>
      <c r="N3" s="68"/>
      <c r="O3" s="4"/>
      <c r="P3" s="4"/>
      <c r="Q3" s="4"/>
      <c r="R3" s="68"/>
      <c r="S3" s="68"/>
      <c r="T3" s="68"/>
      <c r="U3" s="68"/>
      <c r="V3" s="68"/>
      <c r="W3" s="68"/>
      <c r="X3" s="68"/>
    </row>
    <row r="4" ht="18.75" customHeight="1" spans="1:24">
      <c r="A4" s="5" t="str">
        <f>"单位名称："&amp;"昆明市五华区医疗保险中心"</f>
        <v>单位名称：昆明市五华区医疗保险中心</v>
      </c>
      <c r="B4" s="6"/>
      <c r="C4" s="148"/>
      <c r="D4" s="148"/>
      <c r="E4" s="148"/>
      <c r="F4" s="148"/>
      <c r="G4" s="148"/>
      <c r="H4" s="148"/>
      <c r="I4" s="89"/>
      <c r="J4" s="89"/>
      <c r="K4" s="89"/>
      <c r="L4" s="89"/>
      <c r="M4" s="89"/>
      <c r="N4" s="89"/>
      <c r="O4" s="7"/>
      <c r="P4" s="7"/>
      <c r="Q4" s="7"/>
      <c r="R4" s="89"/>
      <c r="V4" s="146"/>
      <c r="X4" s="3" t="s">
        <v>1</v>
      </c>
    </row>
    <row r="5" ht="18" customHeight="1" spans="1:24">
      <c r="A5" s="9" t="s">
        <v>178</v>
      </c>
      <c r="B5" s="9" t="s">
        <v>179</v>
      </c>
      <c r="C5" s="9" t="s">
        <v>180</v>
      </c>
      <c r="D5" s="9" t="s">
        <v>181</v>
      </c>
      <c r="E5" s="9" t="s">
        <v>182</v>
      </c>
      <c r="F5" s="9" t="s">
        <v>183</v>
      </c>
      <c r="G5" s="9" t="s">
        <v>184</v>
      </c>
      <c r="H5" s="9" t="s">
        <v>185</v>
      </c>
      <c r="I5" s="153" t="s">
        <v>186</v>
      </c>
      <c r="J5" s="84" t="s">
        <v>186</v>
      </c>
      <c r="K5" s="84"/>
      <c r="L5" s="84"/>
      <c r="M5" s="84"/>
      <c r="N5" s="84"/>
      <c r="O5" s="12"/>
      <c r="P5" s="12"/>
      <c r="Q5" s="12"/>
      <c r="R5" s="106" t="s">
        <v>61</v>
      </c>
      <c r="S5" s="84" t="s">
        <v>62</v>
      </c>
      <c r="T5" s="84"/>
      <c r="U5" s="84"/>
      <c r="V5" s="84"/>
      <c r="W5" s="84"/>
      <c r="X5" s="85"/>
    </row>
    <row r="6" ht="18" customHeight="1" spans="1:24">
      <c r="A6" s="14"/>
      <c r="B6" s="29"/>
      <c r="C6" s="131"/>
      <c r="D6" s="14"/>
      <c r="E6" s="14"/>
      <c r="F6" s="14"/>
      <c r="G6" s="14"/>
      <c r="H6" s="14"/>
      <c r="I6" s="129" t="s">
        <v>187</v>
      </c>
      <c r="J6" s="153" t="s">
        <v>58</v>
      </c>
      <c r="K6" s="84"/>
      <c r="L6" s="84"/>
      <c r="M6" s="84"/>
      <c r="N6" s="85"/>
      <c r="O6" s="11" t="s">
        <v>188</v>
      </c>
      <c r="P6" s="12"/>
      <c r="Q6" s="13"/>
      <c r="R6" s="9" t="s">
        <v>61</v>
      </c>
      <c r="S6" s="153" t="s">
        <v>62</v>
      </c>
      <c r="T6" s="106" t="s">
        <v>64</v>
      </c>
      <c r="U6" s="84" t="s">
        <v>62</v>
      </c>
      <c r="V6" s="106" t="s">
        <v>66</v>
      </c>
      <c r="W6" s="106" t="s">
        <v>67</v>
      </c>
      <c r="X6" s="156" t="s">
        <v>68</v>
      </c>
    </row>
    <row r="7" ht="19.5" customHeight="1" spans="1:24">
      <c r="A7" s="29"/>
      <c r="B7" s="29"/>
      <c r="C7" s="29"/>
      <c r="D7" s="29"/>
      <c r="E7" s="29"/>
      <c r="F7" s="29"/>
      <c r="G7" s="29"/>
      <c r="H7" s="29"/>
      <c r="I7" s="29"/>
      <c r="J7" s="154" t="s">
        <v>189</v>
      </c>
      <c r="K7" s="9" t="s">
        <v>190</v>
      </c>
      <c r="L7" s="9" t="s">
        <v>191</v>
      </c>
      <c r="M7" s="9" t="s">
        <v>192</v>
      </c>
      <c r="N7" s="9" t="s">
        <v>193</v>
      </c>
      <c r="O7" s="9" t="s">
        <v>58</v>
      </c>
      <c r="P7" s="9" t="s">
        <v>59</v>
      </c>
      <c r="Q7" s="9" t="s">
        <v>60</v>
      </c>
      <c r="R7" s="29"/>
      <c r="S7" s="9" t="s">
        <v>57</v>
      </c>
      <c r="T7" s="9" t="s">
        <v>64</v>
      </c>
      <c r="U7" s="9" t="s">
        <v>194</v>
      </c>
      <c r="V7" s="9" t="s">
        <v>66</v>
      </c>
      <c r="W7" s="9" t="s">
        <v>67</v>
      </c>
      <c r="X7" s="9" t="s">
        <v>68</v>
      </c>
    </row>
    <row r="8" ht="37.5" customHeight="1" spans="1:24">
      <c r="A8" s="149"/>
      <c r="B8" s="19"/>
      <c r="C8" s="149"/>
      <c r="D8" s="149"/>
      <c r="E8" s="149"/>
      <c r="F8" s="149"/>
      <c r="G8" s="149"/>
      <c r="H8" s="149"/>
      <c r="I8" s="149"/>
      <c r="J8" s="155" t="s">
        <v>57</v>
      </c>
      <c r="K8" s="17" t="s">
        <v>195</v>
      </c>
      <c r="L8" s="17" t="s">
        <v>191</v>
      </c>
      <c r="M8" s="17" t="s">
        <v>192</v>
      </c>
      <c r="N8" s="17" t="s">
        <v>193</v>
      </c>
      <c r="O8" s="17" t="s">
        <v>191</v>
      </c>
      <c r="P8" s="17" t="s">
        <v>192</v>
      </c>
      <c r="Q8" s="17" t="s">
        <v>193</v>
      </c>
      <c r="R8" s="17" t="s">
        <v>61</v>
      </c>
      <c r="S8" s="17" t="s">
        <v>57</v>
      </c>
      <c r="T8" s="17" t="s">
        <v>64</v>
      </c>
      <c r="U8" s="17" t="s">
        <v>194</v>
      </c>
      <c r="V8" s="17" t="s">
        <v>66</v>
      </c>
      <c r="W8" s="17" t="s">
        <v>67</v>
      </c>
      <c r="X8" s="17" t="s">
        <v>68</v>
      </c>
    </row>
    <row r="9" customHeight="1" spans="1:24">
      <c r="A9" s="38">
        <v>1</v>
      </c>
      <c r="B9" s="38">
        <v>2</v>
      </c>
      <c r="C9" s="38">
        <v>3</v>
      </c>
      <c r="D9" s="38">
        <v>4</v>
      </c>
      <c r="E9" s="38">
        <v>5</v>
      </c>
      <c r="F9" s="38">
        <v>6</v>
      </c>
      <c r="G9" s="38">
        <v>7</v>
      </c>
      <c r="H9" s="38">
        <v>8</v>
      </c>
      <c r="I9" s="38">
        <v>9</v>
      </c>
      <c r="J9" s="38">
        <v>10</v>
      </c>
      <c r="K9" s="38">
        <v>11</v>
      </c>
      <c r="L9" s="38">
        <v>12</v>
      </c>
      <c r="M9" s="38">
        <v>13</v>
      </c>
      <c r="N9" s="38">
        <v>14</v>
      </c>
      <c r="O9" s="38">
        <v>15</v>
      </c>
      <c r="P9" s="38">
        <v>16</v>
      </c>
      <c r="Q9" s="38">
        <v>17</v>
      </c>
      <c r="R9" s="38">
        <v>18</v>
      </c>
      <c r="S9" s="38">
        <v>19</v>
      </c>
      <c r="T9" s="38">
        <v>20</v>
      </c>
      <c r="U9" s="38">
        <v>21</v>
      </c>
      <c r="V9" s="38">
        <v>22</v>
      </c>
      <c r="W9" s="38">
        <v>23</v>
      </c>
      <c r="X9" s="38">
        <v>24</v>
      </c>
    </row>
    <row r="10" ht="20.25" customHeight="1" spans="1:24">
      <c r="A10" s="150" t="s">
        <v>70</v>
      </c>
      <c r="B10" s="150" t="s">
        <v>70</v>
      </c>
      <c r="C10" s="150" t="s">
        <v>196</v>
      </c>
      <c r="D10" s="150" t="s">
        <v>197</v>
      </c>
      <c r="E10" s="150" t="s">
        <v>122</v>
      </c>
      <c r="F10" s="150" t="s">
        <v>123</v>
      </c>
      <c r="G10" s="150" t="s">
        <v>198</v>
      </c>
      <c r="H10" s="150" t="s">
        <v>199</v>
      </c>
      <c r="I10" s="83">
        <v>1314972</v>
      </c>
      <c r="J10" s="83">
        <v>1314972</v>
      </c>
      <c r="K10" s="83"/>
      <c r="L10" s="83"/>
      <c r="M10" s="83">
        <v>1314972</v>
      </c>
      <c r="N10" s="83"/>
      <c r="O10" s="83"/>
      <c r="P10" s="83"/>
      <c r="Q10" s="83"/>
      <c r="R10" s="83"/>
      <c r="S10" s="83"/>
      <c r="T10" s="83"/>
      <c r="U10" s="83"/>
      <c r="V10" s="83"/>
      <c r="W10" s="83"/>
      <c r="X10" s="83"/>
    </row>
    <row r="11" ht="20.25" customHeight="1" spans="1:24">
      <c r="A11" s="150" t="s">
        <v>70</v>
      </c>
      <c r="B11" s="150" t="s">
        <v>70</v>
      </c>
      <c r="C11" s="150" t="s">
        <v>196</v>
      </c>
      <c r="D11" s="150" t="s">
        <v>197</v>
      </c>
      <c r="E11" s="150" t="s">
        <v>122</v>
      </c>
      <c r="F11" s="150" t="s">
        <v>123</v>
      </c>
      <c r="G11" s="150" t="s">
        <v>200</v>
      </c>
      <c r="H11" s="150" t="s">
        <v>201</v>
      </c>
      <c r="I11" s="83">
        <v>1884000</v>
      </c>
      <c r="J11" s="83">
        <v>1884000</v>
      </c>
      <c r="K11" s="24"/>
      <c r="L11" s="24"/>
      <c r="M11" s="83">
        <v>1884000</v>
      </c>
      <c r="N11" s="24"/>
      <c r="O11" s="83"/>
      <c r="P11" s="83"/>
      <c r="Q11" s="83"/>
      <c r="R11" s="83"/>
      <c r="S11" s="83"/>
      <c r="T11" s="83"/>
      <c r="U11" s="83"/>
      <c r="V11" s="83"/>
      <c r="W11" s="83"/>
      <c r="X11" s="83"/>
    </row>
    <row r="12" ht="20.25" customHeight="1" spans="1:24">
      <c r="A12" s="150" t="s">
        <v>70</v>
      </c>
      <c r="B12" s="150" t="s">
        <v>70</v>
      </c>
      <c r="C12" s="150" t="s">
        <v>196</v>
      </c>
      <c r="D12" s="150" t="s">
        <v>197</v>
      </c>
      <c r="E12" s="150" t="s">
        <v>122</v>
      </c>
      <c r="F12" s="150" t="s">
        <v>123</v>
      </c>
      <c r="G12" s="150" t="s">
        <v>202</v>
      </c>
      <c r="H12" s="150" t="s">
        <v>203</v>
      </c>
      <c r="I12" s="83">
        <v>109581</v>
      </c>
      <c r="J12" s="83">
        <v>109581</v>
      </c>
      <c r="K12" s="24"/>
      <c r="L12" s="24"/>
      <c r="M12" s="83">
        <v>109581</v>
      </c>
      <c r="N12" s="24"/>
      <c r="O12" s="83"/>
      <c r="P12" s="83"/>
      <c r="Q12" s="83"/>
      <c r="R12" s="83"/>
      <c r="S12" s="83"/>
      <c r="T12" s="83"/>
      <c r="U12" s="83"/>
      <c r="V12" s="83"/>
      <c r="W12" s="83"/>
      <c r="X12" s="83"/>
    </row>
    <row r="13" ht="27" customHeight="1" spans="1:24">
      <c r="A13" s="150" t="s">
        <v>70</v>
      </c>
      <c r="B13" s="150" t="s">
        <v>70</v>
      </c>
      <c r="C13" s="150" t="s">
        <v>204</v>
      </c>
      <c r="D13" s="150" t="s">
        <v>205</v>
      </c>
      <c r="E13" s="150" t="s">
        <v>104</v>
      </c>
      <c r="F13" s="30" t="s">
        <v>105</v>
      </c>
      <c r="G13" s="150" t="s">
        <v>206</v>
      </c>
      <c r="H13" s="150" t="s">
        <v>207</v>
      </c>
      <c r="I13" s="83">
        <v>585120</v>
      </c>
      <c r="J13" s="83">
        <v>585120</v>
      </c>
      <c r="K13" s="24"/>
      <c r="L13" s="24"/>
      <c r="M13" s="83">
        <v>585120</v>
      </c>
      <c r="N13" s="24"/>
      <c r="O13" s="83"/>
      <c r="P13" s="83"/>
      <c r="Q13" s="83"/>
      <c r="R13" s="83"/>
      <c r="S13" s="83"/>
      <c r="T13" s="83"/>
      <c r="U13" s="83"/>
      <c r="V13" s="83"/>
      <c r="W13" s="83"/>
      <c r="X13" s="83"/>
    </row>
    <row r="14" ht="20.25" customHeight="1" spans="1:24">
      <c r="A14" s="150" t="s">
        <v>70</v>
      </c>
      <c r="B14" s="150" t="s">
        <v>70</v>
      </c>
      <c r="C14" s="150" t="s">
        <v>204</v>
      </c>
      <c r="D14" s="150" t="s">
        <v>205</v>
      </c>
      <c r="E14" s="150" t="s">
        <v>110</v>
      </c>
      <c r="F14" s="150" t="s">
        <v>111</v>
      </c>
      <c r="G14" s="150" t="s">
        <v>208</v>
      </c>
      <c r="H14" s="150" t="s">
        <v>209</v>
      </c>
      <c r="I14" s="83">
        <v>288903.24</v>
      </c>
      <c r="J14" s="83">
        <v>288903.24</v>
      </c>
      <c r="K14" s="24"/>
      <c r="L14" s="24"/>
      <c r="M14" s="83">
        <v>288903.24</v>
      </c>
      <c r="N14" s="24"/>
      <c r="O14" s="83"/>
      <c r="P14" s="83"/>
      <c r="Q14" s="83"/>
      <c r="R14" s="83"/>
      <c r="S14" s="83"/>
      <c r="T14" s="83"/>
      <c r="U14" s="83"/>
      <c r="V14" s="83"/>
      <c r="W14" s="83"/>
      <c r="X14" s="83"/>
    </row>
    <row r="15" ht="20.25" customHeight="1" spans="1:24">
      <c r="A15" s="150" t="s">
        <v>70</v>
      </c>
      <c r="B15" s="150" t="s">
        <v>70</v>
      </c>
      <c r="C15" s="150" t="s">
        <v>204</v>
      </c>
      <c r="D15" s="150" t="s">
        <v>205</v>
      </c>
      <c r="E15" s="150" t="s">
        <v>112</v>
      </c>
      <c r="F15" s="150" t="s">
        <v>113</v>
      </c>
      <c r="G15" s="150" t="s">
        <v>210</v>
      </c>
      <c r="H15" s="150" t="s">
        <v>211</v>
      </c>
      <c r="I15" s="83">
        <v>270891.24</v>
      </c>
      <c r="J15" s="83">
        <v>270891.24</v>
      </c>
      <c r="K15" s="24"/>
      <c r="L15" s="24"/>
      <c r="M15" s="83">
        <v>270891.24</v>
      </c>
      <c r="N15" s="24"/>
      <c r="O15" s="83"/>
      <c r="P15" s="83"/>
      <c r="Q15" s="83"/>
      <c r="R15" s="83"/>
      <c r="S15" s="83"/>
      <c r="T15" s="83"/>
      <c r="U15" s="83"/>
      <c r="V15" s="83"/>
      <c r="W15" s="83"/>
      <c r="X15" s="83"/>
    </row>
    <row r="16" ht="20.25" customHeight="1" spans="1:24">
      <c r="A16" s="150" t="s">
        <v>70</v>
      </c>
      <c r="B16" s="150" t="s">
        <v>70</v>
      </c>
      <c r="C16" s="150" t="s">
        <v>204</v>
      </c>
      <c r="D16" s="150" t="s">
        <v>205</v>
      </c>
      <c r="E16" s="150" t="s">
        <v>114</v>
      </c>
      <c r="F16" s="150" t="s">
        <v>115</v>
      </c>
      <c r="G16" s="150" t="s">
        <v>212</v>
      </c>
      <c r="H16" s="150" t="s">
        <v>213</v>
      </c>
      <c r="I16" s="83">
        <v>27386.16</v>
      </c>
      <c r="J16" s="83">
        <v>27386.16</v>
      </c>
      <c r="K16" s="24"/>
      <c r="L16" s="24"/>
      <c r="M16" s="83">
        <v>27386.16</v>
      </c>
      <c r="N16" s="24"/>
      <c r="O16" s="83"/>
      <c r="P16" s="83"/>
      <c r="Q16" s="83"/>
      <c r="R16" s="83"/>
      <c r="S16" s="83"/>
      <c r="T16" s="83"/>
      <c r="U16" s="83"/>
      <c r="V16" s="83"/>
      <c r="W16" s="83"/>
      <c r="X16" s="83"/>
    </row>
    <row r="17" ht="20.25" customHeight="1" spans="1:24">
      <c r="A17" s="150" t="s">
        <v>70</v>
      </c>
      <c r="B17" s="150" t="s">
        <v>70</v>
      </c>
      <c r="C17" s="150" t="s">
        <v>204</v>
      </c>
      <c r="D17" s="150" t="s">
        <v>205</v>
      </c>
      <c r="E17" s="150" t="s">
        <v>114</v>
      </c>
      <c r="F17" s="150" t="s">
        <v>115</v>
      </c>
      <c r="G17" s="150" t="s">
        <v>212</v>
      </c>
      <c r="H17" s="150" t="s">
        <v>213</v>
      </c>
      <c r="I17" s="83">
        <v>7314.12</v>
      </c>
      <c r="J17" s="83">
        <v>7314.12</v>
      </c>
      <c r="K17" s="24"/>
      <c r="L17" s="24"/>
      <c r="M17" s="83">
        <v>7314.12</v>
      </c>
      <c r="N17" s="24"/>
      <c r="O17" s="83"/>
      <c r="P17" s="83"/>
      <c r="Q17" s="83"/>
      <c r="R17" s="83"/>
      <c r="S17" s="83"/>
      <c r="T17" s="83"/>
      <c r="U17" s="83"/>
      <c r="V17" s="83"/>
      <c r="W17" s="83"/>
      <c r="X17" s="83"/>
    </row>
    <row r="18" ht="20.25" customHeight="1" spans="1:24">
      <c r="A18" s="150" t="s">
        <v>70</v>
      </c>
      <c r="B18" s="150" t="s">
        <v>70</v>
      </c>
      <c r="C18" s="150" t="s">
        <v>204</v>
      </c>
      <c r="D18" s="150" t="s">
        <v>205</v>
      </c>
      <c r="E18" s="150" t="s">
        <v>122</v>
      </c>
      <c r="F18" s="150" t="s">
        <v>123</v>
      </c>
      <c r="G18" s="150" t="s">
        <v>212</v>
      </c>
      <c r="H18" s="150" t="s">
        <v>213</v>
      </c>
      <c r="I18" s="83">
        <v>973</v>
      </c>
      <c r="J18" s="83">
        <v>973</v>
      </c>
      <c r="K18" s="24"/>
      <c r="L18" s="24"/>
      <c r="M18" s="83">
        <v>973</v>
      </c>
      <c r="N18" s="24"/>
      <c r="O18" s="83"/>
      <c r="P18" s="83"/>
      <c r="Q18" s="83"/>
      <c r="R18" s="83"/>
      <c r="S18" s="83"/>
      <c r="T18" s="83"/>
      <c r="U18" s="83"/>
      <c r="V18" s="83"/>
      <c r="W18" s="83"/>
      <c r="X18" s="83"/>
    </row>
    <row r="19" ht="20.25" customHeight="1" spans="1:24">
      <c r="A19" s="150" t="s">
        <v>70</v>
      </c>
      <c r="B19" s="150" t="s">
        <v>70</v>
      </c>
      <c r="C19" s="150" t="s">
        <v>204</v>
      </c>
      <c r="D19" s="150" t="s">
        <v>205</v>
      </c>
      <c r="E19" s="150" t="s">
        <v>110</v>
      </c>
      <c r="F19" s="150" t="s">
        <v>111</v>
      </c>
      <c r="G19" s="150" t="s">
        <v>214</v>
      </c>
      <c r="H19" s="150" t="s">
        <v>215</v>
      </c>
      <c r="I19" s="83">
        <v>5500000</v>
      </c>
      <c r="J19" s="83">
        <v>5500000</v>
      </c>
      <c r="K19" s="24"/>
      <c r="L19" s="24"/>
      <c r="M19" s="83">
        <v>5500000</v>
      </c>
      <c r="N19" s="24"/>
      <c r="O19" s="83"/>
      <c r="P19" s="83"/>
      <c r="Q19" s="83"/>
      <c r="R19" s="83"/>
      <c r="S19" s="83"/>
      <c r="T19" s="83"/>
      <c r="U19" s="83"/>
      <c r="V19" s="83"/>
      <c r="W19" s="83"/>
      <c r="X19" s="83"/>
    </row>
    <row r="20" ht="20.25" customHeight="1" spans="1:24">
      <c r="A20" s="150" t="s">
        <v>70</v>
      </c>
      <c r="B20" s="150" t="s">
        <v>70</v>
      </c>
      <c r="C20" s="150" t="s">
        <v>216</v>
      </c>
      <c r="D20" s="150" t="s">
        <v>129</v>
      </c>
      <c r="E20" s="150" t="s">
        <v>128</v>
      </c>
      <c r="F20" s="150" t="s">
        <v>129</v>
      </c>
      <c r="G20" s="150" t="s">
        <v>217</v>
      </c>
      <c r="H20" s="150" t="s">
        <v>129</v>
      </c>
      <c r="I20" s="83">
        <v>545892</v>
      </c>
      <c r="J20" s="83">
        <v>545892</v>
      </c>
      <c r="K20" s="24"/>
      <c r="L20" s="24"/>
      <c r="M20" s="83">
        <v>545892</v>
      </c>
      <c r="N20" s="24"/>
      <c r="O20" s="83"/>
      <c r="P20" s="83"/>
      <c r="Q20" s="83"/>
      <c r="R20" s="83"/>
      <c r="S20" s="83"/>
      <c r="T20" s="83"/>
      <c r="U20" s="83"/>
      <c r="V20" s="83"/>
      <c r="W20" s="83"/>
      <c r="X20" s="83"/>
    </row>
    <row r="21" ht="20.25" customHeight="1" spans="1:24">
      <c r="A21" s="150" t="s">
        <v>70</v>
      </c>
      <c r="B21" s="150" t="s">
        <v>70</v>
      </c>
      <c r="C21" s="150" t="s">
        <v>218</v>
      </c>
      <c r="D21" s="150" t="s">
        <v>219</v>
      </c>
      <c r="E21" s="150" t="s">
        <v>122</v>
      </c>
      <c r="F21" s="150" t="s">
        <v>123</v>
      </c>
      <c r="G21" s="150" t="s">
        <v>220</v>
      </c>
      <c r="H21" s="150" t="s">
        <v>221</v>
      </c>
      <c r="I21" s="83">
        <v>292800</v>
      </c>
      <c r="J21" s="83">
        <v>292800</v>
      </c>
      <c r="K21" s="24"/>
      <c r="L21" s="24"/>
      <c r="M21" s="83">
        <v>292800</v>
      </c>
      <c r="N21" s="24"/>
      <c r="O21" s="83"/>
      <c r="P21" s="83"/>
      <c r="Q21" s="83"/>
      <c r="R21" s="83"/>
      <c r="S21" s="83"/>
      <c r="T21" s="83"/>
      <c r="U21" s="83"/>
      <c r="V21" s="83"/>
      <c r="W21" s="83"/>
      <c r="X21" s="83"/>
    </row>
    <row r="22" ht="20.25" customHeight="1" spans="1:24">
      <c r="A22" s="150" t="s">
        <v>70</v>
      </c>
      <c r="B22" s="150" t="s">
        <v>70</v>
      </c>
      <c r="C22" s="150" t="s">
        <v>222</v>
      </c>
      <c r="D22" s="150" t="s">
        <v>223</v>
      </c>
      <c r="E22" s="150" t="s">
        <v>122</v>
      </c>
      <c r="F22" s="150" t="s">
        <v>123</v>
      </c>
      <c r="G22" s="150" t="s">
        <v>224</v>
      </c>
      <c r="H22" s="150" t="s">
        <v>223</v>
      </c>
      <c r="I22" s="83">
        <v>24180</v>
      </c>
      <c r="J22" s="83">
        <v>24180</v>
      </c>
      <c r="K22" s="24"/>
      <c r="L22" s="24"/>
      <c r="M22" s="83">
        <v>24180</v>
      </c>
      <c r="N22" s="24"/>
      <c r="O22" s="83"/>
      <c r="P22" s="83"/>
      <c r="Q22" s="83"/>
      <c r="R22" s="83"/>
      <c r="S22" s="83"/>
      <c r="T22" s="83"/>
      <c r="U22" s="83"/>
      <c r="V22" s="83"/>
      <c r="W22" s="83"/>
      <c r="X22" s="83"/>
    </row>
    <row r="23" ht="20.25" customHeight="1" spans="1:24">
      <c r="A23" s="150" t="s">
        <v>70</v>
      </c>
      <c r="B23" s="150" t="s">
        <v>70</v>
      </c>
      <c r="C23" s="150" t="s">
        <v>225</v>
      </c>
      <c r="D23" s="150" t="s">
        <v>226</v>
      </c>
      <c r="E23" s="150" t="s">
        <v>122</v>
      </c>
      <c r="F23" s="150" t="s">
        <v>123</v>
      </c>
      <c r="G23" s="150" t="s">
        <v>227</v>
      </c>
      <c r="H23" s="150" t="s">
        <v>228</v>
      </c>
      <c r="I23" s="83">
        <v>45297</v>
      </c>
      <c r="J23" s="83">
        <v>45297</v>
      </c>
      <c r="K23" s="24"/>
      <c r="L23" s="24"/>
      <c r="M23" s="83">
        <v>45297</v>
      </c>
      <c r="N23" s="24"/>
      <c r="O23" s="83"/>
      <c r="P23" s="83"/>
      <c r="Q23" s="83"/>
      <c r="R23" s="83"/>
      <c r="S23" s="83"/>
      <c r="T23" s="83"/>
      <c r="U23" s="83"/>
      <c r="V23" s="83"/>
      <c r="W23" s="83"/>
      <c r="X23" s="83"/>
    </row>
    <row r="24" ht="20.25" customHeight="1" spans="1:24">
      <c r="A24" s="150" t="s">
        <v>70</v>
      </c>
      <c r="B24" s="150" t="s">
        <v>70</v>
      </c>
      <c r="C24" s="150" t="s">
        <v>225</v>
      </c>
      <c r="D24" s="150" t="s">
        <v>226</v>
      </c>
      <c r="E24" s="150" t="s">
        <v>122</v>
      </c>
      <c r="F24" s="150" t="s">
        <v>123</v>
      </c>
      <c r="G24" s="150" t="s">
        <v>229</v>
      </c>
      <c r="H24" s="150" t="s">
        <v>230</v>
      </c>
      <c r="I24" s="83">
        <v>6720</v>
      </c>
      <c r="J24" s="83">
        <v>6720</v>
      </c>
      <c r="K24" s="24"/>
      <c r="L24" s="24"/>
      <c r="M24" s="83">
        <v>6720</v>
      </c>
      <c r="N24" s="24"/>
      <c r="O24" s="83"/>
      <c r="P24" s="83"/>
      <c r="Q24" s="83"/>
      <c r="R24" s="83"/>
      <c r="S24" s="83"/>
      <c r="T24" s="83"/>
      <c r="U24" s="83"/>
      <c r="V24" s="83"/>
      <c r="W24" s="83"/>
      <c r="X24" s="83"/>
    </row>
    <row r="25" ht="20.25" customHeight="1" spans="1:24">
      <c r="A25" s="150" t="s">
        <v>70</v>
      </c>
      <c r="B25" s="150" t="s">
        <v>70</v>
      </c>
      <c r="C25" s="150" t="s">
        <v>225</v>
      </c>
      <c r="D25" s="150" t="s">
        <v>226</v>
      </c>
      <c r="E25" s="150" t="s">
        <v>122</v>
      </c>
      <c r="F25" s="150" t="s">
        <v>123</v>
      </c>
      <c r="G25" s="150" t="s">
        <v>231</v>
      </c>
      <c r="H25" s="150" t="s">
        <v>232</v>
      </c>
      <c r="I25" s="83">
        <v>20000</v>
      </c>
      <c r="J25" s="83">
        <v>20000</v>
      </c>
      <c r="K25" s="24"/>
      <c r="L25" s="24"/>
      <c r="M25" s="83">
        <v>20000</v>
      </c>
      <c r="N25" s="24"/>
      <c r="O25" s="83"/>
      <c r="P25" s="83"/>
      <c r="Q25" s="83"/>
      <c r="R25" s="83"/>
      <c r="S25" s="83"/>
      <c r="T25" s="83"/>
      <c r="U25" s="83"/>
      <c r="V25" s="83"/>
      <c r="W25" s="83"/>
      <c r="X25" s="83"/>
    </row>
    <row r="26" ht="20.25" customHeight="1" spans="1:24">
      <c r="A26" s="150" t="s">
        <v>70</v>
      </c>
      <c r="B26" s="150" t="s">
        <v>70</v>
      </c>
      <c r="C26" s="150" t="s">
        <v>225</v>
      </c>
      <c r="D26" s="150" t="s">
        <v>226</v>
      </c>
      <c r="E26" s="150" t="s">
        <v>122</v>
      </c>
      <c r="F26" s="150" t="s">
        <v>123</v>
      </c>
      <c r="G26" s="150" t="s">
        <v>233</v>
      </c>
      <c r="H26" s="150" t="s">
        <v>234</v>
      </c>
      <c r="I26" s="83">
        <v>6000</v>
      </c>
      <c r="J26" s="83">
        <v>6000</v>
      </c>
      <c r="K26" s="24"/>
      <c r="L26" s="24"/>
      <c r="M26" s="83">
        <v>6000</v>
      </c>
      <c r="N26" s="24"/>
      <c r="O26" s="83"/>
      <c r="P26" s="83"/>
      <c r="Q26" s="83"/>
      <c r="R26" s="83"/>
      <c r="S26" s="83"/>
      <c r="T26" s="83"/>
      <c r="U26" s="83"/>
      <c r="V26" s="83"/>
      <c r="W26" s="83"/>
      <c r="X26" s="83"/>
    </row>
    <row r="27" ht="20.25" customHeight="1" spans="1:24">
      <c r="A27" s="150" t="s">
        <v>70</v>
      </c>
      <c r="B27" s="150" t="s">
        <v>70</v>
      </c>
      <c r="C27" s="150" t="s">
        <v>225</v>
      </c>
      <c r="D27" s="150" t="s">
        <v>226</v>
      </c>
      <c r="E27" s="150" t="s">
        <v>122</v>
      </c>
      <c r="F27" s="150" t="s">
        <v>123</v>
      </c>
      <c r="G27" s="150" t="s">
        <v>235</v>
      </c>
      <c r="H27" s="150" t="s">
        <v>236</v>
      </c>
      <c r="I27" s="83">
        <v>30000</v>
      </c>
      <c r="J27" s="83">
        <v>30000</v>
      </c>
      <c r="K27" s="24"/>
      <c r="L27" s="24"/>
      <c r="M27" s="83">
        <v>30000</v>
      </c>
      <c r="N27" s="24"/>
      <c r="O27" s="83"/>
      <c r="P27" s="83"/>
      <c r="Q27" s="83"/>
      <c r="R27" s="83"/>
      <c r="S27" s="83"/>
      <c r="T27" s="83"/>
      <c r="U27" s="83"/>
      <c r="V27" s="83"/>
      <c r="W27" s="83"/>
      <c r="X27" s="83"/>
    </row>
    <row r="28" ht="20.25" customHeight="1" spans="1:24">
      <c r="A28" s="150" t="s">
        <v>70</v>
      </c>
      <c r="B28" s="150" t="s">
        <v>70</v>
      </c>
      <c r="C28" s="150" t="s">
        <v>225</v>
      </c>
      <c r="D28" s="150" t="s">
        <v>226</v>
      </c>
      <c r="E28" s="150" t="s">
        <v>122</v>
      </c>
      <c r="F28" s="150" t="s">
        <v>123</v>
      </c>
      <c r="G28" s="150" t="s">
        <v>237</v>
      </c>
      <c r="H28" s="150" t="s">
        <v>238</v>
      </c>
      <c r="I28" s="83">
        <v>93000</v>
      </c>
      <c r="J28" s="83">
        <v>93000</v>
      </c>
      <c r="K28" s="24"/>
      <c r="L28" s="24"/>
      <c r="M28" s="83">
        <v>93000</v>
      </c>
      <c r="N28" s="24"/>
      <c r="O28" s="83"/>
      <c r="P28" s="83"/>
      <c r="Q28" s="83"/>
      <c r="R28" s="83"/>
      <c r="S28" s="83"/>
      <c r="T28" s="83"/>
      <c r="U28" s="83"/>
      <c r="V28" s="83"/>
      <c r="W28" s="83"/>
      <c r="X28" s="83"/>
    </row>
    <row r="29" ht="20.25" customHeight="1" spans="1:24">
      <c r="A29" s="150" t="s">
        <v>70</v>
      </c>
      <c r="B29" s="150" t="s">
        <v>70</v>
      </c>
      <c r="C29" s="150" t="s">
        <v>225</v>
      </c>
      <c r="D29" s="150" t="s">
        <v>226</v>
      </c>
      <c r="E29" s="150" t="s">
        <v>122</v>
      </c>
      <c r="F29" s="150" t="s">
        <v>123</v>
      </c>
      <c r="G29" s="150" t="s">
        <v>220</v>
      </c>
      <c r="H29" s="150" t="s">
        <v>221</v>
      </c>
      <c r="I29" s="83">
        <v>29280</v>
      </c>
      <c r="J29" s="83">
        <v>29280</v>
      </c>
      <c r="K29" s="24"/>
      <c r="L29" s="24"/>
      <c r="M29" s="83">
        <v>29280</v>
      </c>
      <c r="N29" s="24"/>
      <c r="O29" s="83"/>
      <c r="P29" s="83"/>
      <c r="Q29" s="83"/>
      <c r="R29" s="83"/>
      <c r="S29" s="83"/>
      <c r="T29" s="83"/>
      <c r="U29" s="83"/>
      <c r="V29" s="83"/>
      <c r="W29" s="83"/>
      <c r="X29" s="83"/>
    </row>
    <row r="30" ht="20.25" customHeight="1" spans="1:24">
      <c r="A30" s="150" t="s">
        <v>70</v>
      </c>
      <c r="B30" s="150" t="s">
        <v>70</v>
      </c>
      <c r="C30" s="150" t="s">
        <v>225</v>
      </c>
      <c r="D30" s="150" t="s">
        <v>226</v>
      </c>
      <c r="E30" s="150" t="s">
        <v>102</v>
      </c>
      <c r="F30" s="150" t="s">
        <v>103</v>
      </c>
      <c r="G30" s="150" t="s">
        <v>239</v>
      </c>
      <c r="H30" s="150" t="s">
        <v>240</v>
      </c>
      <c r="I30" s="83">
        <v>13200</v>
      </c>
      <c r="J30" s="83">
        <v>13200</v>
      </c>
      <c r="K30" s="24"/>
      <c r="L30" s="24"/>
      <c r="M30" s="83">
        <v>13200</v>
      </c>
      <c r="N30" s="24"/>
      <c r="O30" s="83"/>
      <c r="P30" s="83"/>
      <c r="Q30" s="83"/>
      <c r="R30" s="83"/>
      <c r="S30" s="83"/>
      <c r="T30" s="83"/>
      <c r="U30" s="83"/>
      <c r="V30" s="83"/>
      <c r="W30" s="83"/>
      <c r="X30" s="83"/>
    </row>
    <row r="31" ht="20.25" customHeight="1" spans="1:24">
      <c r="A31" s="150" t="s">
        <v>70</v>
      </c>
      <c r="B31" s="150" t="s">
        <v>70</v>
      </c>
      <c r="C31" s="150" t="s">
        <v>225</v>
      </c>
      <c r="D31" s="150" t="s">
        <v>226</v>
      </c>
      <c r="E31" s="150" t="s">
        <v>122</v>
      </c>
      <c r="F31" s="150" t="s">
        <v>123</v>
      </c>
      <c r="G31" s="150" t="s">
        <v>239</v>
      </c>
      <c r="H31" s="150" t="s">
        <v>240</v>
      </c>
      <c r="I31" s="83">
        <v>25500</v>
      </c>
      <c r="J31" s="83">
        <v>25500</v>
      </c>
      <c r="K31" s="24"/>
      <c r="L31" s="24"/>
      <c r="M31" s="83">
        <v>25500</v>
      </c>
      <c r="N31" s="24"/>
      <c r="O31" s="83"/>
      <c r="P31" s="83"/>
      <c r="Q31" s="83"/>
      <c r="R31" s="83"/>
      <c r="S31" s="83"/>
      <c r="T31" s="83"/>
      <c r="U31" s="83"/>
      <c r="V31" s="83"/>
      <c r="W31" s="83"/>
      <c r="X31" s="83"/>
    </row>
    <row r="32" ht="20.25" customHeight="1" spans="1:24">
      <c r="A32" s="150" t="s">
        <v>70</v>
      </c>
      <c r="B32" s="150" t="s">
        <v>70</v>
      </c>
      <c r="C32" s="150" t="s">
        <v>241</v>
      </c>
      <c r="D32" s="150" t="s">
        <v>242</v>
      </c>
      <c r="E32" s="150" t="s">
        <v>102</v>
      </c>
      <c r="F32" s="150" t="s">
        <v>103</v>
      </c>
      <c r="G32" s="150" t="s">
        <v>243</v>
      </c>
      <c r="H32" s="150" t="s">
        <v>244</v>
      </c>
      <c r="I32" s="83">
        <v>554400</v>
      </c>
      <c r="J32" s="83">
        <v>554400</v>
      </c>
      <c r="K32" s="24"/>
      <c r="L32" s="24"/>
      <c r="M32" s="83">
        <v>554400</v>
      </c>
      <c r="N32" s="24"/>
      <c r="O32" s="83"/>
      <c r="P32" s="83"/>
      <c r="Q32" s="83"/>
      <c r="R32" s="83"/>
      <c r="S32" s="83"/>
      <c r="T32" s="83"/>
      <c r="U32" s="83"/>
      <c r="V32" s="83"/>
      <c r="W32" s="83"/>
      <c r="X32" s="83"/>
    </row>
    <row r="33" ht="20.25" customHeight="1" spans="1:24">
      <c r="A33" s="150" t="s">
        <v>70</v>
      </c>
      <c r="B33" s="150" t="s">
        <v>70</v>
      </c>
      <c r="C33" s="150" t="s">
        <v>245</v>
      </c>
      <c r="D33" s="150" t="s">
        <v>246</v>
      </c>
      <c r="E33" s="150" t="s">
        <v>122</v>
      </c>
      <c r="F33" s="150" t="s">
        <v>123</v>
      </c>
      <c r="G33" s="150" t="s">
        <v>202</v>
      </c>
      <c r="H33" s="150" t="s">
        <v>203</v>
      </c>
      <c r="I33" s="83">
        <v>620000</v>
      </c>
      <c r="J33" s="83">
        <v>620000</v>
      </c>
      <c r="K33" s="24"/>
      <c r="L33" s="24"/>
      <c r="M33" s="83">
        <v>620000</v>
      </c>
      <c r="N33" s="24"/>
      <c r="O33" s="83"/>
      <c r="P33" s="83"/>
      <c r="Q33" s="83"/>
      <c r="R33" s="83"/>
      <c r="S33" s="83"/>
      <c r="T33" s="83"/>
      <c r="U33" s="83"/>
      <c r="V33" s="83"/>
      <c r="W33" s="83"/>
      <c r="X33" s="83"/>
    </row>
    <row r="34" ht="20.25" customHeight="1" spans="1:24">
      <c r="A34" s="150" t="s">
        <v>70</v>
      </c>
      <c r="B34" s="150" t="s">
        <v>70</v>
      </c>
      <c r="C34" s="150" t="s">
        <v>245</v>
      </c>
      <c r="D34" s="150" t="s">
        <v>246</v>
      </c>
      <c r="E34" s="150" t="s">
        <v>122</v>
      </c>
      <c r="F34" s="150" t="s">
        <v>123</v>
      </c>
      <c r="G34" s="150" t="s">
        <v>202</v>
      </c>
      <c r="H34" s="150" t="s">
        <v>203</v>
      </c>
      <c r="I34" s="83">
        <v>770880</v>
      </c>
      <c r="J34" s="83">
        <v>770880</v>
      </c>
      <c r="K34" s="24"/>
      <c r="L34" s="24"/>
      <c r="M34" s="83">
        <v>770880</v>
      </c>
      <c r="N34" s="24"/>
      <c r="O34" s="83"/>
      <c r="P34" s="83"/>
      <c r="Q34" s="83"/>
      <c r="R34" s="83"/>
      <c r="S34" s="83"/>
      <c r="T34" s="83"/>
      <c r="U34" s="83"/>
      <c r="V34" s="83"/>
      <c r="W34" s="83"/>
      <c r="X34" s="83"/>
    </row>
    <row r="35" ht="20.25" customHeight="1" spans="1:24">
      <c r="A35" s="150" t="s">
        <v>70</v>
      </c>
      <c r="B35" s="150" t="s">
        <v>70</v>
      </c>
      <c r="C35" s="150" t="s">
        <v>247</v>
      </c>
      <c r="D35" s="150" t="s">
        <v>248</v>
      </c>
      <c r="E35" s="150" t="s">
        <v>102</v>
      </c>
      <c r="F35" s="150" t="s">
        <v>103</v>
      </c>
      <c r="G35" s="150" t="s">
        <v>237</v>
      </c>
      <c r="H35" s="150" t="s">
        <v>238</v>
      </c>
      <c r="I35" s="83">
        <v>66000</v>
      </c>
      <c r="J35" s="83">
        <v>66000</v>
      </c>
      <c r="K35" s="24"/>
      <c r="L35" s="24"/>
      <c r="M35" s="83">
        <v>66000</v>
      </c>
      <c r="N35" s="24"/>
      <c r="O35" s="83"/>
      <c r="P35" s="83"/>
      <c r="Q35" s="83"/>
      <c r="R35" s="83"/>
      <c r="S35" s="83"/>
      <c r="T35" s="83"/>
      <c r="U35" s="83"/>
      <c r="V35" s="83"/>
      <c r="W35" s="83"/>
      <c r="X35" s="83"/>
    </row>
    <row r="36" ht="17.25" customHeight="1" spans="1:24">
      <c r="A36" s="33" t="s">
        <v>168</v>
      </c>
      <c r="B36" s="34"/>
      <c r="C36" s="151"/>
      <c r="D36" s="151"/>
      <c r="E36" s="151"/>
      <c r="F36" s="151"/>
      <c r="G36" s="151"/>
      <c r="H36" s="152"/>
      <c r="I36" s="83">
        <v>13132289.76</v>
      </c>
      <c r="J36" s="83">
        <v>13132289.76</v>
      </c>
      <c r="K36" s="83"/>
      <c r="L36" s="83"/>
      <c r="M36" s="83">
        <v>13132289.76</v>
      </c>
      <c r="N36" s="83"/>
      <c r="O36" s="83"/>
      <c r="P36" s="83"/>
      <c r="Q36" s="83"/>
      <c r="R36" s="83"/>
      <c r="S36" s="83"/>
      <c r="T36" s="83"/>
      <c r="U36" s="83"/>
      <c r="V36" s="83"/>
      <c r="W36" s="83"/>
      <c r="X36" s="83"/>
    </row>
  </sheetData>
  <mergeCells count="31">
    <mergeCell ref="A3:X3"/>
    <mergeCell ref="A4:H4"/>
    <mergeCell ref="I5:X5"/>
    <mergeCell ref="J6:N6"/>
    <mergeCell ref="O6:Q6"/>
    <mergeCell ref="S6:X6"/>
    <mergeCell ref="A36:H36"/>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2"/>
  <sheetViews>
    <sheetView showZeros="0" topLeftCell="D1" workbookViewId="0">
      <pane ySplit="1" topLeftCell="A2" activePane="bottomLeft" state="frozen"/>
      <selection/>
      <selection pane="bottomLeft" activeCell="I12" sqref="I12"/>
    </sheetView>
  </sheetViews>
  <sheetFormatPr defaultColWidth="9.14166666666667" defaultRowHeight="14.25" customHeight="1"/>
  <cols>
    <col min="1" max="1" width="10.2833333333333" customWidth="1"/>
    <col min="2" max="2" width="17.875" customWidth="1"/>
    <col min="3" max="3" width="18.375" customWidth="1"/>
    <col min="4" max="4" width="23.85" customWidth="1"/>
    <col min="5" max="5" width="11.1416666666667" customWidth="1"/>
    <col min="6" max="6" width="16.125" customWidth="1"/>
    <col min="7" max="7" width="9.85" customWidth="1"/>
    <col min="8" max="8" width="15.375" customWidth="1"/>
    <col min="9" max="9" width="14.25" customWidth="1"/>
    <col min="10" max="10" width="16.125" customWidth="1"/>
    <col min="11" max="11" width="16.375" customWidth="1"/>
    <col min="12" max="23" width="9.6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0"/>
      <c r="E2" s="2"/>
      <c r="F2" s="2"/>
      <c r="G2" s="2"/>
      <c r="H2" s="2"/>
      <c r="U2" s="140"/>
      <c r="W2" s="145" t="s">
        <v>249</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"单位名称："&amp;"昆明市五华区医疗保险中心"</f>
        <v>单位名称：昆明市五华区医疗保险中心</v>
      </c>
      <c r="B4" s="6"/>
      <c r="C4" s="6"/>
      <c r="D4" s="6"/>
      <c r="E4" s="6"/>
      <c r="F4" s="6"/>
      <c r="G4" s="6"/>
      <c r="H4" s="6"/>
      <c r="I4" s="7"/>
      <c r="J4" s="7"/>
      <c r="K4" s="7"/>
      <c r="L4" s="7"/>
      <c r="M4" s="7"/>
      <c r="N4" s="7"/>
      <c r="O4" s="7"/>
      <c r="P4" s="7"/>
      <c r="Q4" s="7"/>
      <c r="U4" s="140"/>
      <c r="W4" s="122" t="s">
        <v>1</v>
      </c>
    </row>
    <row r="5" ht="21.75" customHeight="1" spans="1:23">
      <c r="A5" s="9" t="s">
        <v>250</v>
      </c>
      <c r="B5" s="10" t="s">
        <v>180</v>
      </c>
      <c r="C5" s="9" t="s">
        <v>181</v>
      </c>
      <c r="D5" s="9" t="s">
        <v>251</v>
      </c>
      <c r="E5" s="10" t="s">
        <v>182</v>
      </c>
      <c r="F5" s="10" t="s">
        <v>183</v>
      </c>
      <c r="G5" s="10" t="s">
        <v>252</v>
      </c>
      <c r="H5" s="10" t="s">
        <v>253</v>
      </c>
      <c r="I5" s="28" t="s">
        <v>55</v>
      </c>
      <c r="J5" s="11" t="s">
        <v>254</v>
      </c>
      <c r="K5" s="12"/>
      <c r="L5" s="12"/>
      <c r="M5" s="13"/>
      <c r="N5" s="11" t="s">
        <v>188</v>
      </c>
      <c r="O5" s="12"/>
      <c r="P5" s="13"/>
      <c r="Q5" s="10" t="s">
        <v>61</v>
      </c>
      <c r="R5" s="11" t="s">
        <v>62</v>
      </c>
      <c r="S5" s="12"/>
      <c r="T5" s="12"/>
      <c r="U5" s="12"/>
      <c r="V5" s="12"/>
      <c r="W5" s="13"/>
    </row>
    <row r="6" ht="21.75" customHeight="1" spans="1:23">
      <c r="A6" s="14"/>
      <c r="B6" s="29"/>
      <c r="C6" s="14"/>
      <c r="D6" s="14"/>
      <c r="E6" s="15"/>
      <c r="F6" s="15"/>
      <c r="G6" s="15"/>
      <c r="H6" s="15"/>
      <c r="I6" s="29"/>
      <c r="J6" s="141" t="s">
        <v>58</v>
      </c>
      <c r="K6" s="142"/>
      <c r="L6" s="10" t="s">
        <v>59</v>
      </c>
      <c r="M6" s="10" t="s">
        <v>60</v>
      </c>
      <c r="N6" s="10" t="s">
        <v>58</v>
      </c>
      <c r="O6" s="10" t="s">
        <v>59</v>
      </c>
      <c r="P6" s="10" t="s">
        <v>60</v>
      </c>
      <c r="Q6" s="15"/>
      <c r="R6" s="10" t="s">
        <v>57</v>
      </c>
      <c r="S6" s="10" t="s">
        <v>64</v>
      </c>
      <c r="T6" s="10" t="s">
        <v>194</v>
      </c>
      <c r="U6" s="10" t="s">
        <v>66</v>
      </c>
      <c r="V6" s="10" t="s">
        <v>67</v>
      </c>
      <c r="W6" s="10" t="s">
        <v>68</v>
      </c>
    </row>
    <row r="7" ht="21" customHeight="1" spans="1:23">
      <c r="A7" s="29"/>
      <c r="B7" s="29"/>
      <c r="C7" s="29"/>
      <c r="D7" s="29"/>
      <c r="E7" s="29"/>
      <c r="F7" s="29"/>
      <c r="G7" s="29"/>
      <c r="H7" s="29"/>
      <c r="I7" s="29"/>
      <c r="J7" s="143" t="s">
        <v>57</v>
      </c>
      <c r="K7" s="144"/>
      <c r="L7" s="29"/>
      <c r="M7" s="29"/>
      <c r="N7" s="29"/>
      <c r="O7" s="29"/>
      <c r="P7" s="29"/>
      <c r="Q7" s="29"/>
      <c r="R7" s="29"/>
      <c r="S7" s="29"/>
      <c r="T7" s="29"/>
      <c r="U7" s="29"/>
      <c r="V7" s="29"/>
      <c r="W7" s="29"/>
    </row>
    <row r="8" ht="39.75" customHeight="1" spans="1:23">
      <c r="A8" s="17"/>
      <c r="B8" s="19"/>
      <c r="C8" s="17"/>
      <c r="D8" s="17"/>
      <c r="E8" s="18"/>
      <c r="F8" s="18"/>
      <c r="G8" s="18"/>
      <c r="H8" s="18"/>
      <c r="I8" s="19"/>
      <c r="J8" s="69" t="s">
        <v>57</v>
      </c>
      <c r="K8" s="69" t="s">
        <v>255</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8">
        <v>12</v>
      </c>
      <c r="M9" s="38">
        <v>13</v>
      </c>
      <c r="N9" s="38">
        <v>14</v>
      </c>
      <c r="O9" s="38">
        <v>15</v>
      </c>
      <c r="P9" s="38">
        <v>16</v>
      </c>
      <c r="Q9" s="38">
        <v>17</v>
      </c>
      <c r="R9" s="38">
        <v>18</v>
      </c>
      <c r="S9" s="38">
        <v>19</v>
      </c>
      <c r="T9" s="38">
        <v>20</v>
      </c>
      <c r="U9" s="20">
        <v>21</v>
      </c>
      <c r="V9" s="38">
        <v>22</v>
      </c>
      <c r="W9" s="20">
        <v>23</v>
      </c>
    </row>
    <row r="10" ht="21.75" customHeight="1" spans="1:23">
      <c r="A10" s="71" t="s">
        <v>205</v>
      </c>
      <c r="B10" s="71" t="s">
        <v>256</v>
      </c>
      <c r="C10" s="71" t="s">
        <v>257</v>
      </c>
      <c r="D10" s="71" t="s">
        <v>70</v>
      </c>
      <c r="E10" s="71" t="s">
        <v>122</v>
      </c>
      <c r="F10" s="71" t="s">
        <v>123</v>
      </c>
      <c r="G10" s="71" t="s">
        <v>212</v>
      </c>
      <c r="H10" s="71" t="s">
        <v>213</v>
      </c>
      <c r="I10" s="83">
        <v>40000</v>
      </c>
      <c r="J10" s="83">
        <v>40000</v>
      </c>
      <c r="K10" s="83">
        <v>40000</v>
      </c>
      <c r="L10" s="83"/>
      <c r="M10" s="83"/>
      <c r="N10" s="83"/>
      <c r="O10" s="83"/>
      <c r="P10" s="83"/>
      <c r="Q10" s="83"/>
      <c r="R10" s="83"/>
      <c r="S10" s="83"/>
      <c r="T10" s="83"/>
      <c r="U10" s="83"/>
      <c r="V10" s="83"/>
      <c r="W10" s="83"/>
    </row>
    <row r="11" ht="21.75" customHeight="1" spans="1:23">
      <c r="A11" s="71" t="s">
        <v>258</v>
      </c>
      <c r="B11" s="71" t="s">
        <v>259</v>
      </c>
      <c r="C11" s="71" t="s">
        <v>260</v>
      </c>
      <c r="D11" s="71" t="s">
        <v>70</v>
      </c>
      <c r="E11" s="71" t="s">
        <v>118</v>
      </c>
      <c r="F11" s="71" t="s">
        <v>119</v>
      </c>
      <c r="G11" s="71" t="s">
        <v>214</v>
      </c>
      <c r="H11" s="71" t="s">
        <v>215</v>
      </c>
      <c r="I11" s="83">
        <v>7968243.98</v>
      </c>
      <c r="J11" s="83">
        <v>7968243.98</v>
      </c>
      <c r="K11" s="83">
        <v>7968243.98</v>
      </c>
      <c r="L11" s="83"/>
      <c r="M11" s="83"/>
      <c r="N11" s="83"/>
      <c r="O11" s="83"/>
      <c r="P11" s="83"/>
      <c r="Q11" s="83"/>
      <c r="R11" s="83"/>
      <c r="S11" s="83"/>
      <c r="T11" s="83"/>
      <c r="U11" s="83"/>
      <c r="V11" s="83"/>
      <c r="W11" s="83"/>
    </row>
    <row r="12" ht="18.75" customHeight="1" spans="1:23">
      <c r="A12" s="33" t="s">
        <v>168</v>
      </c>
      <c r="B12" s="34"/>
      <c r="C12" s="34"/>
      <c r="D12" s="34"/>
      <c r="E12" s="34"/>
      <c r="F12" s="34"/>
      <c r="G12" s="34"/>
      <c r="H12" s="35"/>
      <c r="I12" s="83">
        <v>8008243.98</v>
      </c>
      <c r="J12" s="83">
        <v>8008243.98</v>
      </c>
      <c r="K12" s="83">
        <v>8008243.98</v>
      </c>
      <c r="L12" s="83"/>
      <c r="M12" s="83"/>
      <c r="N12" s="83"/>
      <c r="O12" s="83"/>
      <c r="P12" s="83"/>
      <c r="Q12" s="83"/>
      <c r="R12" s="83"/>
      <c r="S12" s="83"/>
      <c r="T12" s="83"/>
      <c r="U12" s="83"/>
      <c r="V12" s="83"/>
      <c r="W12" s="83"/>
    </row>
  </sheetData>
  <mergeCells count="28">
    <mergeCell ref="A3:W3"/>
    <mergeCell ref="A4:H4"/>
    <mergeCell ref="J5:M5"/>
    <mergeCell ref="N5:P5"/>
    <mergeCell ref="R5:W5"/>
    <mergeCell ref="A12:H1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6"/>
  <sheetViews>
    <sheetView showZeros="0" workbookViewId="0">
      <pane ySplit="1" topLeftCell="A8" activePane="bottomLeft" state="frozen"/>
      <selection/>
      <selection pane="bottomLeft" activeCell="A7" sqref="$A7:$XFD7"/>
    </sheetView>
  </sheetViews>
  <sheetFormatPr defaultColWidth="9.14166666666667" defaultRowHeight="12" customHeight="1"/>
  <cols>
    <col min="1" max="1" width="34.2833333333333" customWidth="1"/>
    <col min="2" max="2" width="29" customWidth="1"/>
    <col min="3" max="3" width="20.5" customWidth="1"/>
    <col min="4" max="4" width="19.5" customWidth="1"/>
    <col min="5" max="5" width="23.575" customWidth="1"/>
    <col min="6" max="6" width="8.5" customWidth="1"/>
    <col min="7" max="7" width="21.75" customWidth="1"/>
    <col min="8" max="8" width="12" customWidth="1"/>
    <col min="9" max="9" width="13.425" customWidth="1"/>
    <col min="10" max="10" width="20.125" customWidth="1"/>
  </cols>
  <sheetData>
    <row r="1" customHeight="1" spans="1:10">
      <c r="A1" s="1"/>
      <c r="B1" s="1"/>
      <c r="C1" s="1"/>
      <c r="D1" s="1"/>
      <c r="E1" s="1"/>
      <c r="F1" s="1"/>
      <c r="G1" s="1"/>
      <c r="H1" s="1"/>
      <c r="I1" s="1"/>
      <c r="J1" s="1"/>
    </row>
    <row r="2" ht="18" customHeight="1" spans="10:10">
      <c r="J2" s="3" t="s">
        <v>261</v>
      </c>
    </row>
    <row r="3" ht="39.75" customHeight="1" spans="1:10">
      <c r="A3" s="67" t="str">
        <f>"2025"&amp;"年部门项目支出绩效目标表"</f>
        <v>2025年部门项目支出绩效目标表</v>
      </c>
      <c r="B3" s="4"/>
      <c r="C3" s="4"/>
      <c r="D3" s="4"/>
      <c r="E3" s="4"/>
      <c r="F3" s="68"/>
      <c r="G3" s="4"/>
      <c r="H3" s="68"/>
      <c r="I3" s="68"/>
      <c r="J3" s="4"/>
    </row>
    <row r="4" ht="17.25" customHeight="1" spans="1:1">
      <c r="A4" s="5" t="str">
        <f>"单位名称："&amp;"昆明市五华区医疗保险中心"</f>
        <v>单位名称：昆明市五华区医疗保险中心</v>
      </c>
    </row>
    <row r="5" ht="44.25" customHeight="1" spans="1:10">
      <c r="A5" s="69" t="s">
        <v>181</v>
      </c>
      <c r="B5" s="69" t="s">
        <v>262</v>
      </c>
      <c r="C5" s="69" t="s">
        <v>263</v>
      </c>
      <c r="D5" s="69" t="s">
        <v>264</v>
      </c>
      <c r="E5" s="69" t="s">
        <v>265</v>
      </c>
      <c r="F5" s="70" t="s">
        <v>266</v>
      </c>
      <c r="G5" s="69" t="s">
        <v>267</v>
      </c>
      <c r="H5" s="70" t="s">
        <v>268</v>
      </c>
      <c r="I5" s="70" t="s">
        <v>269</v>
      </c>
      <c r="J5" s="69" t="s">
        <v>270</v>
      </c>
    </row>
    <row r="6" ht="18.75" customHeight="1" spans="1:10">
      <c r="A6" s="137">
        <v>1</v>
      </c>
      <c r="B6" s="137">
        <v>2</v>
      </c>
      <c r="C6" s="137">
        <v>3</v>
      </c>
      <c r="D6" s="137">
        <v>4</v>
      </c>
      <c r="E6" s="137">
        <v>5</v>
      </c>
      <c r="F6" s="38">
        <v>6</v>
      </c>
      <c r="G6" s="137">
        <v>7</v>
      </c>
      <c r="H6" s="38">
        <v>8</v>
      </c>
      <c r="I6" s="38">
        <v>9</v>
      </c>
      <c r="J6" s="137">
        <v>10</v>
      </c>
    </row>
    <row r="7" ht="42" customHeight="1" spans="1:10">
      <c r="A7" s="138" t="s">
        <v>70</v>
      </c>
      <c r="B7" s="21"/>
      <c r="C7" s="21"/>
      <c r="D7" s="21"/>
      <c r="E7" s="30"/>
      <c r="F7" s="21"/>
      <c r="G7" s="30"/>
      <c r="H7" s="21"/>
      <c r="I7" s="21"/>
      <c r="J7" s="30"/>
    </row>
    <row r="8" ht="42" customHeight="1" spans="1:10">
      <c r="A8" s="139" t="s">
        <v>257</v>
      </c>
      <c r="B8" s="21" t="s">
        <v>271</v>
      </c>
      <c r="C8" s="21" t="s">
        <v>272</v>
      </c>
      <c r="D8" s="21" t="s">
        <v>273</v>
      </c>
      <c r="E8" s="30" t="s">
        <v>274</v>
      </c>
      <c r="F8" s="21" t="s">
        <v>275</v>
      </c>
      <c r="G8" s="30" t="s">
        <v>276</v>
      </c>
      <c r="H8" s="21" t="s">
        <v>277</v>
      </c>
      <c r="I8" s="21" t="s">
        <v>278</v>
      </c>
      <c r="J8" s="30" t="s">
        <v>279</v>
      </c>
    </row>
    <row r="9" ht="42" customHeight="1" spans="1:10">
      <c r="A9" s="139" t="s">
        <v>257</v>
      </c>
      <c r="B9" s="21" t="s">
        <v>271</v>
      </c>
      <c r="C9" s="21" t="s">
        <v>280</v>
      </c>
      <c r="D9" s="21" t="s">
        <v>281</v>
      </c>
      <c r="E9" s="30" t="s">
        <v>282</v>
      </c>
      <c r="F9" s="21" t="s">
        <v>275</v>
      </c>
      <c r="G9" s="30" t="s">
        <v>283</v>
      </c>
      <c r="H9" s="21" t="s">
        <v>284</v>
      </c>
      <c r="I9" s="21" t="s">
        <v>285</v>
      </c>
      <c r="J9" s="30" t="s">
        <v>286</v>
      </c>
    </row>
    <row r="10" ht="49" customHeight="1" spans="1:10">
      <c r="A10" s="139" t="s">
        <v>257</v>
      </c>
      <c r="B10" s="21" t="s">
        <v>271</v>
      </c>
      <c r="C10" s="21" t="s">
        <v>287</v>
      </c>
      <c r="D10" s="21" t="s">
        <v>288</v>
      </c>
      <c r="E10" s="30" t="s">
        <v>289</v>
      </c>
      <c r="F10" s="21" t="s">
        <v>290</v>
      </c>
      <c r="G10" s="30" t="s">
        <v>291</v>
      </c>
      <c r="H10" s="21" t="s">
        <v>292</v>
      </c>
      <c r="I10" s="21" t="s">
        <v>278</v>
      </c>
      <c r="J10" s="30" t="s">
        <v>293</v>
      </c>
    </row>
    <row r="11" ht="42" customHeight="1" spans="1:10">
      <c r="A11" s="139" t="s">
        <v>257</v>
      </c>
      <c r="B11" s="21" t="s">
        <v>271</v>
      </c>
      <c r="C11" s="21" t="s">
        <v>287</v>
      </c>
      <c r="D11" s="21" t="s">
        <v>288</v>
      </c>
      <c r="E11" s="30" t="s">
        <v>294</v>
      </c>
      <c r="F11" s="21" t="s">
        <v>290</v>
      </c>
      <c r="G11" s="30" t="s">
        <v>291</v>
      </c>
      <c r="H11" s="21" t="s">
        <v>292</v>
      </c>
      <c r="I11" s="21" t="s">
        <v>278</v>
      </c>
      <c r="J11" s="30" t="s">
        <v>295</v>
      </c>
    </row>
    <row r="12" ht="48" customHeight="1" spans="1:10">
      <c r="A12" s="139" t="s">
        <v>260</v>
      </c>
      <c r="B12" s="21" t="s">
        <v>296</v>
      </c>
      <c r="C12" s="21" t="s">
        <v>272</v>
      </c>
      <c r="D12" s="21" t="s">
        <v>273</v>
      </c>
      <c r="E12" s="30" t="s">
        <v>297</v>
      </c>
      <c r="F12" s="21" t="s">
        <v>275</v>
      </c>
      <c r="G12" s="30" t="s">
        <v>298</v>
      </c>
      <c r="H12" s="21" t="s">
        <v>299</v>
      </c>
      <c r="I12" s="21" t="s">
        <v>278</v>
      </c>
      <c r="J12" s="30" t="s">
        <v>300</v>
      </c>
    </row>
    <row r="13" ht="65" customHeight="1" spans="1:10">
      <c r="A13" s="139" t="s">
        <v>260</v>
      </c>
      <c r="B13" s="21" t="s">
        <v>296</v>
      </c>
      <c r="C13" s="21" t="s">
        <v>272</v>
      </c>
      <c r="D13" s="21" t="s">
        <v>301</v>
      </c>
      <c r="E13" s="30" t="s">
        <v>302</v>
      </c>
      <c r="F13" s="21" t="s">
        <v>275</v>
      </c>
      <c r="G13" s="30" t="s">
        <v>303</v>
      </c>
      <c r="H13" s="21" t="s">
        <v>292</v>
      </c>
      <c r="I13" s="21" t="s">
        <v>278</v>
      </c>
      <c r="J13" s="30" t="s">
        <v>304</v>
      </c>
    </row>
    <row r="14" ht="60" customHeight="1" spans="1:10">
      <c r="A14" s="139" t="s">
        <v>260</v>
      </c>
      <c r="B14" s="21" t="s">
        <v>296</v>
      </c>
      <c r="C14" s="21" t="s">
        <v>272</v>
      </c>
      <c r="D14" s="21" t="s">
        <v>305</v>
      </c>
      <c r="E14" s="30" t="s">
        <v>306</v>
      </c>
      <c r="F14" s="21" t="s">
        <v>275</v>
      </c>
      <c r="G14" s="30" t="s">
        <v>307</v>
      </c>
      <c r="H14" s="21" t="s">
        <v>308</v>
      </c>
      <c r="I14" s="21" t="s">
        <v>285</v>
      </c>
      <c r="J14" s="30" t="s">
        <v>309</v>
      </c>
    </row>
    <row r="15" ht="69" customHeight="1" spans="1:10">
      <c r="A15" s="139" t="s">
        <v>260</v>
      </c>
      <c r="B15" s="21" t="s">
        <v>296</v>
      </c>
      <c r="C15" s="21" t="s">
        <v>280</v>
      </c>
      <c r="D15" s="21" t="s">
        <v>281</v>
      </c>
      <c r="E15" s="30" t="s">
        <v>310</v>
      </c>
      <c r="F15" s="21" t="s">
        <v>275</v>
      </c>
      <c r="G15" s="30" t="s">
        <v>311</v>
      </c>
      <c r="H15" s="21" t="s">
        <v>292</v>
      </c>
      <c r="I15" s="21" t="s">
        <v>285</v>
      </c>
      <c r="J15" s="30" t="s">
        <v>312</v>
      </c>
    </row>
    <row r="16" ht="72" customHeight="1" spans="1:10">
      <c r="A16" s="139" t="s">
        <v>260</v>
      </c>
      <c r="B16" s="21" t="s">
        <v>296</v>
      </c>
      <c r="C16" s="21" t="s">
        <v>287</v>
      </c>
      <c r="D16" s="21" t="s">
        <v>288</v>
      </c>
      <c r="E16" s="30" t="s">
        <v>313</v>
      </c>
      <c r="F16" s="21" t="s">
        <v>290</v>
      </c>
      <c r="G16" s="30" t="s">
        <v>291</v>
      </c>
      <c r="H16" s="21" t="s">
        <v>292</v>
      </c>
      <c r="I16" s="21" t="s">
        <v>278</v>
      </c>
      <c r="J16" s="30" t="s">
        <v>314</v>
      </c>
    </row>
  </sheetData>
  <mergeCells count="6">
    <mergeCell ref="A3:J3"/>
    <mergeCell ref="A4:H4"/>
    <mergeCell ref="A8:A11"/>
    <mergeCell ref="A12:A16"/>
    <mergeCell ref="B8:B11"/>
    <mergeCell ref="B12:B16"/>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2025-03-04T05:47:00Z</dcterms:created>
  <dcterms:modified xsi:type="dcterms:W3CDTF">2025-03-11T06:08:39Z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791730DE291A44F1A65E0C90F5795DA8_13</vt:lpwstr>
  </property>
  <property fmtid="{D5CDD505-2E9C-101B-9397-08002B2CF9AE}" pid="3" name="KSOProductBuildVer">
    <vt:lpwstr>2052-12.1.0.20305</vt:lpwstr>
  </property>
</Properties>
</file>