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tabRatio="894" firstSheet="5" activeTab="8"/>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区对下转移支付预算表09-1" sheetId="13" r:id="rId13"/>
    <sheet name="区对下转移支付绩效目标表09-2" sheetId="14" r:id="rId14"/>
    <sheet name="新增资产配置表10" sheetId="15" r:id="rId15"/>
    <sheet name="上级转移支付补助项目支出预算表11" sheetId="16" r:id="rId16"/>
    <sheet name="部门项目中期规划预算表12" sheetId="17" r:id="rId17"/>
  </sheets>
  <definedNames>
    <definedName name="_xlnm.Print_Titles" localSheetId="0">'部门财务收支预算总表01-1'!$A:$A,'部门财务收支预算总表01-1'!$1:$1</definedName>
    <definedName name="_xlnm.Print_Titles" localSheetId="1">'部门收入预算表01-2'!$A:$A,'部门收入预算表01-2'!$1:$1</definedName>
    <definedName name="_xlnm.Print_Titles" localSheetId="2">'部门支出预算表01-3'!$A:$A,'部门支出预算表01-3'!$1:$1</definedName>
    <definedName name="_xlnm.Print_Titles" localSheetId="3">'部门财政拨款收支预算总表02-1'!$A:$A,'部门财政拨款收支预算总表02-1'!$1:$1</definedName>
    <definedName name="_xlnm.Print_Titles" localSheetId="4">'一般公共预算支出预算表02-2'!$A:$A,'一般公共预算支出预算表02-2'!$1:$5</definedName>
    <definedName name="_xlnm.Print_Titles" localSheetId="5">一般公共预算“三公”经费支出预算表03!$A:$A,一般公共预算“三公”经费支出预算表03!$1:$1</definedName>
    <definedName name="_xlnm.Print_Titles" localSheetId="6">部门基本支出预算表04!#REF!,部门基本支出预算表04!$1:$1</definedName>
    <definedName name="_xlnm.Print_Titles" localSheetId="7">'部门项目支出预算表05-1'!$A:$A,'部门项目支出预算表05-1'!$1:$1</definedName>
    <definedName name="_xlnm.Print_Titles" localSheetId="8">'部门项目支出绩效目标表05-2'!$A:$A,'部门项目支出绩效目标表05-2'!$1:$1</definedName>
    <definedName name="_xlnm.Print_Titles" localSheetId="9">部门政府性基金预算支出预算表06!$A:$A,部门政府性基金预算支出预算表06!$1:$6</definedName>
    <definedName name="_xlnm.Print_Titles" localSheetId="10">部门政府采购预算表07!$A:$A,部门政府采购预算表07!$1:$1</definedName>
    <definedName name="_xlnm.Print_Titles" localSheetId="11">部门政府购买服务预算表08!$A:$A,部门政府购买服务预算表08!$1:$1</definedName>
    <definedName name="_xlnm.Print_Titles" localSheetId="12">'区对下转移支付预算表09-1'!$A:$A,'区对下转移支付预算表09-1'!$1:$1</definedName>
    <definedName name="_xlnm.Print_Titles" localSheetId="13">'区对下转移支付绩效目标表09-2'!$A:$A,'区对下转移支付绩效目标表09-2'!$1:$1</definedName>
    <definedName name="_xlnm.Print_Titles" localSheetId="14">新增资产配置表10!$A:$A,新增资产配置表10!$1:$1</definedName>
    <definedName name="_xlnm.Print_Titles" localSheetId="15">上级转移支付补助项目支出预算表11!$A:$A,上级转移支付补助项目支出预算表11!$1:$1</definedName>
    <definedName name="_xlnm.Print_Titles" localSheetId="16">部门项目中期规划预算表12!$A:$A,部门项目中期规划预算表12!$1:$1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<sst xmlns="http://schemas.openxmlformats.org/spreadsheetml/2006/main" count="1193" uniqueCount="463">
  <si>
    <t>预算01-1表</t>
  </si>
  <si>
    <t>单位名称：昆明市五华区商务和投资促进局</t>
  </si>
  <si>
    <t>单位：元</t>
  </si>
  <si>
    <t>收　　　　　　　　入</t>
  </si>
  <si>
    <t>支　　　　　　　　出</t>
  </si>
  <si>
    <t>项      目</t>
  </si>
  <si>
    <t>预算数</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</si>
  <si>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</si>
  <si>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</si>
  <si>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</si>
  <si>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</si>
  <si>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</si>
  <si>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</si>
  <si>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</si>
  <si>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</si>
  <si>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</si>
  <si>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五、单位资金</t>
  </si>
  <si>
    <t xml:space="preserve"> 五、教育支出</t>
  </si>
  <si>
    <t>1、事业收入</t>
  </si>
  <si>
    <t xml:space="preserve"> 六、科学技术支出 </t>
  </si>
  <si>
    <t>2、事业单位经营收入</t>
  </si>
  <si>
    <t xml:space="preserve"> 七、文化旅游体育与传媒支出</t>
  </si>
  <si>
    <t>3、上级补助收入</t>
  </si>
  <si>
    <t xml:space="preserve"> 八、社会保障和就业支出</t>
  </si>
  <si>
    <t>4、附属单位上缴收入</t>
  </si>
  <si>
    <t xml:space="preserve"> 九、卫生健康支出</t>
  </si>
  <si>
    <t>5、其他收入</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</si>
  <si>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</si>
  <si>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</si>
  <si>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</si>
  <si>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</si>
  <si>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</si>
  <si>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</si>
  <si>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</si>
  <si>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</si>
  <si>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</si>
  <si>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</si>
  <si>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</si>
  <si>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</si>
  <si>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</si>
  <si>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二十三、预备费</t>
  </si>
  <si>
    <t xml:space="preserve"> 二十四、其他支出</t>
  </si>
  <si>
    <t xml:space="preserve"> 二十五、转移性支出</t>
  </si>
  <si>
    <t xml:space="preserve"> 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</si>
  <si>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</si>
  <si>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</si>
  <si>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</si>
  <si>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</si>
  <si>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</si>
  <si>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</si>
  <si>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</si>
  <si>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</si>
  <si>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</si>
  <si>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</si>
  <si>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</si>
  <si>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</si>
  <si>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</si>
  <si>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</si>
  <si>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</si>
  <si>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</si>
  <si>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</si>
  <si>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</si>
  <si>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</si>
  <si>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t>
  </si>
  <si>
    <t>使用非财政拨款结余</t>
  </si>
  <si>
    <t>事业收入</t>
  </si>
  <si>
    <t>事业单位经营收入</t>
  </si>
  <si>
    <t>上级补助收入</t>
  </si>
  <si>
    <t>附属单位上缴收入</t>
  </si>
  <si>
    <t>其他收入</t>
  </si>
  <si>
    <t>375</t>
  </si>
  <si>
    <t>昆明市五华区商务和投资促进局</t>
  </si>
  <si>
    <t>375001</t>
  </si>
  <si>
    <t xml:space="preserve">  昆明市五华区商务和投资促进局</t>
  </si>
  <si>
    <t>预算01-3表</t>
  </si>
  <si>
    <t>科目编码</t>
  </si>
  <si>
    <t>科目名称</t>
  </si>
  <si>
    <t>财政专户管理的支出</t>
  </si>
  <si>
    <t>基本支出</t>
  </si>
  <si>
    <t>项目支出</t>
  </si>
  <si>
    <t>事业支出</t>
  </si>
  <si>
    <t>事业单位经营支出</t>
  </si>
  <si>
    <t>上级补助支出</t>
  </si>
  <si>
    <t>附属单位补助支出</t>
  </si>
  <si>
    <t>其他支出</t>
  </si>
  <si>
    <t>1</t>
  </si>
  <si>
    <t>2</t>
  </si>
  <si>
    <t>3</t>
  </si>
  <si>
    <t>4</t>
  </si>
  <si>
    <t>5</t>
  </si>
  <si>
    <t>6</t>
  </si>
  <si>
    <t>7</t>
  </si>
  <si>
    <t>8</t>
  </si>
  <si>
    <t>9</t>
  </si>
  <si>
    <t>10</t>
  </si>
  <si>
    <t>11</t>
  </si>
  <si>
    <t>12</t>
  </si>
  <si>
    <t>13</t>
  </si>
  <si>
    <t>14</t>
  </si>
  <si>
    <t>15</t>
  </si>
  <si>
    <t>201</t>
  </si>
  <si>
    <t>一般公共服务支出</t>
  </si>
  <si>
    <t>20103</t>
  </si>
  <si>
    <t>政府办公厅（室）及相关机构事务</t>
  </si>
  <si>
    <t>2010301</t>
  </si>
  <si>
    <t>行政运行</t>
  </si>
  <si>
    <t>2010302</t>
  </si>
  <si>
    <t>一般行政管理事务</t>
  </si>
  <si>
    <t>20113</t>
  </si>
  <si>
    <t>商贸事务</t>
  </si>
  <si>
    <t>2011308</t>
  </si>
  <si>
    <t>招商引资</t>
  </si>
  <si>
    <t>2011399</t>
  </si>
  <si>
    <t>其他商贸事务支出</t>
  </si>
  <si>
    <t>208</t>
  </si>
  <si>
    <t>社会保障和就业支出</t>
  </si>
  <si>
    <t>20805</t>
  </si>
  <si>
    <t>行政事业单位养老支出</t>
  </si>
  <si>
    <t>2080501</t>
  </si>
  <si>
    <t>行政单位离退休</t>
  </si>
  <si>
    <t>2080505</t>
  </si>
  <si>
    <t>机关事业单位基本养老保险缴费支出</t>
  </si>
  <si>
    <t>2080506</t>
  </si>
  <si>
    <t>机关事业单位职业年金缴费支出</t>
  </si>
  <si>
    <t>210</t>
  </si>
  <si>
    <t>卫生健康支出</t>
  </si>
  <si>
    <t>21011</t>
  </si>
  <si>
    <t>行政事业单位医疗</t>
  </si>
  <si>
    <t>2101101</t>
  </si>
  <si>
    <t>行政单位医疗</t>
  </si>
  <si>
    <t>2101103</t>
  </si>
  <si>
    <t>公务员医疗补助</t>
  </si>
  <si>
    <t>2101199</t>
  </si>
  <si>
    <t>其他行政事业单位医疗支出</t>
  </si>
  <si>
    <t>216</t>
  </si>
  <si>
    <t>商业服务业等支出</t>
  </si>
  <si>
    <t>21699</t>
  </si>
  <si>
    <t>其他商业服务业等支出</t>
  </si>
  <si>
    <t>221</t>
  </si>
  <si>
    <t>住房保障支出</t>
  </si>
  <si>
    <t>22102</t>
  </si>
  <si>
    <t>住房改革支出</t>
  </si>
  <si>
    <t>2210201</t>
  </si>
  <si>
    <t>住房公积金</t>
  </si>
  <si>
    <t>预算02-1表</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</si>
  <si>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</si>
  <si>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</si>
  <si>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</si>
  <si>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</si>
  <si>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</si>
  <si>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</si>
  <si>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</si>
  <si>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</si>
  <si>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</si>
  <si>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</si>
  <si>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</si>
  <si>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</si>
  <si>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</si>
  <si>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</si>
  <si>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</si>
  <si>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</si>
  <si>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</si>
  <si>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</si>
  <si>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</si>
  <si>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</si>
  <si>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</si>
  <si>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</si>
  <si>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</si>
  <si>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</si>
  <si>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</si>
  <si>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</si>
  <si>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</si>
  <si>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</si>
  <si>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</si>
  <si>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</si>
  <si>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</si>
  <si>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（二十六）债务付息支出</t>
  </si>
  <si>
    <t>二、年终结转结余</t>
  </si>
  <si>
    <t>预算02-2表</t>
  </si>
  <si>
    <t>部门预算支出功能分类科目</t>
  </si>
  <si>
    <t>人员经费</t>
  </si>
  <si>
    <t>公用经费</t>
  </si>
  <si>
    <t>合  计</t>
  </si>
  <si>
    <t>预算03表</t>
  </si>
  <si>
    <t>“三公”经费合计</t>
  </si>
  <si>
    <t>因公出国（境）费</t>
  </si>
  <si>
    <t>公务用车购置及运行费</t>
  </si>
  <si>
    <t>公务接待费</t>
  </si>
  <si>
    <t>公务用车购置费</t>
  </si>
  <si>
    <t>公务用车运行费</t>
  </si>
  <si>
    <t>备注：昆明市五华区商务和投资促进局2025年无一般公共预算“三公”经费支出预算，此表为空</t>
  </si>
  <si>
    <t>预算04表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</si>
  <si>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</si>
  <si>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</si>
  <si>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</si>
  <si>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</si>
  <si>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</si>
  <si>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</si>
  <si>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</si>
  <si>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</si>
  <si>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</si>
  <si>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</si>
  <si>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</si>
  <si>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</si>
  <si>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</si>
  <si>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</si>
  <si>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</si>
  <si>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</si>
  <si>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</si>
  <si>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530102210000000002854</t>
  </si>
  <si>
    <t>公务交通补贴</t>
  </si>
  <si>
    <t>30239</t>
  </si>
  <si>
    <t>其他交通费用</t>
  </si>
  <si>
    <t>530102241100002184932</t>
  </si>
  <si>
    <t>其他人员支出</t>
  </si>
  <si>
    <t>30199</t>
  </si>
  <si>
    <t>其他工资福利支出</t>
  </si>
  <si>
    <t>530102231100001417694</t>
  </si>
  <si>
    <t>行政人员绩效奖励</t>
  </si>
  <si>
    <t>30103</t>
  </si>
  <si>
    <t>奖金</t>
  </si>
  <si>
    <t>530102210000000004767</t>
  </si>
  <si>
    <t>一般公用经费</t>
  </si>
  <si>
    <t>30201</t>
  </si>
  <si>
    <t>办公费</t>
  </si>
  <si>
    <t>30205</t>
  </si>
  <si>
    <t>水费</t>
  </si>
  <si>
    <t>30207</t>
  </si>
  <si>
    <t>邮电费</t>
  </si>
  <si>
    <t>30211</t>
  </si>
  <si>
    <t>差旅费</t>
  </si>
  <si>
    <t>30229</t>
  </si>
  <si>
    <t>福利费</t>
  </si>
  <si>
    <t>30216</t>
  </si>
  <si>
    <t>培训费</t>
  </si>
  <si>
    <t>30213</t>
  </si>
  <si>
    <t>维修（护）费</t>
  </si>
  <si>
    <t>30299</t>
  </si>
  <si>
    <t>其他商品和服务支出</t>
  </si>
  <si>
    <t>530102241100002184927</t>
  </si>
  <si>
    <t>事业人员工资支出</t>
  </si>
  <si>
    <t>30101</t>
  </si>
  <si>
    <t>基本工资</t>
  </si>
  <si>
    <t>30102</t>
  </si>
  <si>
    <t>津贴补贴</t>
  </si>
  <si>
    <t>30107</t>
  </si>
  <si>
    <t>绩效工资</t>
  </si>
  <si>
    <t>530102210000000002850</t>
  </si>
  <si>
    <t>社会保障缴费</t>
  </si>
  <si>
    <t>30108</t>
  </si>
  <si>
    <t>机关事业单位基本养老保险缴费</t>
  </si>
  <si>
    <t>30109</t>
  </si>
  <si>
    <t>职业年金缴费</t>
  </si>
  <si>
    <t>30110</t>
  </si>
  <si>
    <t>职工基本医疗保险缴费</t>
  </si>
  <si>
    <t>30111</t>
  </si>
  <si>
    <t>公务员医疗补助缴费</t>
  </si>
  <si>
    <t>30112</t>
  </si>
  <si>
    <t>其他社会保障缴费</t>
  </si>
  <si>
    <t>530102210000000002848</t>
  </si>
  <si>
    <t>行政人员工资支出</t>
  </si>
  <si>
    <t>530102241100002184930</t>
  </si>
  <si>
    <t>事业人员绩效奖励</t>
  </si>
  <si>
    <t>530102210000000002851</t>
  </si>
  <si>
    <t>30113</t>
  </si>
  <si>
    <t>530102210000000002855</t>
  </si>
  <si>
    <t>工会经费</t>
  </si>
  <si>
    <t>30228</t>
  </si>
  <si>
    <t>530102231100001568757</t>
  </si>
  <si>
    <t>离退休及特殊人员福利费</t>
  </si>
  <si>
    <t>530102210000000004766</t>
  </si>
  <si>
    <t>其他商品服务支出</t>
  </si>
  <si>
    <t>530102231100001233391</t>
  </si>
  <si>
    <t>离退休人员支出</t>
  </si>
  <si>
    <t>30305</t>
  </si>
  <si>
    <t>生活补助</t>
  </si>
  <si>
    <t>预算05-1表</t>
  </si>
  <si>
    <t>项目分类</t>
  </si>
  <si>
    <t>项目单位</t>
  </si>
  <si>
    <t>经济科目编码</t>
  </si>
  <si>
    <t>经济科目名称</t>
  </si>
  <si>
    <t>本年拨款</t>
  </si>
  <si>
    <t>其中：本次下达</t>
  </si>
  <si>
    <t>112 社会保障缴费</t>
  </si>
  <si>
    <t>530102251100003811994</t>
  </si>
  <si>
    <t>残疾人就业保障金专项经费</t>
  </si>
  <si>
    <t>229 其他运转类</t>
  </si>
  <si>
    <t>530102251100003873192</t>
  </si>
  <si>
    <t>法律服务专项经费</t>
  </si>
  <si>
    <t>30227</t>
  </si>
  <si>
    <t>委托业务费</t>
  </si>
  <si>
    <t>311 专项业务类</t>
  </si>
  <si>
    <t>530102251100003873195</t>
  </si>
  <si>
    <t>投资促进相关工作经费</t>
  </si>
  <si>
    <t>530102251100003873197</t>
  </si>
  <si>
    <t>新购置打印机资金</t>
  </si>
  <si>
    <t>31002</t>
  </si>
  <si>
    <t>办公设备购置</t>
  </si>
  <si>
    <t>530102251100003873210</t>
  </si>
  <si>
    <t>商业发展、商贸服务经费</t>
  </si>
  <si>
    <t>2169999</t>
  </si>
  <si>
    <t>预算05-2表</t>
  </si>
  <si>
    <t>单位名称、项目名称</t>
  </si>
  <si>
    <t>项目年度绩效目标</t>
  </si>
  <si>
    <t>一级指标</t>
  </si>
  <si>
    <t>二级指标</t>
  </si>
  <si>
    <t>三级指标</t>
  </si>
  <si>
    <t>指标性质</t>
  </si>
  <si>
    <t>指标值</t>
  </si>
  <si>
    <t>度量单位</t>
  </si>
  <si>
    <t>指标属性</t>
  </si>
  <si>
    <t>指标内容</t>
  </si>
  <si>
    <t>拨付2025年残疾人保障资金</t>
  </si>
  <si>
    <t>产出指标</t>
  </si>
  <si>
    <t>数量指标</t>
  </si>
  <si>
    <t>残保金保障人数</t>
  </si>
  <si>
    <t>=</t>
  </si>
  <si>
    <t>23</t>
  </si>
  <si>
    <t>人</t>
  </si>
  <si>
    <t>定量指标</t>
  </si>
  <si>
    <t>反映残疾人保障金缴纳人数</t>
  </si>
  <si>
    <t>效益指标</t>
  </si>
  <si>
    <t>社会效益</t>
  </si>
  <si>
    <t>部门运转</t>
  </si>
  <si>
    <t>正常运转</t>
  </si>
  <si>
    <t>是/否</t>
  </si>
  <si>
    <t>反映部门（单位）运转情况。</t>
  </si>
  <si>
    <t>满意度指标</t>
  </si>
  <si>
    <t>服务对象满意度</t>
  </si>
  <si>
    <t>单位人员满意度</t>
  </si>
  <si>
    <t>&gt;=</t>
  </si>
  <si>
    <t>90</t>
  </si>
  <si>
    <t>%</t>
  </si>
  <si>
    <t>反映部门（单位）人员对工资福利发放的满意程度。</t>
  </si>
  <si>
    <t>使单位重点招商引资使单位重点招商引资项目、政府与企业战略合作协议，招商引资合作框架协议等上政府常务会前的材料组织和审查工作更加规范化，强化行政行为的合法性与程序的严肃性；保障单位监督管理工作的依法、规范运行，助力区商投局工作机制体制合理建立完善，不断提升商投局整体工作水平。项目、政府与企业战略合作协议，招商引资合作框架协议等上政府常务会前的材料组织和审查工作更加规范化，强化行政行为的合法性与程序的严肃性。</t>
  </si>
  <si>
    <t>购买2025年法律服务</t>
  </si>
  <si>
    <t>1.00</t>
  </si>
  <si>
    <t>户</t>
  </si>
  <si>
    <t>反映2024年购买法律顾问的</t>
  </si>
  <si>
    <t>质量指标</t>
  </si>
  <si>
    <t>资金使用合规性</t>
  </si>
  <si>
    <t>100</t>
  </si>
  <si>
    <t>反映项目资金使用合规情况，资金需用在法律服务方面</t>
  </si>
  <si>
    <t>成本指标</t>
  </si>
  <si>
    <t>经济成本指标</t>
  </si>
  <si>
    <t>&lt;=</t>
  </si>
  <si>
    <t>25000</t>
  </si>
  <si>
    <t>元</t>
  </si>
  <si>
    <t>反映法律服务的成本指标，费用支出原则上不应超过预算值。</t>
  </si>
  <si>
    <t>单位正常运转</t>
  </si>
  <si>
    <t>正常</t>
  </si>
  <si>
    <t>定性指标</t>
  </si>
  <si>
    <t>反映在法律服务下部门的正常工作。</t>
  </si>
  <si>
    <t>反映部门员工对法律服务的满意度</t>
  </si>
  <si>
    <t>根据《五华区商务和投资促进局投资促进经费实施工作方案》的要求，2025年完成如下工作：1.完成制作宣传材料手册制作30册以上；2.外出招商10次以上；3.重大项目落地5个以上，
通过对重点招商推荐地块、楼宇进行高质量策划、包装，有效提升精准招商水平，确保五华区招商引资目标全面完成，推动辖区社会经济高质量发展。</t>
  </si>
  <si>
    <t>宣传材料手册制作次数</t>
  </si>
  <si>
    <t>30</t>
  </si>
  <si>
    <t>册</t>
  </si>
  <si>
    <t>反映招商引资宣传手册制作数量</t>
  </si>
  <si>
    <t>外出招商次数</t>
  </si>
  <si>
    <t>次</t>
  </si>
  <si>
    <t>反映外出招商次数</t>
  </si>
  <si>
    <t>重大项目落地数量</t>
  </si>
  <si>
    <t>个</t>
  </si>
  <si>
    <t>反映重大项目落地数量成效</t>
  </si>
  <si>
    <t>招商工作任务目标完成率</t>
  </si>
  <si>
    <t>反映招商工作任务目标完成率</t>
  </si>
  <si>
    <t>时效指标</t>
  </si>
  <si>
    <t>外出招商及时率</t>
  </si>
  <si>
    <t>85</t>
  </si>
  <si>
    <t>反映外出招商及时率</t>
  </si>
  <si>
    <t>944404.75</t>
  </si>
  <si>
    <t>反映项目经费使用是否超过标准</t>
  </si>
  <si>
    <t>经济效益</t>
  </si>
  <si>
    <t>引入外资促进经济发展</t>
  </si>
  <si>
    <t>预算实际到位数</t>
  </si>
  <si>
    <t>反映项目实施后是否引入外资经济发展情况</t>
  </si>
  <si>
    <t>促进当地区产业发展</t>
  </si>
  <si>
    <t>有效促进</t>
  </si>
  <si>
    <t>反映项目实施后是否促进当地区产业发展情况</t>
  </si>
  <si>
    <t>可持续影响</t>
  </si>
  <si>
    <t>经济可持续发展</t>
  </si>
  <si>
    <t>持续发展</t>
  </si>
  <si>
    <t>反映项目实施后是否经济可持续发展情况</t>
  </si>
  <si>
    <t>招商服务对象满意度</t>
  </si>
  <si>
    <t>反映受益对象满意情况</t>
  </si>
  <si>
    <t>完成打印机的购置</t>
  </si>
  <si>
    <t>购买两台打印机</t>
  </si>
  <si>
    <t>台</t>
  </si>
  <si>
    <t>60000</t>
  </si>
  <si>
    <t>反映购买打印机的成本</t>
  </si>
  <si>
    <t>部门正常运行</t>
  </si>
  <si>
    <t>正常运行</t>
  </si>
  <si>
    <t>部门可以由这两台打印机进行正常办公</t>
  </si>
  <si>
    <t>反映部门对打印机的满意度。</t>
  </si>
  <si>
    <t>根据《2025年区商投局商业、商贸经费实施方案》的要求，2025年完成楼宇调研次数不少于6次，完成商贸工作1项、南屏街验收及智慧商圈1项、加油站数据系统1项，推进“一刻钟便民生活圈”试点建设，打造夜间经济特色街区，促进居民服务业提质增效，不断提升商投局商业发展、商贸服务工作水平和服务对象满意度。</t>
  </si>
  <si>
    <t>调研楼宇次数</t>
  </si>
  <si>
    <t>反映调研楼宇工作情况</t>
  </si>
  <si>
    <t>南屏街验收及智慧商圈项目</t>
  </si>
  <si>
    <t>反映屏街验收及智慧商圈工作进度</t>
  </si>
  <si>
    <t>加油站数据系统工作项目</t>
  </si>
  <si>
    <t>反映加油站数据系统工作情况</t>
  </si>
  <si>
    <t>完成商业、商贸工作事项</t>
  </si>
  <si>
    <t>反映完成商业、商贸工作情况</t>
  </si>
  <si>
    <t>95</t>
  </si>
  <si>
    <t>反映资金使用合规性</t>
  </si>
  <si>
    <t>资金拨付及时率</t>
  </si>
  <si>
    <t>反映资金拨付及时率</t>
  </si>
  <si>
    <t>预算指标值</t>
  </si>
  <si>
    <t>反映成本控制效果</t>
  </si>
  <si>
    <t>有效促进商业、商贸发展</t>
  </si>
  <si>
    <t>反映该指标是否有效促进商业、商贸发展</t>
  </si>
  <si>
    <t>反映服务对象满意度</t>
  </si>
  <si>
    <t>预算06表</t>
  </si>
  <si>
    <t>政府性基金预算支出预算表</t>
  </si>
  <si>
    <t>政府性基金预算支出</t>
  </si>
  <si>
    <t>备注：昆明市五华区商务和投资促进局2025年无政府性基金预算支出预算，此表为空</t>
  </si>
  <si>
    <t>预算07表</t>
  </si>
  <si>
    <t>主管部门</t>
  </si>
  <si>
    <t>预算项目</t>
  </si>
  <si>
    <t>采购项目</t>
  </si>
  <si>
    <t>采购品目</t>
  </si>
  <si>
    <t>计量
单位</t>
  </si>
  <si>
    <t>数量</t>
  </si>
  <si>
    <t>面向中小企业预留资金</t>
  </si>
  <si>
    <t>政府性基金</t>
  </si>
  <si>
    <t>国有资本经营收益</t>
  </si>
  <si>
    <t>财政专户管理的收入</t>
  </si>
  <si>
    <t>单位自筹</t>
  </si>
  <si>
    <t>购买彩色打印机</t>
  </si>
  <si>
    <t>A3彩色打印机</t>
  </si>
  <si>
    <t>采购A3黑白打印机</t>
  </si>
  <si>
    <t>A3黑白打印机</t>
  </si>
  <si>
    <t>备注：当面向中小企业预留资金大于合计时，面向中小企业预留资金为三年预计数。</t>
  </si>
  <si>
    <t>预算08表</t>
  </si>
  <si>
    <t>政府购买服务项目</t>
  </si>
  <si>
    <t>政府购买服务指导性目录代码</t>
  </si>
  <si>
    <t>基本支出/项目支出</t>
  </si>
  <si>
    <t>所属服务类别</t>
  </si>
  <si>
    <t>所属服务领域</t>
  </si>
  <si>
    <t>购买内容简述</t>
  </si>
  <si>
    <t>备注：昆明市五华区商务和投资促进局2025年无政府购买服务支出预算，此表为空</t>
  </si>
  <si>
    <t>预算09-1表</t>
  </si>
  <si>
    <t>单位名称（项目）</t>
  </si>
  <si>
    <t>地区</t>
  </si>
  <si>
    <t>备注：昆明市五华区商务和投资促进局2025年无区对下转移支付预算，此表为空</t>
  </si>
  <si>
    <t>预算09-2表</t>
  </si>
  <si>
    <t xml:space="preserve">预算10表
</t>
  </si>
  <si>
    <t>资产类别</t>
  </si>
  <si>
    <t>资产分类代码.名称</t>
  </si>
  <si>
    <t>资产名称</t>
  </si>
  <si>
    <t>计量单位</t>
  </si>
  <si>
    <t>财政部门批复数（元）</t>
  </si>
  <si>
    <t>单价</t>
  </si>
  <si>
    <t>金额</t>
  </si>
  <si>
    <t>备注：昆明市五华区商务和投资促进局2025年无新增资产配置预算，此表为空</t>
  </si>
  <si>
    <t>预算11表</t>
  </si>
  <si>
    <t>上级补助</t>
  </si>
  <si>
    <t>备注：昆明市五华区商务和投资促进局2025年无上级转移支付补助项目支出预算，此表为空</t>
  </si>
  <si>
    <t>预算12表</t>
  </si>
  <si>
    <t>项目级次</t>
  </si>
  <si>
    <t>本级</t>
  </si>
  <si>
    <t/>
  </si>
</sst>
</file>

<file path=xl/styles.xml><?xml version="1.0" encoding="utf-8"?>
<styleSheet xmlns="http://schemas.openxmlformats.org/spreadsheetml/2006/main" xmlns:mc="http://schemas.openxmlformats.org/markup-compatibility/2006" xmlns:xr9="http://schemas.microsoft.com/office/spreadsheetml/2016/revision9" mc:Ignorable="xr9">
  <numFmts count="10">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hh:mm:ss"/>
    <numFmt numFmtId="177" formatCode="yyyy/mm/dd"/>
    <numFmt numFmtId="178" formatCode="#,##0.00;\-#,##0.00;;@"/>
    <numFmt numFmtId="179" formatCode="hh:mm:ss"/>
    <numFmt numFmtId="180" formatCode="#,##0;\-#,##0;;@"/>
    <numFmt numFmtId="181" formatCode="0.00_ "/>
  </numFmts>
  <fonts count="40">
    <font>
      <sz val="11"/>
      <color theme="1"/>
      <name val="宋体"/>
      <charset val="134"/>
      <scheme val="minor"/>
    </font>
    <font>
      <sz val="10"/>
      <color rgb="FF000000"/>
      <name val="宋体"/>
      <charset val="134"/>
    </font>
    <font>
      <sz val="9"/>
      <color rgb="FF000000"/>
      <name val="宋体"/>
      <charset val="134"/>
    </font>
    <font>
      <b/>
      <sz val="23"/>
      <color rgb="FF000000"/>
      <name val="宋体"/>
      <charset val="134"/>
    </font>
    <font>
      <sz val="11"/>
      <color rgb="FF000000"/>
      <name val="宋体"/>
      <charset val="134"/>
    </font>
    <font>
      <sz val="9"/>
      <color theme="1"/>
      <name val="宋体"/>
      <charset val="134"/>
    </font>
    <font>
      <sz val="10"/>
      <color rgb="FF000000"/>
      <name val="Arial"/>
      <charset val="134"/>
    </font>
    <font>
      <b/>
      <sz val="23.95"/>
      <color rgb="FF000000"/>
      <name val="宋体"/>
      <charset val="134"/>
    </font>
    <font>
      <b/>
      <sz val="22"/>
      <color rgb="FF000000"/>
      <name val="宋体"/>
      <charset val="134"/>
    </font>
    <font>
      <sz val="11.25"/>
      <color rgb="FF000000"/>
      <name val="宋体"/>
      <charset val="134"/>
    </font>
    <font>
      <sz val="11.25"/>
      <color rgb="FF000000"/>
      <name val="SimSun"/>
      <charset val="134"/>
    </font>
    <font>
      <sz val="10"/>
      <color rgb="FFFFFFFF"/>
      <name val="宋体"/>
      <charset val="134"/>
    </font>
    <font>
      <b/>
      <sz val="21"/>
      <color rgb="FF000000"/>
      <name val="宋体"/>
      <charset val="134"/>
    </font>
    <font>
      <sz val="11"/>
      <color theme="1"/>
      <name val="宋体"/>
      <charset val="134"/>
    </font>
    <font>
      <sz val="12"/>
      <name val="宋体"/>
      <charset val="134"/>
    </font>
    <font>
      <sz val="9"/>
      <name val="宋体"/>
      <charset val="134"/>
    </font>
    <font>
      <sz val="10"/>
      <name val="宋体"/>
      <charset val="134"/>
    </font>
    <font>
      <b/>
      <sz val="18"/>
      <color rgb="FF000000"/>
      <name val="宋体"/>
      <charset val="134"/>
    </font>
    <font>
      <sz val="9.75"/>
      <color rgb="FF000000"/>
      <name val="SimSun"/>
      <charset val="134"/>
    </font>
    <font>
      <b/>
      <sz val="9"/>
      <color rgb="FF000000"/>
      <name val="宋体"/>
      <charset val="134"/>
    </font>
    <font>
      <b/>
      <sz val="9"/>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FFFFF"/>
        <bgColor indexed="64"/>
      </patternFill>
    </fill>
    <fill>
      <patternFill patternType="solid">
        <fgColor rgb="FFFFFFFF"/>
        <bgColor rgb="FF000000"/>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9">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auto="1"/>
      </left>
      <right style="thin">
        <color auto="1"/>
      </right>
      <top style="thin">
        <color auto="1"/>
      </top>
      <bottom style="thin">
        <color auto="1"/>
      </bottom>
      <diagonal/>
    </border>
    <border>
      <left style="thin">
        <color theme="1"/>
      </left>
      <right style="thin">
        <color theme="1"/>
      </right>
      <top style="thin">
        <color theme="1"/>
      </top>
      <bottom style="thin">
        <color theme="1"/>
      </bottom>
      <diagonal/>
    </border>
    <border>
      <left style="thin">
        <color rgb="FF000000"/>
      </left>
      <right style="thin">
        <color theme="1"/>
      </right>
      <top style="thin">
        <color auto="1"/>
      </top>
      <bottom style="thin">
        <color auto="1"/>
      </bottom>
      <diagonal/>
    </border>
    <border>
      <left style="thin">
        <color theme="1"/>
      </left>
      <right style="thin">
        <color auto="1"/>
      </right>
      <top style="thin">
        <color theme="1"/>
      </top>
      <bottom style="thin">
        <color theme="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9">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0" fillId="4" borderId="21" applyNumberFormat="0" applyFont="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22" applyNumberFormat="0" applyFill="0" applyAlignment="0" applyProtection="0">
      <alignment vertical="center"/>
    </xf>
    <xf numFmtId="0" fontId="27" fillId="0" borderId="22" applyNumberFormat="0" applyFill="0" applyAlignment="0" applyProtection="0">
      <alignment vertical="center"/>
    </xf>
    <xf numFmtId="0" fontId="28" fillId="0" borderId="23" applyNumberFormat="0" applyFill="0" applyAlignment="0" applyProtection="0">
      <alignment vertical="center"/>
    </xf>
    <xf numFmtId="0" fontId="28" fillId="0" borderId="0" applyNumberFormat="0" applyFill="0" applyBorder="0" applyAlignment="0" applyProtection="0">
      <alignment vertical="center"/>
    </xf>
    <xf numFmtId="0" fontId="29" fillId="5" borderId="24" applyNumberFormat="0" applyAlignment="0" applyProtection="0">
      <alignment vertical="center"/>
    </xf>
    <xf numFmtId="0" fontId="30" fillId="6" borderId="25" applyNumberFormat="0" applyAlignment="0" applyProtection="0">
      <alignment vertical="center"/>
    </xf>
    <xf numFmtId="0" fontId="31" fillId="6" borderId="24" applyNumberFormat="0" applyAlignment="0" applyProtection="0">
      <alignment vertical="center"/>
    </xf>
    <xf numFmtId="0" fontId="32" fillId="7" borderId="26" applyNumberFormat="0" applyAlignment="0" applyProtection="0">
      <alignment vertical="center"/>
    </xf>
    <xf numFmtId="0" fontId="33" fillId="0" borderId="27" applyNumberFormat="0" applyFill="0" applyAlignment="0" applyProtection="0">
      <alignment vertical="center"/>
    </xf>
    <xf numFmtId="0" fontId="34" fillId="0" borderId="28" applyNumberFormat="0" applyFill="0" applyAlignment="0" applyProtection="0">
      <alignment vertical="center"/>
    </xf>
    <xf numFmtId="0" fontId="35" fillId="8" borderId="0" applyNumberFormat="0" applyBorder="0" applyAlignment="0" applyProtection="0">
      <alignment vertical="center"/>
    </xf>
    <xf numFmtId="0" fontId="36" fillId="9" borderId="0" applyNumberFormat="0" applyBorder="0" applyAlignment="0" applyProtection="0">
      <alignment vertical="center"/>
    </xf>
    <xf numFmtId="0" fontId="37" fillId="10" borderId="0" applyNumberFormat="0" applyBorder="0" applyAlignment="0" applyProtection="0">
      <alignment vertical="center"/>
    </xf>
    <xf numFmtId="0" fontId="38" fillId="11" borderId="0" applyNumberFormat="0" applyBorder="0" applyAlignment="0" applyProtection="0">
      <alignment vertical="center"/>
    </xf>
    <xf numFmtId="0" fontId="39" fillId="12" borderId="0" applyNumberFormat="0" applyBorder="0" applyAlignment="0" applyProtection="0">
      <alignment vertical="center"/>
    </xf>
    <xf numFmtId="0" fontId="39" fillId="13" borderId="0" applyNumberFormat="0" applyBorder="0" applyAlignment="0" applyProtection="0">
      <alignment vertical="center"/>
    </xf>
    <xf numFmtId="0" fontId="38" fillId="14" borderId="0" applyNumberFormat="0" applyBorder="0" applyAlignment="0" applyProtection="0">
      <alignment vertical="center"/>
    </xf>
    <xf numFmtId="0" fontId="38" fillId="15" borderId="0" applyNumberFormat="0" applyBorder="0" applyAlignment="0" applyProtection="0">
      <alignment vertical="center"/>
    </xf>
    <xf numFmtId="0" fontId="39" fillId="16" borderId="0" applyNumberFormat="0" applyBorder="0" applyAlignment="0" applyProtection="0">
      <alignment vertical="center"/>
    </xf>
    <xf numFmtId="0" fontId="39" fillId="17" borderId="0" applyNumberFormat="0" applyBorder="0" applyAlignment="0" applyProtection="0">
      <alignment vertical="center"/>
    </xf>
    <xf numFmtId="0" fontId="38" fillId="18" borderId="0" applyNumberFormat="0" applyBorder="0" applyAlignment="0" applyProtection="0">
      <alignment vertical="center"/>
    </xf>
    <xf numFmtId="0" fontId="38" fillId="19" borderId="0" applyNumberFormat="0" applyBorder="0" applyAlignment="0" applyProtection="0">
      <alignment vertical="center"/>
    </xf>
    <xf numFmtId="0" fontId="39" fillId="20" borderId="0" applyNumberFormat="0" applyBorder="0" applyAlignment="0" applyProtection="0">
      <alignment vertical="center"/>
    </xf>
    <xf numFmtId="0" fontId="39" fillId="21" borderId="0" applyNumberFormat="0" applyBorder="0" applyAlignment="0" applyProtection="0">
      <alignment vertical="center"/>
    </xf>
    <xf numFmtId="0" fontId="38" fillId="22" borderId="0" applyNumberFormat="0" applyBorder="0" applyAlignment="0" applyProtection="0">
      <alignment vertical="center"/>
    </xf>
    <xf numFmtId="0" fontId="38" fillId="23" borderId="0" applyNumberFormat="0" applyBorder="0" applyAlignment="0" applyProtection="0">
      <alignment vertical="center"/>
    </xf>
    <xf numFmtId="0" fontId="39" fillId="24" borderId="0" applyNumberFormat="0" applyBorder="0" applyAlignment="0" applyProtection="0">
      <alignment vertical="center"/>
    </xf>
    <xf numFmtId="0" fontId="39" fillId="25" borderId="0" applyNumberFormat="0" applyBorder="0" applyAlignment="0" applyProtection="0">
      <alignment vertical="center"/>
    </xf>
    <xf numFmtId="0" fontId="38" fillId="26" borderId="0" applyNumberFormat="0" applyBorder="0" applyAlignment="0" applyProtection="0">
      <alignment vertical="center"/>
    </xf>
    <xf numFmtId="0" fontId="38" fillId="27" borderId="0" applyNumberFormat="0" applyBorder="0" applyAlignment="0" applyProtection="0">
      <alignment vertical="center"/>
    </xf>
    <xf numFmtId="0" fontId="39" fillId="28" borderId="0" applyNumberFormat="0" applyBorder="0" applyAlignment="0" applyProtection="0">
      <alignment vertical="center"/>
    </xf>
    <xf numFmtId="0" fontId="39" fillId="29" borderId="0" applyNumberFormat="0" applyBorder="0" applyAlignment="0" applyProtection="0">
      <alignment vertical="center"/>
    </xf>
    <xf numFmtId="0" fontId="38" fillId="30" borderId="0" applyNumberFormat="0" applyBorder="0" applyAlignment="0" applyProtection="0">
      <alignment vertical="center"/>
    </xf>
    <xf numFmtId="0" fontId="38" fillId="31" borderId="0" applyNumberFormat="0" applyBorder="0" applyAlignment="0" applyProtection="0">
      <alignment vertical="center"/>
    </xf>
    <xf numFmtId="0" fontId="39" fillId="32" borderId="0" applyNumberFormat="0" applyBorder="0" applyAlignment="0" applyProtection="0">
      <alignment vertical="center"/>
    </xf>
    <xf numFmtId="0" fontId="39" fillId="33" borderId="0" applyNumberFormat="0" applyBorder="0" applyAlignment="0" applyProtection="0">
      <alignment vertical="center"/>
    </xf>
    <xf numFmtId="0" fontId="38" fillId="34" borderId="0" applyNumberFormat="0" applyBorder="0" applyAlignment="0" applyProtection="0">
      <alignment vertical="center"/>
    </xf>
    <xf numFmtId="176" fontId="15" fillId="0" borderId="7">
      <alignment horizontal="right" vertical="center"/>
    </xf>
    <xf numFmtId="177" fontId="15" fillId="0" borderId="7">
      <alignment horizontal="right" vertical="center"/>
    </xf>
    <xf numFmtId="10" fontId="15" fillId="0" borderId="7">
      <alignment horizontal="right" vertical="center"/>
    </xf>
    <xf numFmtId="178" fontId="15" fillId="0" borderId="7">
      <alignment horizontal="right" vertical="center"/>
    </xf>
    <xf numFmtId="49" fontId="15" fillId="0" borderId="7">
      <alignment horizontal="left" vertical="center" wrapText="1"/>
    </xf>
    <xf numFmtId="178" fontId="15" fillId="0" borderId="7">
      <alignment horizontal="right" vertical="center"/>
    </xf>
    <xf numFmtId="179" fontId="15" fillId="0" borderId="7">
      <alignment horizontal="right" vertical="center"/>
    </xf>
    <xf numFmtId="180" fontId="15" fillId="0" borderId="7">
      <alignment horizontal="right" vertical="center"/>
    </xf>
    <xf numFmtId="0" fontId="15" fillId="0" borderId="0">
      <alignment vertical="top"/>
      <protection locked="0"/>
    </xf>
    <xf numFmtId="0" fontId="13" fillId="0" borderId="0">
      <alignment vertical="center"/>
    </xf>
  </cellStyleXfs>
  <cellXfs count="219">
    <xf numFmtId="0" fontId="0" fillId="0" borderId="0" xfId="0" applyFont="1" applyBorder="1"/>
    <xf numFmtId="0" fontId="0" fillId="0" borderId="0" xfId="0" applyFont="1" applyBorder="1" applyAlignment="1">
      <alignment horizontal="center" vertical="center"/>
    </xf>
    <xf numFmtId="49" fontId="1" fillId="0" borderId="0" xfId="0" applyNumberFormat="1" applyFont="1" applyBorder="1"/>
    <xf numFmtId="0" fontId="2" fillId="0" borderId="0" xfId="0" applyFont="1" applyBorder="1" applyAlignment="1" applyProtection="1">
      <alignment horizontal="right" vertical="center"/>
      <protection locked="0"/>
    </xf>
    <xf numFmtId="0" fontId="3" fillId="0" borderId="0" xfId="0" applyFont="1" applyBorder="1" applyAlignment="1">
      <alignment horizontal="center" vertical="center"/>
    </xf>
    <xf numFmtId="0" fontId="2" fillId="0" borderId="0" xfId="0" applyFont="1" applyBorder="1" applyAlignment="1" applyProtection="1">
      <alignment horizontal="left" vertical="center"/>
      <protection locked="0"/>
    </xf>
    <xf numFmtId="0" fontId="4" fillId="0" borderId="0" xfId="0" applyFont="1" applyBorder="1" applyAlignment="1">
      <alignment horizontal="left" vertical="center"/>
    </xf>
    <xf numFmtId="0" fontId="4" fillId="0" borderId="0" xfId="0" applyFont="1" applyBorder="1"/>
    <xf numFmtId="0" fontId="2" fillId="0" borderId="0" xfId="0" applyFont="1" applyBorder="1" applyAlignment="1" applyProtection="1">
      <alignment horizontal="right"/>
      <protection locked="0"/>
    </xf>
    <xf numFmtId="0" fontId="4" fillId="0" borderId="1" xfId="0" applyFont="1" applyBorder="1" applyAlignment="1" applyProtection="1">
      <alignment horizontal="center" vertical="center" wrapText="1"/>
      <protection locked="0"/>
    </xf>
    <xf numFmtId="0" fontId="4" fillId="0" borderId="1" xfId="0" applyFont="1" applyBorder="1" applyAlignment="1">
      <alignment horizontal="center"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pplyProtection="1">
      <alignment horizontal="center" vertical="center" wrapText="1"/>
      <protection locked="0"/>
    </xf>
    <xf numFmtId="0" fontId="4" fillId="0" borderId="5" xfId="0" applyFont="1" applyBorder="1" applyAlignment="1">
      <alignment horizontal="center" vertical="center" wrapText="1"/>
    </xf>
    <xf numFmtId="0" fontId="4" fillId="0" borderId="1" xfId="0" applyFont="1" applyBorder="1" applyAlignment="1">
      <alignment horizontal="center" vertical="center"/>
    </xf>
    <xf numFmtId="0" fontId="4" fillId="2" borderId="6" xfId="0" applyFont="1" applyFill="1" applyBorder="1" applyAlignment="1" applyProtection="1">
      <alignment horizontal="center" vertical="center" wrapText="1"/>
      <protection locked="0"/>
    </xf>
    <xf numFmtId="0" fontId="4" fillId="0" borderId="6" xfId="0" applyFont="1" applyBorder="1" applyAlignment="1">
      <alignment horizontal="center" vertical="center" wrapText="1"/>
    </xf>
    <xf numFmtId="0" fontId="4" fillId="0" borderId="6" xfId="0" applyFont="1" applyBorder="1" applyAlignment="1">
      <alignment horizontal="center" vertical="center"/>
    </xf>
    <xf numFmtId="0" fontId="1" fillId="0" borderId="7" xfId="0" applyFont="1" applyBorder="1" applyAlignment="1">
      <alignment horizontal="center" vertical="center"/>
    </xf>
    <xf numFmtId="0" fontId="2" fillId="2" borderId="7" xfId="0" applyFont="1" applyFill="1" applyBorder="1" applyAlignment="1" applyProtection="1">
      <alignment horizontal="left" vertical="center" wrapText="1"/>
      <protection locked="0"/>
    </xf>
    <xf numFmtId="0" fontId="2" fillId="2" borderId="7" xfId="0" applyFont="1" applyFill="1" applyBorder="1" applyAlignment="1" applyProtection="1">
      <alignment horizontal="left" vertical="center"/>
      <protection locked="0"/>
    </xf>
    <xf numFmtId="0" fontId="2" fillId="3" borderId="7" xfId="57" applyFont="1" applyFill="1" applyBorder="1" applyAlignment="1" applyProtection="1">
      <alignment horizontal="left" vertical="center" wrapText="1"/>
      <protection locked="0"/>
    </xf>
    <xf numFmtId="4" fontId="2" fillId="0" borderId="7" xfId="0" applyNumberFormat="1" applyFont="1" applyBorder="1" applyAlignment="1" applyProtection="1">
      <alignment horizontal="right" vertical="center" wrapText="1"/>
      <protection locked="0"/>
    </xf>
    <xf numFmtId="0" fontId="2" fillId="0" borderId="2" xfId="0" applyFont="1" applyBorder="1" applyAlignment="1" applyProtection="1">
      <alignment horizontal="center"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4" fillId="2" borderId="1" xfId="0" applyFont="1" applyFill="1" applyBorder="1" applyAlignment="1">
      <alignment horizontal="center" vertical="center"/>
    </xf>
    <xf numFmtId="0" fontId="4" fillId="0" borderId="5" xfId="0" applyFont="1" applyBorder="1" applyAlignment="1">
      <alignment horizontal="center" vertical="center"/>
    </xf>
    <xf numFmtId="0" fontId="2" fillId="0" borderId="7" xfId="0" applyFont="1" applyBorder="1" applyAlignment="1">
      <alignment horizontal="left" vertical="center" wrapText="1"/>
    </xf>
    <xf numFmtId="4" fontId="2" fillId="0" borderId="7" xfId="0" applyNumberFormat="1" applyFont="1" applyBorder="1" applyAlignment="1">
      <alignment horizontal="right" vertical="center" wrapText="1"/>
    </xf>
    <xf numFmtId="0" fontId="2" fillId="0" borderId="7" xfId="0" applyFont="1" applyBorder="1" applyAlignment="1" applyProtection="1">
      <alignment horizontal="left" vertical="center" wrapText="1"/>
      <protection locked="0"/>
    </xf>
    <xf numFmtId="0" fontId="1" fillId="0" borderId="2" xfId="0" applyFont="1" applyBorder="1" applyAlignment="1" applyProtection="1">
      <alignment horizontal="center" vertical="center" wrapText="1"/>
      <protection locked="0"/>
    </xf>
    <xf numFmtId="0" fontId="2" fillId="0" borderId="3" xfId="0" applyFont="1" applyBorder="1" applyAlignment="1">
      <alignment horizontal="left" vertical="center"/>
    </xf>
    <xf numFmtId="0" fontId="2" fillId="2" borderId="4" xfId="0" applyFont="1" applyFill="1" applyBorder="1" applyAlignment="1">
      <alignment horizontal="left" vertical="center"/>
    </xf>
    <xf numFmtId="0" fontId="1" fillId="0" borderId="7" xfId="0" applyFont="1" applyBorder="1" applyAlignment="1" applyProtection="1">
      <alignment horizontal="center" vertical="center"/>
      <protection locked="0"/>
    </xf>
    <xf numFmtId="4" fontId="5" fillId="0" borderId="7" xfId="54" applyNumberFormat="1" applyFont="1" applyBorder="1">
      <alignment horizontal="right" vertical="center"/>
    </xf>
    <xf numFmtId="0" fontId="2" fillId="2" borderId="0" xfId="0" applyFont="1" applyFill="1" applyBorder="1" applyAlignment="1" applyProtection="1">
      <alignment horizontal="right" vertical="top" wrapText="1"/>
      <protection locked="0"/>
    </xf>
    <xf numFmtId="0" fontId="6" fillId="0" borderId="0" xfId="0" applyFont="1" applyBorder="1" applyAlignment="1" applyProtection="1">
      <alignment vertical="top"/>
      <protection locked="0"/>
    </xf>
    <xf numFmtId="0" fontId="6" fillId="0" borderId="0" xfId="0" applyFont="1" applyBorder="1" applyAlignment="1">
      <alignment vertical="top"/>
    </xf>
    <xf numFmtId="0" fontId="7" fillId="2" borderId="0" xfId="0" applyFont="1" applyFill="1" applyBorder="1" applyAlignment="1" applyProtection="1">
      <alignment horizontal="center" vertical="center" wrapText="1"/>
      <protection locked="0"/>
    </xf>
    <xf numFmtId="0" fontId="6" fillId="0" borderId="0" xfId="0" applyFont="1" applyBorder="1" applyProtection="1">
      <protection locked="0"/>
    </xf>
    <xf numFmtId="0" fontId="6" fillId="0" borderId="0" xfId="0" applyFont="1" applyBorder="1"/>
    <xf numFmtId="0" fontId="2" fillId="2" borderId="0" xfId="0" applyFont="1" applyFill="1" applyBorder="1" applyAlignment="1" applyProtection="1">
      <alignment horizontal="left" vertical="center" wrapText="1"/>
      <protection locked="0"/>
    </xf>
    <xf numFmtId="0" fontId="1" fillId="2" borderId="0" xfId="0" applyFont="1" applyFill="1" applyBorder="1" applyAlignment="1" applyProtection="1">
      <alignment horizontal="right" vertical="center"/>
      <protection locked="0"/>
    </xf>
    <xf numFmtId="0" fontId="1" fillId="2" borderId="0" xfId="0" applyFont="1" applyFill="1" applyBorder="1" applyAlignment="1" applyProtection="1">
      <alignment horizontal="right" vertical="center" wrapText="1"/>
      <protection locked="0"/>
    </xf>
    <xf numFmtId="0" fontId="1" fillId="0" borderId="7" xfId="0" applyFont="1" applyBorder="1" applyAlignment="1" applyProtection="1">
      <alignment horizontal="center" vertical="center" wrapText="1"/>
      <protection locked="0"/>
    </xf>
    <xf numFmtId="0" fontId="1" fillId="2" borderId="7" xfId="0" applyFont="1" applyFill="1" applyBorder="1" applyAlignment="1" applyProtection="1">
      <alignment horizontal="center" vertical="center"/>
      <protection locked="0"/>
    </xf>
    <xf numFmtId="0" fontId="1" fillId="2" borderId="7" xfId="0" applyFont="1" applyFill="1" applyBorder="1" applyAlignment="1" applyProtection="1">
      <alignment horizontal="center" vertical="center" wrapText="1"/>
      <protection locked="0"/>
    </xf>
    <xf numFmtId="0" fontId="1" fillId="2" borderId="7" xfId="0" applyFont="1" applyFill="1" applyBorder="1" applyAlignment="1" applyProtection="1">
      <alignment horizontal="right" vertical="center"/>
      <protection locked="0"/>
    </xf>
    <xf numFmtId="0" fontId="1" fillId="2" borderId="7" xfId="0" applyFont="1" applyFill="1" applyBorder="1" applyAlignment="1" applyProtection="1">
      <alignment horizontal="right" vertical="center" wrapText="1"/>
      <protection locked="0"/>
    </xf>
    <xf numFmtId="0" fontId="2" fillId="2" borderId="7" xfId="0" applyFont="1" applyFill="1" applyBorder="1" applyAlignment="1">
      <alignment horizontal="center" vertical="center" wrapText="1"/>
    </xf>
    <xf numFmtId="0" fontId="2" fillId="0" borderId="7" xfId="0" applyFont="1" applyBorder="1" applyAlignment="1" applyProtection="1">
      <alignment horizontal="center"/>
      <protection locked="0"/>
    </xf>
    <xf numFmtId="0" fontId="2" fillId="0" borderId="7" xfId="0" applyFont="1" applyBorder="1" applyAlignment="1" applyProtection="1">
      <alignment horizontal="center" wrapText="1"/>
      <protection locked="0"/>
    </xf>
    <xf numFmtId="0" fontId="2" fillId="0" borderId="7" xfId="0" applyFont="1" applyBorder="1" applyAlignment="1">
      <alignment horizontal="center" wrapText="1"/>
    </xf>
    <xf numFmtId="0" fontId="2" fillId="2" borderId="7" xfId="0" applyFont="1" applyFill="1" applyBorder="1" applyAlignment="1" applyProtection="1">
      <alignment horizontal="center" vertical="center" wrapText="1"/>
      <protection locked="0"/>
    </xf>
    <xf numFmtId="0" fontId="2" fillId="2" borderId="7" xfId="0" applyFont="1" applyFill="1" applyBorder="1" applyAlignment="1">
      <alignment horizontal="left" vertical="center" wrapText="1"/>
    </xf>
    <xf numFmtId="3" fontId="2" fillId="2" borderId="7" xfId="0" applyNumberFormat="1" applyFont="1" applyFill="1" applyBorder="1" applyAlignment="1" applyProtection="1">
      <alignment horizontal="right" vertical="center"/>
      <protection locked="0"/>
    </xf>
    <xf numFmtId="4" fontId="2" fillId="0" borderId="7" xfId="0" applyNumberFormat="1" applyFont="1" applyBorder="1" applyAlignment="1" applyProtection="1">
      <alignment horizontal="right" vertical="center"/>
      <protection locked="0"/>
    </xf>
    <xf numFmtId="0" fontId="2" fillId="0" borderId="7" xfId="0" applyFont="1" applyBorder="1" applyAlignment="1">
      <alignment horizontal="center" vertical="center"/>
    </xf>
    <xf numFmtId="0" fontId="2" fillId="0" borderId="7" xfId="0" applyFont="1" applyBorder="1" applyAlignment="1" applyProtection="1">
      <alignment horizontal="left"/>
      <protection locked="0"/>
    </xf>
    <xf numFmtId="0" fontId="2" fillId="0" borderId="7" xfId="0" applyFont="1" applyBorder="1" applyAlignment="1">
      <alignment horizontal="left"/>
    </xf>
    <xf numFmtId="0" fontId="2" fillId="2" borderId="7" xfId="0" applyFont="1" applyFill="1" applyBorder="1" applyAlignment="1">
      <alignment horizontal="right" vertical="center"/>
    </xf>
    <xf numFmtId="0" fontId="2" fillId="2" borderId="0" xfId="0" applyFont="1" applyFill="1" applyBorder="1" applyAlignment="1" applyProtection="1">
      <alignment horizontal="right" vertical="center" wrapText="1"/>
      <protection locked="0"/>
    </xf>
    <xf numFmtId="0" fontId="8" fillId="0" borderId="0" xfId="0" applyFont="1" applyBorder="1" applyAlignment="1">
      <alignment horizontal="center" vertical="center"/>
    </xf>
    <xf numFmtId="0" fontId="3" fillId="0" borderId="0" xfId="0" applyFont="1" applyBorder="1" applyAlignment="1" applyProtection="1">
      <alignment horizontal="center" vertical="center"/>
      <protection locked="0"/>
    </xf>
    <xf numFmtId="0" fontId="4" fillId="0" borderId="7" xfId="0" applyFont="1" applyBorder="1" applyAlignment="1">
      <alignment horizontal="center" vertical="center" wrapText="1"/>
    </xf>
    <xf numFmtId="0" fontId="4" fillId="0" borderId="7" xfId="0" applyFont="1" applyBorder="1" applyAlignment="1" applyProtection="1">
      <alignment horizontal="center" vertical="center"/>
      <protection locked="0"/>
    </xf>
    <xf numFmtId="0" fontId="2" fillId="0" borderId="7" xfId="0" applyFont="1" applyBorder="1" applyAlignment="1">
      <alignment vertical="center" wrapText="1"/>
    </xf>
    <xf numFmtId="0" fontId="2" fillId="0" borderId="7" xfId="0" applyFont="1" applyBorder="1" applyAlignment="1">
      <alignment horizontal="center" vertical="center" wrapText="1"/>
    </xf>
    <xf numFmtId="0" fontId="2" fillId="2" borderId="7" xfId="0" applyFont="1" applyFill="1" applyBorder="1" applyAlignment="1" applyProtection="1">
      <alignment horizontal="center" vertical="center"/>
      <protection locked="0"/>
    </xf>
    <xf numFmtId="0" fontId="1" fillId="0" borderId="0" xfId="0" applyFont="1" applyBorder="1" applyAlignment="1">
      <alignment horizontal="right" vertical="center"/>
    </xf>
    <xf numFmtId="0" fontId="8" fillId="0" borderId="0" xfId="0" applyFont="1" applyBorder="1" applyAlignment="1">
      <alignment horizontal="center" vertical="center" wrapText="1"/>
    </xf>
    <xf numFmtId="0" fontId="2" fillId="0" borderId="0" xfId="0" applyFont="1" applyBorder="1" applyAlignment="1">
      <alignment horizontal="left" vertical="center" wrapText="1"/>
    </xf>
    <xf numFmtId="0" fontId="4" fillId="0" borderId="0" xfId="0" applyFont="1" applyBorder="1" applyAlignment="1">
      <alignment wrapText="1"/>
    </xf>
    <xf numFmtId="0" fontId="1" fillId="0" borderId="0" xfId="0" applyFont="1" applyBorder="1" applyAlignment="1">
      <alignment horizontal="right" wrapText="1"/>
    </xf>
    <xf numFmtId="0" fontId="4" fillId="0" borderId="4" xfId="0" applyFont="1" applyBorder="1" applyAlignment="1" applyProtection="1">
      <alignment horizontal="center" vertical="center"/>
      <protection locked="0"/>
    </xf>
    <xf numFmtId="0" fontId="4" fillId="0" borderId="8" xfId="0" applyFont="1" applyBorder="1" applyAlignment="1">
      <alignment horizontal="center" vertical="center" wrapText="1"/>
    </xf>
    <xf numFmtId="0" fontId="1" fillId="0" borderId="6" xfId="0" applyFont="1" applyBorder="1" applyAlignment="1" applyProtection="1">
      <alignment horizontal="center" vertical="center"/>
      <protection locked="0"/>
    </xf>
    <xf numFmtId="0" fontId="1" fillId="0" borderId="2" xfId="0" applyFont="1" applyBorder="1" applyAlignment="1">
      <alignment horizontal="center" vertical="center"/>
    </xf>
    <xf numFmtId="178" fontId="5" fillId="0" borderId="7" xfId="0" applyNumberFormat="1" applyFont="1" applyBorder="1" applyAlignment="1">
      <alignment horizontal="right" vertical="center"/>
    </xf>
    <xf numFmtId="0" fontId="1" fillId="0" borderId="0" xfId="0" applyFont="1" applyBorder="1" applyAlignment="1">
      <alignment wrapText="1"/>
    </xf>
    <xf numFmtId="0" fontId="1" fillId="0" borderId="0" xfId="0" applyFont="1" applyBorder="1" applyProtection="1">
      <protection locked="0"/>
    </xf>
    <xf numFmtId="0" fontId="3" fillId="0" borderId="0" xfId="0" applyFont="1" applyBorder="1" applyAlignment="1">
      <alignment horizontal="center" vertical="center" wrapText="1"/>
    </xf>
    <xf numFmtId="0" fontId="4" fillId="0" borderId="0" xfId="0" applyFont="1" applyBorder="1" applyProtection="1">
      <protection locked="0"/>
    </xf>
    <xf numFmtId="0" fontId="4" fillId="0" borderId="9" xfId="0" applyFont="1" applyBorder="1" applyAlignment="1" applyProtection="1">
      <alignment horizontal="center" vertical="center"/>
      <protection locked="0"/>
    </xf>
    <xf numFmtId="0" fontId="4" fillId="0" borderId="9" xfId="0" applyFont="1" applyBorder="1" applyAlignment="1">
      <alignment horizontal="center" vertical="center" wrapText="1"/>
    </xf>
    <xf numFmtId="0" fontId="4" fillId="0" borderId="10" xfId="0" applyFont="1" applyBorder="1" applyAlignment="1" applyProtection="1">
      <alignment horizontal="center" vertical="center"/>
      <protection locked="0"/>
    </xf>
    <xf numFmtId="0" fontId="4" fillId="0" borderId="10" xfId="0" applyFont="1" applyBorder="1" applyAlignment="1">
      <alignment horizontal="center" vertical="center" wrapText="1"/>
    </xf>
    <xf numFmtId="0" fontId="4" fillId="0" borderId="11" xfId="0" applyFont="1" applyBorder="1" applyAlignment="1" applyProtection="1">
      <alignment horizontal="center" vertical="center"/>
      <protection locked="0"/>
    </xf>
    <xf numFmtId="0" fontId="4" fillId="0" borderId="11" xfId="0" applyFont="1" applyBorder="1" applyAlignment="1">
      <alignment horizontal="center" vertical="center" wrapText="1"/>
    </xf>
    <xf numFmtId="0" fontId="2" fillId="0" borderId="12" xfId="0" applyFont="1" applyBorder="1" applyAlignment="1">
      <alignment horizontal="center" vertical="center"/>
    </xf>
    <xf numFmtId="0" fontId="2" fillId="0" borderId="13" xfId="0" applyFont="1" applyBorder="1" applyAlignment="1" applyProtection="1">
      <alignment horizontal="left" vertical="center"/>
      <protection locked="0"/>
    </xf>
    <xf numFmtId="0" fontId="2" fillId="0" borderId="13" xfId="0" applyFont="1" applyBorder="1" applyAlignment="1">
      <alignment horizontal="left" vertical="center"/>
    </xf>
    <xf numFmtId="0" fontId="2" fillId="0" borderId="0" xfId="0" applyFont="1" applyBorder="1" applyAlignment="1" applyProtection="1">
      <alignment vertical="top" wrapText="1"/>
      <protection locked="0"/>
    </xf>
    <xf numFmtId="0" fontId="3" fillId="0" borderId="0" xfId="0" applyFont="1" applyBorder="1" applyAlignment="1" applyProtection="1">
      <alignment horizontal="center" vertical="center" wrapText="1"/>
      <protection locked="0"/>
    </xf>
    <xf numFmtId="0" fontId="4" fillId="0" borderId="3" xfId="0" applyFont="1" applyBorder="1" applyAlignment="1">
      <alignment horizontal="center" vertical="center" wrapText="1"/>
    </xf>
    <xf numFmtId="0" fontId="4" fillId="0" borderId="3" xfId="0" applyFont="1" applyBorder="1" applyAlignment="1" applyProtection="1">
      <alignment horizontal="center" vertical="center" wrapText="1"/>
      <protection locked="0"/>
    </xf>
    <xf numFmtId="0" fontId="4" fillId="0" borderId="10" xfId="0" applyFont="1" applyBorder="1" applyAlignment="1" applyProtection="1">
      <alignment horizontal="center" vertical="center" wrapText="1"/>
      <protection locked="0"/>
    </xf>
    <xf numFmtId="0" fontId="4" fillId="0" borderId="13" xfId="0" applyFont="1" applyBorder="1" applyAlignment="1">
      <alignment horizontal="center" vertical="center" wrapText="1"/>
    </xf>
    <xf numFmtId="0" fontId="4" fillId="0" borderId="11" xfId="0" applyFont="1" applyBorder="1" applyAlignment="1" applyProtection="1">
      <alignment horizontal="center" vertical="center" wrapText="1"/>
      <protection locked="0"/>
    </xf>
    <xf numFmtId="0" fontId="2" fillId="2" borderId="11" xfId="0" applyFont="1" applyFill="1" applyBorder="1" applyAlignment="1">
      <alignment horizontal="left" vertical="center"/>
    </xf>
    <xf numFmtId="178" fontId="9" fillId="0" borderId="7" xfId="0" applyNumberFormat="1" applyFont="1" applyBorder="1" applyAlignment="1">
      <alignment horizontal="right" vertical="center"/>
    </xf>
    <xf numFmtId="0" fontId="2" fillId="0" borderId="0" xfId="0" applyFont="1" applyBorder="1" applyAlignment="1" applyProtection="1">
      <alignment horizontal="right" vertical="center" wrapText="1"/>
      <protection locked="0"/>
    </xf>
    <xf numFmtId="0" fontId="2" fillId="0" borderId="0" xfId="0" applyFont="1" applyBorder="1" applyAlignment="1" applyProtection="1">
      <alignment horizontal="right" wrapText="1"/>
      <protection locked="0"/>
    </xf>
    <xf numFmtId="0" fontId="4" fillId="0" borderId="3" xfId="0" applyFont="1" applyBorder="1" applyAlignment="1" applyProtection="1">
      <alignment horizontal="center" vertical="center"/>
      <protection locked="0"/>
    </xf>
    <xf numFmtId="0" fontId="4" fillId="0" borderId="13" xfId="0" applyFont="1" applyBorder="1" applyAlignment="1" applyProtection="1">
      <alignment horizontal="center" vertical="center"/>
      <protection locked="0"/>
    </xf>
    <xf numFmtId="0" fontId="4" fillId="0" borderId="13" xfId="0" applyFont="1" applyBorder="1" applyAlignment="1" applyProtection="1">
      <alignment horizontal="center" vertical="center" wrapText="1"/>
      <protection locked="0"/>
    </xf>
    <xf numFmtId="0" fontId="2" fillId="2" borderId="0" xfId="0" applyFont="1" applyFill="1" applyBorder="1" applyAlignment="1" applyProtection="1">
      <alignment vertical="center"/>
      <protection locked="0"/>
    </xf>
    <xf numFmtId="0" fontId="2" fillId="0" borderId="0" xfId="0" applyFont="1" applyBorder="1" applyAlignment="1" applyProtection="1">
      <alignment vertical="center"/>
      <protection locked="0"/>
    </xf>
    <xf numFmtId="0" fontId="2" fillId="0" borderId="0" xfId="0" applyFont="1" applyBorder="1" applyAlignment="1">
      <alignment vertical="center"/>
    </xf>
    <xf numFmtId="180" fontId="5" fillId="0" borderId="7" xfId="56" applyNumberFormat="1" applyFont="1" applyBorder="1" applyAlignment="1">
      <alignment horizontal="center" vertical="center"/>
    </xf>
    <xf numFmtId="180" fontId="5" fillId="0" borderId="7" xfId="0" applyNumberFormat="1" applyFont="1" applyBorder="1" applyAlignment="1">
      <alignment horizontal="center" vertical="center"/>
    </xf>
    <xf numFmtId="49" fontId="10" fillId="0" borderId="7" xfId="53" applyFont="1" applyBorder="1" applyAlignment="1">
      <alignment horizontal="center" vertical="center" wrapText="1"/>
    </xf>
    <xf numFmtId="49" fontId="10" fillId="0" borderId="7" xfId="53" applyFont="1">
      <alignment horizontal="left" vertical="center" wrapText="1"/>
    </xf>
    <xf numFmtId="180" fontId="5" fillId="0" borderId="11" xfId="56" applyNumberFormat="1" applyFont="1" applyBorder="1" applyAlignment="1">
      <alignment horizontal="center" vertical="center"/>
    </xf>
    <xf numFmtId="0" fontId="2" fillId="2" borderId="11" xfId="0" applyFont="1" applyFill="1" applyBorder="1" applyAlignment="1">
      <alignment horizontal="right" vertical="center"/>
    </xf>
    <xf numFmtId="0" fontId="2" fillId="0" borderId="0" xfId="0" applyFont="1" applyBorder="1" applyAlignment="1">
      <alignment horizontal="left" vertical="center"/>
    </xf>
    <xf numFmtId="0" fontId="2" fillId="2" borderId="0" xfId="0" applyFont="1" applyFill="1" applyBorder="1" applyAlignment="1">
      <alignment horizontal="left" vertical="center"/>
    </xf>
    <xf numFmtId="178" fontId="5" fillId="0" borderId="0" xfId="0" applyNumberFormat="1" applyFont="1" applyBorder="1" applyAlignment="1">
      <alignment horizontal="left" vertical="center"/>
    </xf>
    <xf numFmtId="0" fontId="2" fillId="0" borderId="0" xfId="0" applyFont="1" applyBorder="1" applyAlignment="1">
      <alignment horizontal="right"/>
    </xf>
    <xf numFmtId="0" fontId="11" fillId="0" borderId="0" xfId="0" applyFont="1" applyBorder="1" applyAlignment="1" applyProtection="1">
      <alignment horizontal="right"/>
      <protection locked="0"/>
    </xf>
    <xf numFmtId="49" fontId="11" fillId="0" borderId="0" xfId="0" applyNumberFormat="1" applyFont="1" applyBorder="1" applyProtection="1">
      <protection locked="0"/>
    </xf>
    <xf numFmtId="0" fontId="1" fillId="0" borderId="0" xfId="0" applyFont="1" applyBorder="1" applyAlignment="1">
      <alignment horizontal="right"/>
    </xf>
    <xf numFmtId="0" fontId="12" fillId="0" borderId="0" xfId="0" applyFont="1" applyBorder="1" applyAlignment="1" applyProtection="1">
      <alignment horizontal="center" vertical="center" wrapText="1"/>
      <protection locked="0"/>
    </xf>
    <xf numFmtId="0" fontId="12" fillId="0" borderId="0" xfId="0" applyFont="1" applyBorder="1" applyAlignment="1" applyProtection="1">
      <alignment horizontal="center" vertical="center"/>
      <protection locked="0"/>
    </xf>
    <xf numFmtId="0" fontId="12" fillId="0" borderId="0" xfId="0" applyFont="1" applyBorder="1" applyAlignment="1">
      <alignment horizontal="center" vertical="center"/>
    </xf>
    <xf numFmtId="0" fontId="4" fillId="0" borderId="1" xfId="0" applyFont="1" applyBorder="1" applyAlignment="1" applyProtection="1">
      <alignment horizontal="center" vertical="center"/>
      <protection locked="0"/>
    </xf>
    <xf numFmtId="49" fontId="4" fillId="0" borderId="1" xfId="0" applyNumberFormat="1" applyFont="1" applyBorder="1" applyAlignment="1" applyProtection="1">
      <alignment horizontal="center" vertical="center" wrapText="1"/>
      <protection locked="0"/>
    </xf>
    <xf numFmtId="0" fontId="4" fillId="0" borderId="5" xfId="0" applyFont="1" applyBorder="1" applyAlignment="1" applyProtection="1">
      <alignment horizontal="center" vertical="center"/>
      <protection locked="0"/>
    </xf>
    <xf numFmtId="49" fontId="4" fillId="0" borderId="5" xfId="0" applyNumberFormat="1" applyFont="1" applyBorder="1" applyAlignment="1" applyProtection="1">
      <alignment horizontal="center" vertical="center" wrapText="1"/>
      <protection locked="0"/>
    </xf>
    <xf numFmtId="49" fontId="4" fillId="0" borderId="7" xfId="0" applyNumberFormat="1" applyFont="1" applyBorder="1" applyAlignment="1" applyProtection="1">
      <alignment horizontal="center" vertical="center"/>
      <protection locked="0"/>
    </xf>
    <xf numFmtId="0" fontId="4" fillId="0" borderId="7" xfId="0" applyFont="1" applyBorder="1" applyAlignment="1">
      <alignment horizontal="center" vertical="center"/>
    </xf>
    <xf numFmtId="0" fontId="1" fillId="0" borderId="3" xfId="0" applyFont="1" applyBorder="1" applyAlignment="1" applyProtection="1">
      <alignment horizontal="center" vertical="center"/>
      <protection locked="0"/>
    </xf>
    <xf numFmtId="0" fontId="1" fillId="0" borderId="4" xfId="0" applyFont="1" applyBorder="1" applyAlignment="1" applyProtection="1">
      <alignment horizontal="center" vertical="center"/>
      <protection locked="0"/>
    </xf>
    <xf numFmtId="0" fontId="0" fillId="0" borderId="0" xfId="0" applyFont="1" applyBorder="1" applyAlignment="1">
      <alignment wrapText="1"/>
    </xf>
    <xf numFmtId="0" fontId="1" fillId="0" borderId="7"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4" xfId="0" applyFont="1" applyBorder="1" applyAlignment="1">
      <alignment horizontal="center" vertical="center" wrapText="1"/>
    </xf>
    <xf numFmtId="0" fontId="1" fillId="0" borderId="14" xfId="0" applyFont="1" applyBorder="1" applyAlignment="1" applyProtection="1">
      <alignment horizontal="center" vertical="center"/>
      <protection locked="0"/>
    </xf>
    <xf numFmtId="0" fontId="2" fillId="2" borderId="1" xfId="0" applyFont="1" applyFill="1" applyBorder="1" applyAlignment="1" applyProtection="1">
      <alignment horizontal="center" vertical="center"/>
      <protection locked="0"/>
    </xf>
    <xf numFmtId="0" fontId="2" fillId="0" borderId="1" xfId="0" applyFont="1" applyBorder="1" applyAlignment="1">
      <alignment horizontal="center" vertical="center" wrapText="1"/>
    </xf>
    <xf numFmtId="49" fontId="13" fillId="0" borderId="15" xfId="58" applyNumberFormat="1" applyBorder="1" applyAlignment="1">
      <alignment horizontal="left" vertical="center" wrapText="1"/>
    </xf>
    <xf numFmtId="49" fontId="14" fillId="0" borderId="15" xfId="58" applyNumberFormat="1" applyFont="1" applyBorder="1" applyAlignment="1">
      <alignment horizontal="left" vertical="center"/>
    </xf>
    <xf numFmtId="0" fontId="2" fillId="2" borderId="5" xfId="0" applyFont="1" applyFill="1" applyBorder="1" applyAlignment="1" applyProtection="1">
      <alignment horizontal="center" vertical="center"/>
      <protection locked="0"/>
    </xf>
    <xf numFmtId="0" fontId="2" fillId="0" borderId="5" xfId="0" applyFont="1" applyBorder="1" applyAlignment="1">
      <alignment horizontal="center" vertical="center" wrapText="1"/>
    </xf>
    <xf numFmtId="0" fontId="2" fillId="0" borderId="16" xfId="0" applyFont="1" applyBorder="1" applyAlignment="1">
      <alignment horizontal="center" vertical="center" wrapText="1"/>
    </xf>
    <xf numFmtId="0" fontId="0" fillId="0" borderId="0" xfId="0" applyFont="1" applyBorder="1" applyAlignment="1">
      <alignment horizontal="center" vertical="center" wrapText="1"/>
    </xf>
    <xf numFmtId="49" fontId="14" fillId="0" borderId="15" xfId="58" applyNumberFormat="1" applyFont="1" applyBorder="1" applyAlignment="1">
      <alignment horizontal="left" vertical="center" wrapText="1"/>
    </xf>
    <xf numFmtId="49" fontId="14" fillId="0" borderId="17" xfId="58" applyNumberFormat="1" applyFont="1" applyBorder="1" applyAlignment="1">
      <alignment horizontal="left" vertical="center" wrapText="1"/>
    </xf>
    <xf numFmtId="0" fontId="1" fillId="0" borderId="0" xfId="0" applyFont="1" applyBorder="1" applyAlignment="1">
      <alignment vertical="top"/>
    </xf>
    <xf numFmtId="0" fontId="15" fillId="0" borderId="7" xfId="57" applyFont="1" applyFill="1" applyBorder="1" applyAlignment="1" applyProtection="1">
      <alignment vertical="center" wrapText="1"/>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2" xfId="0" applyFont="1" applyBorder="1" applyAlignment="1" applyProtection="1">
      <alignment horizontal="center" vertical="center" wrapText="1"/>
      <protection locked="0"/>
    </xf>
    <xf numFmtId="0" fontId="4" fillId="0" borderId="11" xfId="0" applyFont="1" applyBorder="1" applyAlignment="1">
      <alignment horizontal="center" vertical="center"/>
    </xf>
    <xf numFmtId="4" fontId="2" fillId="2" borderId="7" xfId="0" applyNumberFormat="1" applyFont="1" applyFill="1" applyBorder="1" applyAlignment="1" applyProtection="1">
      <alignment horizontal="right" vertical="center"/>
      <protection locked="0"/>
    </xf>
    <xf numFmtId="0" fontId="2" fillId="0" borderId="0" xfId="0" applyFont="1" applyBorder="1" applyAlignment="1">
      <alignment horizontal="right" vertical="center"/>
    </xf>
    <xf numFmtId="0" fontId="1" fillId="0" borderId="0" xfId="0" applyFont="1" applyBorder="1" applyAlignment="1" applyProtection="1">
      <alignment vertical="top"/>
      <protection locked="0"/>
    </xf>
    <xf numFmtId="49" fontId="1" fillId="0" borderId="0" xfId="0" applyNumberFormat="1" applyFont="1" applyBorder="1" applyProtection="1">
      <protection locked="0"/>
    </xf>
    <xf numFmtId="0" fontId="4" fillId="0" borderId="2" xfId="0" applyFont="1" applyBorder="1" applyAlignment="1" applyProtection="1">
      <alignment horizontal="center" vertical="center"/>
      <protection locked="0"/>
    </xf>
    <xf numFmtId="0" fontId="4" fillId="0" borderId="6" xfId="0" applyFont="1" applyBorder="1" applyAlignment="1" applyProtection="1">
      <alignment horizontal="center" vertical="center"/>
      <protection locked="0"/>
    </xf>
    <xf numFmtId="0" fontId="15" fillId="0" borderId="7" xfId="57" applyFont="1" applyFill="1" applyBorder="1" applyAlignment="1" applyProtection="1">
      <alignment horizontal="left" vertical="center"/>
    </xf>
    <xf numFmtId="0" fontId="15" fillId="0" borderId="7" xfId="0" applyFont="1" applyBorder="1" applyAlignment="1" applyProtection="1">
      <alignment horizontal="left" vertical="center"/>
      <protection locked="0"/>
    </xf>
    <xf numFmtId="178" fontId="15" fillId="0" borderId="7" xfId="0" applyNumberFormat="1" applyFont="1" applyBorder="1" applyAlignment="1" applyProtection="1">
      <alignment horizontal="right" vertical="center"/>
      <protection locked="0"/>
    </xf>
    <xf numFmtId="0" fontId="16" fillId="0" borderId="18" xfId="57" applyFont="1" applyFill="1" applyBorder="1" applyAlignment="1" applyProtection="1">
      <alignment horizontal="center" vertical="center"/>
    </xf>
    <xf numFmtId="0" fontId="16" fillId="0" borderId="19" xfId="57" applyFont="1" applyFill="1" applyBorder="1" applyAlignment="1" applyProtection="1">
      <alignment horizontal="center" vertical="center"/>
    </xf>
    <xf numFmtId="0" fontId="16" fillId="0" borderId="20" xfId="57" applyFont="1" applyFill="1" applyBorder="1" applyAlignment="1" applyProtection="1">
      <alignment horizontal="center" vertical="center"/>
    </xf>
    <xf numFmtId="0" fontId="4" fillId="0" borderId="2"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locked="0"/>
    </xf>
    <xf numFmtId="0" fontId="2" fillId="0" borderId="0" xfId="0" applyFont="1" applyBorder="1" applyAlignment="1">
      <alignment horizontal="right" vertical="center" wrapText="1"/>
    </xf>
    <xf numFmtId="0" fontId="17" fillId="0" borderId="0" xfId="0" applyFont="1" applyBorder="1" applyAlignment="1">
      <alignment horizontal="center" vertical="center"/>
    </xf>
    <xf numFmtId="0" fontId="1" fillId="2" borderId="0" xfId="0" applyFont="1" applyFill="1" applyBorder="1" applyAlignment="1" applyProtection="1">
      <alignment horizontal="left" vertical="center" wrapText="1"/>
      <protection locked="0"/>
    </xf>
    <xf numFmtId="0" fontId="6" fillId="2" borderId="7" xfId="0" applyFont="1" applyFill="1" applyBorder="1" applyAlignment="1" applyProtection="1">
      <alignment vertical="top" wrapText="1"/>
      <protection locked="0"/>
    </xf>
    <xf numFmtId="0" fontId="2" fillId="2" borderId="0" xfId="0" applyFont="1" applyFill="1" applyBorder="1" applyAlignment="1" applyProtection="1">
      <alignment vertical="center" wrapText="1"/>
      <protection locked="0"/>
    </xf>
    <xf numFmtId="49" fontId="4" fillId="0" borderId="2" xfId="0" applyNumberFormat="1" applyFont="1" applyBorder="1" applyAlignment="1">
      <alignment horizontal="center" vertical="center" wrapText="1"/>
    </xf>
    <xf numFmtId="49" fontId="4" fillId="0" borderId="4" xfId="0" applyNumberFormat="1" applyFont="1" applyBorder="1" applyAlignment="1">
      <alignment horizontal="center" vertical="center" wrapText="1"/>
    </xf>
    <xf numFmtId="49" fontId="4" fillId="0" borderId="7" xfId="0" applyNumberFormat="1" applyFont="1" applyBorder="1" applyAlignment="1">
      <alignment horizontal="center" vertical="center"/>
    </xf>
    <xf numFmtId="4" fontId="2" fillId="0" borderId="7" xfId="0" applyNumberFormat="1" applyFont="1" applyBorder="1" applyAlignment="1">
      <alignment horizontal="right" vertical="center"/>
    </xf>
    <xf numFmtId="0" fontId="2" fillId="2" borderId="7" xfId="0" applyFont="1" applyFill="1" applyBorder="1" applyAlignment="1">
      <alignment horizontal="left" vertical="center" wrapText="1" indent="1"/>
    </xf>
    <xf numFmtId="0" fontId="2" fillId="2" borderId="7" xfId="0" applyFont="1" applyFill="1" applyBorder="1" applyAlignment="1">
      <alignment horizontal="left" vertical="center" wrapText="1" indent="2"/>
    </xf>
    <xf numFmtId="0" fontId="1" fillId="0" borderId="4" xfId="0" applyFont="1" applyBorder="1" applyAlignment="1">
      <alignment horizontal="center" vertical="center"/>
    </xf>
    <xf numFmtId="0" fontId="6" fillId="2" borderId="0" xfId="0" applyFont="1" applyFill="1" applyBorder="1" applyAlignment="1">
      <alignment horizontal="left" vertical="center"/>
    </xf>
    <xf numFmtId="0" fontId="18" fillId="0" borderId="7" xfId="0" applyFont="1" applyBorder="1" applyAlignment="1" applyProtection="1">
      <alignment horizontal="center" vertical="center" wrapText="1"/>
      <protection locked="0"/>
    </xf>
    <xf numFmtId="0" fontId="18" fillId="0" borderId="7" xfId="0" applyFont="1" applyBorder="1" applyAlignment="1" applyProtection="1">
      <alignment vertical="top" wrapText="1"/>
      <protection locked="0"/>
    </xf>
    <xf numFmtId="0" fontId="2" fillId="0" borderId="7" xfId="0" applyFont="1" applyBorder="1" applyAlignment="1" applyProtection="1">
      <alignment vertical="center" wrapText="1"/>
      <protection locked="0"/>
    </xf>
    <xf numFmtId="0" fontId="2" fillId="0" borderId="7" xfId="0" applyFont="1" applyBorder="1" applyAlignment="1">
      <alignment horizontal="left" vertical="center"/>
    </xf>
    <xf numFmtId="0" fontId="19" fillId="0" borderId="7" xfId="0" applyFont="1" applyBorder="1" applyAlignment="1">
      <alignment horizontal="center" vertical="center"/>
    </xf>
    <xf numFmtId="0" fontId="19" fillId="0" borderId="7" xfId="0" applyFont="1" applyBorder="1" applyAlignment="1" applyProtection="1">
      <alignment horizontal="center" vertical="center" wrapText="1"/>
      <protection locked="0"/>
    </xf>
    <xf numFmtId="178" fontId="20" fillId="0" borderId="7" xfId="0" applyNumberFormat="1" applyFont="1" applyBorder="1" applyAlignment="1">
      <alignment horizontal="right" vertical="center"/>
    </xf>
    <xf numFmtId="0" fontId="18" fillId="2" borderId="1" xfId="0" applyFont="1" applyFill="1" applyBorder="1" applyAlignment="1">
      <alignment horizontal="center" vertical="center"/>
    </xf>
    <xf numFmtId="0" fontId="18" fillId="0" borderId="2" xfId="0" applyFont="1" applyBorder="1" applyAlignment="1" applyProtection="1">
      <alignment horizontal="center" vertical="center"/>
      <protection locked="0"/>
    </xf>
    <xf numFmtId="0" fontId="18" fillId="0" borderId="3" xfId="0" applyFont="1" applyBorder="1" applyAlignment="1" applyProtection="1">
      <alignment horizontal="center" vertical="center"/>
      <protection locked="0"/>
    </xf>
    <xf numFmtId="0" fontId="18" fillId="0" borderId="4" xfId="0" applyFont="1" applyBorder="1" applyAlignment="1" applyProtection="1">
      <alignment horizontal="center" vertical="center"/>
      <protection locked="0"/>
    </xf>
    <xf numFmtId="0" fontId="18" fillId="0" borderId="1" xfId="0" applyFont="1" applyBorder="1" applyAlignment="1" applyProtection="1">
      <alignment horizontal="center" vertical="center"/>
      <protection locked="0"/>
    </xf>
    <xf numFmtId="0" fontId="18" fillId="2" borderId="6" xfId="0" applyFont="1" applyFill="1" applyBorder="1" applyAlignment="1" applyProtection="1">
      <alignment horizontal="center" vertical="center" wrapText="1"/>
      <protection locked="0"/>
    </xf>
    <xf numFmtId="0" fontId="18" fillId="0" borderId="6" xfId="0" applyFont="1" applyBorder="1" applyAlignment="1" applyProtection="1">
      <alignment horizontal="center" vertical="center"/>
      <protection locked="0"/>
    </xf>
    <xf numFmtId="0" fontId="18" fillId="0" borderId="7" xfId="0" applyFont="1" applyBorder="1" applyAlignment="1" applyProtection="1">
      <alignment horizontal="center" vertical="center"/>
      <protection locked="0"/>
    </xf>
    <xf numFmtId="0" fontId="2" fillId="2" borderId="2" xfId="0" applyFont="1" applyFill="1" applyBorder="1" applyAlignment="1">
      <alignment horizontal="center" vertical="center" wrapText="1"/>
    </xf>
    <xf numFmtId="0" fontId="18" fillId="0" borderId="3" xfId="0" applyFont="1" applyBorder="1" applyAlignment="1">
      <alignment horizontal="center" vertical="center"/>
    </xf>
    <xf numFmtId="0" fontId="18" fillId="0" borderId="4" xfId="0" applyFont="1" applyBorder="1" applyAlignment="1">
      <alignment horizontal="center" vertical="center"/>
    </xf>
    <xf numFmtId="0" fontId="18" fillId="0" borderId="6" xfId="0" applyFont="1" applyBorder="1" applyAlignment="1" applyProtection="1">
      <alignment horizontal="center" vertical="center" wrapText="1"/>
      <protection locked="0"/>
    </xf>
    <xf numFmtId="0" fontId="1" fillId="0" borderId="1" xfId="0" applyFont="1" applyBorder="1" applyAlignment="1" applyProtection="1">
      <alignment horizontal="center" vertical="center" wrapText="1"/>
      <protection locked="0"/>
    </xf>
    <xf numFmtId="0" fontId="1" fillId="0" borderId="9" xfId="0" applyFont="1" applyBorder="1" applyAlignment="1" applyProtection="1">
      <alignment horizontal="center" vertical="center" wrapText="1"/>
      <protection locked="0"/>
    </xf>
    <xf numFmtId="0" fontId="1" fillId="0" borderId="3" xfId="0" applyFont="1" applyBorder="1" applyAlignment="1" applyProtection="1">
      <alignment horizontal="center" vertical="center" wrapText="1"/>
      <protection locked="0"/>
    </xf>
    <xf numFmtId="0" fontId="1" fillId="0" borderId="5" xfId="0" applyFont="1" applyBorder="1" applyAlignment="1" applyProtection="1">
      <alignment horizontal="center" vertical="center" wrapText="1"/>
      <protection locked="0"/>
    </xf>
    <xf numFmtId="0" fontId="1" fillId="0" borderId="10" xfId="0" applyFont="1" applyBorder="1" applyAlignment="1" applyProtection="1">
      <alignment horizontal="center" vertical="center" wrapText="1"/>
      <protection locked="0"/>
    </xf>
    <xf numFmtId="0" fontId="2" fillId="2" borderId="6" xfId="0" applyFont="1" applyFill="1" applyBorder="1" applyAlignment="1">
      <alignment horizontal="left" vertical="center"/>
    </xf>
    <xf numFmtId="0" fontId="2" fillId="2" borderId="7" xfId="0" applyFont="1" applyFill="1" applyBorder="1" applyAlignment="1">
      <alignment horizontal="center" vertical="center"/>
    </xf>
    <xf numFmtId="0" fontId="6" fillId="0" borderId="7" xfId="0" applyFont="1" applyBorder="1" applyAlignment="1" applyProtection="1">
      <alignment vertical="top" wrapText="1"/>
      <protection locked="0"/>
    </xf>
    <xf numFmtId="0" fontId="1" fillId="0" borderId="4" xfId="0" applyFont="1" applyBorder="1" applyAlignment="1" applyProtection="1">
      <alignment horizontal="center" vertical="center" wrapText="1"/>
      <protection locked="0"/>
    </xf>
    <xf numFmtId="0" fontId="1" fillId="0" borderId="13" xfId="0" applyFont="1" applyBorder="1" applyAlignment="1" applyProtection="1">
      <alignment horizontal="center" vertical="center"/>
      <protection locked="0"/>
    </xf>
    <xf numFmtId="0" fontId="1" fillId="0" borderId="13" xfId="0" applyFont="1" applyBorder="1" applyAlignment="1" applyProtection="1">
      <alignment horizontal="center" vertical="center" wrapText="1"/>
      <protection locked="0"/>
    </xf>
    <xf numFmtId="0" fontId="1" fillId="0" borderId="11" xfId="0" applyFont="1" applyBorder="1" applyAlignment="1" applyProtection="1">
      <alignment horizontal="center" vertical="center" wrapText="1"/>
      <protection locked="0"/>
    </xf>
    <xf numFmtId="0" fontId="2" fillId="2" borderId="11" xfId="0" applyFont="1" applyFill="1" applyBorder="1" applyAlignment="1" applyProtection="1">
      <alignment horizontal="right" vertical="center"/>
      <protection locked="0"/>
    </xf>
    <xf numFmtId="0" fontId="2" fillId="0" borderId="7" xfId="0" applyFont="1" applyBorder="1" applyAlignment="1" applyProtection="1">
      <alignment vertical="center"/>
      <protection locked="0"/>
    </xf>
    <xf numFmtId="181" fontId="2" fillId="0" borderId="7" xfId="0" applyNumberFormat="1" applyFont="1" applyBorder="1" applyAlignment="1" applyProtection="1">
      <alignment horizontal="right" vertical="center"/>
      <protection locked="0"/>
    </xf>
    <xf numFmtId="0" fontId="1" fillId="0" borderId="7" xfId="0" applyFont="1" applyBorder="1" applyAlignment="1" applyProtection="1" quotePrefix="1">
      <alignment horizontal="center" vertical="center"/>
      <protection locked="0"/>
    </xf>
    <xf numFmtId="0" fontId="2" fillId="2" borderId="7" xfId="0" applyFont="1" applyFill="1" applyBorder="1" applyAlignment="1" applyProtection="1" quotePrefix="1">
      <alignment horizontal="left" vertical="center"/>
      <protection locked="0"/>
    </xf>
  </cellXfs>
  <cellStyles count="5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DateTimeStyle" xfId="49"/>
    <cellStyle name="DateStyle" xfId="50"/>
    <cellStyle name="PercentStyle" xfId="51"/>
    <cellStyle name="NumberStyle" xfId="52"/>
    <cellStyle name="TextStyle" xfId="53"/>
    <cellStyle name="MoneyStyle" xfId="54"/>
    <cellStyle name="TimeStyle" xfId="55"/>
    <cellStyle name="IntegralNumberStyle" xfId="56"/>
    <cellStyle name="Normal" xfId="57"/>
    <cellStyle name="常规 3 2" xfId="58"/>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主题​​">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7"/>
  <sheetViews>
    <sheetView showGridLines="0" showZeros="0" workbookViewId="0">
      <pane ySplit="1" topLeftCell="A2" activePane="bottomLeft" state="frozen"/>
      <selection/>
      <selection pane="bottomLeft" activeCell="F30" sqref="F30"/>
    </sheetView>
  </sheetViews>
  <sheetFormatPr defaultColWidth="8.575" defaultRowHeight="12.75" customHeight="1" outlineLevelCol="3"/>
  <cols>
    <col min="1" max="4" width="41" customWidth="1"/>
  </cols>
  <sheetData>
    <row r="1" customHeight="1" spans="1:4">
      <c r="A1" s="1"/>
      <c r="B1" s="1"/>
      <c r="C1" s="1"/>
      <c r="D1" s="1"/>
    </row>
    <row r="2" ht="15" customHeight="1" spans="1:4">
      <c r="A2" s="46"/>
      <c r="B2" s="46"/>
      <c r="C2" s="46"/>
      <c r="D2" s="64" t="s">
        <v>0</v>
      </c>
    </row>
    <row r="3" ht="41.25" customHeight="1" spans="1:1">
      <c r="A3" s="41" t="str">
        <f>"2025"&amp;"年部门财务收支预算总表"</f>
        <v>2025年部门财务收支预算总表</v>
      </c>
    </row>
    <row r="4" ht="17.25" customHeight="1" spans="1:4">
      <c r="A4" s="44" t="s">
        <v>1</v>
      </c>
      <c r="B4" s="184"/>
      <c r="D4" s="158" t="s">
        <v>2</v>
      </c>
    </row>
    <row r="5" ht="23.25" customHeight="1" spans="1:4">
      <c r="A5" s="185" t="s">
        <v>3</v>
      </c>
      <c r="B5" s="186"/>
      <c r="C5" s="185" t="s">
        <v>4</v>
      </c>
      <c r="D5" s="186"/>
    </row>
    <row r="6" ht="24" customHeight="1" spans="1:4">
      <c r="A6" s="185" t="s">
        <v>5</v>
      </c>
      <c r="B6" s="185" t="s">
        <v>6</v>
      </c>
      <c r="C6" s="185" t="s">
        <v>7</v>
      </c>
      <c r="D6" s="185" t="s">
        <v>6</v>
      </c>
    </row>
    <row r="7" ht="17.25" customHeight="1" spans="1:4">
      <c r="A7" s="187" t="s">
        <v>8</v>
      </c>
      <c r="B7" s="59">
        <v>8438682.75</v>
      </c>
      <c r="C7" s="187" t="s">
        <v>9</v>
      </c>
      <c r="D7" s="59">
        <v>6918659.75</v>
      </c>
    </row>
    <row r="8" ht="17.25" customHeight="1" spans="1:4">
      <c r="A8" s="187" t="s">
        <v>10</v>
      </c>
      <c r="B8" s="59"/>
      <c r="C8" s="187" t="s">
        <v>11</v>
      </c>
      <c r="D8" s="59"/>
    </row>
    <row r="9" ht="17.25" customHeight="1" spans="1:4">
      <c r="A9" s="187" t="s">
        <v>12</v>
      </c>
      <c r="B9" s="59"/>
      <c r="C9" s="217" t="s">
        <v>13</v>
      </c>
      <c r="D9" s="59"/>
    </row>
    <row r="10" ht="17.25" customHeight="1" spans="1:4">
      <c r="A10" s="187" t="s">
        <v>14</v>
      </c>
      <c r="B10" s="218"/>
      <c r="C10" s="217" t="s">
        <v>15</v>
      </c>
      <c r="D10" s="59"/>
    </row>
    <row r="11" ht="17.25" customHeight="1" spans="1:4">
      <c r="A11" s="187" t="s">
        <v>16</v>
      </c>
      <c r="B11" s="59"/>
      <c r="C11" s="217" t="s">
        <v>17</v>
      </c>
      <c r="D11" s="59"/>
    </row>
    <row r="12" ht="17.25" customHeight="1" spans="1:4">
      <c r="A12" s="187" t="s">
        <v>18</v>
      </c>
      <c r="B12" s="59"/>
      <c r="C12" s="217" t="s">
        <v>19</v>
      </c>
      <c r="D12" s="59"/>
    </row>
    <row r="13" ht="17.25" customHeight="1" spans="1:4">
      <c r="A13" s="187" t="s">
        <v>20</v>
      </c>
      <c r="B13" s="59"/>
      <c r="C13" s="32" t="s">
        <v>21</v>
      </c>
      <c r="D13" s="59"/>
    </row>
    <row r="14" ht="17.25" customHeight="1" spans="1:4">
      <c r="A14" s="187" t="s">
        <v>22</v>
      </c>
      <c r="B14" s="81"/>
      <c r="C14" s="32" t="s">
        <v>23</v>
      </c>
      <c r="D14" s="59">
        <v>702800</v>
      </c>
    </row>
    <row r="15" ht="17.25" customHeight="1" spans="1:4">
      <c r="A15" s="187" t="s">
        <v>24</v>
      </c>
      <c r="B15" s="81"/>
      <c r="C15" s="32" t="s">
        <v>25</v>
      </c>
      <c r="D15" s="59">
        <v>386823</v>
      </c>
    </row>
    <row r="16" ht="17.25" customHeight="1" spans="1:4">
      <c r="A16" s="187" t="s">
        <v>26</v>
      </c>
      <c r="B16" s="81"/>
      <c r="C16" s="32" t="s">
        <v>27</v>
      </c>
      <c r="D16" s="59"/>
    </row>
    <row r="17" ht="17.25" customHeight="1" spans="1:4">
      <c r="A17" s="188"/>
      <c r="B17" s="81"/>
      <c r="C17" s="32" t="s">
        <v>28</v>
      </c>
      <c r="D17" s="180"/>
    </row>
    <row r="18" ht="17.25" customHeight="1" spans="1:4">
      <c r="A18" s="189"/>
      <c r="B18" s="81"/>
      <c r="C18" s="32" t="s">
        <v>29</v>
      </c>
      <c r="D18" s="180"/>
    </row>
    <row r="19" ht="17.25" customHeight="1" spans="1:4">
      <c r="A19" s="189"/>
      <c r="B19" s="81"/>
      <c r="C19" s="32" t="s">
        <v>30</v>
      </c>
      <c r="D19" s="180"/>
    </row>
    <row r="20" ht="17.25" customHeight="1" spans="1:4">
      <c r="A20" s="189"/>
      <c r="B20" s="81"/>
      <c r="C20" s="32" t="s">
        <v>31</v>
      </c>
      <c r="D20" s="180"/>
    </row>
    <row r="21" ht="17.25" customHeight="1" spans="1:4">
      <c r="A21" s="189"/>
      <c r="B21" s="81"/>
      <c r="C21" s="32" t="s">
        <v>32</v>
      </c>
      <c r="D21" s="180">
        <v>50000</v>
      </c>
    </row>
    <row r="22" ht="17.25" customHeight="1" spans="1:4">
      <c r="A22" s="189"/>
      <c r="B22" s="81"/>
      <c r="C22" s="32" t="s">
        <v>33</v>
      </c>
      <c r="D22" s="180"/>
    </row>
    <row r="23" ht="17.25" customHeight="1" spans="1:4">
      <c r="A23" s="189"/>
      <c r="B23" s="81"/>
      <c r="C23" s="32" t="s">
        <v>34</v>
      </c>
      <c r="D23" s="180"/>
    </row>
    <row r="24" ht="17.25" customHeight="1" spans="1:4">
      <c r="A24" s="189"/>
      <c r="B24" s="81"/>
      <c r="C24" s="32" t="s">
        <v>35</v>
      </c>
      <c r="D24" s="180"/>
    </row>
    <row r="25" ht="17.25" customHeight="1" spans="1:4">
      <c r="A25" s="189"/>
      <c r="B25" s="81"/>
      <c r="C25" s="32" t="s">
        <v>36</v>
      </c>
      <c r="D25" s="180">
        <v>380400</v>
      </c>
    </row>
    <row r="26" ht="17.25" customHeight="1" spans="1:4">
      <c r="A26" s="189"/>
      <c r="B26" s="81"/>
      <c r="C26" s="32" t="s">
        <v>37</v>
      </c>
      <c r="D26" s="180"/>
    </row>
    <row r="27" ht="17.25" customHeight="1" spans="1:4">
      <c r="A27" s="189"/>
      <c r="B27" s="81"/>
      <c r="C27" s="188" t="s">
        <v>38</v>
      </c>
      <c r="D27" s="180"/>
    </row>
    <row r="28" ht="17.25" customHeight="1" spans="1:4">
      <c r="A28" s="189"/>
      <c r="B28" s="81"/>
      <c r="C28" s="32" t="s">
        <v>39</v>
      </c>
      <c r="D28" s="81"/>
    </row>
    <row r="29" ht="16.5" customHeight="1" spans="1:4">
      <c r="A29" s="189"/>
      <c r="B29" s="81"/>
      <c r="C29" s="32" t="s">
        <v>40</v>
      </c>
      <c r="D29" s="81"/>
    </row>
    <row r="30" ht="16.5" customHeight="1" spans="1:4">
      <c r="A30" s="189"/>
      <c r="B30" s="81"/>
      <c r="C30" s="188" t="s">
        <v>41</v>
      </c>
      <c r="D30" s="81"/>
    </row>
    <row r="31" ht="17.25" customHeight="1" spans="1:4">
      <c r="A31" s="189"/>
      <c r="B31" s="81"/>
      <c r="C31" s="188" t="s">
        <v>42</v>
      </c>
      <c r="D31" s="81"/>
    </row>
    <row r="32" ht="17.25" customHeight="1" spans="1:4">
      <c r="A32" s="189"/>
      <c r="B32" s="81"/>
      <c r="C32" s="32" t="s">
        <v>43</v>
      </c>
      <c r="D32" s="81"/>
    </row>
    <row r="33" ht="16.5" customHeight="1" spans="1:4">
      <c r="A33" s="189" t="s">
        <v>44</v>
      </c>
      <c r="B33" s="81">
        <f>B7</f>
        <v>8438682.75</v>
      </c>
      <c r="C33" s="189" t="s">
        <v>45</v>
      </c>
      <c r="D33" s="81">
        <f>SUM(D7:D32)</f>
        <v>8438682.75</v>
      </c>
    </row>
    <row r="34" ht="16.5" customHeight="1" spans="1:4">
      <c r="A34" s="188" t="s">
        <v>46</v>
      </c>
      <c r="B34" s="81"/>
      <c r="C34" s="188" t="s">
        <v>47</v>
      </c>
      <c r="D34" s="81"/>
    </row>
    <row r="35" ht="16.5" customHeight="1" spans="1:4">
      <c r="A35" s="32" t="s">
        <v>48</v>
      </c>
      <c r="B35" s="81"/>
      <c r="C35" s="32" t="s">
        <v>48</v>
      </c>
      <c r="D35" s="81"/>
    </row>
    <row r="36" ht="16.5" customHeight="1" spans="1:4">
      <c r="A36" s="32" t="s">
        <v>49</v>
      </c>
      <c r="B36" s="81"/>
      <c r="C36" s="32" t="s">
        <v>50</v>
      </c>
      <c r="D36" s="81"/>
    </row>
    <row r="37" ht="16.5" customHeight="1" spans="1:4">
      <c r="A37" s="190" t="s">
        <v>51</v>
      </c>
      <c r="B37" s="59">
        <v>8438682.75</v>
      </c>
      <c r="C37" s="190" t="s">
        <v>52</v>
      </c>
      <c r="D37" s="81">
        <v>8438682.75</v>
      </c>
    </row>
  </sheetData>
  <mergeCells count="4">
    <mergeCell ref="A3:D3"/>
    <mergeCell ref="A4:B4"/>
    <mergeCell ref="A5:B5"/>
    <mergeCell ref="C5:D5"/>
  </mergeCells>
  <printOptions horizontalCentered="1"/>
  <pageMargins left="0.96" right="0.96" top="0.72" bottom="0.72" header="0" footer="0"/>
  <pageSetup paperSize="9" orientation="landscape"/>
  <headerFooter>
    <oddFooter>&amp;C第&amp;P页，共&amp;N页&amp;R&amp;N</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11"/>
  <sheetViews>
    <sheetView showZeros="0" workbookViewId="0">
      <pane ySplit="1" topLeftCell="A2" activePane="bottomLeft" state="frozen"/>
      <selection/>
      <selection pane="bottomLeft" activeCell="A11" sqref="$A11:$XFD11"/>
    </sheetView>
  </sheetViews>
  <sheetFormatPr defaultColWidth="9.14166666666667" defaultRowHeight="14.25" customHeight="1" outlineLevelCol="5"/>
  <cols>
    <col min="1" max="1" width="32.1416666666667" customWidth="1"/>
    <col min="2" max="2" width="20.7083333333333" customWidth="1"/>
    <col min="3" max="3" width="32.1416666666667" customWidth="1"/>
    <col min="4" max="4" width="27.7083333333333" customWidth="1"/>
    <col min="5" max="6" width="36.7083333333333" customWidth="1"/>
  </cols>
  <sheetData>
    <row r="1" customHeight="1" spans="1:6">
      <c r="A1" s="1"/>
      <c r="B1" s="1"/>
      <c r="C1" s="1"/>
      <c r="D1" s="1"/>
      <c r="E1" s="1"/>
      <c r="F1" s="1"/>
    </row>
    <row r="2" ht="12" customHeight="1" spans="1:6">
      <c r="A2" s="122">
        <v>1</v>
      </c>
      <c r="B2" s="123">
        <v>0</v>
      </c>
      <c r="C2" s="122">
        <v>1</v>
      </c>
      <c r="D2" s="124"/>
      <c r="E2" s="124"/>
      <c r="F2" s="121" t="s">
        <v>413</v>
      </c>
    </row>
    <row r="3" ht="42" customHeight="1" spans="1:6">
      <c r="A3" s="125" t="str">
        <f>"2025"&amp;"年部门政府性基金预算支出预算表"</f>
        <v>2025年部门政府性基金预算支出预算表</v>
      </c>
      <c r="B3" s="125" t="s">
        <v>414</v>
      </c>
      <c r="C3" s="126"/>
      <c r="D3" s="127"/>
      <c r="E3" s="127"/>
      <c r="F3" s="127"/>
    </row>
    <row r="4" ht="13.5" customHeight="1" spans="1:6">
      <c r="A4" s="5" t="s">
        <v>1</v>
      </c>
      <c r="B4" s="5"/>
      <c r="C4" s="122"/>
      <c r="D4" s="124"/>
      <c r="E4" s="124"/>
      <c r="F4" s="121" t="s">
        <v>2</v>
      </c>
    </row>
    <row r="5" ht="19.5" customHeight="1" spans="1:6">
      <c r="A5" s="128" t="s">
        <v>192</v>
      </c>
      <c r="B5" s="129" t="s">
        <v>75</v>
      </c>
      <c r="C5" s="128" t="s">
        <v>76</v>
      </c>
      <c r="D5" s="11" t="s">
        <v>415</v>
      </c>
      <c r="E5" s="12"/>
      <c r="F5" s="13"/>
    </row>
    <row r="6" ht="18.75" customHeight="1" spans="1:6">
      <c r="A6" s="130"/>
      <c r="B6" s="131"/>
      <c r="C6" s="130"/>
      <c r="D6" s="16" t="s">
        <v>56</v>
      </c>
      <c r="E6" s="11" t="s">
        <v>78</v>
      </c>
      <c r="F6" s="16" t="s">
        <v>79</v>
      </c>
    </row>
    <row r="7" ht="18.75" customHeight="1" spans="1:6">
      <c r="A7" s="68">
        <v>1</v>
      </c>
      <c r="B7" s="132" t="s">
        <v>86</v>
      </c>
      <c r="C7" s="68">
        <v>3</v>
      </c>
      <c r="D7" s="133">
        <v>4</v>
      </c>
      <c r="E7" s="133">
        <v>5</v>
      </c>
      <c r="F7" s="133">
        <v>6</v>
      </c>
    </row>
    <row r="8" ht="21" customHeight="1" spans="1:6">
      <c r="A8" s="21"/>
      <c r="B8" s="21"/>
      <c r="C8" s="21"/>
      <c r="D8" s="81"/>
      <c r="E8" s="81"/>
      <c r="F8" s="81"/>
    </row>
    <row r="9" ht="21" customHeight="1" spans="1:6">
      <c r="A9" s="21"/>
      <c r="B9" s="21"/>
      <c r="C9" s="21"/>
      <c r="D9" s="81"/>
      <c r="E9" s="81"/>
      <c r="F9" s="81"/>
    </row>
    <row r="10" ht="18.75" customHeight="1" spans="1:6">
      <c r="A10" s="134" t="s">
        <v>182</v>
      </c>
      <c r="B10" s="134" t="s">
        <v>182</v>
      </c>
      <c r="C10" s="135" t="s">
        <v>182</v>
      </c>
      <c r="D10" s="81"/>
      <c r="E10" s="81"/>
      <c r="F10" s="81"/>
    </row>
    <row r="11" customFormat="1" customHeight="1" spans="1:1">
      <c r="A11" t="s">
        <v>416</v>
      </c>
    </row>
  </sheetData>
  <mergeCells count="7">
    <mergeCell ref="A3:F3"/>
    <mergeCell ref="A4:C4"/>
    <mergeCell ref="D5:F5"/>
    <mergeCell ref="A10:C10"/>
    <mergeCell ref="A5:A6"/>
    <mergeCell ref="B5:B6"/>
    <mergeCell ref="C5:C6"/>
  </mergeCells>
  <printOptions horizontalCentered="1"/>
  <pageMargins left="0.37" right="0.37" top="0.56" bottom="0.56" header="0.48" footer="0.48"/>
  <pageSetup paperSize="9" scale="9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2"/>
  <sheetViews>
    <sheetView showZeros="0" workbookViewId="0">
      <pane ySplit="1" topLeftCell="A2" activePane="bottomLeft" state="frozen"/>
      <selection/>
      <selection pane="bottomLeft" activeCell="B16" sqref="B16"/>
    </sheetView>
  </sheetViews>
  <sheetFormatPr defaultColWidth="9.14166666666667" defaultRowHeight="14.25" customHeight="1"/>
  <cols>
    <col min="1" max="2" width="32.575" customWidth="1"/>
    <col min="3" max="3" width="41.1416666666667" customWidth="1"/>
    <col min="4" max="4" width="21.7083333333333" customWidth="1"/>
    <col min="5" max="5" width="35.2833333333333" customWidth="1"/>
    <col min="6" max="6" width="7.70833333333333" customWidth="1"/>
    <col min="7" max="7" width="11.1416666666667" customWidth="1"/>
    <col min="8" max="8" width="13.2833333333333" customWidth="1"/>
    <col min="9" max="18" width="20" customWidth="1"/>
    <col min="19" max="19" width="19.85" customWidth="1"/>
  </cols>
  <sheetData>
    <row r="1" customHeight="1" spans="1:19">
      <c r="A1" s="1"/>
      <c r="B1" s="1"/>
      <c r="C1" s="1"/>
      <c r="D1" s="1"/>
      <c r="E1" s="1"/>
      <c r="F1" s="1"/>
      <c r="G1" s="1"/>
      <c r="H1" s="1"/>
      <c r="I1" s="1"/>
      <c r="J1" s="1"/>
      <c r="K1" s="1"/>
      <c r="L1" s="1"/>
      <c r="M1" s="1"/>
      <c r="N1" s="1"/>
      <c r="O1" s="1"/>
      <c r="P1" s="1"/>
      <c r="Q1" s="1"/>
      <c r="R1" s="1"/>
      <c r="S1" s="1"/>
    </row>
    <row r="2" ht="15.75" customHeight="1" spans="2:19">
      <c r="B2" s="83"/>
      <c r="C2" s="83"/>
      <c r="R2" s="3"/>
      <c r="S2" s="3" t="s">
        <v>417</v>
      </c>
    </row>
    <row r="3" ht="41.25" customHeight="1" spans="1:19">
      <c r="A3" s="73" t="str">
        <f>"2025"&amp;"年部门政府采购预算表"</f>
        <v>2025年部门政府采购预算表</v>
      </c>
      <c r="B3" s="66"/>
      <c r="C3" s="66"/>
      <c r="D3" s="4"/>
      <c r="E3" s="4"/>
      <c r="F3" s="4"/>
      <c r="G3" s="4"/>
      <c r="H3" s="4"/>
      <c r="I3" s="4"/>
      <c r="J3" s="4"/>
      <c r="K3" s="4"/>
      <c r="L3" s="4"/>
      <c r="M3" s="66"/>
      <c r="N3" s="4"/>
      <c r="O3" s="4"/>
      <c r="P3" s="66"/>
      <c r="Q3" s="4"/>
      <c r="R3" s="66"/>
      <c r="S3" s="66"/>
    </row>
    <row r="4" ht="18.75" customHeight="1" spans="1:19">
      <c r="A4" s="109" t="s">
        <v>1</v>
      </c>
      <c r="C4" s="110"/>
      <c r="D4" s="110"/>
      <c r="E4" s="111"/>
      <c r="F4" s="111"/>
      <c r="G4" s="111"/>
      <c r="H4" s="111"/>
      <c r="I4" s="111"/>
      <c r="J4" s="7"/>
      <c r="K4" s="7"/>
      <c r="L4" s="7"/>
      <c r="R4" s="8"/>
      <c r="S4" s="121" t="s">
        <v>2</v>
      </c>
    </row>
    <row r="5" ht="15.75" customHeight="1" spans="1:19">
      <c r="A5" s="10" t="s">
        <v>418</v>
      </c>
      <c r="B5" s="86" t="s">
        <v>192</v>
      </c>
      <c r="C5" s="86" t="s">
        <v>419</v>
      </c>
      <c r="D5" s="87" t="s">
        <v>420</v>
      </c>
      <c r="E5" s="87" t="s">
        <v>421</v>
      </c>
      <c r="F5" s="87" t="s">
        <v>422</v>
      </c>
      <c r="G5" s="87" t="s">
        <v>423</v>
      </c>
      <c r="H5" s="87" t="s">
        <v>424</v>
      </c>
      <c r="I5" s="97" t="s">
        <v>199</v>
      </c>
      <c r="J5" s="97"/>
      <c r="K5" s="97"/>
      <c r="L5" s="97"/>
      <c r="M5" s="98"/>
      <c r="N5" s="97"/>
      <c r="O5" s="97"/>
      <c r="P5" s="106"/>
      <c r="Q5" s="97"/>
      <c r="R5" s="98"/>
      <c r="S5" s="77"/>
    </row>
    <row r="6" ht="17.25" customHeight="1" spans="1:19">
      <c r="A6" s="15"/>
      <c r="B6" s="88"/>
      <c r="C6" s="88"/>
      <c r="D6" s="89"/>
      <c r="E6" s="89"/>
      <c r="F6" s="89"/>
      <c r="G6" s="89"/>
      <c r="H6" s="89"/>
      <c r="I6" s="89" t="s">
        <v>56</v>
      </c>
      <c r="J6" s="89" t="s">
        <v>59</v>
      </c>
      <c r="K6" s="89" t="s">
        <v>425</v>
      </c>
      <c r="L6" s="89" t="s">
        <v>426</v>
      </c>
      <c r="M6" s="99" t="s">
        <v>427</v>
      </c>
      <c r="N6" s="100" t="s">
        <v>428</v>
      </c>
      <c r="O6" s="100"/>
      <c r="P6" s="107"/>
      <c r="Q6" s="100"/>
      <c r="R6" s="108"/>
      <c r="S6" s="90"/>
    </row>
    <row r="7" ht="54" customHeight="1" spans="1:19">
      <c r="A7" s="18"/>
      <c r="B7" s="90"/>
      <c r="C7" s="90"/>
      <c r="D7" s="91"/>
      <c r="E7" s="91"/>
      <c r="F7" s="91"/>
      <c r="G7" s="91"/>
      <c r="H7" s="91"/>
      <c r="I7" s="91"/>
      <c r="J7" s="91" t="s">
        <v>58</v>
      </c>
      <c r="K7" s="91"/>
      <c r="L7" s="91"/>
      <c r="M7" s="101"/>
      <c r="N7" s="91" t="s">
        <v>58</v>
      </c>
      <c r="O7" s="91" t="s">
        <v>65</v>
      </c>
      <c r="P7" s="90" t="s">
        <v>66</v>
      </c>
      <c r="Q7" s="91" t="s">
        <v>67</v>
      </c>
      <c r="R7" s="101" t="s">
        <v>68</v>
      </c>
      <c r="S7" s="90" t="s">
        <v>69</v>
      </c>
    </row>
    <row r="8" ht="18" customHeight="1" spans="1:19">
      <c r="A8" s="112">
        <v>1</v>
      </c>
      <c r="B8" s="112" t="s">
        <v>86</v>
      </c>
      <c r="C8" s="113">
        <v>3</v>
      </c>
      <c r="D8" s="113">
        <v>4</v>
      </c>
      <c r="E8" s="112">
        <v>5</v>
      </c>
      <c r="F8" s="112">
        <v>6</v>
      </c>
      <c r="G8" s="112">
        <v>7</v>
      </c>
      <c r="H8" s="112">
        <v>8</v>
      </c>
      <c r="I8" s="112">
        <v>9</v>
      </c>
      <c r="J8" s="112">
        <v>10</v>
      </c>
      <c r="K8" s="112">
        <v>11</v>
      </c>
      <c r="L8" s="112">
        <v>12</v>
      </c>
      <c r="M8" s="112">
        <v>13</v>
      </c>
      <c r="N8" s="112">
        <v>14</v>
      </c>
      <c r="O8" s="112">
        <v>15</v>
      </c>
      <c r="P8" s="112">
        <v>16</v>
      </c>
      <c r="Q8" s="112">
        <v>17</v>
      </c>
      <c r="R8" s="112">
        <v>18</v>
      </c>
      <c r="S8" s="112">
        <v>19</v>
      </c>
    </row>
    <row r="9" ht="18" customHeight="1" spans="1:19">
      <c r="A9" s="114" t="s">
        <v>71</v>
      </c>
      <c r="B9" s="114" t="s">
        <v>71</v>
      </c>
      <c r="C9" s="114" t="s">
        <v>295</v>
      </c>
      <c r="D9" s="115" t="s">
        <v>429</v>
      </c>
      <c r="E9" s="115" t="s">
        <v>430</v>
      </c>
      <c r="F9" s="116" t="s">
        <v>388</v>
      </c>
      <c r="G9" s="116">
        <v>1</v>
      </c>
      <c r="H9" s="112"/>
      <c r="I9" s="103">
        <v>35000</v>
      </c>
      <c r="J9" s="103">
        <v>35000</v>
      </c>
      <c r="K9" s="112"/>
      <c r="L9" s="112"/>
      <c r="M9" s="112"/>
      <c r="N9" s="112"/>
      <c r="O9" s="112"/>
      <c r="P9" s="112"/>
      <c r="Q9" s="112"/>
      <c r="R9" s="112"/>
      <c r="S9" s="112"/>
    </row>
    <row r="10" ht="18" customHeight="1" spans="1:19">
      <c r="A10" s="114"/>
      <c r="B10" s="114"/>
      <c r="C10" s="114"/>
      <c r="D10" s="115" t="s">
        <v>431</v>
      </c>
      <c r="E10" s="115" t="s">
        <v>432</v>
      </c>
      <c r="F10" s="116" t="s">
        <v>388</v>
      </c>
      <c r="G10" s="116">
        <v>1</v>
      </c>
      <c r="H10" s="112"/>
      <c r="I10" s="103">
        <v>25000</v>
      </c>
      <c r="J10" s="103">
        <v>25000</v>
      </c>
      <c r="K10" s="112"/>
      <c r="L10" s="112"/>
      <c r="M10" s="112"/>
      <c r="N10" s="112"/>
      <c r="O10" s="112"/>
      <c r="P10" s="112"/>
      <c r="Q10" s="112"/>
      <c r="R10" s="112"/>
      <c r="S10" s="112"/>
    </row>
    <row r="11" ht="21" customHeight="1" spans="1:19">
      <c r="A11" s="92" t="s">
        <v>182</v>
      </c>
      <c r="B11" s="93"/>
      <c r="C11" s="93"/>
      <c r="D11" s="94"/>
      <c r="E11" s="94"/>
      <c r="F11" s="94"/>
      <c r="G11" s="117"/>
      <c r="H11" s="81"/>
      <c r="I11" s="103">
        <v>60000</v>
      </c>
      <c r="J11" s="103">
        <v>60000</v>
      </c>
      <c r="K11" s="81"/>
      <c r="L11" s="81"/>
      <c r="M11" s="81"/>
      <c r="N11" s="81"/>
      <c r="O11" s="81"/>
      <c r="P11" s="81"/>
      <c r="Q11" s="81"/>
      <c r="R11" s="81"/>
      <c r="S11" s="81"/>
    </row>
    <row r="12" ht="21" customHeight="1" spans="1:19">
      <c r="A12" s="118" t="s">
        <v>433</v>
      </c>
      <c r="B12" s="5"/>
      <c r="C12" s="5"/>
      <c r="D12" s="118"/>
      <c r="E12" s="118"/>
      <c r="F12" s="118"/>
      <c r="G12" s="119"/>
      <c r="H12" s="120"/>
      <c r="I12" s="120"/>
      <c r="J12" s="120"/>
      <c r="K12" s="120"/>
      <c r="L12" s="120"/>
      <c r="M12" s="120"/>
      <c r="N12" s="120"/>
      <c r="O12" s="120"/>
      <c r="P12" s="120"/>
      <c r="Q12" s="120"/>
      <c r="R12" s="120"/>
      <c r="S12" s="120"/>
    </row>
  </sheetData>
  <mergeCells count="21">
    <mergeCell ref="A3:S3"/>
    <mergeCell ref="I5:S5"/>
    <mergeCell ref="N6:S6"/>
    <mergeCell ref="A11:G11"/>
    <mergeCell ref="A12:S12"/>
    <mergeCell ref="A5:A7"/>
    <mergeCell ref="A9:A10"/>
    <mergeCell ref="B5:B7"/>
    <mergeCell ref="B9:B10"/>
    <mergeCell ref="C5:C7"/>
    <mergeCell ref="C9:C10"/>
    <mergeCell ref="D5:D7"/>
    <mergeCell ref="E5:E7"/>
    <mergeCell ref="F5:F7"/>
    <mergeCell ref="G5:G7"/>
    <mergeCell ref="H5:H7"/>
    <mergeCell ref="I6:I7"/>
    <mergeCell ref="J6:J7"/>
    <mergeCell ref="K6:K7"/>
    <mergeCell ref="L6:L7"/>
    <mergeCell ref="M6:M7"/>
  </mergeCells>
  <printOptions horizontalCentered="1"/>
  <pageMargins left="0.96" right="0.96" top="0.72" bottom="0.72" header="0" footer="0"/>
  <pageSetup paperSize="9" scale="6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T10"/>
  <sheetViews>
    <sheetView showZeros="0" workbookViewId="0">
      <pane ySplit="1" topLeftCell="A2" activePane="bottomLeft" state="frozen"/>
      <selection/>
      <selection pane="bottomLeft" activeCell="A10" sqref="$A10:$XFD10"/>
    </sheetView>
  </sheetViews>
  <sheetFormatPr defaultColWidth="9.14166666666667" defaultRowHeight="14.25" customHeight="1"/>
  <cols>
    <col min="1" max="5" width="39.1416666666667" customWidth="1"/>
    <col min="6" max="6" width="27.575" customWidth="1"/>
    <col min="7" max="7" width="28.575" customWidth="1"/>
    <col min="8" max="8" width="28.1416666666667" customWidth="1"/>
    <col min="9" max="9" width="39.1416666666667" customWidth="1"/>
    <col min="10" max="18" width="20.425" customWidth="1"/>
    <col min="19" max="20" width="20.2833333333333" customWidth="1"/>
  </cols>
  <sheetData>
    <row r="1" customHeight="1" spans="1:20">
      <c r="A1" s="1"/>
      <c r="B1" s="1"/>
      <c r="C1" s="1"/>
      <c r="D1" s="1"/>
      <c r="E1" s="1"/>
      <c r="F1" s="1"/>
      <c r="G1" s="1"/>
      <c r="H1" s="1"/>
      <c r="I1" s="1"/>
      <c r="J1" s="1"/>
      <c r="K1" s="1"/>
      <c r="L1" s="1"/>
      <c r="M1" s="1"/>
      <c r="N1" s="1"/>
      <c r="O1" s="1"/>
      <c r="P1" s="1"/>
      <c r="Q1" s="1"/>
      <c r="R1" s="1"/>
      <c r="S1" s="1"/>
      <c r="T1" s="1"/>
    </row>
    <row r="2" ht="16.5" customHeight="1" spans="1:20">
      <c r="A2" s="82"/>
      <c r="B2" s="83"/>
      <c r="C2" s="83"/>
      <c r="D2" s="83"/>
      <c r="E2" s="83"/>
      <c r="F2" s="83"/>
      <c r="G2" s="83"/>
      <c r="H2" s="82"/>
      <c r="I2" s="82"/>
      <c r="J2" s="82"/>
      <c r="K2" s="82"/>
      <c r="L2" s="82"/>
      <c r="M2" s="82"/>
      <c r="N2" s="95"/>
      <c r="O2" s="82"/>
      <c r="P2" s="82"/>
      <c r="Q2" s="83"/>
      <c r="R2" s="82"/>
      <c r="S2" s="104"/>
      <c r="T2" s="104" t="s">
        <v>434</v>
      </c>
    </row>
    <row r="3" ht="41.25" customHeight="1" spans="1:20">
      <c r="A3" s="73" t="str">
        <f>"2025"&amp;"年部门政府购买服务预算表"</f>
        <v>2025年部门政府购买服务预算表</v>
      </c>
      <c r="B3" s="66"/>
      <c r="C3" s="66"/>
      <c r="D3" s="66"/>
      <c r="E3" s="66"/>
      <c r="F3" s="66"/>
      <c r="G3" s="66"/>
      <c r="H3" s="84"/>
      <c r="I3" s="84"/>
      <c r="J3" s="84"/>
      <c r="K3" s="84"/>
      <c r="L3" s="84"/>
      <c r="M3" s="84"/>
      <c r="N3" s="96"/>
      <c r="O3" s="84"/>
      <c r="P3" s="84"/>
      <c r="Q3" s="66"/>
      <c r="R3" s="84"/>
      <c r="S3" s="96"/>
      <c r="T3" s="66"/>
    </row>
    <row r="4" ht="22.5" customHeight="1" spans="1:20">
      <c r="A4" s="74" t="s">
        <v>1</v>
      </c>
      <c r="B4" s="85"/>
      <c r="C4" s="85"/>
      <c r="D4" s="85"/>
      <c r="E4" s="85"/>
      <c r="F4" s="85"/>
      <c r="G4" s="85"/>
      <c r="H4" s="75"/>
      <c r="I4" s="75"/>
      <c r="J4" s="75"/>
      <c r="K4" s="75"/>
      <c r="L4" s="75"/>
      <c r="M4" s="75"/>
      <c r="N4" s="95"/>
      <c r="O4" s="82"/>
      <c r="P4" s="82"/>
      <c r="Q4" s="83"/>
      <c r="R4" s="82"/>
      <c r="S4" s="105"/>
      <c r="T4" s="104" t="s">
        <v>2</v>
      </c>
    </row>
    <row r="5" ht="24" customHeight="1" spans="1:20">
      <c r="A5" s="10" t="s">
        <v>418</v>
      </c>
      <c r="B5" s="86" t="s">
        <v>192</v>
      </c>
      <c r="C5" s="86" t="s">
        <v>419</v>
      </c>
      <c r="D5" s="86" t="s">
        <v>435</v>
      </c>
      <c r="E5" s="86" t="s">
        <v>436</v>
      </c>
      <c r="F5" s="86" t="s">
        <v>437</v>
      </c>
      <c r="G5" s="86" t="s">
        <v>438</v>
      </c>
      <c r="H5" s="87" t="s">
        <v>439</v>
      </c>
      <c r="I5" s="87" t="s">
        <v>440</v>
      </c>
      <c r="J5" s="97" t="s">
        <v>199</v>
      </c>
      <c r="K5" s="97"/>
      <c r="L5" s="97"/>
      <c r="M5" s="97"/>
      <c r="N5" s="98"/>
      <c r="O5" s="97"/>
      <c r="P5" s="97"/>
      <c r="Q5" s="106"/>
      <c r="R5" s="97"/>
      <c r="S5" s="98"/>
      <c r="T5" s="77"/>
    </row>
    <row r="6" ht="24" customHeight="1" spans="1:20">
      <c r="A6" s="15"/>
      <c r="B6" s="88"/>
      <c r="C6" s="88"/>
      <c r="D6" s="88"/>
      <c r="E6" s="88"/>
      <c r="F6" s="88"/>
      <c r="G6" s="88"/>
      <c r="H6" s="89"/>
      <c r="I6" s="89"/>
      <c r="J6" s="89" t="s">
        <v>56</v>
      </c>
      <c r="K6" s="89" t="s">
        <v>59</v>
      </c>
      <c r="L6" s="89" t="s">
        <v>425</v>
      </c>
      <c r="M6" s="89" t="s">
        <v>426</v>
      </c>
      <c r="N6" s="99" t="s">
        <v>427</v>
      </c>
      <c r="O6" s="100" t="s">
        <v>428</v>
      </c>
      <c r="P6" s="100"/>
      <c r="Q6" s="107"/>
      <c r="R6" s="100"/>
      <c r="S6" s="108"/>
      <c r="T6" s="90"/>
    </row>
    <row r="7" ht="54" customHeight="1" spans="1:20">
      <c r="A7" s="18"/>
      <c r="B7" s="90"/>
      <c r="C7" s="90"/>
      <c r="D7" s="90"/>
      <c r="E7" s="90"/>
      <c r="F7" s="90"/>
      <c r="G7" s="90"/>
      <c r="H7" s="91"/>
      <c r="I7" s="91"/>
      <c r="J7" s="91"/>
      <c r="K7" s="91" t="s">
        <v>58</v>
      </c>
      <c r="L7" s="91"/>
      <c r="M7" s="91"/>
      <c r="N7" s="101"/>
      <c r="O7" s="91" t="s">
        <v>58</v>
      </c>
      <c r="P7" s="91" t="s">
        <v>65</v>
      </c>
      <c r="Q7" s="90" t="s">
        <v>66</v>
      </c>
      <c r="R7" s="91" t="s">
        <v>67</v>
      </c>
      <c r="S7" s="101" t="s">
        <v>68</v>
      </c>
      <c r="T7" s="90" t="s">
        <v>69</v>
      </c>
    </row>
    <row r="8" ht="17.25" customHeight="1" spans="1:20">
      <c r="A8" s="19">
        <v>1</v>
      </c>
      <c r="B8" s="90">
        <v>2</v>
      </c>
      <c r="C8" s="19">
        <v>3</v>
      </c>
      <c r="D8" s="19">
        <v>4</v>
      </c>
      <c r="E8" s="90">
        <v>5</v>
      </c>
      <c r="F8" s="19">
        <v>6</v>
      </c>
      <c r="G8" s="19">
        <v>7</v>
      </c>
      <c r="H8" s="90">
        <v>8</v>
      </c>
      <c r="I8" s="19">
        <v>9</v>
      </c>
      <c r="J8" s="19">
        <v>10</v>
      </c>
      <c r="K8" s="90">
        <v>11</v>
      </c>
      <c r="L8" s="19">
        <v>12</v>
      </c>
      <c r="M8" s="19">
        <v>13</v>
      </c>
      <c r="N8" s="90">
        <v>14</v>
      </c>
      <c r="O8" s="19">
        <v>15</v>
      </c>
      <c r="P8" s="19">
        <v>16</v>
      </c>
      <c r="Q8" s="90">
        <v>17</v>
      </c>
      <c r="R8" s="19">
        <v>18</v>
      </c>
      <c r="S8" s="19">
        <v>19</v>
      </c>
      <c r="T8" s="19">
        <v>20</v>
      </c>
    </row>
    <row r="9" ht="21" customHeight="1" spans="1:20">
      <c r="A9" s="92" t="s">
        <v>182</v>
      </c>
      <c r="B9" s="93"/>
      <c r="C9" s="93"/>
      <c r="D9" s="93"/>
      <c r="E9" s="93"/>
      <c r="F9" s="93"/>
      <c r="G9" s="93"/>
      <c r="H9" s="94"/>
      <c r="I9" s="102"/>
      <c r="J9" s="103" t="e">
        <f>SUM(#REF!)</f>
        <v>#REF!</v>
      </c>
      <c r="K9" s="103" t="e">
        <f>SUM(#REF!)</f>
        <v>#REF!</v>
      </c>
      <c r="L9" s="81"/>
      <c r="M9" s="81"/>
      <c r="N9" s="81"/>
      <c r="O9" s="81"/>
      <c r="P9" s="81"/>
      <c r="Q9" s="81"/>
      <c r="R9" s="81"/>
      <c r="S9" s="81"/>
      <c r="T9" s="81"/>
    </row>
    <row r="10" customFormat="1" customHeight="1" spans="1:1">
      <c r="A10" t="s">
        <v>441</v>
      </c>
    </row>
  </sheetData>
  <mergeCells count="19">
    <mergeCell ref="A3:T3"/>
    <mergeCell ref="A4:I4"/>
    <mergeCell ref="J5:T5"/>
    <mergeCell ref="O6:T6"/>
    <mergeCell ref="A9:I9"/>
    <mergeCell ref="A5:A7"/>
    <mergeCell ref="B5:B7"/>
    <mergeCell ref="C5:C7"/>
    <mergeCell ref="D5:D7"/>
    <mergeCell ref="E5:E7"/>
    <mergeCell ref="F5:F7"/>
    <mergeCell ref="G5:G7"/>
    <mergeCell ref="H5:H7"/>
    <mergeCell ref="I5:I7"/>
    <mergeCell ref="J6:J7"/>
    <mergeCell ref="K6:K7"/>
    <mergeCell ref="L6:L7"/>
    <mergeCell ref="M6:M7"/>
    <mergeCell ref="N6:N7"/>
  </mergeCells>
  <printOptions horizontalCentered="1"/>
  <pageMargins left="0.96" right="0.96" top="0.72" bottom="0.72"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E10"/>
  <sheetViews>
    <sheetView showZeros="0" workbookViewId="0">
      <pane ySplit="1" topLeftCell="A2" activePane="bottomLeft" state="frozen"/>
      <selection/>
      <selection pane="bottomLeft" activeCell="A10" sqref="$A10:$XFD10"/>
    </sheetView>
  </sheetViews>
  <sheetFormatPr defaultColWidth="9.14166666666667" defaultRowHeight="14.25" customHeight="1" outlineLevelCol="4"/>
  <cols>
    <col min="1" max="1" width="37.7083333333333" customWidth="1"/>
    <col min="2" max="5" width="20" customWidth="1"/>
  </cols>
  <sheetData>
    <row r="1" customHeight="1" spans="1:5">
      <c r="A1" s="1"/>
      <c r="B1" s="1"/>
      <c r="C1" s="1"/>
      <c r="D1" s="1"/>
      <c r="E1" s="1"/>
    </row>
    <row r="2" ht="17.25" customHeight="1" spans="4:5">
      <c r="D2" s="72"/>
      <c r="E2" s="3" t="s">
        <v>442</v>
      </c>
    </row>
    <row r="3" ht="41.25" customHeight="1" spans="1:5">
      <c r="A3" s="73" t="str">
        <f>"2025"&amp;"年区对下转移支付预算表"</f>
        <v>2025年区对下转移支付预算表</v>
      </c>
      <c r="B3" s="4"/>
      <c r="C3" s="4"/>
      <c r="D3" s="4"/>
      <c r="E3" s="66"/>
    </row>
    <row r="4" ht="18" customHeight="1" spans="1:5">
      <c r="A4" s="74" t="s">
        <v>1</v>
      </c>
      <c r="B4" s="75"/>
      <c r="C4" s="75"/>
      <c r="D4" s="76"/>
      <c r="E4" s="8" t="s">
        <v>2</v>
      </c>
    </row>
    <row r="5" ht="19.5" customHeight="1" spans="1:5">
      <c r="A5" s="28" t="s">
        <v>443</v>
      </c>
      <c r="B5" s="11" t="s">
        <v>199</v>
      </c>
      <c r="C5" s="12"/>
      <c r="D5" s="12"/>
      <c r="E5" s="77"/>
    </row>
    <row r="6" ht="40.5" customHeight="1" spans="1:5">
      <c r="A6" s="19"/>
      <c r="B6" s="29" t="s">
        <v>56</v>
      </c>
      <c r="C6" s="10" t="s">
        <v>59</v>
      </c>
      <c r="D6" s="78" t="s">
        <v>425</v>
      </c>
      <c r="E6" s="79" t="s">
        <v>444</v>
      </c>
    </row>
    <row r="7" ht="19.5" customHeight="1" spans="1:5">
      <c r="A7" s="20">
        <v>1</v>
      </c>
      <c r="B7" s="20">
        <v>2</v>
      </c>
      <c r="C7" s="20">
        <v>3</v>
      </c>
      <c r="D7" s="80">
        <v>4</v>
      </c>
      <c r="E7" s="36">
        <v>5</v>
      </c>
    </row>
    <row r="8" ht="19.5" customHeight="1" spans="1:5">
      <c r="A8" s="30"/>
      <c r="B8" s="81"/>
      <c r="C8" s="81"/>
      <c r="D8" s="81"/>
      <c r="E8" s="81"/>
    </row>
    <row r="9" ht="19.5" customHeight="1" spans="1:5">
      <c r="A9" s="69"/>
      <c r="B9" s="81"/>
      <c r="C9" s="81"/>
      <c r="D9" s="81"/>
      <c r="E9" s="81"/>
    </row>
    <row r="10" customFormat="1" customHeight="1" spans="1:1">
      <c r="A10" t="s">
        <v>445</v>
      </c>
    </row>
  </sheetData>
  <mergeCells count="4">
    <mergeCell ref="A3:E3"/>
    <mergeCell ref="A4:D4"/>
    <mergeCell ref="B5:D5"/>
    <mergeCell ref="A5:A6"/>
  </mergeCells>
  <printOptions horizontalCentered="1"/>
  <pageMargins left="0.96" right="0.96" top="0.72" bottom="0.72" header="0" footer="0"/>
  <pageSetup paperSize="9" scale="57"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9"/>
  <sheetViews>
    <sheetView showZeros="0" workbookViewId="0">
      <pane ySplit="1" topLeftCell="A2" activePane="bottomLeft" state="frozen"/>
      <selection/>
      <selection pane="bottomLeft" activeCell="E22" sqref="E22"/>
    </sheetView>
  </sheetViews>
  <sheetFormatPr defaultColWidth="9.14166666666667" defaultRowHeight="12" customHeight="1"/>
  <cols>
    <col min="1" max="1" width="34.2833333333333" customWidth="1"/>
    <col min="2" max="2" width="29" customWidth="1"/>
    <col min="3" max="5" width="23.575" customWidth="1"/>
    <col min="6" max="6" width="11.2833333333333" customWidth="1"/>
    <col min="7" max="7" width="25.1416666666667" customWidth="1"/>
    <col min="8" max="8" width="15.575" customWidth="1"/>
    <col min="9" max="9" width="13.425" customWidth="1"/>
    <col min="10" max="10" width="18.85" customWidth="1"/>
  </cols>
  <sheetData>
    <row r="1" customHeight="1" spans="1:10">
      <c r="A1" s="1"/>
      <c r="B1" s="1"/>
      <c r="C1" s="1"/>
      <c r="D1" s="1"/>
      <c r="E1" s="1"/>
      <c r="F1" s="1"/>
      <c r="G1" s="1"/>
      <c r="H1" s="1"/>
      <c r="I1" s="1"/>
      <c r="J1" s="1"/>
    </row>
    <row r="2" ht="16.5" customHeight="1" spans="10:10">
      <c r="J2" s="3" t="s">
        <v>446</v>
      </c>
    </row>
    <row r="3" ht="41.25" customHeight="1" spans="1:10">
      <c r="A3" s="65" t="str">
        <f>"2025"&amp;"年区对下转移支付绩效目标表"</f>
        <v>2025年区对下转移支付绩效目标表</v>
      </c>
      <c r="B3" s="4"/>
      <c r="C3" s="4"/>
      <c r="D3" s="4"/>
      <c r="E3" s="4"/>
      <c r="F3" s="66"/>
      <c r="G3" s="4"/>
      <c r="H3" s="66"/>
      <c r="I3" s="66"/>
      <c r="J3" s="4"/>
    </row>
    <row r="4" ht="17.25" customHeight="1" spans="1:1">
      <c r="A4" s="5" t="s">
        <v>1</v>
      </c>
    </row>
    <row r="5" ht="44.25" customHeight="1" spans="1:10">
      <c r="A5" s="67" t="s">
        <v>443</v>
      </c>
      <c r="B5" s="67" t="s">
        <v>303</v>
      </c>
      <c r="C5" s="67" t="s">
        <v>304</v>
      </c>
      <c r="D5" s="67" t="s">
        <v>305</v>
      </c>
      <c r="E5" s="67" t="s">
        <v>306</v>
      </c>
      <c r="F5" s="68" t="s">
        <v>307</v>
      </c>
      <c r="G5" s="67" t="s">
        <v>308</v>
      </c>
      <c r="H5" s="68" t="s">
        <v>309</v>
      </c>
      <c r="I5" s="68" t="s">
        <v>310</v>
      </c>
      <c r="J5" s="67" t="s">
        <v>311</v>
      </c>
    </row>
    <row r="6" ht="14.25" customHeight="1" spans="1:10">
      <c r="A6" s="67">
        <v>1</v>
      </c>
      <c r="B6" s="67">
        <v>2</v>
      </c>
      <c r="C6" s="67">
        <v>3</v>
      </c>
      <c r="D6" s="67">
        <v>4</v>
      </c>
      <c r="E6" s="67">
        <v>5</v>
      </c>
      <c r="F6" s="68">
        <v>6</v>
      </c>
      <c r="G6" s="67">
        <v>7</v>
      </c>
      <c r="H6" s="68">
        <v>8</v>
      </c>
      <c r="I6" s="68">
        <v>9</v>
      </c>
      <c r="J6" s="67">
        <v>10</v>
      </c>
    </row>
    <row r="7" ht="42" customHeight="1" spans="1:10">
      <c r="A7" s="30"/>
      <c r="B7" s="69"/>
      <c r="C7" s="69"/>
      <c r="D7" s="69"/>
      <c r="E7" s="70"/>
      <c r="F7" s="71"/>
      <c r="G7" s="70"/>
      <c r="H7" s="71"/>
      <c r="I7" s="71"/>
      <c r="J7" s="70"/>
    </row>
    <row r="8" ht="42" customHeight="1" spans="1:10">
      <c r="A8" s="30"/>
      <c r="B8" s="21"/>
      <c r="C8" s="21"/>
      <c r="D8" s="21"/>
      <c r="E8" s="30"/>
      <c r="F8" s="21"/>
      <c r="G8" s="30"/>
      <c r="H8" s="21"/>
      <c r="I8" s="21"/>
      <c r="J8" s="30"/>
    </row>
    <row r="9" customFormat="1" ht="14.25" customHeight="1" spans="1:1">
      <c r="A9" t="s">
        <v>445</v>
      </c>
    </row>
  </sheetData>
  <mergeCells count="2">
    <mergeCell ref="A3:J3"/>
    <mergeCell ref="A4:H4"/>
  </mergeCells>
  <printOptions horizontalCentered="1"/>
  <pageMargins left="0.96" right="0.96" top="0.72" bottom="0.72" header="0" footer="0"/>
  <pageSetup paperSize="9" scale="6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I10"/>
  <sheetViews>
    <sheetView showZeros="0" workbookViewId="0">
      <pane ySplit="1" topLeftCell="A2" activePane="bottomLeft" state="frozen"/>
      <selection/>
      <selection pane="bottomLeft" activeCell="A10" sqref="$A10:$XFD10"/>
    </sheetView>
  </sheetViews>
  <sheetFormatPr defaultColWidth="10.425" defaultRowHeight="14.25" customHeight="1"/>
  <cols>
    <col min="1" max="3" width="33.7083333333333" customWidth="1"/>
    <col min="4" max="4" width="45.575" customWidth="1"/>
    <col min="5" max="5" width="27.575" customWidth="1"/>
    <col min="6" max="6" width="21.7083333333333" customWidth="1"/>
    <col min="7" max="9" width="26.2833333333333" customWidth="1"/>
  </cols>
  <sheetData>
    <row r="1" customHeight="1" spans="1:9">
      <c r="A1" s="1"/>
      <c r="B1" s="1"/>
      <c r="C1" s="1"/>
      <c r="D1" s="1"/>
      <c r="E1" s="1"/>
      <c r="F1" s="1"/>
      <c r="G1" s="1"/>
      <c r="H1" s="1"/>
      <c r="I1" s="1"/>
    </row>
    <row r="2" customHeight="1" spans="1:9">
      <c r="A2" s="38" t="s">
        <v>447</v>
      </c>
      <c r="B2" s="39"/>
      <c r="C2" s="39"/>
      <c r="D2" s="40"/>
      <c r="E2" s="40"/>
      <c r="F2" s="40"/>
      <c r="G2" s="39"/>
      <c r="H2" s="39"/>
      <c r="I2" s="40"/>
    </row>
    <row r="3" ht="41.25" customHeight="1" spans="1:9">
      <c r="A3" s="41" t="str">
        <f>"2025"&amp;"年新增资产配置预算表"</f>
        <v>2025年新增资产配置预算表</v>
      </c>
      <c r="B3" s="42"/>
      <c r="C3" s="42"/>
      <c r="D3" s="43"/>
      <c r="E3" s="43"/>
      <c r="F3" s="43"/>
      <c r="G3" s="42"/>
      <c r="H3" s="42"/>
      <c r="I3" s="43"/>
    </row>
    <row r="4" customHeight="1" spans="1:9">
      <c r="A4" s="44" t="s">
        <v>1</v>
      </c>
      <c r="B4" s="45"/>
      <c r="C4" s="45"/>
      <c r="D4" s="46"/>
      <c r="F4" s="43"/>
      <c r="G4" s="42"/>
      <c r="H4" s="42"/>
      <c r="I4" s="64" t="s">
        <v>2</v>
      </c>
    </row>
    <row r="5" ht="28.5" customHeight="1" spans="1:9">
      <c r="A5" s="47" t="s">
        <v>418</v>
      </c>
      <c r="B5" s="48" t="s">
        <v>192</v>
      </c>
      <c r="C5" s="49" t="s">
        <v>448</v>
      </c>
      <c r="D5" s="47" t="s">
        <v>449</v>
      </c>
      <c r="E5" s="47" t="s">
        <v>450</v>
      </c>
      <c r="F5" s="47" t="s">
        <v>451</v>
      </c>
      <c r="G5" s="48" t="s">
        <v>452</v>
      </c>
      <c r="H5" s="36"/>
      <c r="I5" s="47"/>
    </row>
    <row r="6" ht="21" customHeight="1" spans="1:9">
      <c r="A6" s="49"/>
      <c r="B6" s="50"/>
      <c r="C6" s="50"/>
      <c r="D6" s="51"/>
      <c r="E6" s="50"/>
      <c r="F6" s="50"/>
      <c r="G6" s="48" t="s">
        <v>423</v>
      </c>
      <c r="H6" s="48" t="s">
        <v>453</v>
      </c>
      <c r="I6" s="48" t="s">
        <v>454</v>
      </c>
    </row>
    <row r="7" ht="17.25" customHeight="1" spans="1:9">
      <c r="A7" s="52" t="s">
        <v>85</v>
      </c>
      <c r="B7" s="53"/>
      <c r="C7" s="54" t="s">
        <v>86</v>
      </c>
      <c r="D7" s="52" t="s">
        <v>87</v>
      </c>
      <c r="E7" s="55" t="s">
        <v>88</v>
      </c>
      <c r="F7" s="52" t="s">
        <v>89</v>
      </c>
      <c r="G7" s="54" t="s">
        <v>90</v>
      </c>
      <c r="H7" s="56" t="s">
        <v>91</v>
      </c>
      <c r="I7" s="55" t="s">
        <v>92</v>
      </c>
    </row>
    <row r="8" ht="19.5" customHeight="1" spans="1:9">
      <c r="A8" s="57"/>
      <c r="B8" s="32"/>
      <c r="C8" s="32"/>
      <c r="D8" s="30"/>
      <c r="E8" s="21"/>
      <c r="F8" s="56"/>
      <c r="G8" s="58"/>
      <c r="H8" s="59"/>
      <c r="I8" s="59"/>
    </row>
    <row r="9" ht="19.5" customHeight="1" spans="1:9">
      <c r="A9" s="60" t="s">
        <v>56</v>
      </c>
      <c r="B9" s="61"/>
      <c r="C9" s="61"/>
      <c r="D9" s="62"/>
      <c r="E9" s="63"/>
      <c r="F9" s="63"/>
      <c r="G9" s="58"/>
      <c r="H9" s="59"/>
      <c r="I9" s="59"/>
    </row>
    <row r="10" customFormat="1" customHeight="1" spans="1:1">
      <c r="A10" t="s">
        <v>455</v>
      </c>
    </row>
  </sheetData>
  <mergeCells count="11">
    <mergeCell ref="A2:I2"/>
    <mergeCell ref="A3:I3"/>
    <mergeCell ref="A4:C4"/>
    <mergeCell ref="G5:I5"/>
    <mergeCell ref="A9:F9"/>
    <mergeCell ref="A5:A6"/>
    <mergeCell ref="B5:B6"/>
    <mergeCell ref="C5:C6"/>
    <mergeCell ref="D5:D6"/>
    <mergeCell ref="E5:E6"/>
    <mergeCell ref="F5:F6"/>
  </mergeCells>
  <pageMargins left="0.67" right="0.67" top="0.72" bottom="0.72" header="0.28" footer="0.28"/>
  <pageSetup paperSize="9" fitToWidth="0" fitToHeight="0"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12"/>
  <sheetViews>
    <sheetView showZeros="0" workbookViewId="0">
      <pane ySplit="1" topLeftCell="A2" activePane="bottomLeft" state="frozen"/>
      <selection/>
      <selection pane="bottomLeft" activeCell="E19" sqref="E19"/>
    </sheetView>
  </sheetViews>
  <sheetFormatPr defaultColWidth="9.14166666666667" defaultRowHeight="14.25" customHeight="1"/>
  <cols>
    <col min="1" max="1" width="19.2833333333333" customWidth="1"/>
    <col min="2" max="2" width="33.85" customWidth="1"/>
    <col min="3" max="3" width="23.85" customWidth="1"/>
    <col min="4" max="4" width="11.1416666666667" customWidth="1"/>
    <col min="5" max="5" width="17.7083333333333" customWidth="1"/>
    <col min="6" max="6" width="9.85" customWidth="1"/>
    <col min="7" max="7" width="17.7083333333333" customWidth="1"/>
    <col min="8" max="11" width="23.1416666666667" customWidth="1"/>
  </cols>
  <sheetData>
    <row r="1" customHeight="1" spans="1:11">
      <c r="A1" s="1"/>
      <c r="B1" s="1"/>
      <c r="C1" s="1"/>
      <c r="D1" s="1"/>
      <c r="E1" s="1"/>
      <c r="F1" s="1"/>
      <c r="G1" s="1"/>
      <c r="H1" s="1"/>
      <c r="I1" s="1"/>
      <c r="J1" s="1"/>
      <c r="K1" s="1"/>
    </row>
    <row r="2" customHeight="1" spans="4:11">
      <c r="D2" s="2"/>
      <c r="E2" s="2"/>
      <c r="F2" s="2"/>
      <c r="G2" s="2"/>
      <c r="K2" s="3" t="s">
        <v>456</v>
      </c>
    </row>
    <row r="3" ht="41.25" customHeight="1" spans="1:11">
      <c r="A3" s="4" t="str">
        <f>"2025"&amp;"年上级转移支付补助项目支出预算表"</f>
        <v>2025年上级转移支付补助项目支出预算表</v>
      </c>
      <c r="B3" s="4"/>
      <c r="C3" s="4"/>
      <c r="D3" s="4"/>
      <c r="E3" s="4"/>
      <c r="F3" s="4"/>
      <c r="G3" s="4"/>
      <c r="H3" s="4"/>
      <c r="I3" s="4"/>
      <c r="J3" s="4"/>
      <c r="K3" s="4"/>
    </row>
    <row r="4" ht="13.5" customHeight="1" spans="1:11">
      <c r="A4" s="5" t="s">
        <v>1</v>
      </c>
      <c r="B4" s="6"/>
      <c r="C4" s="6"/>
      <c r="D4" s="6"/>
      <c r="E4" s="6"/>
      <c r="F4" s="6"/>
      <c r="G4" s="6"/>
      <c r="H4" s="7"/>
      <c r="I4" s="7"/>
      <c r="J4" s="7"/>
      <c r="K4" s="8" t="s">
        <v>2</v>
      </c>
    </row>
    <row r="5" ht="21.75" customHeight="1" spans="1:11">
      <c r="A5" s="9" t="s">
        <v>277</v>
      </c>
      <c r="B5" s="9" t="s">
        <v>194</v>
      </c>
      <c r="C5" s="9" t="s">
        <v>278</v>
      </c>
      <c r="D5" s="10" t="s">
        <v>195</v>
      </c>
      <c r="E5" s="10" t="s">
        <v>196</v>
      </c>
      <c r="F5" s="10" t="s">
        <v>279</v>
      </c>
      <c r="G5" s="10" t="s">
        <v>280</v>
      </c>
      <c r="H5" s="28" t="s">
        <v>56</v>
      </c>
      <c r="I5" s="11" t="s">
        <v>457</v>
      </c>
      <c r="J5" s="12"/>
      <c r="K5" s="13"/>
    </row>
    <row r="6" ht="21.75" customHeight="1" spans="1:11">
      <c r="A6" s="14"/>
      <c r="B6" s="14"/>
      <c r="C6" s="14"/>
      <c r="D6" s="15"/>
      <c r="E6" s="15"/>
      <c r="F6" s="15"/>
      <c r="G6" s="15"/>
      <c r="H6" s="29"/>
      <c r="I6" s="10" t="s">
        <v>59</v>
      </c>
      <c r="J6" s="10" t="s">
        <v>60</v>
      </c>
      <c r="K6" s="10" t="s">
        <v>61</v>
      </c>
    </row>
    <row r="7" ht="40.5" customHeight="1" spans="1:11">
      <c r="A7" s="17"/>
      <c r="B7" s="17"/>
      <c r="C7" s="17"/>
      <c r="D7" s="18"/>
      <c r="E7" s="18"/>
      <c r="F7" s="18"/>
      <c r="G7" s="18"/>
      <c r="H7" s="19"/>
      <c r="I7" s="18" t="s">
        <v>58</v>
      </c>
      <c r="J7" s="18"/>
      <c r="K7" s="18"/>
    </row>
    <row r="8" ht="15" customHeight="1" spans="1:11">
      <c r="A8" s="20">
        <v>1</v>
      </c>
      <c r="B8" s="20">
        <v>2</v>
      </c>
      <c r="C8" s="20">
        <v>3</v>
      </c>
      <c r="D8" s="20">
        <v>4</v>
      </c>
      <c r="E8" s="20">
        <v>5</v>
      </c>
      <c r="F8" s="20">
        <v>6</v>
      </c>
      <c r="G8" s="20">
        <v>7</v>
      </c>
      <c r="H8" s="20">
        <v>8</v>
      </c>
      <c r="I8" s="20">
        <v>9</v>
      </c>
      <c r="J8" s="36">
        <v>10</v>
      </c>
      <c r="K8" s="36">
        <v>11</v>
      </c>
    </row>
    <row r="9" ht="18.75" customHeight="1" spans="1:11">
      <c r="A9" s="30"/>
      <c r="B9" s="21"/>
      <c r="C9" s="30"/>
      <c r="D9" s="30"/>
      <c r="E9" s="30"/>
      <c r="F9" s="30"/>
      <c r="G9" s="30"/>
      <c r="H9" s="31"/>
      <c r="I9" s="37"/>
      <c r="J9" s="37"/>
      <c r="K9" s="31"/>
    </row>
    <row r="10" ht="18.75" customHeight="1" spans="1:11">
      <c r="A10" s="32"/>
      <c r="B10" s="21"/>
      <c r="C10" s="21"/>
      <c r="D10" s="21"/>
      <c r="E10" s="21"/>
      <c r="F10" s="21"/>
      <c r="G10" s="21"/>
      <c r="H10" s="24"/>
      <c r="I10" s="24"/>
      <c r="J10" s="24"/>
      <c r="K10" s="31"/>
    </row>
    <row r="11" ht="18.75" customHeight="1" spans="1:11">
      <c r="A11" s="33" t="s">
        <v>182</v>
      </c>
      <c r="B11" s="34"/>
      <c r="C11" s="34"/>
      <c r="D11" s="34"/>
      <c r="E11" s="34"/>
      <c r="F11" s="34"/>
      <c r="G11" s="35"/>
      <c r="H11" s="24"/>
      <c r="I11" s="24"/>
      <c r="J11" s="24"/>
      <c r="K11" s="31"/>
    </row>
    <row r="12" customFormat="1" customHeight="1" spans="1:1">
      <c r="A12" t="s">
        <v>458</v>
      </c>
    </row>
  </sheetData>
  <mergeCells count="15">
    <mergeCell ref="A3:K3"/>
    <mergeCell ref="A4:G4"/>
    <mergeCell ref="I5:K5"/>
    <mergeCell ref="A11:G11"/>
    <mergeCell ref="A5:A7"/>
    <mergeCell ref="B5:B7"/>
    <mergeCell ref="C5:C7"/>
    <mergeCell ref="D5:D7"/>
    <mergeCell ref="E5:E7"/>
    <mergeCell ref="F5:F7"/>
    <mergeCell ref="G5:G7"/>
    <mergeCell ref="H5:H7"/>
    <mergeCell ref="I6:I7"/>
    <mergeCell ref="J6:J7"/>
    <mergeCell ref="K6:K7"/>
  </mergeCells>
  <printOptions horizontalCentered="1"/>
  <pageMargins left="0.37" right="0.37" top="0.56" bottom="0.56" header="0.48" footer="0.48"/>
  <pageSetup paperSize="9" scale="56"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12"/>
  <sheetViews>
    <sheetView showZeros="0" workbookViewId="0">
      <pane ySplit="1" topLeftCell="A2" activePane="bottomLeft" state="frozen"/>
      <selection/>
      <selection pane="bottomLeft" activeCell="D19" sqref="D19"/>
    </sheetView>
  </sheetViews>
  <sheetFormatPr defaultColWidth="9.14166666666667" defaultRowHeight="14.25" customHeight="1" outlineLevelCol="6"/>
  <cols>
    <col min="1" max="1" width="35.2833333333333" customWidth="1"/>
    <col min="2" max="4" width="28" customWidth="1"/>
    <col min="5" max="7" width="23.85" customWidth="1"/>
  </cols>
  <sheetData>
    <row r="1" customHeight="1" spans="1:7">
      <c r="A1" s="1"/>
      <c r="B1" s="1"/>
      <c r="C1" s="1"/>
      <c r="D1" s="1"/>
      <c r="E1" s="1"/>
      <c r="F1" s="1"/>
      <c r="G1" s="1"/>
    </row>
    <row r="2" ht="13.5" customHeight="1" spans="4:7">
      <c r="D2" s="2"/>
      <c r="G2" s="3" t="s">
        <v>459</v>
      </c>
    </row>
    <row r="3" ht="41.25" customHeight="1" spans="1:7">
      <c r="A3" s="4" t="str">
        <f>"2025"&amp;"年部门项目中期规划预算表"</f>
        <v>2025年部门项目中期规划预算表</v>
      </c>
      <c r="B3" s="4"/>
      <c r="C3" s="4"/>
      <c r="D3" s="4"/>
      <c r="E3" s="4"/>
      <c r="F3" s="4"/>
      <c r="G3" s="4"/>
    </row>
    <row r="4" ht="13.5" customHeight="1" spans="1:7">
      <c r="A4" s="5" t="s">
        <v>1</v>
      </c>
      <c r="B4" s="6"/>
      <c r="C4" s="6"/>
      <c r="D4" s="6"/>
      <c r="E4" s="7"/>
      <c r="F4" s="7"/>
      <c r="G4" s="8" t="s">
        <v>2</v>
      </c>
    </row>
    <row r="5" ht="21.75" customHeight="1" spans="1:7">
      <c r="A5" s="9" t="s">
        <v>278</v>
      </c>
      <c r="B5" s="9" t="s">
        <v>277</v>
      </c>
      <c r="C5" s="9" t="s">
        <v>194</v>
      </c>
      <c r="D5" s="10" t="s">
        <v>460</v>
      </c>
      <c r="E5" s="11" t="s">
        <v>59</v>
      </c>
      <c r="F5" s="12"/>
      <c r="G5" s="13"/>
    </row>
    <row r="6" ht="21.75" customHeight="1" spans="1:7">
      <c r="A6" s="14"/>
      <c r="B6" s="14"/>
      <c r="C6" s="14"/>
      <c r="D6" s="15"/>
      <c r="E6" s="16" t="str">
        <f>"2025"&amp;"年"</f>
        <v>2025年</v>
      </c>
      <c r="F6" s="10" t="str">
        <f>("2025"+1)&amp;"年"</f>
        <v>2026年</v>
      </c>
      <c r="G6" s="10" t="str">
        <f>("2025"+2)&amp;"年"</f>
        <v>2027年</v>
      </c>
    </row>
    <row r="7" ht="40.5" customHeight="1" spans="1:7">
      <c r="A7" s="17"/>
      <c r="B7" s="17"/>
      <c r="C7" s="17"/>
      <c r="D7" s="18"/>
      <c r="E7" s="19"/>
      <c r="F7" s="18" t="s">
        <v>58</v>
      </c>
      <c r="G7" s="18"/>
    </row>
    <row r="8" ht="15" customHeight="1" spans="1:7">
      <c r="A8" s="20">
        <v>1</v>
      </c>
      <c r="B8" s="20">
        <v>2</v>
      </c>
      <c r="C8" s="20">
        <v>3</v>
      </c>
      <c r="D8" s="20">
        <v>4</v>
      </c>
      <c r="E8" s="20">
        <v>5</v>
      </c>
      <c r="F8" s="20">
        <v>6</v>
      </c>
      <c r="G8" s="20">
        <v>7</v>
      </c>
    </row>
    <row r="9" ht="17.25" customHeight="1" spans="1:7">
      <c r="A9" s="21" t="s">
        <v>71</v>
      </c>
      <c r="B9" s="21" t="s">
        <v>283</v>
      </c>
      <c r="C9" s="22" t="s">
        <v>285</v>
      </c>
      <c r="D9" s="23" t="s">
        <v>461</v>
      </c>
      <c r="E9" s="24">
        <v>35000</v>
      </c>
      <c r="F9" s="24">
        <v>35000</v>
      </c>
      <c r="G9" s="24">
        <v>35000</v>
      </c>
    </row>
    <row r="10" ht="17.25" customHeight="1" spans="1:7">
      <c r="A10" s="21" t="s">
        <v>71</v>
      </c>
      <c r="B10" s="21" t="s">
        <v>291</v>
      </c>
      <c r="C10" s="22" t="s">
        <v>293</v>
      </c>
      <c r="D10" s="23" t="s">
        <v>461</v>
      </c>
      <c r="E10" s="24">
        <v>944404.75</v>
      </c>
      <c r="F10" s="24">
        <v>944404.75</v>
      </c>
      <c r="G10" s="24">
        <v>944404.75</v>
      </c>
    </row>
    <row r="11" ht="18.75" customHeight="1" spans="1:7">
      <c r="A11" s="21" t="s">
        <v>71</v>
      </c>
      <c r="B11" s="21" t="s">
        <v>291</v>
      </c>
      <c r="C11" s="22" t="s">
        <v>299</v>
      </c>
      <c r="D11" s="23" t="s">
        <v>461</v>
      </c>
      <c r="E11" s="24">
        <v>1981931</v>
      </c>
      <c r="F11" s="24">
        <v>1981931</v>
      </c>
      <c r="G11" s="24">
        <v>1981931</v>
      </c>
    </row>
    <row r="12" ht="18.75" customHeight="1" spans="1:7">
      <c r="A12" s="25" t="s">
        <v>56</v>
      </c>
      <c r="B12" s="26" t="s">
        <v>462</v>
      </c>
      <c r="C12" s="26"/>
      <c r="D12" s="27"/>
      <c r="E12" s="24">
        <f t="shared" ref="E12:G12" si="0">SUM(E9:E11)</f>
        <v>2961335.75</v>
      </c>
      <c r="F12" s="24">
        <f t="shared" si="0"/>
        <v>2961335.75</v>
      </c>
      <c r="G12" s="24">
        <f t="shared" si="0"/>
        <v>2961335.75</v>
      </c>
    </row>
  </sheetData>
  <mergeCells count="11">
    <mergeCell ref="A3:G3"/>
    <mergeCell ref="A4:D4"/>
    <mergeCell ref="E5:G5"/>
    <mergeCell ref="A12:D12"/>
    <mergeCell ref="A5:A7"/>
    <mergeCell ref="B5:B7"/>
    <mergeCell ref="C5:C7"/>
    <mergeCell ref="D5:D7"/>
    <mergeCell ref="E6:E7"/>
    <mergeCell ref="F6:F7"/>
    <mergeCell ref="G6:G7"/>
  </mergeCells>
  <printOptions horizontalCentered="1"/>
  <pageMargins left="0.37" right="0.37" top="0.56" bottom="0.56" header="0.48" footer="0.48"/>
  <pageSetup paperSize="9" scale="56"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1"/>
  <sheetViews>
    <sheetView showGridLines="0" showZeros="0" workbookViewId="0">
      <pane ySplit="1" topLeftCell="A2" activePane="bottomLeft" state="frozen"/>
      <selection/>
      <selection pane="bottomLeft" activeCell="A4" sqref="A4:B4"/>
    </sheetView>
  </sheetViews>
  <sheetFormatPr defaultColWidth="8.575" defaultRowHeight="12.75" customHeight="1"/>
  <cols>
    <col min="1" max="1" width="15.8916666666667" customWidth="1"/>
    <col min="2" max="2" width="35" customWidth="1"/>
    <col min="3" max="19" width="22" customWidth="1"/>
  </cols>
  <sheetData>
    <row r="1" customHeight="1" spans="1:19">
      <c r="A1" s="1"/>
      <c r="B1" s="1"/>
      <c r="C1" s="1"/>
      <c r="D1" s="1"/>
      <c r="E1" s="1"/>
      <c r="F1" s="1"/>
      <c r="G1" s="1"/>
      <c r="H1" s="1"/>
      <c r="I1" s="1"/>
      <c r="J1" s="1"/>
      <c r="K1" s="1"/>
      <c r="L1" s="1"/>
      <c r="M1" s="1"/>
      <c r="N1" s="1"/>
      <c r="O1" s="1"/>
      <c r="P1" s="1"/>
      <c r="Q1" s="1"/>
      <c r="R1" s="1"/>
      <c r="S1" s="1"/>
    </row>
    <row r="2" ht="17.25" customHeight="1" spans="1:1">
      <c r="A2" s="64" t="s">
        <v>53</v>
      </c>
    </row>
    <row r="3" ht="41.25" customHeight="1" spans="1:1">
      <c r="A3" s="41" t="str">
        <f>"2025"&amp;"年部门收入预算表"</f>
        <v>2025年部门收入预算表</v>
      </c>
    </row>
    <row r="4" ht="17.25" customHeight="1" spans="1:19">
      <c r="A4" s="44" t="s">
        <v>1</v>
      </c>
      <c r="B4" s="184"/>
      <c r="S4" s="46" t="s">
        <v>2</v>
      </c>
    </row>
    <row r="5" ht="21.75" customHeight="1" spans="1:19">
      <c r="A5" s="204" t="s">
        <v>54</v>
      </c>
      <c r="B5" s="205" t="s">
        <v>55</v>
      </c>
      <c r="C5" s="205" t="s">
        <v>56</v>
      </c>
      <c r="D5" s="206" t="s">
        <v>57</v>
      </c>
      <c r="E5" s="206"/>
      <c r="F5" s="206"/>
      <c r="G5" s="206"/>
      <c r="H5" s="206"/>
      <c r="I5" s="134"/>
      <c r="J5" s="206"/>
      <c r="K5" s="206"/>
      <c r="L5" s="206"/>
      <c r="M5" s="206"/>
      <c r="N5" s="212"/>
      <c r="O5" s="206" t="s">
        <v>46</v>
      </c>
      <c r="P5" s="206"/>
      <c r="Q5" s="206"/>
      <c r="R5" s="206"/>
      <c r="S5" s="212"/>
    </row>
    <row r="6" ht="27" customHeight="1" spans="1:19">
      <c r="A6" s="207"/>
      <c r="B6" s="208"/>
      <c r="C6" s="208"/>
      <c r="D6" s="208" t="s">
        <v>58</v>
      </c>
      <c r="E6" s="208" t="s">
        <v>59</v>
      </c>
      <c r="F6" s="208" t="s">
        <v>60</v>
      </c>
      <c r="G6" s="208" t="s">
        <v>61</v>
      </c>
      <c r="H6" s="208" t="s">
        <v>62</v>
      </c>
      <c r="I6" s="213" t="s">
        <v>63</v>
      </c>
      <c r="J6" s="214"/>
      <c r="K6" s="214"/>
      <c r="L6" s="214"/>
      <c r="M6" s="214"/>
      <c r="N6" s="215"/>
      <c r="O6" s="208" t="s">
        <v>58</v>
      </c>
      <c r="P6" s="208" t="s">
        <v>59</v>
      </c>
      <c r="Q6" s="208" t="s">
        <v>60</v>
      </c>
      <c r="R6" s="208" t="s">
        <v>61</v>
      </c>
      <c r="S6" s="208" t="s">
        <v>64</v>
      </c>
    </row>
    <row r="7" ht="30" customHeight="1" spans="1:19">
      <c r="A7" s="209"/>
      <c r="B7" s="102"/>
      <c r="C7" s="117"/>
      <c r="D7" s="117"/>
      <c r="E7" s="117"/>
      <c r="F7" s="117"/>
      <c r="G7" s="117"/>
      <c r="H7" s="117"/>
      <c r="I7" s="71" t="s">
        <v>58</v>
      </c>
      <c r="J7" s="215" t="s">
        <v>65</v>
      </c>
      <c r="K7" s="215" t="s">
        <v>66</v>
      </c>
      <c r="L7" s="215" t="s">
        <v>67</v>
      </c>
      <c r="M7" s="215" t="s">
        <v>68</v>
      </c>
      <c r="N7" s="215" t="s">
        <v>69</v>
      </c>
      <c r="O7" s="216"/>
      <c r="P7" s="216"/>
      <c r="Q7" s="216"/>
      <c r="R7" s="216"/>
      <c r="S7" s="117"/>
    </row>
    <row r="8" ht="15" customHeight="1" spans="1:19">
      <c r="A8" s="210">
        <v>1</v>
      </c>
      <c r="B8" s="210">
        <v>2</v>
      </c>
      <c r="C8" s="210">
        <v>3</v>
      </c>
      <c r="D8" s="210">
        <v>4</v>
      </c>
      <c r="E8" s="210">
        <v>5</v>
      </c>
      <c r="F8" s="210">
        <v>6</v>
      </c>
      <c r="G8" s="210">
        <v>7</v>
      </c>
      <c r="H8" s="210">
        <v>8</v>
      </c>
      <c r="I8" s="71">
        <v>9</v>
      </c>
      <c r="J8" s="210">
        <v>10</v>
      </c>
      <c r="K8" s="210">
        <v>11</v>
      </c>
      <c r="L8" s="210">
        <v>12</v>
      </c>
      <c r="M8" s="210">
        <v>13</v>
      </c>
      <c r="N8" s="210">
        <v>14</v>
      </c>
      <c r="O8" s="210">
        <v>15</v>
      </c>
      <c r="P8" s="210">
        <v>16</v>
      </c>
      <c r="Q8" s="210">
        <v>17</v>
      </c>
      <c r="R8" s="210">
        <v>18</v>
      </c>
      <c r="S8" s="210">
        <v>19</v>
      </c>
    </row>
    <row r="9" ht="18" customHeight="1" spans="1:19">
      <c r="A9" s="23" t="s">
        <v>70</v>
      </c>
      <c r="B9" s="23" t="s">
        <v>71</v>
      </c>
      <c r="C9" s="81">
        <v>8438682.75</v>
      </c>
      <c r="D9" s="81">
        <v>8438682.75</v>
      </c>
      <c r="E9" s="81">
        <v>8438682.75</v>
      </c>
      <c r="F9" s="81"/>
      <c r="G9" s="81"/>
      <c r="H9" s="81"/>
      <c r="I9" s="81"/>
      <c r="J9" s="81"/>
      <c r="K9" s="81"/>
      <c r="L9" s="81"/>
      <c r="M9" s="81"/>
      <c r="N9" s="81"/>
      <c r="O9" s="81"/>
      <c r="P9" s="81"/>
      <c r="Q9" s="81"/>
      <c r="R9" s="81"/>
      <c r="S9" s="81"/>
    </row>
    <row r="10" ht="18" customHeight="1" spans="1:19">
      <c r="A10" s="23" t="s">
        <v>72</v>
      </c>
      <c r="B10" s="23" t="s">
        <v>73</v>
      </c>
      <c r="C10" s="81">
        <v>8438682.75</v>
      </c>
      <c r="D10" s="81">
        <v>8438682.75</v>
      </c>
      <c r="E10" s="81">
        <v>8438682.75</v>
      </c>
      <c r="F10" s="81"/>
      <c r="G10" s="81"/>
      <c r="H10" s="81"/>
      <c r="I10" s="81"/>
      <c r="J10" s="81"/>
      <c r="K10" s="81"/>
      <c r="L10" s="81"/>
      <c r="M10" s="81"/>
      <c r="N10" s="81"/>
      <c r="O10" s="81"/>
      <c r="P10" s="81"/>
      <c r="Q10" s="81"/>
      <c r="R10" s="81"/>
      <c r="S10" s="81"/>
    </row>
    <row r="11" ht="18" customHeight="1" spans="1:19">
      <c r="A11" s="49" t="s">
        <v>56</v>
      </c>
      <c r="B11" s="211"/>
      <c r="C11" s="81">
        <v>8438682.75</v>
      </c>
      <c r="D11" s="81">
        <v>8438682.75</v>
      </c>
      <c r="E11" s="81">
        <v>8438682.75</v>
      </c>
      <c r="F11" s="81"/>
      <c r="G11" s="81"/>
      <c r="H11" s="81"/>
      <c r="I11" s="81"/>
      <c r="J11" s="81"/>
      <c r="K11" s="81"/>
      <c r="L11" s="81"/>
      <c r="M11" s="81"/>
      <c r="N11" s="81"/>
      <c r="O11" s="81"/>
      <c r="P11" s="81"/>
      <c r="Q11" s="81"/>
      <c r="R11" s="81"/>
      <c r="S11" s="81"/>
    </row>
  </sheetData>
  <mergeCells count="20">
    <mergeCell ref="A2:S2"/>
    <mergeCell ref="A3:S3"/>
    <mergeCell ref="A4:B4"/>
    <mergeCell ref="D5:N5"/>
    <mergeCell ref="O5:S5"/>
    <mergeCell ref="I6:N6"/>
    <mergeCell ref="A11:B11"/>
    <mergeCell ref="A5:A7"/>
    <mergeCell ref="B5:B7"/>
    <mergeCell ref="C5:C7"/>
    <mergeCell ref="D6:D7"/>
    <mergeCell ref="E6:E7"/>
    <mergeCell ref="F6:F7"/>
    <mergeCell ref="G6:G7"/>
    <mergeCell ref="H6:H7"/>
    <mergeCell ref="O6:O7"/>
    <mergeCell ref="P6:P7"/>
    <mergeCell ref="Q6:Q7"/>
    <mergeCell ref="R6:R7"/>
    <mergeCell ref="S6:S7"/>
  </mergeCells>
  <printOptions horizontalCentered="1"/>
  <pageMargins left="0.96" right="0.96" top="0.72" bottom="0.72" header="0" footer="0"/>
  <pageSetup paperSize="9" orientation="landscape"/>
  <headerFooter>
    <oddFooter>&amp;C第&amp;P页，共&amp;N页&amp;R&amp;N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O31"/>
  <sheetViews>
    <sheetView showGridLines="0" showZeros="0" workbookViewId="0">
      <pane ySplit="1" topLeftCell="A22" activePane="bottomLeft" state="frozen"/>
      <selection/>
      <selection pane="bottomLeft" activeCell="F28" sqref="F28"/>
    </sheetView>
  </sheetViews>
  <sheetFormatPr defaultColWidth="8.575" defaultRowHeight="12.75" customHeight="1"/>
  <cols>
    <col min="1" max="1" width="14.2833333333333" customWidth="1"/>
    <col min="2" max="2" width="37.575" customWidth="1"/>
    <col min="3" max="8" width="24.575" customWidth="1"/>
    <col min="9" max="9" width="26.7083333333333" customWidth="1"/>
    <col min="10" max="11" width="24.425" customWidth="1"/>
    <col min="12" max="15" width="24.575" customWidth="1"/>
  </cols>
  <sheetData>
    <row r="1" customHeight="1" spans="1:15">
      <c r="A1" s="1"/>
      <c r="B1" s="1"/>
      <c r="C1" s="1"/>
      <c r="D1" s="1"/>
      <c r="E1" s="1"/>
      <c r="F1" s="1"/>
      <c r="G1" s="1"/>
      <c r="H1" s="1"/>
      <c r="I1" s="1"/>
      <c r="J1" s="1"/>
      <c r="K1" s="1"/>
      <c r="L1" s="1"/>
      <c r="M1" s="1"/>
      <c r="N1" s="1"/>
      <c r="O1" s="1"/>
    </row>
    <row r="2" ht="17.25" customHeight="1" spans="1:1">
      <c r="A2" s="46" t="s">
        <v>74</v>
      </c>
    </row>
    <row r="3" ht="41.25" customHeight="1" spans="1:1">
      <c r="A3" s="41" t="str">
        <f>"2025"&amp;"年部门支出预算表"</f>
        <v>2025年部门支出预算表</v>
      </c>
    </row>
    <row r="4" ht="17.25" customHeight="1" spans="1:15">
      <c r="A4" s="44" t="s">
        <v>1</v>
      </c>
      <c r="B4" s="184"/>
      <c r="O4" s="46" t="s">
        <v>2</v>
      </c>
    </row>
    <row r="5" ht="27" customHeight="1" spans="1:15">
      <c r="A5" s="192" t="s">
        <v>75</v>
      </c>
      <c r="B5" s="192" t="s">
        <v>76</v>
      </c>
      <c r="C5" s="192" t="s">
        <v>56</v>
      </c>
      <c r="D5" s="193" t="s">
        <v>59</v>
      </c>
      <c r="E5" s="194"/>
      <c r="F5" s="195"/>
      <c r="G5" s="196" t="s">
        <v>60</v>
      </c>
      <c r="H5" s="196" t="s">
        <v>61</v>
      </c>
      <c r="I5" s="196" t="s">
        <v>77</v>
      </c>
      <c r="J5" s="193" t="s">
        <v>63</v>
      </c>
      <c r="K5" s="194"/>
      <c r="L5" s="194"/>
      <c r="M5" s="194"/>
      <c r="N5" s="201"/>
      <c r="O5" s="202"/>
    </row>
    <row r="6" ht="42" customHeight="1" spans="1:15">
      <c r="A6" s="197"/>
      <c r="B6" s="197"/>
      <c r="C6" s="198"/>
      <c r="D6" s="199" t="s">
        <v>58</v>
      </c>
      <c r="E6" s="199" t="s">
        <v>78</v>
      </c>
      <c r="F6" s="199" t="s">
        <v>79</v>
      </c>
      <c r="G6" s="198"/>
      <c r="H6" s="198"/>
      <c r="I6" s="203"/>
      <c r="J6" s="199" t="s">
        <v>58</v>
      </c>
      <c r="K6" s="185" t="s">
        <v>80</v>
      </c>
      <c r="L6" s="185" t="s">
        <v>81</v>
      </c>
      <c r="M6" s="185" t="s">
        <v>82</v>
      </c>
      <c r="N6" s="185" t="s">
        <v>83</v>
      </c>
      <c r="O6" s="185" t="s">
        <v>84</v>
      </c>
    </row>
    <row r="7" ht="18" customHeight="1" spans="1:15">
      <c r="A7" s="52" t="s">
        <v>85</v>
      </c>
      <c r="B7" s="52" t="s">
        <v>86</v>
      </c>
      <c r="C7" s="52" t="s">
        <v>87</v>
      </c>
      <c r="D7" s="56" t="s">
        <v>88</v>
      </c>
      <c r="E7" s="56" t="s">
        <v>89</v>
      </c>
      <c r="F7" s="56" t="s">
        <v>90</v>
      </c>
      <c r="G7" s="56" t="s">
        <v>91</v>
      </c>
      <c r="H7" s="56" t="s">
        <v>92</v>
      </c>
      <c r="I7" s="56" t="s">
        <v>93</v>
      </c>
      <c r="J7" s="56" t="s">
        <v>94</v>
      </c>
      <c r="K7" s="56" t="s">
        <v>95</v>
      </c>
      <c r="L7" s="56" t="s">
        <v>96</v>
      </c>
      <c r="M7" s="56" t="s">
        <v>97</v>
      </c>
      <c r="N7" s="52" t="s">
        <v>98</v>
      </c>
      <c r="O7" s="56" t="s">
        <v>99</v>
      </c>
    </row>
    <row r="8" ht="21" customHeight="1" spans="1:15">
      <c r="A8" s="57" t="s">
        <v>100</v>
      </c>
      <c r="B8" s="57" t="s">
        <v>101</v>
      </c>
      <c r="C8" s="180">
        <v>6918659.75</v>
      </c>
      <c r="D8" s="180">
        <v>6918659.75</v>
      </c>
      <c r="E8" s="157">
        <v>3922324</v>
      </c>
      <c r="F8" s="157">
        <v>2996335.75</v>
      </c>
      <c r="G8" s="157"/>
      <c r="H8" s="81"/>
      <c r="I8" s="81"/>
      <c r="J8" s="81"/>
      <c r="K8" s="81"/>
      <c r="L8" s="81"/>
      <c r="M8" s="81"/>
      <c r="N8" s="81"/>
      <c r="O8" s="81"/>
    </row>
    <row r="9" ht="21" customHeight="1" spans="1:15">
      <c r="A9" s="181" t="s">
        <v>102</v>
      </c>
      <c r="B9" s="181" t="s">
        <v>103</v>
      </c>
      <c r="C9" s="180">
        <v>4042324</v>
      </c>
      <c r="D9" s="180">
        <v>4042324</v>
      </c>
      <c r="E9" s="157">
        <v>3922324</v>
      </c>
      <c r="F9" s="157">
        <v>120000</v>
      </c>
      <c r="G9" s="157"/>
      <c r="H9" s="81"/>
      <c r="I9" s="81"/>
      <c r="J9" s="81"/>
      <c r="K9" s="81"/>
      <c r="L9" s="81"/>
      <c r="M9" s="81"/>
      <c r="N9" s="81"/>
      <c r="O9" s="81"/>
    </row>
    <row r="10" ht="21" customHeight="1" spans="1:15">
      <c r="A10" s="182" t="s">
        <v>104</v>
      </c>
      <c r="B10" s="182" t="s">
        <v>105</v>
      </c>
      <c r="C10" s="180">
        <v>3912724</v>
      </c>
      <c r="D10" s="180">
        <v>3912724</v>
      </c>
      <c r="E10" s="157">
        <v>3792724</v>
      </c>
      <c r="F10" s="157">
        <v>120000</v>
      </c>
      <c r="G10" s="157"/>
      <c r="H10" s="81"/>
      <c r="I10" s="81"/>
      <c r="J10" s="81"/>
      <c r="K10" s="81"/>
      <c r="L10" s="81"/>
      <c r="M10" s="81"/>
      <c r="N10" s="81"/>
      <c r="O10" s="81"/>
    </row>
    <row r="11" ht="21" customHeight="1" spans="1:15">
      <c r="A11" s="182" t="s">
        <v>106</v>
      </c>
      <c r="B11" s="182" t="s">
        <v>107</v>
      </c>
      <c r="C11" s="180">
        <v>129600</v>
      </c>
      <c r="D11" s="180">
        <v>129600</v>
      </c>
      <c r="E11" s="157">
        <v>129600</v>
      </c>
      <c r="F11" s="157"/>
      <c r="G11" s="157"/>
      <c r="H11" s="81"/>
      <c r="I11" s="81"/>
      <c r="J11" s="81"/>
      <c r="K11" s="81"/>
      <c r="L11" s="81"/>
      <c r="M11" s="81"/>
      <c r="N11" s="81"/>
      <c r="O11" s="81"/>
    </row>
    <row r="12" ht="21" customHeight="1" spans="1:15">
      <c r="A12" s="181" t="s">
        <v>108</v>
      </c>
      <c r="B12" s="181" t="s">
        <v>109</v>
      </c>
      <c r="C12" s="180">
        <v>2876335.75</v>
      </c>
      <c r="D12" s="180">
        <v>2876335.75</v>
      </c>
      <c r="E12" s="157"/>
      <c r="F12" s="157">
        <v>2876335.75</v>
      </c>
      <c r="G12" s="157"/>
      <c r="H12" s="81"/>
      <c r="I12" s="81"/>
      <c r="J12" s="81"/>
      <c r="K12" s="81"/>
      <c r="L12" s="81"/>
      <c r="M12" s="81"/>
      <c r="N12" s="81"/>
      <c r="O12" s="81"/>
    </row>
    <row r="13" ht="21" customHeight="1" spans="1:15">
      <c r="A13" s="182" t="s">
        <v>110</v>
      </c>
      <c r="B13" s="182" t="s">
        <v>111</v>
      </c>
      <c r="C13" s="180">
        <v>944404.75</v>
      </c>
      <c r="D13" s="180">
        <v>944404.75</v>
      </c>
      <c r="E13" s="157"/>
      <c r="F13" s="157">
        <v>944404.75</v>
      </c>
      <c r="G13" s="157"/>
      <c r="H13" s="81"/>
      <c r="I13" s="81"/>
      <c r="J13" s="81"/>
      <c r="K13" s="81"/>
      <c r="L13" s="81"/>
      <c r="M13" s="81"/>
      <c r="N13" s="81"/>
      <c r="O13" s="81"/>
    </row>
    <row r="14" ht="21" customHeight="1" spans="1:15">
      <c r="A14" s="182" t="s">
        <v>112</v>
      </c>
      <c r="B14" s="182" t="s">
        <v>113</v>
      </c>
      <c r="C14" s="180">
        <v>1931931</v>
      </c>
      <c r="D14" s="180">
        <v>1931931</v>
      </c>
      <c r="E14" s="157"/>
      <c r="F14" s="157">
        <v>1931931</v>
      </c>
      <c r="G14" s="157"/>
      <c r="H14" s="81"/>
      <c r="I14" s="81"/>
      <c r="J14" s="81"/>
      <c r="K14" s="81"/>
      <c r="L14" s="81"/>
      <c r="M14" s="81"/>
      <c r="N14" s="81"/>
      <c r="O14" s="81"/>
    </row>
    <row r="15" ht="21" customHeight="1" spans="1:15">
      <c r="A15" s="57" t="s">
        <v>114</v>
      </c>
      <c r="B15" s="57" t="s">
        <v>115</v>
      </c>
      <c r="C15" s="180">
        <v>702800</v>
      </c>
      <c r="D15" s="180">
        <v>702800</v>
      </c>
      <c r="E15" s="157">
        <v>702800</v>
      </c>
      <c r="F15" s="157"/>
      <c r="G15" s="157"/>
      <c r="H15" s="81"/>
      <c r="I15" s="81"/>
      <c r="J15" s="81"/>
      <c r="K15" s="81"/>
      <c r="L15" s="81"/>
      <c r="M15" s="81"/>
      <c r="N15" s="81"/>
      <c r="O15" s="81"/>
    </row>
    <row r="16" ht="21" customHeight="1" spans="1:15">
      <c r="A16" s="181" t="s">
        <v>116</v>
      </c>
      <c r="B16" s="181" t="s">
        <v>117</v>
      </c>
      <c r="C16" s="180">
        <v>702800</v>
      </c>
      <c r="D16" s="180">
        <v>702800</v>
      </c>
      <c r="E16" s="157">
        <v>702800</v>
      </c>
      <c r="F16" s="157"/>
      <c r="G16" s="157"/>
      <c r="H16" s="81"/>
      <c r="I16" s="81"/>
      <c r="J16" s="81"/>
      <c r="K16" s="81"/>
      <c r="L16" s="81"/>
      <c r="M16" s="81"/>
      <c r="N16" s="81"/>
      <c r="O16" s="81"/>
    </row>
    <row r="17" ht="21" customHeight="1" spans="1:15">
      <c r="A17" s="182" t="s">
        <v>118</v>
      </c>
      <c r="B17" s="182" t="s">
        <v>119</v>
      </c>
      <c r="C17" s="180">
        <v>172800</v>
      </c>
      <c r="D17" s="180">
        <v>172800</v>
      </c>
      <c r="E17" s="157">
        <v>172800</v>
      </c>
      <c r="F17" s="157"/>
      <c r="G17" s="157"/>
      <c r="H17" s="81"/>
      <c r="I17" s="81"/>
      <c r="J17" s="81"/>
      <c r="K17" s="81"/>
      <c r="L17" s="81"/>
      <c r="M17" s="81"/>
      <c r="N17" s="81"/>
      <c r="O17" s="81"/>
    </row>
    <row r="18" ht="21" customHeight="1" spans="1:15">
      <c r="A18" s="182" t="s">
        <v>120</v>
      </c>
      <c r="B18" s="182" t="s">
        <v>121</v>
      </c>
      <c r="C18" s="180">
        <v>430000</v>
      </c>
      <c r="D18" s="180">
        <v>430000</v>
      </c>
      <c r="E18" s="157">
        <v>430000</v>
      </c>
      <c r="F18" s="157"/>
      <c r="G18" s="157"/>
      <c r="H18" s="81"/>
      <c r="I18" s="81"/>
      <c r="J18" s="81"/>
      <c r="K18" s="81"/>
      <c r="L18" s="81"/>
      <c r="M18" s="81"/>
      <c r="N18" s="81"/>
      <c r="O18" s="81"/>
    </row>
    <row r="19" ht="21" customHeight="1" spans="1:15">
      <c r="A19" s="182" t="s">
        <v>122</v>
      </c>
      <c r="B19" s="182" t="s">
        <v>123</v>
      </c>
      <c r="C19" s="180">
        <v>100000</v>
      </c>
      <c r="D19" s="180">
        <v>100000</v>
      </c>
      <c r="E19" s="157">
        <v>100000</v>
      </c>
      <c r="F19" s="157"/>
      <c r="G19" s="157"/>
      <c r="H19" s="81"/>
      <c r="I19" s="81"/>
      <c r="J19" s="81"/>
      <c r="K19" s="81"/>
      <c r="L19" s="81"/>
      <c r="M19" s="81"/>
      <c r="N19" s="81"/>
      <c r="O19" s="81"/>
    </row>
    <row r="20" ht="21" customHeight="1" spans="1:15">
      <c r="A20" s="57" t="s">
        <v>124</v>
      </c>
      <c r="B20" s="57" t="s">
        <v>125</v>
      </c>
      <c r="C20" s="180">
        <v>386823</v>
      </c>
      <c r="D20" s="180">
        <v>386823</v>
      </c>
      <c r="E20" s="157">
        <v>386823</v>
      </c>
      <c r="F20" s="157"/>
      <c r="G20" s="157"/>
      <c r="H20" s="81"/>
      <c r="I20" s="81"/>
      <c r="J20" s="81"/>
      <c r="K20" s="81"/>
      <c r="L20" s="81"/>
      <c r="M20" s="81"/>
      <c r="N20" s="81"/>
      <c r="O20" s="81"/>
    </row>
    <row r="21" ht="21" customHeight="1" spans="1:15">
      <c r="A21" s="181" t="s">
        <v>126</v>
      </c>
      <c r="B21" s="181" t="s">
        <v>127</v>
      </c>
      <c r="C21" s="180">
        <v>386823</v>
      </c>
      <c r="D21" s="180">
        <v>386823</v>
      </c>
      <c r="E21" s="157">
        <v>386823</v>
      </c>
      <c r="F21" s="157"/>
      <c r="G21" s="157"/>
      <c r="H21" s="81"/>
      <c r="I21" s="81"/>
      <c r="J21" s="81"/>
      <c r="K21" s="81"/>
      <c r="L21" s="81"/>
      <c r="M21" s="81"/>
      <c r="N21" s="81"/>
      <c r="O21" s="81"/>
    </row>
    <row r="22" ht="21" customHeight="1" spans="1:15">
      <c r="A22" s="182" t="s">
        <v>128</v>
      </c>
      <c r="B22" s="182" t="s">
        <v>129</v>
      </c>
      <c r="C22" s="180">
        <v>222823</v>
      </c>
      <c r="D22" s="180">
        <v>222823</v>
      </c>
      <c r="E22" s="157">
        <v>222823</v>
      </c>
      <c r="F22" s="157"/>
      <c r="G22" s="157"/>
      <c r="H22" s="81"/>
      <c r="I22" s="81"/>
      <c r="J22" s="81"/>
      <c r="K22" s="81"/>
      <c r="L22" s="81"/>
      <c r="M22" s="81"/>
      <c r="N22" s="81"/>
      <c r="O22" s="81"/>
    </row>
    <row r="23" ht="21" customHeight="1" spans="1:15">
      <c r="A23" s="182" t="s">
        <v>130</v>
      </c>
      <c r="B23" s="182" t="s">
        <v>131</v>
      </c>
      <c r="C23" s="180">
        <v>144000</v>
      </c>
      <c r="D23" s="180">
        <v>144000</v>
      </c>
      <c r="E23" s="157">
        <v>144000</v>
      </c>
      <c r="F23" s="157"/>
      <c r="G23" s="157"/>
      <c r="H23" s="81"/>
      <c r="I23" s="81"/>
      <c r="J23" s="81"/>
      <c r="K23" s="81"/>
      <c r="L23" s="81"/>
      <c r="M23" s="81"/>
      <c r="N23" s="81"/>
      <c r="O23" s="81"/>
    </row>
    <row r="24" ht="21" customHeight="1" spans="1:15">
      <c r="A24" s="182" t="s">
        <v>132</v>
      </c>
      <c r="B24" s="182" t="s">
        <v>133</v>
      </c>
      <c r="C24" s="180">
        <v>20000</v>
      </c>
      <c r="D24" s="180">
        <v>20000</v>
      </c>
      <c r="E24" s="157">
        <v>20000</v>
      </c>
      <c r="F24" s="157"/>
      <c r="G24" s="157"/>
      <c r="H24" s="81"/>
      <c r="I24" s="81"/>
      <c r="J24" s="81"/>
      <c r="K24" s="81"/>
      <c r="L24" s="81"/>
      <c r="M24" s="81"/>
      <c r="N24" s="81"/>
      <c r="O24" s="81"/>
    </row>
    <row r="25" ht="21" customHeight="1" spans="1:15">
      <c r="A25" s="57" t="s">
        <v>134</v>
      </c>
      <c r="B25" s="57" t="s">
        <v>135</v>
      </c>
      <c r="C25" s="180">
        <v>50000</v>
      </c>
      <c r="D25" s="180">
        <v>50000</v>
      </c>
      <c r="E25" s="157"/>
      <c r="F25" s="157">
        <v>50000</v>
      </c>
      <c r="G25" s="157"/>
      <c r="H25" s="81"/>
      <c r="I25" s="81"/>
      <c r="J25" s="81"/>
      <c r="K25" s="81"/>
      <c r="L25" s="81"/>
      <c r="M25" s="81"/>
      <c r="N25" s="81"/>
      <c r="O25" s="81"/>
    </row>
    <row r="26" ht="21" customHeight="1" spans="1:15">
      <c r="A26" s="181" t="s">
        <v>136</v>
      </c>
      <c r="B26" s="181" t="s">
        <v>137</v>
      </c>
      <c r="C26" s="180">
        <v>50000</v>
      </c>
      <c r="D26" s="180">
        <v>50000</v>
      </c>
      <c r="E26" s="157"/>
      <c r="F26" s="157">
        <v>50000</v>
      </c>
      <c r="G26" s="157"/>
      <c r="H26" s="81"/>
      <c r="I26" s="81"/>
      <c r="J26" s="81"/>
      <c r="K26" s="81"/>
      <c r="L26" s="81"/>
      <c r="M26" s="81"/>
      <c r="N26" s="81"/>
      <c r="O26" s="81"/>
    </row>
    <row r="27" ht="21" customHeight="1" spans="1:15">
      <c r="A27" s="182">
        <v>2169999</v>
      </c>
      <c r="B27" s="182" t="s">
        <v>137</v>
      </c>
      <c r="C27" s="180">
        <v>50000</v>
      </c>
      <c r="D27" s="180">
        <v>50000</v>
      </c>
      <c r="E27" s="157"/>
      <c r="F27" s="157">
        <v>50000</v>
      </c>
      <c r="G27" s="157"/>
      <c r="H27" s="81"/>
      <c r="I27" s="81"/>
      <c r="J27" s="81"/>
      <c r="K27" s="81"/>
      <c r="L27" s="81"/>
      <c r="M27" s="81"/>
      <c r="N27" s="81"/>
      <c r="O27" s="81"/>
    </row>
    <row r="28" ht="21" customHeight="1" spans="1:15">
      <c r="A28" s="57" t="s">
        <v>138</v>
      </c>
      <c r="B28" s="57" t="s">
        <v>139</v>
      </c>
      <c r="C28" s="180">
        <v>380400</v>
      </c>
      <c r="D28" s="180">
        <v>380400</v>
      </c>
      <c r="E28" s="157">
        <v>380400</v>
      </c>
      <c r="F28" s="157"/>
      <c r="G28" s="157"/>
      <c r="H28" s="81"/>
      <c r="I28" s="81"/>
      <c r="J28" s="81"/>
      <c r="K28" s="81"/>
      <c r="L28" s="81"/>
      <c r="M28" s="81"/>
      <c r="N28" s="81"/>
      <c r="O28" s="81"/>
    </row>
    <row r="29" ht="21" customHeight="1" spans="1:15">
      <c r="A29" s="181" t="s">
        <v>140</v>
      </c>
      <c r="B29" s="181" t="s">
        <v>141</v>
      </c>
      <c r="C29" s="180">
        <v>380400</v>
      </c>
      <c r="D29" s="180">
        <v>380400</v>
      </c>
      <c r="E29" s="157">
        <v>380400</v>
      </c>
      <c r="F29" s="157"/>
      <c r="G29" s="157"/>
      <c r="H29" s="81"/>
      <c r="I29" s="81"/>
      <c r="J29" s="81"/>
      <c r="K29" s="81"/>
      <c r="L29" s="81"/>
      <c r="M29" s="81"/>
      <c r="N29" s="81"/>
      <c r="O29" s="81"/>
    </row>
    <row r="30" ht="21" customHeight="1" spans="1:15">
      <c r="A30" s="182" t="s">
        <v>142</v>
      </c>
      <c r="B30" s="182" t="s">
        <v>143</v>
      </c>
      <c r="C30" s="180">
        <v>380400</v>
      </c>
      <c r="D30" s="180">
        <v>380400</v>
      </c>
      <c r="E30" s="157">
        <v>380400</v>
      </c>
      <c r="F30" s="157"/>
      <c r="G30" s="157"/>
      <c r="H30" s="81"/>
      <c r="I30" s="81"/>
      <c r="J30" s="81"/>
      <c r="K30" s="81"/>
      <c r="L30" s="81"/>
      <c r="M30" s="81"/>
      <c r="N30" s="81"/>
      <c r="O30" s="81"/>
    </row>
    <row r="31" ht="21" customHeight="1" spans="1:15">
      <c r="A31" s="200" t="s">
        <v>56</v>
      </c>
      <c r="B31" s="35"/>
      <c r="C31" s="81">
        <v>8438682.75</v>
      </c>
      <c r="D31" s="81">
        <v>8438682.75</v>
      </c>
      <c r="E31" s="81">
        <v>5392347</v>
      </c>
      <c r="F31" s="81">
        <v>3046335.75</v>
      </c>
      <c r="G31" s="81"/>
      <c r="H31" s="81"/>
      <c r="I31" s="81"/>
      <c r="J31" s="81"/>
      <c r="K31" s="81"/>
      <c r="L31" s="81"/>
      <c r="M31" s="81"/>
      <c r="N31" s="81"/>
      <c r="O31" s="81"/>
    </row>
  </sheetData>
  <mergeCells count="12">
    <mergeCell ref="A2:O2"/>
    <mergeCell ref="A3:O3"/>
    <mergeCell ref="A4:B4"/>
    <mergeCell ref="D5:F5"/>
    <mergeCell ref="J5:O5"/>
    <mergeCell ref="A31:B31"/>
    <mergeCell ref="A5:A6"/>
    <mergeCell ref="B5:B6"/>
    <mergeCell ref="C5:C6"/>
    <mergeCell ref="G5:G6"/>
    <mergeCell ref="H5:H6"/>
    <mergeCell ref="I5:I6"/>
  </mergeCells>
  <printOptions horizontalCentered="1"/>
  <pageMargins left="0.96" right="0.96" top="0.72" bottom="0.72" header="0" footer="0"/>
  <pageSetup paperSize="9" orientation="landscape"/>
  <headerFooter>
    <oddFooter>&amp;C第&amp;P页，共&amp;N页&amp;R&amp;N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5"/>
  <sheetViews>
    <sheetView showGridLines="0" showZeros="0" workbookViewId="0">
      <pane ySplit="1" topLeftCell="A13" activePane="bottomLeft" state="frozen"/>
      <selection/>
      <selection pane="bottomLeft" activeCell="F9" sqref="F9:I10"/>
    </sheetView>
  </sheetViews>
  <sheetFormatPr defaultColWidth="8.575" defaultRowHeight="12.75" customHeight="1" outlineLevelCol="3"/>
  <cols>
    <col min="1" max="4" width="35.575" customWidth="1"/>
  </cols>
  <sheetData>
    <row r="1" customHeight="1" spans="1:4">
      <c r="A1" s="1"/>
      <c r="B1" s="1"/>
      <c r="C1" s="1"/>
      <c r="D1" s="1"/>
    </row>
    <row r="2" ht="15" customHeight="1" spans="1:4">
      <c r="A2" s="42"/>
      <c r="B2" s="46"/>
      <c r="C2" s="46"/>
      <c r="D2" s="46" t="s">
        <v>144</v>
      </c>
    </row>
    <row r="3" ht="41.25" customHeight="1" spans="1:1">
      <c r="A3" s="41" t="str">
        <f>"2025"&amp;"年部门财政拨款收支预算总表"</f>
        <v>2025年部门财政拨款收支预算总表</v>
      </c>
    </row>
    <row r="4" ht="17.25" customHeight="1" spans="1:4">
      <c r="A4" s="44" t="s">
        <v>1</v>
      </c>
      <c r="B4" s="184"/>
      <c r="D4" s="46" t="s">
        <v>2</v>
      </c>
    </row>
    <row r="5" ht="17.25" customHeight="1" spans="1:4">
      <c r="A5" s="185" t="s">
        <v>3</v>
      </c>
      <c r="B5" s="186"/>
      <c r="C5" s="185" t="s">
        <v>4</v>
      </c>
      <c r="D5" s="186"/>
    </row>
    <row r="6" ht="18.75" customHeight="1" spans="1:4">
      <c r="A6" s="185" t="s">
        <v>5</v>
      </c>
      <c r="B6" s="185" t="s">
        <v>6</v>
      </c>
      <c r="C6" s="185" t="s">
        <v>7</v>
      </c>
      <c r="D6" s="185" t="s">
        <v>6</v>
      </c>
    </row>
    <row r="7" ht="16.5" customHeight="1" spans="1:4">
      <c r="A7" s="187" t="s">
        <v>145</v>
      </c>
      <c r="B7" s="81">
        <v>8438682.75</v>
      </c>
      <c r="C7" s="187" t="s">
        <v>146</v>
      </c>
      <c r="D7" s="81">
        <v>8438682.75</v>
      </c>
    </row>
    <row r="8" ht="16.5" customHeight="1" spans="1:4">
      <c r="A8" s="187" t="s">
        <v>147</v>
      </c>
      <c r="B8" s="81">
        <v>8438682.75</v>
      </c>
      <c r="C8" s="187" t="s">
        <v>148</v>
      </c>
      <c r="D8" s="81">
        <v>6918659.75</v>
      </c>
    </row>
    <row r="9" ht="16.5" customHeight="1" spans="1:4">
      <c r="A9" s="187" t="s">
        <v>149</v>
      </c>
      <c r="B9" s="81"/>
      <c r="C9" s="187" t="s">
        <v>150</v>
      </c>
      <c r="D9" s="81"/>
    </row>
    <row r="10" ht="16.5" customHeight="1" spans="1:4">
      <c r="A10" s="187" t="s">
        <v>151</v>
      </c>
      <c r="B10" s="81"/>
      <c r="C10" s="187" t="s">
        <v>152</v>
      </c>
      <c r="D10" s="81"/>
    </row>
    <row r="11" ht="16.5" customHeight="1" spans="1:4">
      <c r="A11" s="187" t="s">
        <v>153</v>
      </c>
      <c r="B11" s="81"/>
      <c r="C11" s="187" t="s">
        <v>154</v>
      </c>
      <c r="D11" s="81"/>
    </row>
    <row r="12" ht="16.5" customHeight="1" spans="1:4">
      <c r="A12" s="187" t="s">
        <v>147</v>
      </c>
      <c r="B12" s="81"/>
      <c r="C12" s="187" t="s">
        <v>155</v>
      </c>
      <c r="D12" s="81"/>
    </row>
    <row r="13" ht="16.5" customHeight="1" spans="1:4">
      <c r="A13" s="188" t="s">
        <v>149</v>
      </c>
      <c r="B13" s="81"/>
      <c r="C13" s="69" t="s">
        <v>156</v>
      </c>
      <c r="D13" s="81"/>
    </row>
    <row r="14" ht="16.5" customHeight="1" spans="1:4">
      <c r="A14" s="188" t="s">
        <v>151</v>
      </c>
      <c r="B14" s="81"/>
      <c r="C14" s="69" t="s">
        <v>157</v>
      </c>
      <c r="D14" s="81"/>
    </row>
    <row r="15" ht="16.5" customHeight="1" spans="1:4">
      <c r="A15" s="189"/>
      <c r="B15" s="81"/>
      <c r="C15" s="69" t="s">
        <v>158</v>
      </c>
      <c r="D15" s="81">
        <v>702800</v>
      </c>
    </row>
    <row r="16" ht="16.5" customHeight="1" spans="1:4">
      <c r="A16" s="189"/>
      <c r="B16" s="81"/>
      <c r="C16" s="69" t="s">
        <v>159</v>
      </c>
      <c r="D16" s="81">
        <v>386823</v>
      </c>
    </row>
    <row r="17" ht="16.5" customHeight="1" spans="1:4">
      <c r="A17" s="189"/>
      <c r="B17" s="81"/>
      <c r="C17" s="69" t="s">
        <v>160</v>
      </c>
      <c r="D17" s="81"/>
    </row>
    <row r="18" ht="16.5" customHeight="1" spans="1:4">
      <c r="A18" s="189"/>
      <c r="B18" s="81"/>
      <c r="C18" s="69" t="s">
        <v>161</v>
      </c>
      <c r="D18" s="81"/>
    </row>
    <row r="19" ht="16.5" customHeight="1" spans="1:4">
      <c r="A19" s="189"/>
      <c r="B19" s="81"/>
      <c r="C19" s="69" t="s">
        <v>162</v>
      </c>
      <c r="D19" s="81"/>
    </row>
    <row r="20" ht="16.5" customHeight="1" spans="1:4">
      <c r="A20" s="189"/>
      <c r="B20" s="81"/>
      <c r="C20" s="69" t="s">
        <v>163</v>
      </c>
      <c r="D20" s="81"/>
    </row>
    <row r="21" ht="16.5" customHeight="1" spans="1:4">
      <c r="A21" s="189"/>
      <c r="B21" s="81"/>
      <c r="C21" s="69" t="s">
        <v>164</v>
      </c>
      <c r="D21" s="81"/>
    </row>
    <row r="22" ht="16.5" customHeight="1" spans="1:4">
      <c r="A22" s="189"/>
      <c r="B22" s="81"/>
      <c r="C22" s="69" t="s">
        <v>165</v>
      </c>
      <c r="D22" s="81">
        <v>50000</v>
      </c>
    </row>
    <row r="23" ht="16.5" customHeight="1" spans="1:4">
      <c r="A23" s="189"/>
      <c r="B23" s="81"/>
      <c r="C23" s="69" t="s">
        <v>166</v>
      </c>
      <c r="D23" s="81"/>
    </row>
    <row r="24" ht="16.5" customHeight="1" spans="1:4">
      <c r="A24" s="189"/>
      <c r="B24" s="81"/>
      <c r="C24" s="69" t="s">
        <v>167</v>
      </c>
      <c r="D24" s="81"/>
    </row>
    <row r="25" ht="16.5" customHeight="1" spans="1:4">
      <c r="A25" s="189"/>
      <c r="B25" s="81"/>
      <c r="C25" s="69" t="s">
        <v>168</v>
      </c>
      <c r="D25" s="81"/>
    </row>
    <row r="26" ht="16.5" customHeight="1" spans="1:4">
      <c r="A26" s="189"/>
      <c r="B26" s="81"/>
      <c r="C26" s="69" t="s">
        <v>169</v>
      </c>
      <c r="D26" s="81">
        <v>380400</v>
      </c>
    </row>
    <row r="27" ht="16.5" customHeight="1" spans="1:4">
      <c r="A27" s="189"/>
      <c r="B27" s="81"/>
      <c r="C27" s="69" t="s">
        <v>170</v>
      </c>
      <c r="D27" s="81"/>
    </row>
    <row r="28" ht="16.5" customHeight="1" spans="1:4">
      <c r="A28" s="189"/>
      <c r="B28" s="81"/>
      <c r="C28" s="69" t="s">
        <v>171</v>
      </c>
      <c r="D28" s="81"/>
    </row>
    <row r="29" ht="16.5" customHeight="1" spans="1:4">
      <c r="A29" s="189"/>
      <c r="B29" s="81"/>
      <c r="C29" s="69" t="s">
        <v>172</v>
      </c>
      <c r="D29" s="81"/>
    </row>
    <row r="30" ht="16.5" customHeight="1" spans="1:4">
      <c r="A30" s="189"/>
      <c r="B30" s="81"/>
      <c r="C30" s="69" t="s">
        <v>173</v>
      </c>
      <c r="D30" s="81"/>
    </row>
    <row r="31" ht="16.5" customHeight="1" spans="1:4">
      <c r="A31" s="189"/>
      <c r="B31" s="81"/>
      <c r="C31" s="69" t="s">
        <v>174</v>
      </c>
      <c r="D31" s="81"/>
    </row>
    <row r="32" ht="16.5" customHeight="1" spans="1:4">
      <c r="A32" s="189"/>
      <c r="B32" s="81"/>
      <c r="C32" s="188" t="s">
        <v>175</v>
      </c>
      <c r="D32" s="81"/>
    </row>
    <row r="33" ht="16.5" customHeight="1" spans="1:4">
      <c r="A33" s="189"/>
      <c r="B33" s="81"/>
      <c r="C33" s="188" t="s">
        <v>176</v>
      </c>
      <c r="D33" s="81"/>
    </row>
    <row r="34" ht="16.5" customHeight="1" spans="1:4">
      <c r="A34" s="189"/>
      <c r="B34" s="81"/>
      <c r="C34" s="30" t="s">
        <v>177</v>
      </c>
      <c r="D34" s="81"/>
    </row>
    <row r="35" ht="15" customHeight="1" spans="1:4">
      <c r="A35" s="190" t="s">
        <v>51</v>
      </c>
      <c r="B35" s="191">
        <v>8438682.75</v>
      </c>
      <c r="C35" s="190" t="s">
        <v>52</v>
      </c>
      <c r="D35" s="191">
        <v>8438682.75</v>
      </c>
    </row>
  </sheetData>
  <mergeCells count="4">
    <mergeCell ref="A3:D3"/>
    <mergeCell ref="A4:B4"/>
    <mergeCell ref="A5:B5"/>
    <mergeCell ref="C5:D5"/>
  </mergeCells>
  <printOptions horizontalCentered="1"/>
  <pageMargins left="0.96" right="0.96" top="0.72" bottom="0.72" header="0" footer="0"/>
  <pageSetup paperSize="9" orientation="landscape"/>
  <headerFooter>
    <oddFooter>&amp;C第&amp;P页，共&amp;N页&amp;R&amp;N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31"/>
  <sheetViews>
    <sheetView showZeros="0" workbookViewId="0">
      <pane ySplit="1" topLeftCell="A2" activePane="bottomLeft" state="frozen"/>
      <selection/>
      <selection pane="bottomLeft" activeCell="F31" sqref="F31"/>
    </sheetView>
  </sheetViews>
  <sheetFormatPr defaultColWidth="9.14166666666667" defaultRowHeight="14.25" customHeight="1" outlineLevelCol="6"/>
  <cols>
    <col min="1" max="1" width="20.1416666666667" customWidth="1"/>
    <col min="2" max="2" width="44" customWidth="1"/>
    <col min="3" max="7" width="24.1416666666667" customWidth="1"/>
  </cols>
  <sheetData>
    <row r="1" customHeight="1" spans="1:7">
      <c r="A1" s="1"/>
      <c r="B1" s="1"/>
      <c r="C1" s="1"/>
      <c r="D1" s="1"/>
      <c r="E1" s="1"/>
      <c r="F1" s="1"/>
      <c r="G1" s="1"/>
    </row>
    <row r="2" customHeight="1" spans="4:7">
      <c r="D2" s="151"/>
      <c r="F2" s="72"/>
      <c r="G2" s="158" t="s">
        <v>178</v>
      </c>
    </row>
    <row r="3" ht="41.25" customHeight="1" spans="1:7">
      <c r="A3" s="127" t="str">
        <f>"2025"&amp;"年一般公共预算支出预算表（按功能科目分类）"</f>
        <v>2025年一般公共预算支出预算表（按功能科目分类）</v>
      </c>
      <c r="B3" s="127"/>
      <c r="C3" s="127"/>
      <c r="D3" s="127"/>
      <c r="E3" s="127"/>
      <c r="F3" s="127"/>
      <c r="G3" s="127"/>
    </row>
    <row r="4" ht="18" customHeight="1" spans="1:7">
      <c r="A4" s="109" t="s">
        <v>1</v>
      </c>
      <c r="B4" s="176"/>
      <c r="F4" s="124"/>
      <c r="G4" s="158" t="s">
        <v>2</v>
      </c>
    </row>
    <row r="5" ht="20.25" customHeight="1" spans="1:7">
      <c r="A5" s="177" t="s">
        <v>179</v>
      </c>
      <c r="B5" s="178"/>
      <c r="C5" s="128" t="s">
        <v>56</v>
      </c>
      <c r="D5" s="161" t="s">
        <v>78</v>
      </c>
      <c r="E5" s="12"/>
      <c r="F5" s="13"/>
      <c r="G5" s="154" t="s">
        <v>79</v>
      </c>
    </row>
    <row r="6" ht="20.25" customHeight="1" spans="1:7">
      <c r="A6" s="179" t="s">
        <v>75</v>
      </c>
      <c r="B6" s="179" t="s">
        <v>76</v>
      </c>
      <c r="C6" s="19"/>
      <c r="D6" s="133" t="s">
        <v>58</v>
      </c>
      <c r="E6" s="133" t="s">
        <v>180</v>
      </c>
      <c r="F6" s="133" t="s">
        <v>181</v>
      </c>
      <c r="G6" s="156"/>
    </row>
    <row r="7" ht="15" customHeight="1" spans="1:7">
      <c r="A7" s="60" t="s">
        <v>85</v>
      </c>
      <c r="B7" s="60" t="s">
        <v>86</v>
      </c>
      <c r="C7" s="60" t="s">
        <v>87</v>
      </c>
      <c r="D7" s="60" t="s">
        <v>88</v>
      </c>
      <c r="E7" s="60" t="s">
        <v>89</v>
      </c>
      <c r="F7" s="60" t="s">
        <v>90</v>
      </c>
      <c r="G7" s="60" t="s">
        <v>91</v>
      </c>
    </row>
    <row r="8" ht="13.5" spans="1:7">
      <c r="A8" s="57" t="s">
        <v>100</v>
      </c>
      <c r="B8" s="57" t="s">
        <v>101</v>
      </c>
      <c r="C8" s="180">
        <v>6918659.75</v>
      </c>
      <c r="D8" s="157">
        <v>3922324</v>
      </c>
      <c r="E8" s="157">
        <v>3553403</v>
      </c>
      <c r="F8" s="157">
        <v>368921</v>
      </c>
      <c r="G8" s="157">
        <v>2996335.75</v>
      </c>
    </row>
    <row r="9" ht="13.5" spans="1:7">
      <c r="A9" s="181" t="s">
        <v>102</v>
      </c>
      <c r="B9" s="181" t="s">
        <v>103</v>
      </c>
      <c r="C9" s="180">
        <v>4042324</v>
      </c>
      <c r="D9" s="157">
        <v>3922324</v>
      </c>
      <c r="E9" s="157">
        <v>3553403</v>
      </c>
      <c r="F9" s="157">
        <v>368921</v>
      </c>
      <c r="G9" s="157">
        <v>120000</v>
      </c>
    </row>
    <row r="10" ht="13.5" spans="1:7">
      <c r="A10" s="182" t="s">
        <v>104</v>
      </c>
      <c r="B10" s="182" t="s">
        <v>105</v>
      </c>
      <c r="C10" s="180">
        <v>3912724</v>
      </c>
      <c r="D10" s="157">
        <v>3792724</v>
      </c>
      <c r="E10" s="157">
        <v>3423803</v>
      </c>
      <c r="F10" s="157">
        <v>368921</v>
      </c>
      <c r="G10" s="157">
        <v>120000</v>
      </c>
    </row>
    <row r="11" ht="13.5" spans="1:7">
      <c r="A11" s="182" t="s">
        <v>106</v>
      </c>
      <c r="B11" s="182" t="s">
        <v>107</v>
      </c>
      <c r="C11" s="180">
        <v>129600</v>
      </c>
      <c r="D11" s="157">
        <v>129600</v>
      </c>
      <c r="E11" s="157">
        <v>129600</v>
      </c>
      <c r="F11" s="157"/>
      <c r="G11" s="157"/>
    </row>
    <row r="12" ht="13.5" spans="1:7">
      <c r="A12" s="181" t="s">
        <v>108</v>
      </c>
      <c r="B12" s="181" t="s">
        <v>109</v>
      </c>
      <c r="C12" s="180">
        <v>2876335.75</v>
      </c>
      <c r="D12" s="157"/>
      <c r="E12" s="157"/>
      <c r="F12" s="157"/>
      <c r="G12" s="157">
        <v>2876335.75</v>
      </c>
    </row>
    <row r="13" ht="13.5" spans="1:7">
      <c r="A13" s="182" t="s">
        <v>110</v>
      </c>
      <c r="B13" s="182" t="s">
        <v>111</v>
      </c>
      <c r="C13" s="180">
        <v>944404.75</v>
      </c>
      <c r="D13" s="157"/>
      <c r="E13" s="157"/>
      <c r="F13" s="157"/>
      <c r="G13" s="157">
        <v>944404.75</v>
      </c>
    </row>
    <row r="14" ht="13.5" spans="1:7">
      <c r="A14" s="182" t="s">
        <v>112</v>
      </c>
      <c r="B14" s="182" t="s">
        <v>113</v>
      </c>
      <c r="C14" s="180">
        <v>1931931</v>
      </c>
      <c r="D14" s="157"/>
      <c r="E14" s="157"/>
      <c r="F14" s="157"/>
      <c r="G14" s="157">
        <v>1931931</v>
      </c>
    </row>
    <row r="15" ht="13.5" spans="1:7">
      <c r="A15" s="57" t="s">
        <v>114</v>
      </c>
      <c r="B15" s="57" t="s">
        <v>115</v>
      </c>
      <c r="C15" s="180">
        <v>702800</v>
      </c>
      <c r="D15" s="157">
        <v>702800</v>
      </c>
      <c r="E15" s="157">
        <v>681200</v>
      </c>
      <c r="F15" s="157">
        <v>21600</v>
      </c>
      <c r="G15" s="157"/>
    </row>
    <row r="16" ht="13.5" spans="1:7">
      <c r="A16" s="181" t="s">
        <v>116</v>
      </c>
      <c r="B16" s="181" t="s">
        <v>117</v>
      </c>
      <c r="C16" s="180">
        <v>702800</v>
      </c>
      <c r="D16" s="157">
        <v>702800</v>
      </c>
      <c r="E16" s="157">
        <v>681200</v>
      </c>
      <c r="F16" s="157">
        <v>21600</v>
      </c>
      <c r="G16" s="157"/>
    </row>
    <row r="17" ht="13.5" spans="1:7">
      <c r="A17" s="182" t="s">
        <v>118</v>
      </c>
      <c r="B17" s="182" t="s">
        <v>119</v>
      </c>
      <c r="C17" s="180">
        <v>172800</v>
      </c>
      <c r="D17" s="157">
        <v>172800</v>
      </c>
      <c r="E17" s="157">
        <v>151200</v>
      </c>
      <c r="F17" s="157">
        <v>21600</v>
      </c>
      <c r="G17" s="157"/>
    </row>
    <row r="18" ht="13.5" spans="1:7">
      <c r="A18" s="182" t="s">
        <v>120</v>
      </c>
      <c r="B18" s="182" t="s">
        <v>121</v>
      </c>
      <c r="C18" s="180">
        <v>430000</v>
      </c>
      <c r="D18" s="157">
        <v>430000</v>
      </c>
      <c r="E18" s="157">
        <v>430000</v>
      </c>
      <c r="F18" s="157"/>
      <c r="G18" s="157"/>
    </row>
    <row r="19" ht="13.5" spans="1:7">
      <c r="A19" s="182" t="s">
        <v>122</v>
      </c>
      <c r="B19" s="182" t="s">
        <v>123</v>
      </c>
      <c r="C19" s="180">
        <v>100000</v>
      </c>
      <c r="D19" s="157">
        <v>100000</v>
      </c>
      <c r="E19" s="157">
        <v>100000</v>
      </c>
      <c r="F19" s="157"/>
      <c r="G19" s="157"/>
    </row>
    <row r="20" ht="13.5" spans="1:7">
      <c r="A20" s="57" t="s">
        <v>124</v>
      </c>
      <c r="B20" s="57" t="s">
        <v>125</v>
      </c>
      <c r="C20" s="180">
        <v>386823</v>
      </c>
      <c r="D20" s="157">
        <v>386823</v>
      </c>
      <c r="E20" s="157">
        <v>386823</v>
      </c>
      <c r="F20" s="157"/>
      <c r="G20" s="157"/>
    </row>
    <row r="21" ht="13.5" spans="1:7">
      <c r="A21" s="181" t="s">
        <v>126</v>
      </c>
      <c r="B21" s="181" t="s">
        <v>127</v>
      </c>
      <c r="C21" s="180">
        <v>386823</v>
      </c>
      <c r="D21" s="157">
        <v>386823</v>
      </c>
      <c r="E21" s="157">
        <v>386823</v>
      </c>
      <c r="F21" s="157"/>
      <c r="G21" s="157"/>
    </row>
    <row r="22" ht="13.5" spans="1:7">
      <c r="A22" s="182" t="s">
        <v>128</v>
      </c>
      <c r="B22" s="182" t="s">
        <v>129</v>
      </c>
      <c r="C22" s="180">
        <v>222823</v>
      </c>
      <c r="D22" s="157">
        <v>222823</v>
      </c>
      <c r="E22" s="157">
        <v>222823</v>
      </c>
      <c r="F22" s="157"/>
      <c r="G22" s="157"/>
    </row>
    <row r="23" ht="13.5" spans="1:7">
      <c r="A23" s="182" t="s">
        <v>130</v>
      </c>
      <c r="B23" s="182" t="s">
        <v>131</v>
      </c>
      <c r="C23" s="180">
        <v>144000</v>
      </c>
      <c r="D23" s="157">
        <v>144000</v>
      </c>
      <c r="E23" s="157">
        <v>144000</v>
      </c>
      <c r="F23" s="157"/>
      <c r="G23" s="157"/>
    </row>
    <row r="24" ht="13.5" spans="1:7">
      <c r="A24" s="182" t="s">
        <v>132</v>
      </c>
      <c r="B24" s="182" t="s">
        <v>133</v>
      </c>
      <c r="C24" s="180">
        <v>20000</v>
      </c>
      <c r="D24" s="157">
        <v>20000</v>
      </c>
      <c r="E24" s="157">
        <v>20000</v>
      </c>
      <c r="F24" s="157"/>
      <c r="G24" s="157"/>
    </row>
    <row r="25" ht="13.5" spans="1:7">
      <c r="A25" s="57" t="s">
        <v>134</v>
      </c>
      <c r="B25" s="57" t="s">
        <v>135</v>
      </c>
      <c r="C25" s="180">
        <v>50000</v>
      </c>
      <c r="D25" s="157"/>
      <c r="E25" s="157"/>
      <c r="F25" s="157"/>
      <c r="G25" s="157">
        <v>50000</v>
      </c>
    </row>
    <row r="26" ht="13.5" spans="1:7">
      <c r="A26" s="181" t="s">
        <v>136</v>
      </c>
      <c r="B26" s="181" t="s">
        <v>137</v>
      </c>
      <c r="C26" s="180">
        <v>50000</v>
      </c>
      <c r="D26" s="157"/>
      <c r="E26" s="157"/>
      <c r="F26" s="157"/>
      <c r="G26" s="157">
        <v>50000</v>
      </c>
    </row>
    <row r="27" ht="13.5" spans="1:7">
      <c r="A27" s="182">
        <v>2169999</v>
      </c>
      <c r="B27" s="182" t="s">
        <v>137</v>
      </c>
      <c r="C27" s="180">
        <v>50000</v>
      </c>
      <c r="D27" s="157"/>
      <c r="E27" s="157"/>
      <c r="F27" s="157"/>
      <c r="G27" s="157">
        <v>50000</v>
      </c>
    </row>
    <row r="28" ht="13.5" spans="1:7">
      <c r="A28" s="57" t="s">
        <v>138</v>
      </c>
      <c r="B28" s="57" t="s">
        <v>139</v>
      </c>
      <c r="C28" s="180">
        <v>380400</v>
      </c>
      <c r="D28" s="157">
        <v>380400</v>
      </c>
      <c r="E28" s="157">
        <v>380400</v>
      </c>
      <c r="F28" s="157"/>
      <c r="G28" s="157"/>
    </row>
    <row r="29" ht="13.5" spans="1:7">
      <c r="A29" s="181" t="s">
        <v>140</v>
      </c>
      <c r="B29" s="181" t="s">
        <v>141</v>
      </c>
      <c r="C29" s="180">
        <v>380400</v>
      </c>
      <c r="D29" s="157">
        <v>380400</v>
      </c>
      <c r="E29" s="157">
        <v>380400</v>
      </c>
      <c r="F29" s="157"/>
      <c r="G29" s="157"/>
    </row>
    <row r="30" ht="13.5" spans="1:7">
      <c r="A30" s="182" t="s">
        <v>142</v>
      </c>
      <c r="B30" s="182" t="s">
        <v>143</v>
      </c>
      <c r="C30" s="180">
        <v>380400</v>
      </c>
      <c r="D30" s="157">
        <v>380400</v>
      </c>
      <c r="E30" s="157">
        <v>380400</v>
      </c>
      <c r="F30" s="157"/>
      <c r="G30" s="157"/>
    </row>
    <row r="31" ht="18" customHeight="1" spans="1:7">
      <c r="A31" s="80" t="s">
        <v>182</v>
      </c>
      <c r="B31" s="183" t="s">
        <v>182</v>
      </c>
      <c r="C31" s="157">
        <v>8438682.75</v>
      </c>
      <c r="D31" s="157">
        <v>5392347</v>
      </c>
      <c r="E31" s="157">
        <v>5001826</v>
      </c>
      <c r="F31" s="157">
        <v>390521</v>
      </c>
      <c r="G31" s="157">
        <v>3046335.75</v>
      </c>
    </row>
  </sheetData>
  <mergeCells count="6">
    <mergeCell ref="A3:G3"/>
    <mergeCell ref="A5:B5"/>
    <mergeCell ref="D5:F5"/>
    <mergeCell ref="A31:B31"/>
    <mergeCell ref="C5:C6"/>
    <mergeCell ref="G5:G6"/>
  </mergeCells>
  <printOptions horizontalCentered="1"/>
  <pageMargins left="0.37" right="0.37" top="0.56" bottom="0.56" header="0.48" footer="0.48"/>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9"/>
  <sheetViews>
    <sheetView showZeros="0" workbookViewId="0">
      <pane ySplit="1" topLeftCell="A2" activePane="bottomLeft" state="frozen"/>
      <selection/>
      <selection pane="bottomLeft" activeCell="A9" sqref="$A9:$XFD9"/>
    </sheetView>
  </sheetViews>
  <sheetFormatPr defaultColWidth="10.425" defaultRowHeight="14.25" customHeight="1" outlineLevelCol="5"/>
  <cols>
    <col min="1" max="6" width="28.1416666666667" customWidth="1"/>
  </cols>
  <sheetData>
    <row r="1" customHeight="1" spans="1:6">
      <c r="A1" s="1"/>
      <c r="B1" s="1"/>
      <c r="C1" s="1"/>
      <c r="D1" s="1"/>
      <c r="E1" s="1"/>
      <c r="F1" s="1"/>
    </row>
    <row r="2" customHeight="1" spans="1:6">
      <c r="A2" s="43"/>
      <c r="B2" s="43"/>
      <c r="C2" s="43"/>
      <c r="D2" s="43"/>
      <c r="E2" s="42"/>
      <c r="F2" s="172" t="s">
        <v>183</v>
      </c>
    </row>
    <row r="3" ht="41.25" customHeight="1" spans="1:6">
      <c r="A3" s="173" t="str">
        <f>"2025"&amp;"年一般公共预算“三公”经费支出预算表"</f>
        <v>2025年一般公共预算“三公”经费支出预算表</v>
      </c>
      <c r="B3" s="43"/>
      <c r="C3" s="43"/>
      <c r="D3" s="43"/>
      <c r="E3" s="42"/>
      <c r="F3" s="43"/>
    </row>
    <row r="4" customHeight="1" spans="1:6">
      <c r="A4" s="118" t="s">
        <v>1</v>
      </c>
      <c r="B4" s="174"/>
      <c r="D4" s="43"/>
      <c r="E4" s="42"/>
      <c r="F4" s="64" t="s">
        <v>2</v>
      </c>
    </row>
    <row r="5" ht="27" customHeight="1" spans="1:6">
      <c r="A5" s="47" t="s">
        <v>184</v>
      </c>
      <c r="B5" s="47" t="s">
        <v>185</v>
      </c>
      <c r="C5" s="49" t="s">
        <v>186</v>
      </c>
      <c r="D5" s="47"/>
      <c r="E5" s="48"/>
      <c r="F5" s="47" t="s">
        <v>187</v>
      </c>
    </row>
    <row r="6" ht="28.5" customHeight="1" spans="1:6">
      <c r="A6" s="175"/>
      <c r="B6" s="51"/>
      <c r="C6" s="48" t="s">
        <v>58</v>
      </c>
      <c r="D6" s="48" t="s">
        <v>188</v>
      </c>
      <c r="E6" s="48" t="s">
        <v>189</v>
      </c>
      <c r="F6" s="50"/>
    </row>
    <row r="7" ht="17.25" customHeight="1" spans="1:6">
      <c r="A7" s="56" t="s">
        <v>85</v>
      </c>
      <c r="B7" s="56" t="s">
        <v>86</v>
      </c>
      <c r="C7" s="56" t="s">
        <v>87</v>
      </c>
      <c r="D7" s="56" t="s">
        <v>88</v>
      </c>
      <c r="E7" s="56" t="s">
        <v>89</v>
      </c>
      <c r="F7" s="56" t="s">
        <v>90</v>
      </c>
    </row>
    <row r="8" ht="17.25" customHeight="1" spans="1:6">
      <c r="A8" s="81"/>
      <c r="B8" s="81"/>
      <c r="C8" s="81"/>
      <c r="D8" s="81"/>
      <c r="E8" s="81"/>
      <c r="F8" s="81"/>
    </row>
    <row r="9" customHeight="1" spans="1:1">
      <c r="A9" t="s">
        <v>190</v>
      </c>
    </row>
  </sheetData>
  <mergeCells count="6">
    <mergeCell ref="A3:F3"/>
    <mergeCell ref="A4:B4"/>
    <mergeCell ref="C5:E5"/>
    <mergeCell ref="A5:A6"/>
    <mergeCell ref="B5:B6"/>
    <mergeCell ref="F5:F6"/>
  </mergeCells>
  <pageMargins left="0.67" right="0.67" top="0.72" bottom="0.72" header="0.28" footer="0.28"/>
  <pageSetup paperSize="9" fitToWidth="0" fitToHeight="0"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54"/>
  <sheetViews>
    <sheetView showZeros="0" workbookViewId="0">
      <pane ySplit="1" topLeftCell="A3" activePane="bottomLeft" state="frozen"/>
      <selection/>
      <selection pane="bottomLeft" activeCell="A10" sqref="A10"/>
    </sheetView>
  </sheetViews>
  <sheetFormatPr defaultColWidth="9.14166666666667" defaultRowHeight="14.25" customHeight="1"/>
  <cols>
    <col min="1" max="1" width="32.85" customWidth="1"/>
    <col min="2" max="2" width="20.7083333333333" customWidth="1"/>
    <col min="3" max="3" width="31.2833333333333" customWidth="1"/>
    <col min="4" max="4" width="10.1416666666667" customWidth="1"/>
    <col min="5" max="5" width="17.575" customWidth="1"/>
    <col min="6" max="6" width="10.2833333333333" customWidth="1"/>
    <col min="7" max="7" width="23" customWidth="1"/>
    <col min="8" max="23" width="18.7083333333333"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3.5" customHeight="1" spans="1:23">
      <c r="A2" s="151"/>
      <c r="B2" s="159"/>
      <c r="D2" s="160"/>
      <c r="E2" s="160"/>
      <c r="F2" s="160"/>
      <c r="G2" s="160"/>
      <c r="H2" s="83"/>
      <c r="I2" s="83"/>
      <c r="J2" s="83"/>
      <c r="K2" s="83"/>
      <c r="L2" s="83"/>
      <c r="M2" s="83"/>
      <c r="Q2" s="83"/>
      <c r="U2" s="159"/>
      <c r="W2" s="3" t="s">
        <v>191</v>
      </c>
    </row>
    <row r="3" ht="45.75" customHeight="1" spans="1:23">
      <c r="A3" s="4"/>
      <c r="B3" s="66"/>
      <c r="C3" s="66"/>
      <c r="D3" s="66"/>
      <c r="E3" s="66"/>
      <c r="F3" s="66"/>
      <c r="G3" s="66"/>
      <c r="H3" s="66"/>
      <c r="I3" s="66"/>
      <c r="J3" s="66"/>
      <c r="K3" s="66"/>
      <c r="L3" s="66"/>
      <c r="M3" s="66"/>
      <c r="N3" s="4"/>
      <c r="O3" s="4"/>
      <c r="P3" s="4"/>
      <c r="Q3" s="66"/>
      <c r="R3" s="66"/>
      <c r="S3" s="66"/>
      <c r="T3" s="66"/>
      <c r="U3" s="66"/>
      <c r="V3" s="66"/>
      <c r="W3" s="66"/>
    </row>
    <row r="4" ht="18.75" customHeight="1" spans="1:23">
      <c r="A4" s="109" t="s">
        <v>1</v>
      </c>
      <c r="B4" s="110"/>
      <c r="C4" s="110"/>
      <c r="D4" s="110"/>
      <c r="E4" s="110"/>
      <c r="F4" s="110"/>
      <c r="G4" s="110"/>
      <c r="H4" s="110"/>
      <c r="I4" s="85"/>
      <c r="J4" s="85"/>
      <c r="K4" s="85"/>
      <c r="L4" s="85"/>
      <c r="M4" s="85"/>
      <c r="N4" s="7"/>
      <c r="O4" s="7"/>
      <c r="P4" s="7"/>
      <c r="Q4" s="85"/>
      <c r="U4" s="159"/>
      <c r="W4" s="3" t="s">
        <v>2</v>
      </c>
    </row>
    <row r="5" ht="18" customHeight="1" spans="1:23">
      <c r="A5" s="9" t="s">
        <v>192</v>
      </c>
      <c r="B5" s="9" t="s">
        <v>193</v>
      </c>
      <c r="C5" s="9" t="s">
        <v>194</v>
      </c>
      <c r="D5" s="9" t="s">
        <v>195</v>
      </c>
      <c r="E5" s="9" t="s">
        <v>196</v>
      </c>
      <c r="F5" s="9" t="s">
        <v>197</v>
      </c>
      <c r="G5" s="9" t="s">
        <v>198</v>
      </c>
      <c r="H5" s="161" t="s">
        <v>199</v>
      </c>
      <c r="I5" s="106" t="s">
        <v>199</v>
      </c>
      <c r="J5" s="106"/>
      <c r="K5" s="106"/>
      <c r="L5" s="106"/>
      <c r="M5" s="106"/>
      <c r="N5" s="12"/>
      <c r="O5" s="12"/>
      <c r="P5" s="12"/>
      <c r="Q5" s="98" t="s">
        <v>62</v>
      </c>
      <c r="R5" s="106" t="s">
        <v>63</v>
      </c>
      <c r="S5" s="106"/>
      <c r="T5" s="106"/>
      <c r="U5" s="106"/>
      <c r="V5" s="106"/>
      <c r="W5" s="77"/>
    </row>
    <row r="6" ht="18" customHeight="1" spans="1:23">
      <c r="A6" s="29"/>
      <c r="B6" s="130"/>
      <c r="C6" s="14"/>
      <c r="D6" s="14"/>
      <c r="E6" s="14"/>
      <c r="F6" s="14"/>
      <c r="G6" s="14"/>
      <c r="H6" s="128" t="s">
        <v>200</v>
      </c>
      <c r="I6" s="161" t="s">
        <v>59</v>
      </c>
      <c r="J6" s="106"/>
      <c r="K6" s="106"/>
      <c r="L6" s="106"/>
      <c r="M6" s="77"/>
      <c r="N6" s="11" t="s">
        <v>201</v>
      </c>
      <c r="O6" s="12"/>
      <c r="P6" s="13"/>
      <c r="Q6" s="9" t="s">
        <v>62</v>
      </c>
      <c r="R6" s="161" t="s">
        <v>63</v>
      </c>
      <c r="S6" s="98" t="s">
        <v>65</v>
      </c>
      <c r="T6" s="106" t="s">
        <v>63</v>
      </c>
      <c r="U6" s="98" t="s">
        <v>67</v>
      </c>
      <c r="V6" s="98" t="s">
        <v>68</v>
      </c>
      <c r="W6" s="171" t="s">
        <v>69</v>
      </c>
    </row>
    <row r="7" ht="19.5" customHeight="1" spans="1:23">
      <c r="A7" s="29"/>
      <c r="B7" s="29"/>
      <c r="C7" s="29"/>
      <c r="D7" s="29"/>
      <c r="E7" s="29"/>
      <c r="F7" s="29"/>
      <c r="G7" s="29"/>
      <c r="H7" s="29"/>
      <c r="I7" s="169" t="s">
        <v>202</v>
      </c>
      <c r="J7" s="9" t="s">
        <v>203</v>
      </c>
      <c r="K7" s="9" t="s">
        <v>204</v>
      </c>
      <c r="L7" s="9" t="s">
        <v>205</v>
      </c>
      <c r="M7" s="9" t="s">
        <v>206</v>
      </c>
      <c r="N7" s="9" t="s">
        <v>59</v>
      </c>
      <c r="O7" s="9" t="s">
        <v>60</v>
      </c>
      <c r="P7" s="9" t="s">
        <v>61</v>
      </c>
      <c r="Q7" s="29"/>
      <c r="R7" s="9" t="s">
        <v>58</v>
      </c>
      <c r="S7" s="9" t="s">
        <v>65</v>
      </c>
      <c r="T7" s="9" t="s">
        <v>207</v>
      </c>
      <c r="U7" s="9" t="s">
        <v>67</v>
      </c>
      <c r="V7" s="9" t="s">
        <v>68</v>
      </c>
      <c r="W7" s="9" t="s">
        <v>69</v>
      </c>
    </row>
    <row r="8" ht="37.5" customHeight="1" spans="1:23">
      <c r="A8" s="19"/>
      <c r="B8" s="162"/>
      <c r="C8" s="162"/>
      <c r="D8" s="162"/>
      <c r="E8" s="162"/>
      <c r="F8" s="162"/>
      <c r="G8" s="162"/>
      <c r="H8" s="162"/>
      <c r="I8" s="170" t="s">
        <v>58</v>
      </c>
      <c r="J8" s="17" t="s">
        <v>208</v>
      </c>
      <c r="K8" s="17" t="s">
        <v>204</v>
      </c>
      <c r="L8" s="17" t="s">
        <v>205</v>
      </c>
      <c r="M8" s="17" t="s">
        <v>206</v>
      </c>
      <c r="N8" s="17" t="s">
        <v>204</v>
      </c>
      <c r="O8" s="17" t="s">
        <v>205</v>
      </c>
      <c r="P8" s="17" t="s">
        <v>206</v>
      </c>
      <c r="Q8" s="17" t="s">
        <v>62</v>
      </c>
      <c r="R8" s="17" t="s">
        <v>58</v>
      </c>
      <c r="S8" s="17" t="s">
        <v>65</v>
      </c>
      <c r="T8" s="17" t="s">
        <v>207</v>
      </c>
      <c r="U8" s="17" t="s">
        <v>67</v>
      </c>
      <c r="V8" s="17" t="s">
        <v>68</v>
      </c>
      <c r="W8" s="17" t="s">
        <v>69</v>
      </c>
    </row>
    <row r="9" customHeight="1" spans="1:23">
      <c r="A9" s="36">
        <v>2</v>
      </c>
      <c r="B9" s="36">
        <v>3</v>
      </c>
      <c r="C9" s="36">
        <v>4</v>
      </c>
      <c r="D9" s="36">
        <v>5</v>
      </c>
      <c r="E9" s="36">
        <v>6</v>
      </c>
      <c r="F9" s="36">
        <v>7</v>
      </c>
      <c r="G9" s="36">
        <v>8</v>
      </c>
      <c r="H9" s="36">
        <v>9</v>
      </c>
      <c r="I9" s="36">
        <v>10</v>
      </c>
      <c r="J9" s="36">
        <v>11</v>
      </c>
      <c r="K9" s="36">
        <v>12</v>
      </c>
      <c r="L9" s="36">
        <v>13</v>
      </c>
      <c r="M9" s="36">
        <v>14</v>
      </c>
      <c r="N9" s="36">
        <v>15</v>
      </c>
      <c r="O9" s="36">
        <v>16</v>
      </c>
      <c r="P9" s="36">
        <v>17</v>
      </c>
      <c r="Q9" s="36">
        <v>18</v>
      </c>
      <c r="R9" s="36">
        <v>19</v>
      </c>
      <c r="S9" s="36">
        <v>20</v>
      </c>
      <c r="T9" s="36">
        <v>21</v>
      </c>
      <c r="U9" s="36">
        <v>22</v>
      </c>
      <c r="V9" s="36">
        <v>23</v>
      </c>
      <c r="W9" s="36">
        <v>24</v>
      </c>
    </row>
    <row r="10" customHeight="1" spans="1:23">
      <c r="A10" s="163" t="s">
        <v>71</v>
      </c>
      <c r="B10" s="219" t="s">
        <v>209</v>
      </c>
      <c r="C10" s="164" t="s">
        <v>210</v>
      </c>
      <c r="D10" s="164" t="s">
        <v>104</v>
      </c>
      <c r="E10" s="164" t="s">
        <v>105</v>
      </c>
      <c r="F10" s="164" t="s">
        <v>211</v>
      </c>
      <c r="G10" s="164" t="s">
        <v>212</v>
      </c>
      <c r="H10" s="165">
        <v>157200</v>
      </c>
      <c r="I10" s="165">
        <v>157200</v>
      </c>
      <c r="J10" s="36"/>
      <c r="K10" s="36"/>
      <c r="L10" s="165">
        <v>157200</v>
      </c>
      <c r="M10" s="36"/>
      <c r="N10" s="36"/>
      <c r="O10" s="36"/>
      <c r="P10" s="36"/>
      <c r="Q10" s="36"/>
      <c r="R10" s="36"/>
      <c r="S10" s="36"/>
      <c r="T10" s="36"/>
      <c r="U10" s="36"/>
      <c r="V10" s="36"/>
      <c r="W10" s="36"/>
    </row>
    <row r="11" customHeight="1" spans="1:23">
      <c r="A11" s="163" t="s">
        <v>71</v>
      </c>
      <c r="B11" s="219" t="s">
        <v>213</v>
      </c>
      <c r="C11" s="164" t="s">
        <v>214</v>
      </c>
      <c r="D11" s="164" t="s">
        <v>106</v>
      </c>
      <c r="E11" s="164" t="s">
        <v>107</v>
      </c>
      <c r="F11" s="164" t="s">
        <v>215</v>
      </c>
      <c r="G11" s="164" t="s">
        <v>216</v>
      </c>
      <c r="H11" s="165">
        <v>129600</v>
      </c>
      <c r="I11" s="165">
        <v>129600</v>
      </c>
      <c r="J11" s="36"/>
      <c r="K11" s="36"/>
      <c r="L11" s="165">
        <v>129600</v>
      </c>
      <c r="M11" s="36"/>
      <c r="N11" s="36"/>
      <c r="O11" s="36"/>
      <c r="P11" s="36"/>
      <c r="Q11" s="36"/>
      <c r="R11" s="36"/>
      <c r="S11" s="36"/>
      <c r="T11" s="36"/>
      <c r="U11" s="36"/>
      <c r="V11" s="36"/>
      <c r="W11" s="36"/>
    </row>
    <row r="12" customHeight="1" spans="1:23">
      <c r="A12" s="163" t="s">
        <v>71</v>
      </c>
      <c r="B12" s="219" t="s">
        <v>217</v>
      </c>
      <c r="C12" s="164" t="s">
        <v>218</v>
      </c>
      <c r="D12" s="164" t="s">
        <v>104</v>
      </c>
      <c r="E12" s="164" t="s">
        <v>105</v>
      </c>
      <c r="F12" s="164" t="s">
        <v>219</v>
      </c>
      <c r="G12" s="164" t="s">
        <v>220</v>
      </c>
      <c r="H12" s="165">
        <v>433920</v>
      </c>
      <c r="I12" s="165">
        <v>433920</v>
      </c>
      <c r="J12" s="36"/>
      <c r="K12" s="36"/>
      <c r="L12" s="165">
        <v>433920</v>
      </c>
      <c r="M12" s="36"/>
      <c r="N12" s="36"/>
      <c r="O12" s="36"/>
      <c r="P12" s="36"/>
      <c r="Q12" s="36"/>
      <c r="R12" s="36"/>
      <c r="S12" s="36"/>
      <c r="T12" s="36"/>
      <c r="U12" s="36"/>
      <c r="V12" s="36"/>
      <c r="W12" s="36"/>
    </row>
    <row r="13" customHeight="1" spans="1:23">
      <c r="A13" s="163" t="s">
        <v>71</v>
      </c>
      <c r="B13" s="219" t="s">
        <v>217</v>
      </c>
      <c r="C13" s="164" t="s">
        <v>218</v>
      </c>
      <c r="D13" s="164" t="s">
        <v>104</v>
      </c>
      <c r="E13" s="164" t="s">
        <v>105</v>
      </c>
      <c r="F13" s="164" t="s">
        <v>219</v>
      </c>
      <c r="G13" s="164" t="s">
        <v>220</v>
      </c>
      <c r="H13" s="165">
        <v>340000</v>
      </c>
      <c r="I13" s="165">
        <v>340000</v>
      </c>
      <c r="J13" s="36"/>
      <c r="K13" s="36"/>
      <c r="L13" s="165">
        <v>340000</v>
      </c>
      <c r="M13" s="36"/>
      <c r="N13" s="36"/>
      <c r="O13" s="36"/>
      <c r="P13" s="36"/>
      <c r="Q13" s="36"/>
      <c r="R13" s="36"/>
      <c r="S13" s="36"/>
      <c r="T13" s="36"/>
      <c r="U13" s="36"/>
      <c r="V13" s="36"/>
      <c r="W13" s="36"/>
    </row>
    <row r="14" customHeight="1" spans="1:23">
      <c r="A14" s="163" t="s">
        <v>71</v>
      </c>
      <c r="B14" s="219" t="s">
        <v>221</v>
      </c>
      <c r="C14" s="164" t="s">
        <v>222</v>
      </c>
      <c r="D14" s="164" t="s">
        <v>104</v>
      </c>
      <c r="E14" s="164" t="s">
        <v>105</v>
      </c>
      <c r="F14" s="164" t="s">
        <v>223</v>
      </c>
      <c r="G14" s="164" t="s">
        <v>224</v>
      </c>
      <c r="H14" s="165">
        <v>29393</v>
      </c>
      <c r="I14" s="165">
        <v>29393</v>
      </c>
      <c r="J14" s="36"/>
      <c r="K14" s="36"/>
      <c r="L14" s="165">
        <v>29393</v>
      </c>
      <c r="M14" s="36"/>
      <c r="N14" s="36"/>
      <c r="O14" s="36"/>
      <c r="P14" s="36"/>
      <c r="Q14" s="36"/>
      <c r="R14" s="36"/>
      <c r="S14" s="36"/>
      <c r="T14" s="36"/>
      <c r="U14" s="36"/>
      <c r="V14" s="36"/>
      <c r="W14" s="36"/>
    </row>
    <row r="15" customHeight="1" spans="1:23">
      <c r="A15" s="163" t="s">
        <v>71</v>
      </c>
      <c r="B15" s="219" t="s">
        <v>221</v>
      </c>
      <c r="C15" s="164" t="s">
        <v>222</v>
      </c>
      <c r="D15" s="164" t="s">
        <v>104</v>
      </c>
      <c r="E15" s="164" t="s">
        <v>105</v>
      </c>
      <c r="F15" s="164" t="s">
        <v>225</v>
      </c>
      <c r="G15" s="164" t="s">
        <v>226</v>
      </c>
      <c r="H15" s="165">
        <v>3000</v>
      </c>
      <c r="I15" s="165">
        <v>3000</v>
      </c>
      <c r="J15" s="36"/>
      <c r="K15" s="36"/>
      <c r="L15" s="165">
        <v>3000</v>
      </c>
      <c r="M15" s="36"/>
      <c r="N15" s="36"/>
      <c r="O15" s="36"/>
      <c r="P15" s="36"/>
      <c r="Q15" s="36"/>
      <c r="R15" s="36"/>
      <c r="S15" s="36"/>
      <c r="T15" s="36"/>
      <c r="U15" s="36"/>
      <c r="V15" s="36"/>
      <c r="W15" s="36"/>
    </row>
    <row r="16" customHeight="1" spans="1:23">
      <c r="A16" s="163" t="s">
        <v>71</v>
      </c>
      <c r="B16" s="219" t="s">
        <v>221</v>
      </c>
      <c r="C16" s="164" t="s">
        <v>222</v>
      </c>
      <c r="D16" s="164" t="s">
        <v>104</v>
      </c>
      <c r="E16" s="164" t="s">
        <v>105</v>
      </c>
      <c r="F16" s="164" t="s">
        <v>227</v>
      </c>
      <c r="G16" s="164" t="s">
        <v>228</v>
      </c>
      <c r="H16" s="165">
        <v>7800</v>
      </c>
      <c r="I16" s="165">
        <v>7800</v>
      </c>
      <c r="J16" s="36"/>
      <c r="K16" s="36"/>
      <c r="L16" s="165">
        <v>7800</v>
      </c>
      <c r="M16" s="36"/>
      <c r="N16" s="36"/>
      <c r="O16" s="36"/>
      <c r="P16" s="36"/>
      <c r="Q16" s="36"/>
      <c r="R16" s="36"/>
      <c r="S16" s="36"/>
      <c r="T16" s="36"/>
      <c r="U16" s="36"/>
      <c r="V16" s="36"/>
      <c r="W16" s="36"/>
    </row>
    <row r="17" customHeight="1" spans="1:23">
      <c r="A17" s="163" t="s">
        <v>71</v>
      </c>
      <c r="B17" s="219" t="s">
        <v>221</v>
      </c>
      <c r="C17" s="164" t="s">
        <v>222</v>
      </c>
      <c r="D17" s="164" t="s">
        <v>104</v>
      </c>
      <c r="E17" s="164" t="s">
        <v>105</v>
      </c>
      <c r="F17" s="164" t="s">
        <v>229</v>
      </c>
      <c r="G17" s="164" t="s">
        <v>230</v>
      </c>
      <c r="H17" s="165">
        <v>8000</v>
      </c>
      <c r="I17" s="165">
        <v>8000</v>
      </c>
      <c r="J17" s="36"/>
      <c r="K17" s="36"/>
      <c r="L17" s="165">
        <v>8000</v>
      </c>
      <c r="M17" s="36"/>
      <c r="N17" s="36"/>
      <c r="O17" s="36"/>
      <c r="P17" s="36"/>
      <c r="Q17" s="36"/>
      <c r="R17" s="36"/>
      <c r="S17" s="36"/>
      <c r="T17" s="36"/>
      <c r="U17" s="36"/>
      <c r="V17" s="36"/>
      <c r="W17" s="36"/>
    </row>
    <row r="18" customHeight="1" spans="1:23">
      <c r="A18" s="163" t="s">
        <v>71</v>
      </c>
      <c r="B18" s="219" t="s">
        <v>221</v>
      </c>
      <c r="C18" s="164" t="s">
        <v>222</v>
      </c>
      <c r="D18" s="164" t="s">
        <v>104</v>
      </c>
      <c r="E18" s="164" t="s">
        <v>105</v>
      </c>
      <c r="F18" s="164" t="s">
        <v>231</v>
      </c>
      <c r="G18" s="164" t="s">
        <v>232</v>
      </c>
      <c r="H18" s="165">
        <v>51000</v>
      </c>
      <c r="I18" s="165">
        <v>51000</v>
      </c>
      <c r="J18" s="36"/>
      <c r="K18" s="36"/>
      <c r="L18" s="165">
        <v>51000</v>
      </c>
      <c r="M18" s="36"/>
      <c r="N18" s="36"/>
      <c r="O18" s="36"/>
      <c r="P18" s="36"/>
      <c r="Q18" s="36"/>
      <c r="R18" s="36"/>
      <c r="S18" s="36"/>
      <c r="T18" s="36"/>
      <c r="U18" s="36"/>
      <c r="V18" s="36"/>
      <c r="W18" s="36"/>
    </row>
    <row r="19" customHeight="1" spans="1:23">
      <c r="A19" s="163" t="s">
        <v>71</v>
      </c>
      <c r="B19" s="219" t="s">
        <v>221</v>
      </c>
      <c r="C19" s="164" t="s">
        <v>222</v>
      </c>
      <c r="D19" s="164" t="s">
        <v>104</v>
      </c>
      <c r="E19" s="164" t="s">
        <v>105</v>
      </c>
      <c r="F19" s="164" t="s">
        <v>211</v>
      </c>
      <c r="G19" s="164" t="s">
        <v>212</v>
      </c>
      <c r="H19" s="165">
        <v>15720</v>
      </c>
      <c r="I19" s="165">
        <v>15720</v>
      </c>
      <c r="J19" s="36"/>
      <c r="K19" s="36"/>
      <c r="L19" s="165">
        <v>15720</v>
      </c>
      <c r="M19" s="36"/>
      <c r="N19" s="36"/>
      <c r="O19" s="36"/>
      <c r="P19" s="36"/>
      <c r="Q19" s="36"/>
      <c r="R19" s="36"/>
      <c r="S19" s="36"/>
      <c r="T19" s="36"/>
      <c r="U19" s="36"/>
      <c r="V19" s="36"/>
      <c r="W19" s="36"/>
    </row>
    <row r="20" customHeight="1" spans="1:23">
      <c r="A20" s="163" t="s">
        <v>71</v>
      </c>
      <c r="B20" s="219" t="s">
        <v>221</v>
      </c>
      <c r="C20" s="164" t="s">
        <v>222</v>
      </c>
      <c r="D20" s="164" t="s">
        <v>104</v>
      </c>
      <c r="E20" s="164" t="s">
        <v>105</v>
      </c>
      <c r="F20" s="164" t="s">
        <v>233</v>
      </c>
      <c r="G20" s="164" t="s">
        <v>234</v>
      </c>
      <c r="H20" s="165">
        <v>5026</v>
      </c>
      <c r="I20" s="165">
        <v>5026</v>
      </c>
      <c r="J20" s="36"/>
      <c r="K20" s="36"/>
      <c r="L20" s="165">
        <v>5026</v>
      </c>
      <c r="M20" s="36"/>
      <c r="N20" s="36"/>
      <c r="O20" s="36"/>
      <c r="P20" s="36"/>
      <c r="Q20" s="36"/>
      <c r="R20" s="36"/>
      <c r="S20" s="36"/>
      <c r="T20" s="36"/>
      <c r="U20" s="36"/>
      <c r="V20" s="36"/>
      <c r="W20" s="36"/>
    </row>
    <row r="21" customHeight="1" spans="1:23">
      <c r="A21" s="163" t="s">
        <v>71</v>
      </c>
      <c r="B21" s="219" t="s">
        <v>221</v>
      </c>
      <c r="C21" s="164" t="s">
        <v>222</v>
      </c>
      <c r="D21" s="164" t="s">
        <v>104</v>
      </c>
      <c r="E21" s="164" t="s">
        <v>105</v>
      </c>
      <c r="F21" s="164" t="s">
        <v>235</v>
      </c>
      <c r="G21" s="164" t="s">
        <v>236</v>
      </c>
      <c r="H21" s="165">
        <v>20000</v>
      </c>
      <c r="I21" s="165">
        <v>20000</v>
      </c>
      <c r="J21" s="36"/>
      <c r="K21" s="36"/>
      <c r="L21" s="165">
        <v>20000</v>
      </c>
      <c r="M21" s="36"/>
      <c r="N21" s="36"/>
      <c r="O21" s="36"/>
      <c r="P21" s="36"/>
      <c r="Q21" s="36"/>
      <c r="R21" s="36"/>
      <c r="S21" s="36"/>
      <c r="T21" s="36"/>
      <c r="U21" s="36"/>
      <c r="V21" s="36"/>
      <c r="W21" s="36"/>
    </row>
    <row r="22" customHeight="1" spans="1:23">
      <c r="A22" s="163" t="s">
        <v>71</v>
      </c>
      <c r="B22" s="219" t="s">
        <v>221</v>
      </c>
      <c r="C22" s="164" t="s">
        <v>222</v>
      </c>
      <c r="D22" s="164" t="s">
        <v>118</v>
      </c>
      <c r="E22" s="164" t="s">
        <v>119</v>
      </c>
      <c r="F22" s="164" t="s">
        <v>237</v>
      </c>
      <c r="G22" s="164" t="s">
        <v>238</v>
      </c>
      <c r="H22" s="165">
        <v>3600</v>
      </c>
      <c r="I22" s="165">
        <v>3600</v>
      </c>
      <c r="J22" s="36"/>
      <c r="K22" s="36"/>
      <c r="L22" s="165">
        <v>3600</v>
      </c>
      <c r="M22" s="36"/>
      <c r="N22" s="36"/>
      <c r="O22" s="36"/>
      <c r="P22" s="36"/>
      <c r="Q22" s="36"/>
      <c r="R22" s="36"/>
      <c r="S22" s="36"/>
      <c r="T22" s="36"/>
      <c r="U22" s="36"/>
      <c r="V22" s="36"/>
      <c r="W22" s="36"/>
    </row>
    <row r="23" customHeight="1" spans="1:23">
      <c r="A23" s="163" t="s">
        <v>71</v>
      </c>
      <c r="B23" s="219" t="s">
        <v>221</v>
      </c>
      <c r="C23" s="164" t="s">
        <v>222</v>
      </c>
      <c r="D23" s="164" t="s">
        <v>104</v>
      </c>
      <c r="E23" s="164" t="s">
        <v>105</v>
      </c>
      <c r="F23" s="164" t="s">
        <v>223</v>
      </c>
      <c r="G23" s="164" t="s">
        <v>224</v>
      </c>
      <c r="H23" s="165">
        <v>14714</v>
      </c>
      <c r="I23" s="165">
        <v>14714</v>
      </c>
      <c r="J23" s="36"/>
      <c r="K23" s="36"/>
      <c r="L23" s="165">
        <v>14714</v>
      </c>
      <c r="M23" s="36"/>
      <c r="N23" s="36"/>
      <c r="O23" s="36"/>
      <c r="P23" s="36"/>
      <c r="Q23" s="36"/>
      <c r="R23" s="36"/>
      <c r="S23" s="36"/>
      <c r="T23" s="36"/>
      <c r="U23" s="36"/>
      <c r="V23" s="36"/>
      <c r="W23" s="36"/>
    </row>
    <row r="24" customHeight="1" spans="1:23">
      <c r="A24" s="163" t="s">
        <v>71</v>
      </c>
      <c r="B24" s="219" t="s">
        <v>221</v>
      </c>
      <c r="C24" s="164" t="s">
        <v>222</v>
      </c>
      <c r="D24" s="164" t="s">
        <v>104</v>
      </c>
      <c r="E24" s="164" t="s">
        <v>105</v>
      </c>
      <c r="F24" s="164" t="s">
        <v>225</v>
      </c>
      <c r="G24" s="164" t="s">
        <v>226</v>
      </c>
      <c r="H24" s="165">
        <v>1500</v>
      </c>
      <c r="I24" s="165">
        <v>1500</v>
      </c>
      <c r="J24" s="36"/>
      <c r="K24" s="36"/>
      <c r="L24" s="165">
        <v>1500</v>
      </c>
      <c r="M24" s="36"/>
      <c r="N24" s="36"/>
      <c r="O24" s="36"/>
      <c r="P24" s="36"/>
      <c r="Q24" s="36"/>
      <c r="R24" s="36"/>
      <c r="S24" s="36"/>
      <c r="T24" s="36"/>
      <c r="U24" s="36"/>
      <c r="V24" s="36"/>
      <c r="W24" s="36"/>
    </row>
    <row r="25" customHeight="1" spans="1:23">
      <c r="A25" s="163" t="s">
        <v>71</v>
      </c>
      <c r="B25" s="219" t="s">
        <v>221</v>
      </c>
      <c r="C25" s="164" t="s">
        <v>222</v>
      </c>
      <c r="D25" s="164" t="s">
        <v>104</v>
      </c>
      <c r="E25" s="164" t="s">
        <v>105</v>
      </c>
      <c r="F25" s="164" t="s">
        <v>227</v>
      </c>
      <c r="G25" s="164" t="s">
        <v>228</v>
      </c>
      <c r="H25" s="165">
        <v>828</v>
      </c>
      <c r="I25" s="165">
        <v>828</v>
      </c>
      <c r="J25" s="36"/>
      <c r="K25" s="36"/>
      <c r="L25" s="165">
        <v>828</v>
      </c>
      <c r="M25" s="36"/>
      <c r="N25" s="36"/>
      <c r="O25" s="36"/>
      <c r="P25" s="36"/>
      <c r="Q25" s="36"/>
      <c r="R25" s="36"/>
      <c r="S25" s="36"/>
      <c r="T25" s="36"/>
      <c r="U25" s="36"/>
      <c r="V25" s="36"/>
      <c r="W25" s="36"/>
    </row>
    <row r="26" customHeight="1" spans="1:23">
      <c r="A26" s="163" t="s">
        <v>71</v>
      </c>
      <c r="B26" s="219" t="s">
        <v>221</v>
      </c>
      <c r="C26" s="164" t="s">
        <v>222</v>
      </c>
      <c r="D26" s="164" t="s">
        <v>104</v>
      </c>
      <c r="E26" s="164" t="s">
        <v>105</v>
      </c>
      <c r="F26" s="164" t="s">
        <v>229</v>
      </c>
      <c r="G26" s="164" t="s">
        <v>230</v>
      </c>
      <c r="H26" s="165">
        <v>3000</v>
      </c>
      <c r="I26" s="165">
        <v>3000</v>
      </c>
      <c r="J26" s="36"/>
      <c r="K26" s="36"/>
      <c r="L26" s="165">
        <v>3000</v>
      </c>
      <c r="M26" s="36"/>
      <c r="N26" s="36"/>
      <c r="O26" s="36"/>
      <c r="P26" s="36"/>
      <c r="Q26" s="36"/>
      <c r="R26" s="36"/>
      <c r="S26" s="36"/>
      <c r="T26" s="36"/>
      <c r="U26" s="36"/>
      <c r="V26" s="36"/>
      <c r="W26" s="36"/>
    </row>
    <row r="27" customHeight="1" spans="1:23">
      <c r="A27" s="163" t="s">
        <v>71</v>
      </c>
      <c r="B27" s="219" t="s">
        <v>221</v>
      </c>
      <c r="C27" s="164" t="s">
        <v>222</v>
      </c>
      <c r="D27" s="164" t="s">
        <v>104</v>
      </c>
      <c r="E27" s="164" t="s">
        <v>105</v>
      </c>
      <c r="F27" s="164" t="s">
        <v>235</v>
      </c>
      <c r="G27" s="164" t="s">
        <v>236</v>
      </c>
      <c r="H27" s="165">
        <v>3800</v>
      </c>
      <c r="I27" s="165">
        <v>3800</v>
      </c>
      <c r="J27" s="36"/>
      <c r="K27" s="36"/>
      <c r="L27" s="165">
        <v>3800</v>
      </c>
      <c r="M27" s="36"/>
      <c r="N27" s="36"/>
      <c r="O27" s="36"/>
      <c r="P27" s="36"/>
      <c r="Q27" s="36"/>
      <c r="R27" s="36"/>
      <c r="S27" s="36"/>
      <c r="T27" s="36"/>
      <c r="U27" s="36"/>
      <c r="V27" s="36"/>
      <c r="W27" s="36"/>
    </row>
    <row r="28" customHeight="1" spans="1:23">
      <c r="A28" s="163" t="s">
        <v>71</v>
      </c>
      <c r="B28" s="219" t="s">
        <v>221</v>
      </c>
      <c r="C28" s="164" t="s">
        <v>222</v>
      </c>
      <c r="D28" s="164" t="s">
        <v>104</v>
      </c>
      <c r="E28" s="164" t="s">
        <v>105</v>
      </c>
      <c r="F28" s="164" t="s">
        <v>233</v>
      </c>
      <c r="G28" s="164" t="s">
        <v>234</v>
      </c>
      <c r="H28" s="165">
        <v>2000</v>
      </c>
      <c r="I28" s="165">
        <v>2000</v>
      </c>
      <c r="J28" s="36"/>
      <c r="K28" s="36"/>
      <c r="L28" s="165">
        <v>2000</v>
      </c>
      <c r="M28" s="36"/>
      <c r="N28" s="36"/>
      <c r="O28" s="36"/>
      <c r="P28" s="36"/>
      <c r="Q28" s="36"/>
      <c r="R28" s="36"/>
      <c r="S28" s="36"/>
      <c r="T28" s="36"/>
      <c r="U28" s="36"/>
      <c r="V28" s="36"/>
      <c r="W28" s="36"/>
    </row>
    <row r="29" customHeight="1" spans="1:23">
      <c r="A29" s="163" t="s">
        <v>71</v>
      </c>
      <c r="B29" s="219" t="s">
        <v>221</v>
      </c>
      <c r="C29" s="164" t="s">
        <v>222</v>
      </c>
      <c r="D29" s="164" t="s">
        <v>104</v>
      </c>
      <c r="E29" s="164" t="s">
        <v>105</v>
      </c>
      <c r="F29" s="164" t="s">
        <v>231</v>
      </c>
      <c r="G29" s="164" t="s">
        <v>232</v>
      </c>
      <c r="H29" s="165">
        <v>18000</v>
      </c>
      <c r="I29" s="165">
        <v>18000</v>
      </c>
      <c r="J29" s="36"/>
      <c r="K29" s="36"/>
      <c r="L29" s="165">
        <v>18000</v>
      </c>
      <c r="M29" s="36"/>
      <c r="N29" s="36"/>
      <c r="O29" s="36"/>
      <c r="P29" s="36"/>
      <c r="Q29" s="36"/>
      <c r="R29" s="36"/>
      <c r="S29" s="36"/>
      <c r="T29" s="36"/>
      <c r="U29" s="36"/>
      <c r="V29" s="36"/>
      <c r="W29" s="36"/>
    </row>
    <row r="30" customHeight="1" spans="1:23">
      <c r="A30" s="163" t="s">
        <v>71</v>
      </c>
      <c r="B30" s="219" t="s">
        <v>239</v>
      </c>
      <c r="C30" s="164" t="s">
        <v>240</v>
      </c>
      <c r="D30" s="164" t="s">
        <v>104</v>
      </c>
      <c r="E30" s="164" t="s">
        <v>105</v>
      </c>
      <c r="F30" s="164" t="s">
        <v>241</v>
      </c>
      <c r="G30" s="164" t="s">
        <v>242</v>
      </c>
      <c r="H30" s="165">
        <v>160944</v>
      </c>
      <c r="I30" s="165">
        <v>160944</v>
      </c>
      <c r="J30" s="36"/>
      <c r="K30" s="36"/>
      <c r="L30" s="165">
        <v>160944</v>
      </c>
      <c r="M30" s="36"/>
      <c r="N30" s="36"/>
      <c r="O30" s="36"/>
      <c r="P30" s="36"/>
      <c r="Q30" s="36"/>
      <c r="R30" s="36"/>
      <c r="S30" s="36"/>
      <c r="T30" s="36"/>
      <c r="U30" s="36"/>
      <c r="V30" s="36"/>
      <c r="W30" s="36"/>
    </row>
    <row r="31" customHeight="1" spans="1:23">
      <c r="A31" s="163" t="s">
        <v>71</v>
      </c>
      <c r="B31" s="219" t="s">
        <v>239</v>
      </c>
      <c r="C31" s="164" t="s">
        <v>240</v>
      </c>
      <c r="D31" s="164" t="s">
        <v>104</v>
      </c>
      <c r="E31" s="164" t="s">
        <v>105</v>
      </c>
      <c r="F31" s="164" t="s">
        <v>243</v>
      </c>
      <c r="G31" s="164" t="s">
        <v>244</v>
      </c>
      <c r="H31" s="165">
        <v>111192</v>
      </c>
      <c r="I31" s="165">
        <v>111192</v>
      </c>
      <c r="J31" s="36"/>
      <c r="K31" s="36"/>
      <c r="L31" s="165">
        <v>111192</v>
      </c>
      <c r="M31" s="36"/>
      <c r="N31" s="36"/>
      <c r="O31" s="36"/>
      <c r="P31" s="36"/>
      <c r="Q31" s="36"/>
      <c r="R31" s="36"/>
      <c r="S31" s="36"/>
      <c r="T31" s="36"/>
      <c r="U31" s="36"/>
      <c r="V31" s="36"/>
      <c r="W31" s="36"/>
    </row>
    <row r="32" customHeight="1" spans="1:23">
      <c r="A32" s="163" t="s">
        <v>71</v>
      </c>
      <c r="B32" s="219" t="s">
        <v>239</v>
      </c>
      <c r="C32" s="164" t="s">
        <v>240</v>
      </c>
      <c r="D32" s="164" t="s">
        <v>104</v>
      </c>
      <c r="E32" s="164" t="s">
        <v>105</v>
      </c>
      <c r="F32" s="164" t="s">
        <v>219</v>
      </c>
      <c r="G32" s="164" t="s">
        <v>220</v>
      </c>
      <c r="H32" s="165">
        <v>13412</v>
      </c>
      <c r="I32" s="165">
        <v>13412</v>
      </c>
      <c r="J32" s="36"/>
      <c r="K32" s="36"/>
      <c r="L32" s="165">
        <v>13412</v>
      </c>
      <c r="M32" s="36"/>
      <c r="N32" s="36"/>
      <c r="O32" s="36"/>
      <c r="P32" s="36"/>
      <c r="Q32" s="36"/>
      <c r="R32" s="36"/>
      <c r="S32" s="36"/>
      <c r="T32" s="36"/>
      <c r="U32" s="36"/>
      <c r="V32" s="36"/>
      <c r="W32" s="36"/>
    </row>
    <row r="33" customHeight="1" spans="1:23">
      <c r="A33" s="163" t="s">
        <v>71</v>
      </c>
      <c r="B33" s="219" t="s">
        <v>239</v>
      </c>
      <c r="C33" s="164" t="s">
        <v>240</v>
      </c>
      <c r="D33" s="164" t="s">
        <v>104</v>
      </c>
      <c r="E33" s="164" t="s">
        <v>105</v>
      </c>
      <c r="F33" s="164" t="s">
        <v>245</v>
      </c>
      <c r="G33" s="164" t="s">
        <v>246</v>
      </c>
      <c r="H33" s="165">
        <v>104700</v>
      </c>
      <c r="I33" s="165">
        <v>104700</v>
      </c>
      <c r="J33" s="36"/>
      <c r="K33" s="36"/>
      <c r="L33" s="165">
        <v>104700</v>
      </c>
      <c r="M33" s="36"/>
      <c r="N33" s="36"/>
      <c r="O33" s="36"/>
      <c r="P33" s="36"/>
      <c r="Q33" s="36"/>
      <c r="R33" s="36"/>
      <c r="S33" s="36"/>
      <c r="T33" s="36"/>
      <c r="U33" s="36"/>
      <c r="V33" s="36"/>
      <c r="W33" s="36"/>
    </row>
    <row r="34" customHeight="1" spans="1:23">
      <c r="A34" s="163" t="s">
        <v>71</v>
      </c>
      <c r="B34" s="219" t="s">
        <v>239</v>
      </c>
      <c r="C34" s="164" t="s">
        <v>240</v>
      </c>
      <c r="D34" s="164" t="s">
        <v>104</v>
      </c>
      <c r="E34" s="164" t="s">
        <v>105</v>
      </c>
      <c r="F34" s="164" t="s">
        <v>245</v>
      </c>
      <c r="G34" s="164" t="s">
        <v>246</v>
      </c>
      <c r="H34" s="165">
        <v>53280</v>
      </c>
      <c r="I34" s="165">
        <v>53280</v>
      </c>
      <c r="J34" s="36"/>
      <c r="K34" s="36"/>
      <c r="L34" s="165">
        <v>53280</v>
      </c>
      <c r="M34" s="36"/>
      <c r="N34" s="36"/>
      <c r="O34" s="36"/>
      <c r="P34" s="36"/>
      <c r="Q34" s="36"/>
      <c r="R34" s="36"/>
      <c r="S34" s="36"/>
      <c r="T34" s="36"/>
      <c r="U34" s="36"/>
      <c r="V34" s="36"/>
      <c r="W34" s="36"/>
    </row>
    <row r="35" customHeight="1" spans="1:23">
      <c r="A35" s="163" t="s">
        <v>71</v>
      </c>
      <c r="B35" s="219" t="s">
        <v>247</v>
      </c>
      <c r="C35" s="164" t="s">
        <v>248</v>
      </c>
      <c r="D35" s="164" t="s">
        <v>120</v>
      </c>
      <c r="E35" s="164" t="s">
        <v>121</v>
      </c>
      <c r="F35" s="164" t="s">
        <v>249</v>
      </c>
      <c r="G35" s="164" t="s">
        <v>250</v>
      </c>
      <c r="H35" s="165">
        <v>430000</v>
      </c>
      <c r="I35" s="165">
        <v>430000</v>
      </c>
      <c r="J35" s="36"/>
      <c r="K35" s="36"/>
      <c r="L35" s="165">
        <v>430000</v>
      </c>
      <c r="M35" s="36"/>
      <c r="N35" s="36"/>
      <c r="O35" s="36"/>
      <c r="P35" s="36"/>
      <c r="Q35" s="36"/>
      <c r="R35" s="36"/>
      <c r="S35" s="36"/>
      <c r="T35" s="36"/>
      <c r="U35" s="36"/>
      <c r="V35" s="36"/>
      <c r="W35" s="36"/>
    </row>
    <row r="36" customHeight="1" spans="1:23">
      <c r="A36" s="163" t="s">
        <v>71</v>
      </c>
      <c r="B36" s="219" t="s">
        <v>247</v>
      </c>
      <c r="C36" s="164" t="s">
        <v>248</v>
      </c>
      <c r="D36" s="164" t="s">
        <v>122</v>
      </c>
      <c r="E36" s="164" t="s">
        <v>123</v>
      </c>
      <c r="F36" s="164" t="s">
        <v>251</v>
      </c>
      <c r="G36" s="164" t="s">
        <v>252</v>
      </c>
      <c r="H36" s="165">
        <v>100000</v>
      </c>
      <c r="I36" s="165">
        <v>100000</v>
      </c>
      <c r="J36" s="36"/>
      <c r="K36" s="36"/>
      <c r="L36" s="165">
        <v>100000</v>
      </c>
      <c r="M36" s="36"/>
      <c r="N36" s="36"/>
      <c r="O36" s="36"/>
      <c r="P36" s="36"/>
      <c r="Q36" s="36"/>
      <c r="R36" s="36"/>
      <c r="S36" s="36"/>
      <c r="T36" s="36"/>
      <c r="U36" s="36"/>
      <c r="V36" s="36"/>
      <c r="W36" s="36"/>
    </row>
    <row r="37" customHeight="1" spans="1:23">
      <c r="A37" s="163" t="s">
        <v>71</v>
      </c>
      <c r="B37" s="219" t="s">
        <v>247</v>
      </c>
      <c r="C37" s="164" t="s">
        <v>248</v>
      </c>
      <c r="D37" s="164" t="s">
        <v>128</v>
      </c>
      <c r="E37" s="164" t="s">
        <v>129</v>
      </c>
      <c r="F37" s="164" t="s">
        <v>253</v>
      </c>
      <c r="G37" s="164" t="s">
        <v>254</v>
      </c>
      <c r="H37" s="165">
        <v>222823</v>
      </c>
      <c r="I37" s="165">
        <v>222823</v>
      </c>
      <c r="J37" s="36"/>
      <c r="K37" s="36"/>
      <c r="L37" s="165">
        <v>222823</v>
      </c>
      <c r="M37" s="36"/>
      <c r="N37" s="36"/>
      <c r="O37" s="36"/>
      <c r="P37" s="36"/>
      <c r="Q37" s="36"/>
      <c r="R37" s="36"/>
      <c r="S37" s="36"/>
      <c r="T37" s="36"/>
      <c r="U37" s="36"/>
      <c r="V37" s="36"/>
      <c r="W37" s="36"/>
    </row>
    <row r="38" customHeight="1" spans="1:23">
      <c r="A38" s="163" t="s">
        <v>71</v>
      </c>
      <c r="B38" s="219" t="s">
        <v>247</v>
      </c>
      <c r="C38" s="164" t="s">
        <v>248</v>
      </c>
      <c r="D38" s="164" t="s">
        <v>130</v>
      </c>
      <c r="E38" s="164" t="s">
        <v>131</v>
      </c>
      <c r="F38" s="164" t="s">
        <v>255</v>
      </c>
      <c r="G38" s="164" t="s">
        <v>256</v>
      </c>
      <c r="H38" s="165">
        <v>144000</v>
      </c>
      <c r="I38" s="165">
        <v>144000</v>
      </c>
      <c r="J38" s="36"/>
      <c r="K38" s="36"/>
      <c r="L38" s="165">
        <v>144000</v>
      </c>
      <c r="M38" s="36"/>
      <c r="N38" s="36"/>
      <c r="O38" s="36"/>
      <c r="P38" s="36"/>
      <c r="Q38" s="36"/>
      <c r="R38" s="36"/>
      <c r="S38" s="36"/>
      <c r="T38" s="36"/>
      <c r="U38" s="36"/>
      <c r="V38" s="36"/>
      <c r="W38" s="36"/>
    </row>
    <row r="39" customHeight="1" spans="1:23">
      <c r="A39" s="163" t="s">
        <v>71</v>
      </c>
      <c r="B39" s="219" t="s">
        <v>247</v>
      </c>
      <c r="C39" s="164" t="s">
        <v>248</v>
      </c>
      <c r="D39" s="164" t="s">
        <v>104</v>
      </c>
      <c r="E39" s="164" t="s">
        <v>105</v>
      </c>
      <c r="F39" s="164" t="s">
        <v>257</v>
      </c>
      <c r="G39" s="164" t="s">
        <v>258</v>
      </c>
      <c r="H39" s="165">
        <v>4200</v>
      </c>
      <c r="I39" s="165">
        <v>4200</v>
      </c>
      <c r="J39" s="36"/>
      <c r="K39" s="36"/>
      <c r="L39" s="165">
        <v>4200</v>
      </c>
      <c r="M39" s="36"/>
      <c r="N39" s="36"/>
      <c r="O39" s="36"/>
      <c r="P39" s="36"/>
      <c r="Q39" s="36"/>
      <c r="R39" s="36"/>
      <c r="S39" s="36"/>
      <c r="T39" s="36"/>
      <c r="U39" s="36"/>
      <c r="V39" s="36"/>
      <c r="W39" s="36"/>
    </row>
    <row r="40" customHeight="1" spans="1:23">
      <c r="A40" s="163" t="s">
        <v>71</v>
      </c>
      <c r="B40" s="219" t="s">
        <v>247</v>
      </c>
      <c r="C40" s="164" t="s">
        <v>248</v>
      </c>
      <c r="D40" s="164" t="s">
        <v>132</v>
      </c>
      <c r="E40" s="164" t="s">
        <v>133</v>
      </c>
      <c r="F40" s="164" t="s">
        <v>257</v>
      </c>
      <c r="G40" s="164" t="s">
        <v>258</v>
      </c>
      <c r="H40" s="165">
        <v>15000</v>
      </c>
      <c r="I40" s="165">
        <v>15000</v>
      </c>
      <c r="J40" s="36"/>
      <c r="K40" s="36"/>
      <c r="L40" s="165">
        <v>15000</v>
      </c>
      <c r="M40" s="36"/>
      <c r="N40" s="36"/>
      <c r="O40" s="36"/>
      <c r="P40" s="36"/>
      <c r="Q40" s="36"/>
      <c r="R40" s="36"/>
      <c r="S40" s="36"/>
      <c r="T40" s="36"/>
      <c r="U40" s="36"/>
      <c r="V40" s="36"/>
      <c r="W40" s="36"/>
    </row>
    <row r="41" customHeight="1" spans="1:23">
      <c r="A41" s="163" t="s">
        <v>71</v>
      </c>
      <c r="B41" s="219" t="s">
        <v>247</v>
      </c>
      <c r="C41" s="164" t="s">
        <v>248</v>
      </c>
      <c r="D41" s="164" t="s">
        <v>132</v>
      </c>
      <c r="E41" s="164" t="s">
        <v>133</v>
      </c>
      <c r="F41" s="164" t="s">
        <v>257</v>
      </c>
      <c r="G41" s="164" t="s">
        <v>258</v>
      </c>
      <c r="H41" s="165">
        <v>5000</v>
      </c>
      <c r="I41" s="165">
        <v>5000</v>
      </c>
      <c r="J41" s="36"/>
      <c r="K41" s="36"/>
      <c r="L41" s="165">
        <v>5000</v>
      </c>
      <c r="M41" s="36"/>
      <c r="N41" s="36"/>
      <c r="O41" s="36"/>
      <c r="P41" s="36"/>
      <c r="Q41" s="36"/>
      <c r="R41" s="36"/>
      <c r="S41" s="36"/>
      <c r="T41" s="36"/>
      <c r="U41" s="36"/>
      <c r="V41" s="36"/>
      <c r="W41" s="36"/>
    </row>
    <row r="42" customHeight="1" spans="1:23">
      <c r="A42" s="163" t="s">
        <v>71</v>
      </c>
      <c r="B42" s="219" t="s">
        <v>259</v>
      </c>
      <c r="C42" s="164" t="s">
        <v>260</v>
      </c>
      <c r="D42" s="164" t="s">
        <v>104</v>
      </c>
      <c r="E42" s="164" t="s">
        <v>105</v>
      </c>
      <c r="F42" s="164" t="s">
        <v>241</v>
      </c>
      <c r="G42" s="164" t="s">
        <v>242</v>
      </c>
      <c r="H42" s="165">
        <v>750804</v>
      </c>
      <c r="I42" s="165">
        <v>750804</v>
      </c>
      <c r="J42" s="36"/>
      <c r="K42" s="36"/>
      <c r="L42" s="165">
        <v>750804</v>
      </c>
      <c r="M42" s="36"/>
      <c r="N42" s="36"/>
      <c r="O42" s="36"/>
      <c r="P42" s="36"/>
      <c r="Q42" s="36"/>
      <c r="R42" s="36"/>
      <c r="S42" s="36"/>
      <c r="T42" s="36"/>
      <c r="U42" s="36"/>
      <c r="V42" s="36"/>
      <c r="W42" s="36"/>
    </row>
    <row r="43" customHeight="1" spans="1:23">
      <c r="A43" s="163" t="s">
        <v>71</v>
      </c>
      <c r="B43" s="219" t="s">
        <v>259</v>
      </c>
      <c r="C43" s="164" t="s">
        <v>260</v>
      </c>
      <c r="D43" s="164" t="s">
        <v>104</v>
      </c>
      <c r="E43" s="164" t="s">
        <v>105</v>
      </c>
      <c r="F43" s="164" t="s">
        <v>243</v>
      </c>
      <c r="G43" s="164" t="s">
        <v>244</v>
      </c>
      <c r="H43" s="165">
        <v>1074384</v>
      </c>
      <c r="I43" s="165">
        <v>1074384</v>
      </c>
      <c r="J43" s="36"/>
      <c r="K43" s="36"/>
      <c r="L43" s="165">
        <v>1074384</v>
      </c>
      <c r="M43" s="36"/>
      <c r="N43" s="36"/>
      <c r="O43" s="36"/>
      <c r="P43" s="36"/>
      <c r="Q43" s="36"/>
      <c r="R43" s="36"/>
      <c r="S43" s="36"/>
      <c r="T43" s="36"/>
      <c r="U43" s="36"/>
      <c r="V43" s="36"/>
      <c r="W43" s="36"/>
    </row>
    <row r="44" customHeight="1" spans="1:23">
      <c r="A44" s="163" t="s">
        <v>71</v>
      </c>
      <c r="B44" s="219" t="s">
        <v>259</v>
      </c>
      <c r="C44" s="164" t="s">
        <v>260</v>
      </c>
      <c r="D44" s="164" t="s">
        <v>104</v>
      </c>
      <c r="E44" s="164" t="s">
        <v>105</v>
      </c>
      <c r="F44" s="164" t="s">
        <v>219</v>
      </c>
      <c r="G44" s="164" t="s">
        <v>220</v>
      </c>
      <c r="H44" s="165">
        <v>62567</v>
      </c>
      <c r="I44" s="165">
        <v>62567</v>
      </c>
      <c r="J44" s="36"/>
      <c r="K44" s="36"/>
      <c r="L44" s="165">
        <v>62567</v>
      </c>
      <c r="M44" s="36"/>
      <c r="N44" s="36"/>
      <c r="O44" s="36"/>
      <c r="P44" s="36"/>
      <c r="Q44" s="36"/>
      <c r="R44" s="36"/>
      <c r="S44" s="36"/>
      <c r="T44" s="36"/>
      <c r="U44" s="36"/>
      <c r="V44" s="36"/>
      <c r="W44" s="36"/>
    </row>
    <row r="45" customHeight="1" spans="1:23">
      <c r="A45" s="163" t="s">
        <v>71</v>
      </c>
      <c r="B45" s="219" t="s">
        <v>261</v>
      </c>
      <c r="C45" s="164" t="s">
        <v>262</v>
      </c>
      <c r="D45" s="164" t="s">
        <v>104</v>
      </c>
      <c r="E45" s="164" t="s">
        <v>105</v>
      </c>
      <c r="F45" s="164" t="s">
        <v>219</v>
      </c>
      <c r="G45" s="164" t="s">
        <v>220</v>
      </c>
      <c r="H45" s="165">
        <v>206400</v>
      </c>
      <c r="I45" s="165">
        <v>206400</v>
      </c>
      <c r="J45" s="36"/>
      <c r="K45" s="36"/>
      <c r="L45" s="165">
        <v>206400</v>
      </c>
      <c r="M45" s="36"/>
      <c r="N45" s="36"/>
      <c r="O45" s="36"/>
      <c r="P45" s="36"/>
      <c r="Q45" s="36"/>
      <c r="R45" s="36"/>
      <c r="S45" s="36"/>
      <c r="T45" s="36"/>
      <c r="U45" s="36"/>
      <c r="V45" s="36"/>
      <c r="W45" s="36"/>
    </row>
    <row r="46" customHeight="1" spans="1:23">
      <c r="A46" s="163" t="s">
        <v>71</v>
      </c>
      <c r="B46" s="219" t="s">
        <v>261</v>
      </c>
      <c r="C46" s="164" t="s">
        <v>262</v>
      </c>
      <c r="D46" s="164" t="s">
        <v>104</v>
      </c>
      <c r="E46" s="164" t="s">
        <v>105</v>
      </c>
      <c r="F46" s="164" t="s">
        <v>245</v>
      </c>
      <c r="G46" s="164" t="s">
        <v>246</v>
      </c>
      <c r="H46" s="165">
        <v>50400</v>
      </c>
      <c r="I46" s="165">
        <v>50400</v>
      </c>
      <c r="J46" s="36"/>
      <c r="K46" s="36"/>
      <c r="L46" s="165">
        <v>50400</v>
      </c>
      <c r="M46" s="36"/>
      <c r="N46" s="36"/>
      <c r="O46" s="36"/>
      <c r="P46" s="36"/>
      <c r="Q46" s="36"/>
      <c r="R46" s="36"/>
      <c r="S46" s="36"/>
      <c r="T46" s="36"/>
      <c r="U46" s="36"/>
      <c r="V46" s="36"/>
      <c r="W46" s="36"/>
    </row>
    <row r="47" customHeight="1" spans="1:23">
      <c r="A47" s="163" t="s">
        <v>71</v>
      </c>
      <c r="B47" s="219" t="s">
        <v>261</v>
      </c>
      <c r="C47" s="164" t="s">
        <v>262</v>
      </c>
      <c r="D47" s="164" t="s">
        <v>104</v>
      </c>
      <c r="E47" s="164" t="s">
        <v>105</v>
      </c>
      <c r="F47" s="164" t="s">
        <v>245</v>
      </c>
      <c r="G47" s="164" t="s">
        <v>246</v>
      </c>
      <c r="H47" s="165">
        <v>57600</v>
      </c>
      <c r="I47" s="165">
        <v>57600</v>
      </c>
      <c r="J47" s="36"/>
      <c r="K47" s="36"/>
      <c r="L47" s="165">
        <v>57600</v>
      </c>
      <c r="M47" s="36"/>
      <c r="N47" s="36"/>
      <c r="O47" s="36"/>
      <c r="P47" s="36"/>
      <c r="Q47" s="36"/>
      <c r="R47" s="36"/>
      <c r="S47" s="36"/>
      <c r="T47" s="36"/>
      <c r="U47" s="36"/>
      <c r="V47" s="36"/>
      <c r="W47" s="36"/>
    </row>
    <row r="48" customHeight="1" spans="1:23">
      <c r="A48" s="163" t="s">
        <v>71</v>
      </c>
      <c r="B48" s="219" t="s">
        <v>263</v>
      </c>
      <c r="C48" s="164" t="s">
        <v>143</v>
      </c>
      <c r="D48" s="164" t="s">
        <v>142</v>
      </c>
      <c r="E48" s="164" t="s">
        <v>143</v>
      </c>
      <c r="F48" s="164" t="s">
        <v>264</v>
      </c>
      <c r="G48" s="164" t="s">
        <v>143</v>
      </c>
      <c r="H48" s="165">
        <v>380400</v>
      </c>
      <c r="I48" s="165">
        <v>380400</v>
      </c>
      <c r="J48" s="36"/>
      <c r="K48" s="36"/>
      <c r="L48" s="165">
        <v>380400</v>
      </c>
      <c r="M48" s="36"/>
      <c r="N48" s="36"/>
      <c r="O48" s="36"/>
      <c r="P48" s="36"/>
      <c r="Q48" s="36"/>
      <c r="R48" s="36"/>
      <c r="S48" s="36"/>
      <c r="T48" s="36"/>
      <c r="U48" s="36"/>
      <c r="V48" s="36"/>
      <c r="W48" s="36"/>
    </row>
    <row r="49" customHeight="1" spans="1:23">
      <c r="A49" s="163" t="s">
        <v>71</v>
      </c>
      <c r="B49" s="219" t="s">
        <v>265</v>
      </c>
      <c r="C49" s="164" t="s">
        <v>266</v>
      </c>
      <c r="D49" s="164" t="s">
        <v>104</v>
      </c>
      <c r="E49" s="164" t="s">
        <v>105</v>
      </c>
      <c r="F49" s="164" t="s">
        <v>267</v>
      </c>
      <c r="G49" s="164" t="s">
        <v>266</v>
      </c>
      <c r="H49" s="165">
        <v>13260</v>
      </c>
      <c r="I49" s="165">
        <v>13260</v>
      </c>
      <c r="J49" s="36"/>
      <c r="K49" s="36"/>
      <c r="L49" s="165">
        <v>13260</v>
      </c>
      <c r="M49" s="36"/>
      <c r="N49" s="36"/>
      <c r="O49" s="36"/>
      <c r="P49" s="36"/>
      <c r="Q49" s="36"/>
      <c r="R49" s="36"/>
      <c r="S49" s="36"/>
      <c r="T49" s="36"/>
      <c r="U49" s="36"/>
      <c r="V49" s="36"/>
      <c r="W49" s="36"/>
    </row>
    <row r="50" customHeight="1" spans="1:23">
      <c r="A50" s="163" t="s">
        <v>71</v>
      </c>
      <c r="B50" s="219" t="s">
        <v>265</v>
      </c>
      <c r="C50" s="164" t="s">
        <v>266</v>
      </c>
      <c r="D50" s="164" t="s">
        <v>104</v>
      </c>
      <c r="E50" s="164" t="s">
        <v>105</v>
      </c>
      <c r="F50" s="164" t="s">
        <v>267</v>
      </c>
      <c r="G50" s="164" t="s">
        <v>266</v>
      </c>
      <c r="H50" s="165">
        <v>4680</v>
      </c>
      <c r="I50" s="165">
        <v>4680</v>
      </c>
      <c r="J50" s="36"/>
      <c r="K50" s="36"/>
      <c r="L50" s="165">
        <v>4680</v>
      </c>
      <c r="M50" s="36"/>
      <c r="N50" s="36"/>
      <c r="O50" s="36"/>
      <c r="P50" s="36"/>
      <c r="Q50" s="36"/>
      <c r="R50" s="36"/>
      <c r="S50" s="36"/>
      <c r="T50" s="36"/>
      <c r="U50" s="36"/>
      <c r="V50" s="36"/>
      <c r="W50" s="36"/>
    </row>
    <row r="51" customHeight="1" spans="1:23">
      <c r="A51" s="163" t="s">
        <v>71</v>
      </c>
      <c r="B51" s="219" t="s">
        <v>268</v>
      </c>
      <c r="C51" s="164" t="s">
        <v>269</v>
      </c>
      <c r="D51" s="164" t="s">
        <v>118</v>
      </c>
      <c r="E51" s="164" t="s">
        <v>119</v>
      </c>
      <c r="F51" s="164" t="s">
        <v>231</v>
      </c>
      <c r="G51" s="164" t="s">
        <v>232</v>
      </c>
      <c r="H51" s="165">
        <v>18000</v>
      </c>
      <c r="I51" s="165">
        <v>18000</v>
      </c>
      <c r="J51" s="36"/>
      <c r="K51" s="36"/>
      <c r="L51" s="165">
        <v>18000</v>
      </c>
      <c r="M51" s="36"/>
      <c r="N51" s="36"/>
      <c r="O51" s="36"/>
      <c r="P51" s="36"/>
      <c r="Q51" s="36"/>
      <c r="R51" s="36"/>
      <c r="S51" s="36"/>
      <c r="T51" s="36"/>
      <c r="U51" s="36"/>
      <c r="V51" s="36"/>
      <c r="W51" s="36"/>
    </row>
    <row r="52" customHeight="1" spans="1:23">
      <c r="A52" s="163" t="s">
        <v>71</v>
      </c>
      <c r="B52" s="219" t="s">
        <v>270</v>
      </c>
      <c r="C52" s="164" t="s">
        <v>271</v>
      </c>
      <c r="D52" s="164" t="s">
        <v>104</v>
      </c>
      <c r="E52" s="164" t="s">
        <v>105</v>
      </c>
      <c r="F52" s="164" t="s">
        <v>223</v>
      </c>
      <c r="G52" s="164" t="s">
        <v>224</v>
      </c>
      <c r="H52" s="165">
        <v>10000</v>
      </c>
      <c r="I52" s="165">
        <v>10000</v>
      </c>
      <c r="J52" s="36"/>
      <c r="K52" s="36"/>
      <c r="L52" s="165">
        <v>10000</v>
      </c>
      <c r="M52" s="36"/>
      <c r="N52" s="36"/>
      <c r="O52" s="36"/>
      <c r="P52" s="36"/>
      <c r="Q52" s="36"/>
      <c r="R52" s="36"/>
      <c r="S52" s="36"/>
      <c r="T52" s="36"/>
      <c r="U52" s="36"/>
      <c r="V52" s="36"/>
      <c r="W52" s="36"/>
    </row>
    <row r="53" customHeight="1" spans="1:23">
      <c r="A53" s="163" t="s">
        <v>71</v>
      </c>
      <c r="B53" s="219" t="s">
        <v>272</v>
      </c>
      <c r="C53" s="164" t="s">
        <v>273</v>
      </c>
      <c r="D53" s="164" t="s">
        <v>118</v>
      </c>
      <c r="E53" s="164" t="s">
        <v>119</v>
      </c>
      <c r="F53" s="164" t="s">
        <v>274</v>
      </c>
      <c r="G53" s="164" t="s">
        <v>275</v>
      </c>
      <c r="H53" s="165">
        <v>151200</v>
      </c>
      <c r="I53" s="165">
        <v>151200</v>
      </c>
      <c r="J53" s="36"/>
      <c r="K53" s="36"/>
      <c r="L53" s="165">
        <v>151200</v>
      </c>
      <c r="M53" s="36"/>
      <c r="N53" s="36"/>
      <c r="O53" s="36"/>
      <c r="P53" s="36"/>
      <c r="Q53" s="36"/>
      <c r="R53" s="36"/>
      <c r="S53" s="36"/>
      <c r="T53" s="36"/>
      <c r="U53" s="36"/>
      <c r="V53" s="36"/>
      <c r="W53" s="36"/>
    </row>
    <row r="54" ht="17.25" customHeight="1" spans="1:23">
      <c r="A54" s="166" t="s">
        <v>56</v>
      </c>
      <c r="B54" s="167"/>
      <c r="C54" s="167"/>
      <c r="D54" s="167"/>
      <c r="E54" s="167"/>
      <c r="F54" s="167"/>
      <c r="G54" s="168"/>
      <c r="H54" s="81">
        <f>SUM(H10:H53)</f>
        <v>5392347</v>
      </c>
      <c r="I54" s="81">
        <f>SUM(I10:I53)</f>
        <v>5392347</v>
      </c>
      <c r="J54" s="81">
        <f>SUM(J10:J53)</f>
        <v>0</v>
      </c>
      <c r="K54" s="81">
        <f>SUM(K10:K53)</f>
        <v>0</v>
      </c>
      <c r="L54" s="81">
        <f>SUM(L10:L53)</f>
        <v>5392347</v>
      </c>
      <c r="M54" s="81"/>
      <c r="N54" s="81"/>
      <c r="O54" s="81"/>
      <c r="P54" s="81"/>
      <c r="Q54" s="81"/>
      <c r="R54" s="81"/>
      <c r="S54" s="81"/>
      <c r="T54" s="81"/>
      <c r="U54" s="81"/>
      <c r="V54" s="81"/>
      <c r="W54" s="81"/>
    </row>
  </sheetData>
  <mergeCells count="29">
    <mergeCell ref="A3:W3"/>
    <mergeCell ref="H5:W5"/>
    <mergeCell ref="I6:M6"/>
    <mergeCell ref="N6:P6"/>
    <mergeCell ref="R6:W6"/>
    <mergeCell ref="A54:G54"/>
    <mergeCell ref="A5:A8"/>
    <mergeCell ref="B5:B8"/>
    <mergeCell ref="C5:C8"/>
    <mergeCell ref="D5:D8"/>
    <mergeCell ref="E5:E8"/>
    <mergeCell ref="F5:F8"/>
    <mergeCell ref="G5:G8"/>
    <mergeCell ref="H6:H8"/>
    <mergeCell ref="I7:I8"/>
    <mergeCell ref="J7:J8"/>
    <mergeCell ref="K7:K8"/>
    <mergeCell ref="L7:L8"/>
    <mergeCell ref="M7:M8"/>
    <mergeCell ref="N7:N8"/>
    <mergeCell ref="O7:O8"/>
    <mergeCell ref="P7:P8"/>
    <mergeCell ref="Q6:Q8"/>
    <mergeCell ref="R7:R8"/>
    <mergeCell ref="S7:S8"/>
    <mergeCell ref="T7:T8"/>
    <mergeCell ref="U7:U8"/>
    <mergeCell ref="V7:V8"/>
    <mergeCell ref="W7:W8"/>
  </mergeCells>
  <printOptions horizontalCentered="1"/>
  <pageMargins left="0.37" right="0.37" top="0.56" bottom="0.56" header="0.48" footer="0.48"/>
  <pageSetup paperSize="9" scale="56"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18"/>
  <sheetViews>
    <sheetView showZeros="0" workbookViewId="0">
      <pane ySplit="1" topLeftCell="A2" activePane="bottomLeft" state="frozen"/>
      <selection/>
      <selection pane="bottomLeft" activeCell="C21" sqref="C21"/>
    </sheetView>
  </sheetViews>
  <sheetFormatPr defaultColWidth="9.14166666666667" defaultRowHeight="14.25" customHeight="1"/>
  <cols>
    <col min="1" max="1" width="14.875" customWidth="1"/>
    <col min="2" max="2" width="22" customWidth="1"/>
    <col min="3" max="3" width="32.85" customWidth="1"/>
    <col min="4" max="4" width="23.85" customWidth="1"/>
    <col min="5" max="5" width="11.1416666666667" customWidth="1"/>
    <col min="6" max="6" width="17.7083333333333" customWidth="1"/>
    <col min="7" max="7" width="9.85" customWidth="1"/>
    <col min="8" max="8" width="17.7083333333333" customWidth="1"/>
    <col min="9" max="13" width="20" customWidth="1"/>
    <col min="14" max="14" width="12.2833333333333" customWidth="1"/>
    <col min="15" max="15" width="12.7083333333333" customWidth="1"/>
    <col min="16" max="16" width="11.1416666666667" customWidth="1"/>
    <col min="17" max="21" width="19.85" customWidth="1"/>
    <col min="22" max="22" width="20" customWidth="1"/>
    <col min="23" max="23" width="19.85"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3.5" customHeight="1" spans="2:23">
      <c r="B2" s="151"/>
      <c r="E2" s="2"/>
      <c r="F2" s="2"/>
      <c r="G2" s="2"/>
      <c r="H2" s="2"/>
      <c r="U2" s="151"/>
      <c r="W2" s="158" t="s">
        <v>276</v>
      </c>
    </row>
    <row r="3" ht="46.5" customHeight="1" spans="1:23">
      <c r="A3" s="4" t="str">
        <f>"2025"&amp;"年部门项目支出预算表"</f>
        <v>2025年部门项目支出预算表</v>
      </c>
      <c r="B3" s="4"/>
      <c r="C3" s="4"/>
      <c r="D3" s="4"/>
      <c r="E3" s="4"/>
      <c r="F3" s="4"/>
      <c r="G3" s="4"/>
      <c r="H3" s="4"/>
      <c r="I3" s="4"/>
      <c r="J3" s="4"/>
      <c r="K3" s="4"/>
      <c r="L3" s="4"/>
      <c r="M3" s="4"/>
      <c r="N3" s="4"/>
      <c r="O3" s="4"/>
      <c r="P3" s="4"/>
      <c r="Q3" s="4"/>
      <c r="R3" s="4"/>
      <c r="S3" s="4"/>
      <c r="T3" s="4"/>
      <c r="U3" s="4"/>
      <c r="V3" s="4"/>
      <c r="W3" s="4"/>
    </row>
    <row r="4" ht="13.5" customHeight="1" spans="1:23">
      <c r="A4" s="5" t="s">
        <v>1</v>
      </c>
      <c r="B4" s="6"/>
      <c r="C4" s="6"/>
      <c r="D4" s="6"/>
      <c r="E4" s="6"/>
      <c r="F4" s="6"/>
      <c r="G4" s="6"/>
      <c r="H4" s="6"/>
      <c r="I4" s="7"/>
      <c r="J4" s="7"/>
      <c r="K4" s="7"/>
      <c r="L4" s="7"/>
      <c r="M4" s="7"/>
      <c r="N4" s="7"/>
      <c r="O4" s="7"/>
      <c r="P4" s="7"/>
      <c r="Q4" s="7"/>
      <c r="U4" s="151"/>
      <c r="W4" s="121" t="s">
        <v>2</v>
      </c>
    </row>
    <row r="5" ht="21.75" customHeight="1" spans="1:23">
      <c r="A5" s="9" t="s">
        <v>277</v>
      </c>
      <c r="B5" s="10" t="s">
        <v>193</v>
      </c>
      <c r="C5" s="9" t="s">
        <v>194</v>
      </c>
      <c r="D5" s="9" t="s">
        <v>278</v>
      </c>
      <c r="E5" s="10" t="s">
        <v>195</v>
      </c>
      <c r="F5" s="10" t="s">
        <v>196</v>
      </c>
      <c r="G5" s="10" t="s">
        <v>279</v>
      </c>
      <c r="H5" s="10" t="s">
        <v>280</v>
      </c>
      <c r="I5" s="28" t="s">
        <v>56</v>
      </c>
      <c r="J5" s="11" t="s">
        <v>281</v>
      </c>
      <c r="K5" s="12"/>
      <c r="L5" s="12"/>
      <c r="M5" s="13"/>
      <c r="N5" s="11" t="s">
        <v>201</v>
      </c>
      <c r="O5" s="12"/>
      <c r="P5" s="13"/>
      <c r="Q5" s="10" t="s">
        <v>62</v>
      </c>
      <c r="R5" s="11" t="s">
        <v>63</v>
      </c>
      <c r="S5" s="12"/>
      <c r="T5" s="12"/>
      <c r="U5" s="12"/>
      <c r="V5" s="12"/>
      <c r="W5" s="13"/>
    </row>
    <row r="6" ht="21.75" customHeight="1" spans="1:23">
      <c r="A6" s="14"/>
      <c r="B6" s="29"/>
      <c r="C6" s="14"/>
      <c r="D6" s="14"/>
      <c r="E6" s="15"/>
      <c r="F6" s="15"/>
      <c r="G6" s="15"/>
      <c r="H6" s="15"/>
      <c r="I6" s="29"/>
      <c r="J6" s="153" t="s">
        <v>59</v>
      </c>
      <c r="K6" s="154"/>
      <c r="L6" s="10" t="s">
        <v>60</v>
      </c>
      <c r="M6" s="10" t="s">
        <v>61</v>
      </c>
      <c r="N6" s="10" t="s">
        <v>59</v>
      </c>
      <c r="O6" s="10" t="s">
        <v>60</v>
      </c>
      <c r="P6" s="10" t="s">
        <v>61</v>
      </c>
      <c r="Q6" s="15"/>
      <c r="R6" s="10" t="s">
        <v>58</v>
      </c>
      <c r="S6" s="10" t="s">
        <v>65</v>
      </c>
      <c r="T6" s="10" t="s">
        <v>207</v>
      </c>
      <c r="U6" s="10" t="s">
        <v>67</v>
      </c>
      <c r="V6" s="10" t="s">
        <v>68</v>
      </c>
      <c r="W6" s="10" t="s">
        <v>69</v>
      </c>
    </row>
    <row r="7" ht="21" customHeight="1" spans="1:23">
      <c r="A7" s="29"/>
      <c r="B7" s="29"/>
      <c r="C7" s="29"/>
      <c r="D7" s="29"/>
      <c r="E7" s="29"/>
      <c r="F7" s="29"/>
      <c r="G7" s="29"/>
      <c r="H7" s="29"/>
      <c r="I7" s="29"/>
      <c r="J7" s="155" t="s">
        <v>58</v>
      </c>
      <c r="K7" s="156"/>
      <c r="L7" s="29"/>
      <c r="M7" s="29"/>
      <c r="N7" s="29"/>
      <c r="O7" s="29"/>
      <c r="P7" s="29"/>
      <c r="Q7" s="29"/>
      <c r="R7" s="29"/>
      <c r="S7" s="29"/>
      <c r="T7" s="29"/>
      <c r="U7" s="29"/>
      <c r="V7" s="29"/>
      <c r="W7" s="29"/>
    </row>
    <row r="8" ht="39.75" customHeight="1" spans="1:23">
      <c r="A8" s="17"/>
      <c r="B8" s="19"/>
      <c r="C8" s="17"/>
      <c r="D8" s="17"/>
      <c r="E8" s="18"/>
      <c r="F8" s="18"/>
      <c r="G8" s="18"/>
      <c r="H8" s="18"/>
      <c r="I8" s="19"/>
      <c r="J8" s="67" t="s">
        <v>58</v>
      </c>
      <c r="K8" s="67" t="s">
        <v>282</v>
      </c>
      <c r="L8" s="18"/>
      <c r="M8" s="18"/>
      <c r="N8" s="18"/>
      <c r="O8" s="18"/>
      <c r="P8" s="18"/>
      <c r="Q8" s="18"/>
      <c r="R8" s="18"/>
      <c r="S8" s="18"/>
      <c r="T8" s="18"/>
      <c r="U8" s="19"/>
      <c r="V8" s="18"/>
      <c r="W8" s="18"/>
    </row>
    <row r="9" ht="15" customHeight="1" spans="1:23">
      <c r="A9" s="20">
        <v>1</v>
      </c>
      <c r="B9" s="20">
        <v>2</v>
      </c>
      <c r="C9" s="20">
        <v>3</v>
      </c>
      <c r="D9" s="20">
        <v>4</v>
      </c>
      <c r="E9" s="20">
        <v>5</v>
      </c>
      <c r="F9" s="20">
        <v>6</v>
      </c>
      <c r="G9" s="20">
        <v>7</v>
      </c>
      <c r="H9" s="20">
        <v>8</v>
      </c>
      <c r="I9" s="20">
        <v>9</v>
      </c>
      <c r="J9" s="20">
        <v>10</v>
      </c>
      <c r="K9" s="20">
        <v>11</v>
      </c>
      <c r="L9" s="36">
        <v>12</v>
      </c>
      <c r="M9" s="36">
        <v>13</v>
      </c>
      <c r="N9" s="36">
        <v>14</v>
      </c>
      <c r="O9" s="36">
        <v>15</v>
      </c>
      <c r="P9" s="36">
        <v>16</v>
      </c>
      <c r="Q9" s="36">
        <v>17</v>
      </c>
      <c r="R9" s="36">
        <v>18</v>
      </c>
      <c r="S9" s="36">
        <v>19</v>
      </c>
      <c r="T9" s="36">
        <v>20</v>
      </c>
      <c r="U9" s="20">
        <v>21</v>
      </c>
      <c r="V9" s="36">
        <v>22</v>
      </c>
      <c r="W9" s="20">
        <v>23</v>
      </c>
    </row>
    <row r="10" ht="15" customHeight="1" spans="1:23">
      <c r="A10" s="21" t="s">
        <v>283</v>
      </c>
      <c r="B10" s="220" t="s">
        <v>284</v>
      </c>
      <c r="C10" s="22" t="s">
        <v>285</v>
      </c>
      <c r="D10" s="152" t="s">
        <v>71</v>
      </c>
      <c r="E10" s="21" t="s">
        <v>104</v>
      </c>
      <c r="F10" s="21" t="s">
        <v>105</v>
      </c>
      <c r="G10" s="21" t="s">
        <v>257</v>
      </c>
      <c r="H10" s="21" t="s">
        <v>258</v>
      </c>
      <c r="I10" s="157">
        <v>35000</v>
      </c>
      <c r="J10" s="157">
        <v>35000</v>
      </c>
      <c r="K10" s="157">
        <v>35000</v>
      </c>
      <c r="L10" s="36"/>
      <c r="M10" s="36"/>
      <c r="N10" s="36"/>
      <c r="O10" s="36"/>
      <c r="P10" s="36"/>
      <c r="Q10" s="36"/>
      <c r="R10" s="36"/>
      <c r="S10" s="36"/>
      <c r="T10" s="36"/>
      <c r="U10" s="20"/>
      <c r="V10" s="36"/>
      <c r="W10" s="20"/>
    </row>
    <row r="11" ht="15" customHeight="1" spans="1:23">
      <c r="A11" s="21" t="s">
        <v>286</v>
      </c>
      <c r="B11" s="220" t="s">
        <v>287</v>
      </c>
      <c r="C11" s="22" t="s">
        <v>288</v>
      </c>
      <c r="D11" s="152" t="s">
        <v>71</v>
      </c>
      <c r="E11" s="21" t="s">
        <v>104</v>
      </c>
      <c r="F11" s="21" t="s">
        <v>105</v>
      </c>
      <c r="G11" s="21" t="s">
        <v>289</v>
      </c>
      <c r="H11" s="21" t="s">
        <v>290</v>
      </c>
      <c r="I11" s="157">
        <v>25000</v>
      </c>
      <c r="J11" s="157">
        <v>25000</v>
      </c>
      <c r="K11" s="157">
        <v>25000</v>
      </c>
      <c r="L11" s="36"/>
      <c r="M11" s="36"/>
      <c r="N11" s="36"/>
      <c r="O11" s="36"/>
      <c r="P11" s="36"/>
      <c r="Q11" s="36"/>
      <c r="R11" s="36"/>
      <c r="S11" s="36"/>
      <c r="T11" s="36"/>
      <c r="U11" s="20"/>
      <c r="V11" s="36"/>
      <c r="W11" s="20"/>
    </row>
    <row r="12" ht="15" customHeight="1" spans="1:23">
      <c r="A12" s="21" t="s">
        <v>291</v>
      </c>
      <c r="B12" s="220" t="s">
        <v>292</v>
      </c>
      <c r="C12" s="22" t="s">
        <v>293</v>
      </c>
      <c r="D12" s="152" t="s">
        <v>71</v>
      </c>
      <c r="E12" s="21" t="s">
        <v>110</v>
      </c>
      <c r="F12" s="21" t="s">
        <v>111</v>
      </c>
      <c r="G12" s="21" t="s">
        <v>289</v>
      </c>
      <c r="H12" s="21" t="s">
        <v>290</v>
      </c>
      <c r="I12" s="157">
        <v>325284.75</v>
      </c>
      <c r="J12" s="157">
        <v>325284.75</v>
      </c>
      <c r="K12" s="157">
        <v>325284.75</v>
      </c>
      <c r="L12" s="36"/>
      <c r="M12" s="36"/>
      <c r="N12" s="36"/>
      <c r="O12" s="36"/>
      <c r="P12" s="36"/>
      <c r="Q12" s="36"/>
      <c r="R12" s="36"/>
      <c r="S12" s="36"/>
      <c r="T12" s="36"/>
      <c r="U12" s="20"/>
      <c r="V12" s="36"/>
      <c r="W12" s="20"/>
    </row>
    <row r="13" ht="14" customHeight="1" spans="1:23">
      <c r="A13" s="21" t="s">
        <v>291</v>
      </c>
      <c r="B13" s="220" t="s">
        <v>292</v>
      </c>
      <c r="C13" s="22" t="s">
        <v>293</v>
      </c>
      <c r="D13" s="152" t="s">
        <v>71</v>
      </c>
      <c r="E13" s="21" t="s">
        <v>110</v>
      </c>
      <c r="F13" s="21" t="s">
        <v>111</v>
      </c>
      <c r="G13" s="21" t="s">
        <v>223</v>
      </c>
      <c r="H13" s="21" t="s">
        <v>224</v>
      </c>
      <c r="I13" s="157">
        <v>619120</v>
      </c>
      <c r="J13" s="157">
        <v>619120</v>
      </c>
      <c r="K13" s="157">
        <v>619120</v>
      </c>
      <c r="L13" s="36"/>
      <c r="M13" s="36"/>
      <c r="N13" s="36"/>
      <c r="O13" s="36"/>
      <c r="P13" s="36"/>
      <c r="Q13" s="36"/>
      <c r="R13" s="36"/>
      <c r="S13" s="36"/>
      <c r="T13" s="36"/>
      <c r="U13" s="20"/>
      <c r="V13" s="36"/>
      <c r="W13" s="20"/>
    </row>
    <row r="14" ht="14" customHeight="1" spans="1:23">
      <c r="A14" s="21" t="s">
        <v>286</v>
      </c>
      <c r="B14" s="220" t="s">
        <v>294</v>
      </c>
      <c r="C14" s="22" t="s">
        <v>295</v>
      </c>
      <c r="D14" s="152" t="s">
        <v>71</v>
      </c>
      <c r="E14" s="21" t="s">
        <v>104</v>
      </c>
      <c r="F14" s="21" t="s">
        <v>105</v>
      </c>
      <c r="G14" s="21" t="s">
        <v>296</v>
      </c>
      <c r="H14" s="21" t="s">
        <v>297</v>
      </c>
      <c r="I14" s="157">
        <v>60000</v>
      </c>
      <c r="J14" s="157">
        <v>60000</v>
      </c>
      <c r="K14" s="157">
        <v>60000</v>
      </c>
      <c r="L14" s="36"/>
      <c r="M14" s="36"/>
      <c r="N14" s="36"/>
      <c r="O14" s="36"/>
      <c r="P14" s="36"/>
      <c r="Q14" s="36"/>
      <c r="R14" s="36"/>
      <c r="S14" s="36"/>
      <c r="T14" s="36"/>
      <c r="U14" s="20"/>
      <c r="V14" s="36"/>
      <c r="W14" s="20"/>
    </row>
    <row r="15" ht="14" customHeight="1" spans="1:23">
      <c r="A15" s="21" t="s">
        <v>291</v>
      </c>
      <c r="B15" s="220" t="s">
        <v>298</v>
      </c>
      <c r="C15" s="22" t="s">
        <v>299</v>
      </c>
      <c r="D15" s="152" t="s">
        <v>71</v>
      </c>
      <c r="E15" s="21" t="s">
        <v>112</v>
      </c>
      <c r="F15" s="21" t="s">
        <v>113</v>
      </c>
      <c r="G15" s="21" t="s">
        <v>289</v>
      </c>
      <c r="H15" s="21" t="s">
        <v>290</v>
      </c>
      <c r="I15" s="157">
        <v>1437531</v>
      </c>
      <c r="J15" s="157">
        <v>1437531</v>
      </c>
      <c r="K15" s="157">
        <v>1437531</v>
      </c>
      <c r="L15" s="36"/>
      <c r="M15" s="36"/>
      <c r="N15" s="36"/>
      <c r="O15" s="36"/>
      <c r="P15" s="36"/>
      <c r="Q15" s="36"/>
      <c r="R15" s="36"/>
      <c r="S15" s="36"/>
      <c r="T15" s="36"/>
      <c r="U15" s="20"/>
      <c r="V15" s="36"/>
      <c r="W15" s="20"/>
    </row>
    <row r="16" ht="14" customHeight="1" spans="1:23">
      <c r="A16" s="21" t="s">
        <v>291</v>
      </c>
      <c r="B16" s="220" t="s">
        <v>298</v>
      </c>
      <c r="C16" s="22" t="s">
        <v>299</v>
      </c>
      <c r="D16" s="152" t="s">
        <v>71</v>
      </c>
      <c r="E16" s="21" t="s">
        <v>300</v>
      </c>
      <c r="F16" s="21" t="s">
        <v>137</v>
      </c>
      <c r="G16" s="21" t="s">
        <v>223</v>
      </c>
      <c r="H16" s="21" t="s">
        <v>224</v>
      </c>
      <c r="I16" s="157">
        <v>50000</v>
      </c>
      <c r="J16" s="157">
        <v>50000</v>
      </c>
      <c r="K16" s="157">
        <v>50000</v>
      </c>
      <c r="L16" s="36"/>
      <c r="M16" s="36"/>
      <c r="N16" s="36"/>
      <c r="O16" s="36"/>
      <c r="P16" s="36"/>
      <c r="Q16" s="36"/>
      <c r="R16" s="36"/>
      <c r="S16" s="36"/>
      <c r="T16" s="36"/>
      <c r="U16" s="20"/>
      <c r="V16" s="36"/>
      <c r="W16" s="20"/>
    </row>
    <row r="17" ht="14" customHeight="1" spans="1:23">
      <c r="A17" s="21" t="s">
        <v>291</v>
      </c>
      <c r="B17" s="220" t="s">
        <v>298</v>
      </c>
      <c r="C17" s="22" t="s">
        <v>299</v>
      </c>
      <c r="D17" s="152" t="s">
        <v>71</v>
      </c>
      <c r="E17" s="21" t="s">
        <v>112</v>
      </c>
      <c r="F17" s="21" t="s">
        <v>113</v>
      </c>
      <c r="G17" s="21" t="s">
        <v>223</v>
      </c>
      <c r="H17" s="21" t="s">
        <v>224</v>
      </c>
      <c r="I17" s="157">
        <v>494400</v>
      </c>
      <c r="J17" s="157">
        <v>494400</v>
      </c>
      <c r="K17" s="157">
        <v>494400</v>
      </c>
      <c r="L17" s="36"/>
      <c r="M17" s="36"/>
      <c r="N17" s="36"/>
      <c r="O17" s="36"/>
      <c r="P17" s="36"/>
      <c r="Q17" s="36"/>
      <c r="R17" s="36"/>
      <c r="S17" s="36"/>
      <c r="T17" s="36"/>
      <c r="U17" s="20"/>
      <c r="V17" s="36"/>
      <c r="W17" s="20"/>
    </row>
    <row r="18" ht="18.75" customHeight="1" spans="1:23">
      <c r="A18" s="33" t="s">
        <v>182</v>
      </c>
      <c r="B18" s="34"/>
      <c r="C18" s="34"/>
      <c r="D18" s="34"/>
      <c r="E18" s="34"/>
      <c r="F18" s="34"/>
      <c r="G18" s="34"/>
      <c r="H18" s="35"/>
      <c r="I18" s="81">
        <f>SUM(I10:I17)</f>
        <v>3046335.75</v>
      </c>
      <c r="J18" s="81">
        <f>SUM(J10:J17)</f>
        <v>3046335.75</v>
      </c>
      <c r="K18" s="81">
        <f>SUM(K10:K17)</f>
        <v>3046335.75</v>
      </c>
      <c r="L18" s="81"/>
      <c r="M18" s="81"/>
      <c r="N18" s="81"/>
      <c r="O18" s="81"/>
      <c r="P18" s="81"/>
      <c r="Q18" s="81"/>
      <c r="R18" s="81"/>
      <c r="S18" s="81"/>
      <c r="T18" s="81"/>
      <c r="U18" s="81"/>
      <c r="V18" s="81"/>
      <c r="W18" s="81"/>
    </row>
  </sheetData>
  <mergeCells count="28">
    <mergeCell ref="A3:W3"/>
    <mergeCell ref="A4:H4"/>
    <mergeCell ref="J5:M5"/>
    <mergeCell ref="N5:P5"/>
    <mergeCell ref="R5:W5"/>
    <mergeCell ref="A18:H18"/>
    <mergeCell ref="A5:A8"/>
    <mergeCell ref="B5:B8"/>
    <mergeCell ref="C5:C8"/>
    <mergeCell ref="D5:D8"/>
    <mergeCell ref="E5:E8"/>
    <mergeCell ref="F5:F8"/>
    <mergeCell ref="G5:G8"/>
    <mergeCell ref="H5:H8"/>
    <mergeCell ref="I5:I8"/>
    <mergeCell ref="L6:L8"/>
    <mergeCell ref="M6:M8"/>
    <mergeCell ref="N6:N8"/>
    <mergeCell ref="O6:O8"/>
    <mergeCell ref="P6:P8"/>
    <mergeCell ref="Q5:Q8"/>
    <mergeCell ref="R6:R8"/>
    <mergeCell ref="S6:S8"/>
    <mergeCell ref="T6:T8"/>
    <mergeCell ref="U6:U8"/>
    <mergeCell ref="V6:V8"/>
    <mergeCell ref="W6:W8"/>
    <mergeCell ref="J6:K7"/>
  </mergeCells>
  <printOptions horizontalCentered="1"/>
  <pageMargins left="0.37" right="0.37" top="0.56" bottom="0.56" header="0.48" footer="0.48"/>
  <pageSetup paperSize="9" scale="56"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38"/>
  <sheetViews>
    <sheetView showZeros="0" tabSelected="1" workbookViewId="0">
      <pane ySplit="1" topLeftCell="A2" activePane="bottomLeft" state="frozen"/>
      <selection/>
      <selection pane="bottomLeft" activeCell="C8" sqref="C8"/>
    </sheetView>
  </sheetViews>
  <sheetFormatPr defaultColWidth="9.14166666666667" defaultRowHeight="12" customHeight="1"/>
  <cols>
    <col min="1" max="1" width="34.2833333333333" customWidth="1"/>
    <col min="2" max="2" width="29" customWidth="1"/>
    <col min="3" max="5" width="23.575" customWidth="1"/>
    <col min="6" max="6" width="11.2833333333333" customWidth="1"/>
    <col min="7" max="7" width="25.1416666666667" customWidth="1"/>
    <col min="8" max="8" width="15.575" customWidth="1"/>
    <col min="9" max="9" width="13.425" customWidth="1"/>
    <col min="10" max="10" width="27.125" style="136" customWidth="1"/>
  </cols>
  <sheetData>
    <row r="1" customHeight="1" spans="1:10">
      <c r="A1" s="1"/>
      <c r="B1" s="1"/>
      <c r="C1" s="1"/>
      <c r="D1" s="1"/>
      <c r="E1" s="1"/>
      <c r="F1" s="1"/>
      <c r="G1" s="1"/>
      <c r="H1" s="1"/>
      <c r="I1" s="1"/>
      <c r="J1" s="148"/>
    </row>
    <row r="2" ht="18" customHeight="1" spans="10:10">
      <c r="J2" s="104" t="s">
        <v>301</v>
      </c>
    </row>
    <row r="3" ht="39.75" customHeight="1" spans="1:10">
      <c r="A3" s="65" t="str">
        <f>"2025"&amp;"年部门项目支出绩效目标表"</f>
        <v>2025年部门项目支出绩效目标表</v>
      </c>
      <c r="B3" s="4"/>
      <c r="C3" s="4"/>
      <c r="D3" s="4"/>
      <c r="E3" s="4"/>
      <c r="F3" s="66"/>
      <c r="G3" s="4"/>
      <c r="H3" s="66"/>
      <c r="I3" s="66"/>
      <c r="J3" s="84"/>
    </row>
    <row r="4" ht="17.25" customHeight="1" spans="1:1">
      <c r="A4" s="5" t="s">
        <v>1</v>
      </c>
    </row>
    <row r="5" ht="44.25" customHeight="1" spans="1:10">
      <c r="A5" s="67" t="s">
        <v>302</v>
      </c>
      <c r="B5" s="67" t="s">
        <v>303</v>
      </c>
      <c r="C5" s="67" t="s">
        <v>304</v>
      </c>
      <c r="D5" s="67" t="s">
        <v>305</v>
      </c>
      <c r="E5" s="67" t="s">
        <v>306</v>
      </c>
      <c r="F5" s="68" t="s">
        <v>307</v>
      </c>
      <c r="G5" s="67" t="s">
        <v>308</v>
      </c>
      <c r="H5" s="68" t="s">
        <v>309</v>
      </c>
      <c r="I5" s="68" t="s">
        <v>310</v>
      </c>
      <c r="J5" s="67" t="s">
        <v>311</v>
      </c>
    </row>
    <row r="6" ht="18.75" customHeight="1" spans="1:10">
      <c r="A6" s="137">
        <v>1</v>
      </c>
      <c r="B6" s="137">
        <v>2</v>
      </c>
      <c r="C6" s="137">
        <v>3</v>
      </c>
      <c r="D6" s="137">
        <v>4</v>
      </c>
      <c r="E6" s="137">
        <v>5</v>
      </c>
      <c r="F6" s="36">
        <v>6</v>
      </c>
      <c r="G6" s="137">
        <v>7</v>
      </c>
      <c r="H6" s="36">
        <v>8</v>
      </c>
      <c r="I6" s="36">
        <v>9</v>
      </c>
      <c r="J6" s="137">
        <v>10</v>
      </c>
    </row>
    <row r="7" ht="18.75" customHeight="1" spans="1:10">
      <c r="A7" s="138" t="s">
        <v>71</v>
      </c>
      <c r="B7" s="138"/>
      <c r="C7" s="139"/>
      <c r="D7" s="139"/>
      <c r="E7" s="139"/>
      <c r="F7" s="140"/>
      <c r="G7" s="139"/>
      <c r="H7" s="140"/>
      <c r="I7" s="140"/>
      <c r="J7" s="139"/>
    </row>
    <row r="8" ht="42" customHeight="1" spans="1:10">
      <c r="A8" s="141" t="s">
        <v>285</v>
      </c>
      <c r="B8" s="142" t="s">
        <v>312</v>
      </c>
      <c r="C8" s="143" t="s">
        <v>313</v>
      </c>
      <c r="D8" s="143" t="s">
        <v>314</v>
      </c>
      <c r="E8" s="143" t="s">
        <v>315</v>
      </c>
      <c r="F8" s="144" t="s">
        <v>316</v>
      </c>
      <c r="G8" s="144" t="s">
        <v>317</v>
      </c>
      <c r="H8" s="144" t="s">
        <v>318</v>
      </c>
      <c r="I8" s="144" t="s">
        <v>319</v>
      </c>
      <c r="J8" s="149" t="s">
        <v>320</v>
      </c>
    </row>
    <row r="9" ht="42" customHeight="1" spans="1:10">
      <c r="A9" s="145"/>
      <c r="B9" s="146"/>
      <c r="C9" s="143" t="s">
        <v>321</v>
      </c>
      <c r="D9" s="143" t="s">
        <v>322</v>
      </c>
      <c r="E9" s="143" t="s">
        <v>323</v>
      </c>
      <c r="F9" s="144" t="s">
        <v>316</v>
      </c>
      <c r="G9" s="144" t="s">
        <v>324</v>
      </c>
      <c r="H9" s="144" t="s">
        <v>325</v>
      </c>
      <c r="I9" s="144" t="s">
        <v>319</v>
      </c>
      <c r="J9" s="149" t="s">
        <v>326</v>
      </c>
    </row>
    <row r="10" ht="42" customHeight="1" spans="1:10">
      <c r="A10" s="145"/>
      <c r="B10" s="146"/>
      <c r="C10" s="143" t="s">
        <v>327</v>
      </c>
      <c r="D10" s="143" t="s">
        <v>328</v>
      </c>
      <c r="E10" s="143" t="s">
        <v>329</v>
      </c>
      <c r="F10" s="144" t="s">
        <v>330</v>
      </c>
      <c r="G10" s="144" t="s">
        <v>331</v>
      </c>
      <c r="H10" s="144" t="s">
        <v>332</v>
      </c>
      <c r="I10" s="144" t="s">
        <v>319</v>
      </c>
      <c r="J10" s="149" t="s">
        <v>333</v>
      </c>
    </row>
    <row r="11" ht="42" customHeight="1" spans="1:10">
      <c r="A11" s="141" t="s">
        <v>288</v>
      </c>
      <c r="B11" s="142" t="s">
        <v>334</v>
      </c>
      <c r="C11" s="143" t="s">
        <v>313</v>
      </c>
      <c r="D11" s="143" t="s">
        <v>314</v>
      </c>
      <c r="E11" s="143" t="s">
        <v>335</v>
      </c>
      <c r="F11" s="144" t="s">
        <v>316</v>
      </c>
      <c r="G11" s="144" t="s">
        <v>336</v>
      </c>
      <c r="H11" s="144" t="s">
        <v>337</v>
      </c>
      <c r="I11" s="144" t="s">
        <v>319</v>
      </c>
      <c r="J11" s="149" t="s">
        <v>338</v>
      </c>
    </row>
    <row r="12" ht="86" customHeight="1" spans="1:10">
      <c r="A12" s="145"/>
      <c r="B12" s="146"/>
      <c r="C12" s="143" t="s">
        <v>313</v>
      </c>
      <c r="D12" s="143" t="s">
        <v>339</v>
      </c>
      <c r="E12" s="143" t="s">
        <v>340</v>
      </c>
      <c r="F12" s="144" t="s">
        <v>316</v>
      </c>
      <c r="G12" s="144" t="s">
        <v>341</v>
      </c>
      <c r="H12" s="144" t="s">
        <v>332</v>
      </c>
      <c r="I12" s="144" t="s">
        <v>319</v>
      </c>
      <c r="J12" s="150" t="s">
        <v>342</v>
      </c>
    </row>
    <row r="13" ht="42" customHeight="1" spans="1:10">
      <c r="A13" s="145"/>
      <c r="B13" s="146"/>
      <c r="C13" s="143" t="s">
        <v>313</v>
      </c>
      <c r="D13" s="143" t="s">
        <v>343</v>
      </c>
      <c r="E13" s="143" t="s">
        <v>344</v>
      </c>
      <c r="F13" s="144" t="s">
        <v>345</v>
      </c>
      <c r="G13" s="144" t="s">
        <v>346</v>
      </c>
      <c r="H13" s="144" t="s">
        <v>347</v>
      </c>
      <c r="I13" s="144" t="s">
        <v>319</v>
      </c>
      <c r="J13" s="149" t="s">
        <v>348</v>
      </c>
    </row>
    <row r="14" ht="42" customHeight="1" spans="1:10">
      <c r="A14" s="145"/>
      <c r="B14" s="146"/>
      <c r="C14" s="143" t="s">
        <v>321</v>
      </c>
      <c r="D14" s="143" t="s">
        <v>322</v>
      </c>
      <c r="E14" s="143" t="s">
        <v>349</v>
      </c>
      <c r="F14" s="144" t="s">
        <v>316</v>
      </c>
      <c r="G14" s="144" t="s">
        <v>350</v>
      </c>
      <c r="H14" s="144" t="s">
        <v>325</v>
      </c>
      <c r="I14" s="144" t="s">
        <v>351</v>
      </c>
      <c r="J14" s="149" t="s">
        <v>352</v>
      </c>
    </row>
    <row r="15" ht="42" customHeight="1" spans="1:10">
      <c r="A15" s="145"/>
      <c r="B15" s="146"/>
      <c r="C15" s="143" t="s">
        <v>327</v>
      </c>
      <c r="D15" s="143" t="s">
        <v>328</v>
      </c>
      <c r="E15" s="143" t="s">
        <v>328</v>
      </c>
      <c r="F15" s="144" t="s">
        <v>330</v>
      </c>
      <c r="G15" s="144" t="s">
        <v>331</v>
      </c>
      <c r="H15" s="144" t="s">
        <v>332</v>
      </c>
      <c r="I15" s="144" t="s">
        <v>319</v>
      </c>
      <c r="J15" s="149" t="s">
        <v>353</v>
      </c>
    </row>
    <row r="16" ht="42" customHeight="1" spans="1:10">
      <c r="A16" s="141" t="s">
        <v>293</v>
      </c>
      <c r="B16" s="142" t="s">
        <v>354</v>
      </c>
      <c r="C16" s="143" t="s">
        <v>313</v>
      </c>
      <c r="D16" s="143" t="s">
        <v>314</v>
      </c>
      <c r="E16" s="143" t="s">
        <v>355</v>
      </c>
      <c r="F16" s="144" t="s">
        <v>330</v>
      </c>
      <c r="G16" s="144" t="s">
        <v>356</v>
      </c>
      <c r="H16" s="144" t="s">
        <v>357</v>
      </c>
      <c r="I16" s="144" t="s">
        <v>319</v>
      </c>
      <c r="J16" s="149" t="s">
        <v>358</v>
      </c>
    </row>
    <row r="17" ht="42" customHeight="1" spans="1:10">
      <c r="A17" s="145"/>
      <c r="B17" s="146"/>
      <c r="C17" s="143" t="s">
        <v>313</v>
      </c>
      <c r="D17" s="143" t="s">
        <v>314</v>
      </c>
      <c r="E17" s="143" t="s">
        <v>359</v>
      </c>
      <c r="F17" s="144" t="s">
        <v>330</v>
      </c>
      <c r="G17" s="144" t="s">
        <v>94</v>
      </c>
      <c r="H17" s="144" t="s">
        <v>360</v>
      </c>
      <c r="I17" s="144" t="s">
        <v>319</v>
      </c>
      <c r="J17" s="149" t="s">
        <v>361</v>
      </c>
    </row>
    <row r="18" ht="42" customHeight="1" spans="1:10">
      <c r="A18" s="145"/>
      <c r="B18" s="146"/>
      <c r="C18" s="143" t="s">
        <v>313</v>
      </c>
      <c r="D18" s="143" t="s">
        <v>314</v>
      </c>
      <c r="E18" s="143" t="s">
        <v>362</v>
      </c>
      <c r="F18" s="144" t="s">
        <v>330</v>
      </c>
      <c r="G18" s="144" t="s">
        <v>89</v>
      </c>
      <c r="H18" s="144" t="s">
        <v>363</v>
      </c>
      <c r="I18" s="144" t="s">
        <v>319</v>
      </c>
      <c r="J18" s="149" t="s">
        <v>364</v>
      </c>
    </row>
    <row r="19" ht="42" customHeight="1" spans="1:10">
      <c r="A19" s="145"/>
      <c r="B19" s="146"/>
      <c r="C19" s="143" t="s">
        <v>313</v>
      </c>
      <c r="D19" s="143" t="s">
        <v>339</v>
      </c>
      <c r="E19" s="143" t="s">
        <v>365</v>
      </c>
      <c r="F19" s="144" t="s">
        <v>330</v>
      </c>
      <c r="G19" s="144" t="s">
        <v>331</v>
      </c>
      <c r="H19" s="144" t="s">
        <v>332</v>
      </c>
      <c r="I19" s="144" t="s">
        <v>319</v>
      </c>
      <c r="J19" s="149" t="s">
        <v>366</v>
      </c>
    </row>
    <row r="20" ht="42" customHeight="1" spans="1:10">
      <c r="A20" s="145"/>
      <c r="B20" s="146"/>
      <c r="C20" s="143" t="s">
        <v>313</v>
      </c>
      <c r="D20" s="143" t="s">
        <v>367</v>
      </c>
      <c r="E20" s="143" t="s">
        <v>368</v>
      </c>
      <c r="F20" s="144" t="s">
        <v>330</v>
      </c>
      <c r="G20" s="144" t="s">
        <v>369</v>
      </c>
      <c r="H20" s="144" t="s">
        <v>332</v>
      </c>
      <c r="I20" s="144" t="s">
        <v>319</v>
      </c>
      <c r="J20" s="149" t="s">
        <v>370</v>
      </c>
    </row>
    <row r="21" ht="42" customHeight="1" spans="1:10">
      <c r="A21" s="145"/>
      <c r="B21" s="146"/>
      <c r="C21" s="143" t="s">
        <v>313</v>
      </c>
      <c r="D21" s="143" t="s">
        <v>343</v>
      </c>
      <c r="E21" s="143" t="s">
        <v>344</v>
      </c>
      <c r="F21" s="144" t="s">
        <v>345</v>
      </c>
      <c r="G21" s="144" t="s">
        <v>371</v>
      </c>
      <c r="H21" s="144" t="s">
        <v>347</v>
      </c>
      <c r="I21" s="144" t="s">
        <v>319</v>
      </c>
      <c r="J21" s="149" t="s">
        <v>372</v>
      </c>
    </row>
    <row r="22" ht="42" customHeight="1" spans="1:10">
      <c r="A22" s="145"/>
      <c r="B22" s="146"/>
      <c r="C22" s="143" t="s">
        <v>321</v>
      </c>
      <c r="D22" s="143" t="s">
        <v>373</v>
      </c>
      <c r="E22" s="143" t="s">
        <v>374</v>
      </c>
      <c r="F22" s="144" t="s">
        <v>316</v>
      </c>
      <c r="G22" s="144" t="s">
        <v>375</v>
      </c>
      <c r="H22" s="144" t="s">
        <v>325</v>
      </c>
      <c r="I22" s="144" t="s">
        <v>319</v>
      </c>
      <c r="J22" s="149" t="s">
        <v>376</v>
      </c>
    </row>
    <row r="23" ht="42" customHeight="1" spans="1:10">
      <c r="A23" s="145"/>
      <c r="B23" s="146"/>
      <c r="C23" s="143" t="s">
        <v>321</v>
      </c>
      <c r="D23" s="143" t="s">
        <v>322</v>
      </c>
      <c r="E23" s="143" t="s">
        <v>377</v>
      </c>
      <c r="F23" s="144" t="s">
        <v>316</v>
      </c>
      <c r="G23" s="144" t="s">
        <v>378</v>
      </c>
      <c r="H23" s="144" t="s">
        <v>325</v>
      </c>
      <c r="I23" s="144" t="s">
        <v>351</v>
      </c>
      <c r="J23" s="149" t="s">
        <v>379</v>
      </c>
    </row>
    <row r="24" ht="42" customHeight="1" spans="1:10">
      <c r="A24" s="145"/>
      <c r="B24" s="146"/>
      <c r="C24" s="143" t="s">
        <v>321</v>
      </c>
      <c r="D24" s="143" t="s">
        <v>380</v>
      </c>
      <c r="E24" s="143" t="s">
        <v>381</v>
      </c>
      <c r="F24" s="144" t="s">
        <v>316</v>
      </c>
      <c r="G24" s="144" t="s">
        <v>382</v>
      </c>
      <c r="H24" s="144" t="s">
        <v>325</v>
      </c>
      <c r="I24" s="144" t="s">
        <v>351</v>
      </c>
      <c r="J24" s="149" t="s">
        <v>383</v>
      </c>
    </row>
    <row r="25" ht="42" customHeight="1" spans="1:10">
      <c r="A25" s="145"/>
      <c r="B25" s="146"/>
      <c r="C25" s="143" t="s">
        <v>327</v>
      </c>
      <c r="D25" s="143" t="s">
        <v>328</v>
      </c>
      <c r="E25" s="143" t="s">
        <v>384</v>
      </c>
      <c r="F25" s="144" t="s">
        <v>330</v>
      </c>
      <c r="G25" s="144" t="s">
        <v>331</v>
      </c>
      <c r="H25" s="144" t="s">
        <v>332</v>
      </c>
      <c r="I25" s="144" t="s">
        <v>319</v>
      </c>
      <c r="J25" s="149" t="s">
        <v>385</v>
      </c>
    </row>
    <row r="26" ht="42" customHeight="1" spans="1:10">
      <c r="A26" s="141" t="s">
        <v>295</v>
      </c>
      <c r="B26" s="142" t="s">
        <v>386</v>
      </c>
      <c r="C26" s="143" t="s">
        <v>313</v>
      </c>
      <c r="D26" s="143" t="s">
        <v>314</v>
      </c>
      <c r="E26" s="143" t="s">
        <v>387</v>
      </c>
      <c r="F26" s="144" t="s">
        <v>316</v>
      </c>
      <c r="G26" s="144" t="s">
        <v>86</v>
      </c>
      <c r="H26" s="144" t="s">
        <v>388</v>
      </c>
      <c r="I26" s="144" t="s">
        <v>319</v>
      </c>
      <c r="J26" s="149" t="s">
        <v>387</v>
      </c>
    </row>
    <row r="27" ht="42" customHeight="1" spans="1:10">
      <c r="A27" s="145"/>
      <c r="B27" s="146"/>
      <c r="C27" s="143" t="s">
        <v>313</v>
      </c>
      <c r="D27" s="143" t="s">
        <v>343</v>
      </c>
      <c r="E27" s="143" t="s">
        <v>344</v>
      </c>
      <c r="F27" s="144" t="s">
        <v>345</v>
      </c>
      <c r="G27" s="144" t="s">
        <v>389</v>
      </c>
      <c r="H27" s="144" t="s">
        <v>347</v>
      </c>
      <c r="I27" s="144" t="s">
        <v>319</v>
      </c>
      <c r="J27" s="149" t="s">
        <v>390</v>
      </c>
    </row>
    <row r="28" ht="42" customHeight="1" spans="1:10">
      <c r="A28" s="145"/>
      <c r="B28" s="146"/>
      <c r="C28" s="143" t="s">
        <v>321</v>
      </c>
      <c r="D28" s="143" t="s">
        <v>322</v>
      </c>
      <c r="E28" s="143" t="s">
        <v>391</v>
      </c>
      <c r="F28" s="144" t="s">
        <v>316</v>
      </c>
      <c r="G28" s="144" t="s">
        <v>392</v>
      </c>
      <c r="H28" s="144" t="s">
        <v>325</v>
      </c>
      <c r="I28" s="144" t="s">
        <v>351</v>
      </c>
      <c r="J28" s="149" t="s">
        <v>393</v>
      </c>
    </row>
    <row r="29" ht="42" customHeight="1" spans="1:10">
      <c r="A29" s="145"/>
      <c r="B29" s="146"/>
      <c r="C29" s="143" t="s">
        <v>327</v>
      </c>
      <c r="D29" s="143" t="s">
        <v>328</v>
      </c>
      <c r="E29" s="143" t="s">
        <v>328</v>
      </c>
      <c r="F29" s="144" t="s">
        <v>330</v>
      </c>
      <c r="G29" s="144" t="s">
        <v>331</v>
      </c>
      <c r="H29" s="144" t="s">
        <v>332</v>
      </c>
      <c r="I29" s="144" t="s">
        <v>319</v>
      </c>
      <c r="J29" s="149" t="s">
        <v>394</v>
      </c>
    </row>
    <row r="30" ht="42" customHeight="1" spans="1:10">
      <c r="A30" s="141" t="s">
        <v>299</v>
      </c>
      <c r="B30" s="147" t="s">
        <v>395</v>
      </c>
      <c r="C30" s="143" t="s">
        <v>313</v>
      </c>
      <c r="D30" s="143" t="s">
        <v>314</v>
      </c>
      <c r="E30" s="143" t="s">
        <v>396</v>
      </c>
      <c r="F30" s="144" t="s">
        <v>330</v>
      </c>
      <c r="G30" s="144" t="s">
        <v>90</v>
      </c>
      <c r="H30" s="144" t="s">
        <v>360</v>
      </c>
      <c r="I30" s="144" t="s">
        <v>319</v>
      </c>
      <c r="J30" s="149" t="s">
        <v>397</v>
      </c>
    </row>
    <row r="31" ht="42" customHeight="1" spans="1:10">
      <c r="A31" s="145"/>
      <c r="B31" s="147"/>
      <c r="C31" s="143" t="s">
        <v>313</v>
      </c>
      <c r="D31" s="143" t="s">
        <v>314</v>
      </c>
      <c r="E31" s="143" t="s">
        <v>398</v>
      </c>
      <c r="F31" s="144" t="s">
        <v>330</v>
      </c>
      <c r="G31" s="144" t="s">
        <v>336</v>
      </c>
      <c r="H31" s="144" t="s">
        <v>363</v>
      </c>
      <c r="I31" s="144" t="s">
        <v>319</v>
      </c>
      <c r="J31" s="149" t="s">
        <v>399</v>
      </c>
    </row>
    <row r="32" ht="42" customHeight="1" spans="1:10">
      <c r="A32" s="145"/>
      <c r="B32" s="147"/>
      <c r="C32" s="143" t="s">
        <v>313</v>
      </c>
      <c r="D32" s="143" t="s">
        <v>314</v>
      </c>
      <c r="E32" s="143" t="s">
        <v>400</v>
      </c>
      <c r="F32" s="144" t="s">
        <v>330</v>
      </c>
      <c r="G32" s="144" t="s">
        <v>336</v>
      </c>
      <c r="H32" s="144" t="s">
        <v>363</v>
      </c>
      <c r="I32" s="144" t="s">
        <v>319</v>
      </c>
      <c r="J32" s="149" t="s">
        <v>401</v>
      </c>
    </row>
    <row r="33" ht="42" customHeight="1" spans="1:10">
      <c r="A33" s="145"/>
      <c r="B33" s="147"/>
      <c r="C33" s="143" t="s">
        <v>313</v>
      </c>
      <c r="D33" s="143" t="s">
        <v>314</v>
      </c>
      <c r="E33" s="143" t="s">
        <v>402</v>
      </c>
      <c r="F33" s="144" t="s">
        <v>330</v>
      </c>
      <c r="G33" s="144" t="s">
        <v>89</v>
      </c>
      <c r="H33" s="144" t="s">
        <v>363</v>
      </c>
      <c r="I33" s="144" t="s">
        <v>319</v>
      </c>
      <c r="J33" s="149" t="s">
        <v>403</v>
      </c>
    </row>
    <row r="34" ht="42" customHeight="1" spans="1:10">
      <c r="A34" s="145"/>
      <c r="B34" s="147"/>
      <c r="C34" s="143" t="s">
        <v>313</v>
      </c>
      <c r="D34" s="143" t="s">
        <v>339</v>
      </c>
      <c r="E34" s="143" t="s">
        <v>340</v>
      </c>
      <c r="F34" s="144" t="s">
        <v>330</v>
      </c>
      <c r="G34" s="144" t="s">
        <v>404</v>
      </c>
      <c r="H34" s="144" t="s">
        <v>332</v>
      </c>
      <c r="I34" s="144" t="s">
        <v>319</v>
      </c>
      <c r="J34" s="149" t="s">
        <v>405</v>
      </c>
    </row>
    <row r="35" ht="42" customHeight="1" spans="1:10">
      <c r="A35" s="145"/>
      <c r="B35" s="147"/>
      <c r="C35" s="143" t="s">
        <v>313</v>
      </c>
      <c r="D35" s="143" t="s">
        <v>367</v>
      </c>
      <c r="E35" s="143" t="s">
        <v>406</v>
      </c>
      <c r="F35" s="144" t="s">
        <v>330</v>
      </c>
      <c r="G35" s="144" t="s">
        <v>331</v>
      </c>
      <c r="H35" s="144" t="s">
        <v>332</v>
      </c>
      <c r="I35" s="144" t="s">
        <v>319</v>
      </c>
      <c r="J35" s="149" t="s">
        <v>407</v>
      </c>
    </row>
    <row r="36" ht="42" customHeight="1" spans="1:10">
      <c r="A36" s="145"/>
      <c r="B36" s="147"/>
      <c r="C36" s="143" t="s">
        <v>313</v>
      </c>
      <c r="D36" s="143" t="s">
        <v>343</v>
      </c>
      <c r="E36" s="143" t="s">
        <v>344</v>
      </c>
      <c r="F36" s="144" t="s">
        <v>345</v>
      </c>
      <c r="G36" s="144" t="s">
        <v>408</v>
      </c>
      <c r="H36" s="144" t="s">
        <v>347</v>
      </c>
      <c r="I36" s="144" t="s">
        <v>319</v>
      </c>
      <c r="J36" s="149" t="s">
        <v>409</v>
      </c>
    </row>
    <row r="37" ht="42" customHeight="1" spans="1:10">
      <c r="A37" s="145"/>
      <c r="B37" s="147"/>
      <c r="C37" s="143" t="s">
        <v>321</v>
      </c>
      <c r="D37" s="143" t="s">
        <v>373</v>
      </c>
      <c r="E37" s="143" t="s">
        <v>410</v>
      </c>
      <c r="F37" s="144" t="s">
        <v>316</v>
      </c>
      <c r="G37" s="144" t="s">
        <v>378</v>
      </c>
      <c r="H37" s="144" t="s">
        <v>325</v>
      </c>
      <c r="I37" s="144" t="s">
        <v>351</v>
      </c>
      <c r="J37" s="149" t="s">
        <v>411</v>
      </c>
    </row>
    <row r="38" ht="42" customHeight="1" spans="1:10">
      <c r="A38" s="145"/>
      <c r="B38" s="147"/>
      <c r="C38" s="143" t="s">
        <v>327</v>
      </c>
      <c r="D38" s="143" t="s">
        <v>328</v>
      </c>
      <c r="E38" s="143" t="s">
        <v>328</v>
      </c>
      <c r="F38" s="144" t="s">
        <v>330</v>
      </c>
      <c r="G38" s="144" t="s">
        <v>331</v>
      </c>
      <c r="H38" s="144" t="s">
        <v>332</v>
      </c>
      <c r="I38" s="144" t="s">
        <v>319</v>
      </c>
      <c r="J38" s="149" t="s">
        <v>412</v>
      </c>
    </row>
  </sheetData>
  <mergeCells count="12">
    <mergeCell ref="A3:J3"/>
    <mergeCell ref="A4:H4"/>
    <mergeCell ref="A8:A10"/>
    <mergeCell ref="A11:A15"/>
    <mergeCell ref="A16:A25"/>
    <mergeCell ref="A26:A29"/>
    <mergeCell ref="A30:A38"/>
    <mergeCell ref="B8:B10"/>
    <mergeCell ref="B11:B15"/>
    <mergeCell ref="B16:B25"/>
    <mergeCell ref="B26:B29"/>
    <mergeCell ref="B30:B38"/>
  </mergeCells>
  <printOptions horizontalCentered="1"/>
  <pageMargins left="0.96" right="0.96" top="0.72" bottom="0.72"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区对下转移支付预算表09-1</vt:lpstr>
      <vt:lpstr>区对下转移支付绩效目标表09-2</vt:lpstr>
      <vt:lpstr>新增资产配置表10</vt:lpstr>
      <vt:lpstr>上级转移支付补助项目支出预算表11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lomoser</cp:lastModifiedBy>
  <dcterms:created xsi:type="dcterms:W3CDTF">2025-02-06T07:09:00Z</dcterms:created>
  <dcterms:modified xsi:type="dcterms:W3CDTF">2025-03-14T06:25:34Z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1A00A4DA7E8945B8BBD59C1948F9F40C</vt:lpwstr>
  </property>
  <property fmtid="{D5CDD505-2E9C-101B-9397-08002B2CF9AE}" pid="3" name="KSOProductBuildVer">
    <vt:lpwstr>2052-12.1.0.20305</vt:lpwstr>
  </property>
</Properties>
</file>