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600" windowWidth="23415" windowHeight="1012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'区对下转移支付绩效目标表09-2'!$A:$A,'区对下转移支付绩效目标表09-2'!$1:$1</definedName>
    <definedName name="_xlnm.Print_Titles" localSheetId="12">'区对下转移支付预算表09-1'!$A:$A,'区对下转移支付预算表09-1'!$1:$1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24519"/>
</workbook>
</file>

<file path=xl/calcChain.xml><?xml version="1.0" encoding="utf-8"?>
<calcChain xmlns="http://schemas.openxmlformats.org/spreadsheetml/2006/main">
  <c r="A2" i="16"/>
  <c r="A2" i="15"/>
  <c r="A2" i="13"/>
  <c r="A2" i="12"/>
  <c r="A2" i="11"/>
  <c r="A2" i="10"/>
  <c r="G5" i="17"/>
  <c r="F5"/>
  <c r="E5"/>
  <c r="A3"/>
  <c r="A2"/>
  <c r="A3" i="16"/>
  <c r="A3" i="15"/>
  <c r="A3" i="14"/>
  <c r="A3" i="13"/>
  <c r="A3" i="12"/>
  <c r="A3" i="11"/>
  <c r="A3" i="10"/>
  <c r="A3" i="9"/>
  <c r="A2"/>
  <c r="A3" i="8"/>
  <c r="A2"/>
  <c r="A3" i="7"/>
  <c r="A2"/>
  <c r="A2" i="6"/>
  <c r="A3" i="5"/>
  <c r="A2"/>
  <c r="A3" i="4"/>
  <c r="A2"/>
  <c r="A3" i="3"/>
  <c r="A2"/>
  <c r="A3" i="2"/>
  <c r="A2"/>
  <c r="A3" i="1"/>
  <c r="A2"/>
</calcChain>
</file>

<file path=xl/sharedStrings.xml><?xml version="1.0" encoding="utf-8"?>
<sst xmlns="http://schemas.openxmlformats.org/spreadsheetml/2006/main" count="1129" uniqueCount="428">
  <si>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</si>
  <si>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</si>
  <si>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</si>
  <si>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</si>
  <si>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</si>
  <si>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</si>
  <si>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</si>
  <si>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</si>
  <si>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</si>
  <si>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</si>
  <si>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</si>
  <si>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</si>
  <si>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</si>
  <si>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</si>
  <si>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</si>
  <si>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</si>
  <si>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</si>
  <si>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</si>
  <si>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</si>
  <si>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</si>
  <si>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</si>
  <si>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</si>
  <si>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</si>
  <si>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</si>
  <si>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</si>
  <si>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</si>
  <si>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</si>
  <si>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</si>
  <si>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</si>
  <si>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</si>
  <si>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</si>
  <si>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</si>
  <si>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</si>
  <si>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</si>
  <si>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</si>
  <si>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</si>
  <si>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</si>
  <si>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</si>
  <si>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</si>
  <si>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</si>
  <si>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</si>
  <si>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</si>
  <si>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</si>
  <si>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</si>
  <si>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</si>
  <si>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</si>
  <si>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</si>
  <si>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</si>
  <si>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</si>
  <si>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</si>
  <si>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</si>
  <si>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</si>
  <si>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</si>
  <si>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</si>
  <si>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</si>
  <si>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</si>
  <si>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</si>
  <si>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</si>
  <si>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</si>
  <si>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</si>
  <si>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</si>
  <si>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</si>
  <si>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</si>
  <si>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</si>
  <si>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</si>
  <si>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</si>
  <si>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</si>
  <si>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</si>
  <si>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</si>
  <si>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108</t>
  </si>
  <si>
    <t>昆明市五华区民族宗教事务局</t>
  </si>
  <si>
    <t>108001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</si>
  <si>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</si>
  <si>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</si>
  <si>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</si>
  <si>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</si>
  <si>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</si>
  <si>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</si>
  <si>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</si>
  <si>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</si>
  <si>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</si>
  <si>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</si>
  <si>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</si>
  <si>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</si>
  <si>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</si>
  <si>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</si>
  <si>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</si>
  <si>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</si>
  <si>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</si>
  <si>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</si>
  <si>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</si>
  <si>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</si>
  <si>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</si>
  <si>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</si>
  <si>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</si>
  <si>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</si>
  <si>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</si>
  <si>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</si>
  <si>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</si>
  <si>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</si>
  <si>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20123</t>
  </si>
  <si>
    <t>民族事务</t>
  </si>
  <si>
    <t>2012301</t>
  </si>
  <si>
    <t>行政运行</t>
  </si>
  <si>
    <t>2012302</t>
  </si>
  <si>
    <t>一般行政管理事务</t>
  </si>
  <si>
    <t>2012304</t>
  </si>
  <si>
    <t>民族工作专项</t>
  </si>
  <si>
    <t>2012399</t>
  </si>
  <si>
    <t>其他民族事务支出</t>
  </si>
  <si>
    <t>20134</t>
  </si>
  <si>
    <t>统战事务</t>
  </si>
  <si>
    <t>2013404</t>
  </si>
  <si>
    <t>宗教事务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</si>
  <si>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</si>
  <si>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</si>
  <si>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</si>
  <si>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</si>
  <si>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</si>
  <si>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</si>
  <si>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</si>
  <si>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</si>
  <si>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</si>
  <si>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</si>
  <si>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</si>
  <si>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</si>
  <si>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</si>
  <si>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</si>
  <si>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</si>
  <si>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</si>
  <si>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</si>
  <si>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</si>
  <si>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</si>
  <si>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</si>
  <si>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</si>
  <si>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</si>
  <si>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</si>
  <si>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</si>
  <si>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</si>
  <si>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</si>
  <si>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</si>
  <si>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</si>
  <si>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</si>
  <si>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</si>
  <si>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</si>
  <si>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</si>
  <si>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</si>
  <si>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</si>
  <si>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</si>
  <si>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</si>
  <si>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</si>
  <si>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</si>
  <si>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</si>
  <si>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</si>
  <si>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</si>
  <si>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</si>
  <si>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</si>
  <si>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</si>
  <si>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</si>
  <si>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</si>
  <si>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</si>
  <si>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</si>
  <si>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</si>
  <si>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</si>
  <si>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</si>
  <si>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</si>
  <si>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</si>
  <si>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</si>
  <si>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</si>
  <si>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</si>
  <si>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</si>
  <si>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</si>
  <si>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</si>
  <si>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</si>
  <si>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</si>
  <si>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</si>
  <si>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</si>
  <si>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</si>
  <si>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</si>
  <si>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</si>
  <si>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</si>
  <si>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</si>
  <si>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</si>
  <si>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</si>
  <si>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</si>
  <si>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</si>
  <si>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</si>
  <si>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</si>
  <si>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</si>
  <si>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</si>
  <si>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</si>
  <si>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</si>
  <si>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</si>
  <si>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</si>
  <si>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</si>
  <si>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</si>
  <si>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</si>
  <si>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</si>
  <si>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</si>
  <si>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</si>
  <si>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</si>
  <si>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</si>
  <si>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</si>
  <si>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</si>
  <si>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</si>
  <si>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</si>
  <si>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</si>
  <si>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</si>
  <si>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</si>
  <si>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</si>
  <si>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530102210000000002546</t>
  </si>
  <si>
    <t>行政人员工资支出</t>
  </si>
  <si>
    <t>30101</t>
  </si>
  <si>
    <t>基本工资</t>
  </si>
  <si>
    <t>30102</t>
  </si>
  <si>
    <t>津贴补贴</t>
  </si>
  <si>
    <t>30103</t>
  </si>
  <si>
    <t>奖金</t>
  </si>
  <si>
    <t>530102210000000002547</t>
  </si>
  <si>
    <t>社会保障缴费</t>
  </si>
  <si>
    <t>30108</t>
  </si>
  <si>
    <t>机关事业单位基本养老保险缴费</t>
  </si>
  <si>
    <t>30110</t>
  </si>
  <si>
    <t>职工基本医疗保险缴费</t>
  </si>
  <si>
    <t>30111</t>
  </si>
  <si>
    <t>公务员医疗补助缴费</t>
  </si>
  <si>
    <t>30112</t>
  </si>
  <si>
    <t>其他社会保障缴费</t>
  </si>
  <si>
    <t>530102210000000002548</t>
  </si>
  <si>
    <t>30113</t>
  </si>
  <si>
    <t>530102210000000002553</t>
  </si>
  <si>
    <t>公务交通补贴</t>
  </si>
  <si>
    <t>30239</t>
  </si>
  <si>
    <t>其他交通费用</t>
  </si>
  <si>
    <t>530102210000000002571</t>
  </si>
  <si>
    <t>工会经费</t>
  </si>
  <si>
    <t>30228</t>
  </si>
  <si>
    <t>530102210000000002575</t>
  </si>
  <si>
    <t>一般公用经费</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</si>
  <si>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</si>
  <si>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</si>
  <si>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</si>
  <si>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</si>
  <si>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</si>
  <si>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</si>
  <si>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</si>
  <si>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</si>
  <si>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</si>
  <si>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</si>
  <si>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</si>
  <si>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</si>
  <si>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</si>
  <si>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</si>
  <si>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</si>
  <si>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</si>
  <si>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530102231100001232170</t>
  </si>
  <si>
    <t>离退休人员支出</t>
  </si>
  <si>
    <t>30305</t>
  </si>
  <si>
    <t>生活补助</t>
  </si>
  <si>
    <t>530102231100001232189</t>
  </si>
  <si>
    <t>事业人员工资支出</t>
  </si>
  <si>
    <t>30107</t>
  </si>
  <si>
    <t>绩效工资</t>
  </si>
  <si>
    <t>530102231100001410427</t>
  </si>
  <si>
    <t>行政人员绩效奖励</t>
  </si>
  <si>
    <t>530102231100001410448</t>
  </si>
  <si>
    <t>事业人员绩效奖励</t>
  </si>
  <si>
    <t>530102231100001591533</t>
  </si>
  <si>
    <t>其他生活补助</t>
  </si>
  <si>
    <t>530102231100001591534</t>
  </si>
  <si>
    <t>离退休及特殊人员福利费</t>
  </si>
  <si>
    <t>530102241100002168886</t>
  </si>
  <si>
    <t>其他人员支出</t>
  </si>
  <si>
    <t>30199</t>
  </si>
  <si>
    <t>其他工资福利支出</t>
  </si>
  <si>
    <t>530102251100003720163</t>
  </si>
  <si>
    <t>预算05-1表</t>
  </si>
  <si>
    <t>项目分类</t>
  </si>
  <si>
    <t>项目单位</t>
  </si>
  <si>
    <t>经济科目编码</t>
  </si>
  <si>
    <t>经济科目名称</t>
  </si>
  <si>
    <t>本年拨款</t>
  </si>
  <si>
    <t>其中：本次下达</t>
  </si>
  <si>
    <t>专项业务类</t>
  </si>
  <si>
    <t>530102251100003668739</t>
  </si>
  <si>
    <t>宗教经费</t>
  </si>
  <si>
    <t>30227</t>
  </si>
  <si>
    <t>委托业务费</t>
  </si>
  <si>
    <t>30311</t>
  </si>
  <si>
    <t>代缴社会保险费</t>
  </si>
  <si>
    <t>530102251100003668798</t>
  </si>
  <si>
    <t>民族经费</t>
  </si>
  <si>
    <t>530102251100003668883</t>
  </si>
  <si>
    <t>五华区帮带尚勇村现代化边境幸福村建设专班工作经费</t>
  </si>
  <si>
    <t>预算05-2表</t>
  </si>
  <si>
    <t>项目年度绩效目标</t>
  </si>
  <si>
    <t>一级指标</t>
  </si>
  <si>
    <t>二级指标</t>
  </si>
  <si>
    <t>三级指标</t>
  </si>
  <si>
    <t>指标性质</t>
  </si>
  <si>
    <t>指标值</t>
  </si>
  <si>
    <t>度量单位</t>
  </si>
  <si>
    <t>指标属性</t>
  </si>
  <si>
    <t>指标内容</t>
  </si>
  <si>
    <t>按照《五华区帮带共建磨憨镇尚勇村现代化边境幸福村实施方案》、《五华区帮带共建磨憨镇尚勇村磨站小组精品示范村工程建设工作方案》、《五华区帮带共建磨憨镇尚勇村现代化边境幸福村专班工作经费管理办法》等文件,保障五华区派出参与磨憨尚勇村建设发展工作的人员出行后勤保障，为建设富强、活力、文化、幸福、美丽、和谐五华做贡献。</t>
  </si>
  <si>
    <t>产出指标</t>
  </si>
  <si>
    <t>数量指标</t>
  </si>
  <si>
    <t>往返磨憨督导次数</t>
  </si>
  <si>
    <t>&gt;=</t>
  </si>
  <si>
    <t>次</t>
  </si>
  <si>
    <t>定量指标</t>
  </si>
  <si>
    <t>反映预算部门开展工作督导次数</t>
  </si>
  <si>
    <t>质量指标</t>
  </si>
  <si>
    <t>经费使用合格率</t>
  </si>
  <si>
    <t>95</t>
  </si>
  <si>
    <t>%</t>
  </si>
  <si>
    <t>反映预算部门按规定使用经费的概率</t>
  </si>
  <si>
    <t>时效指标</t>
  </si>
  <si>
    <t>督导工作完成时间</t>
  </si>
  <si>
    <t>=</t>
  </si>
  <si>
    <t>年度内</t>
  </si>
  <si>
    <t>年</t>
  </si>
  <si>
    <t>反映预算部门按规定使用经费的时间</t>
  </si>
  <si>
    <t>成本指标</t>
  </si>
  <si>
    <t>经济成本指标</t>
  </si>
  <si>
    <t>&lt;=</t>
  </si>
  <si>
    <t>年度预算批复数</t>
  </si>
  <si>
    <t>元</t>
  </si>
  <si>
    <t>考核项目成本情况</t>
  </si>
  <si>
    <t>效益指标</t>
  </si>
  <si>
    <t>社会效益</t>
  </si>
  <si>
    <t>促进民族群众共同迈向现代化</t>
  </si>
  <si>
    <t>促进民族群众共同迈向现代化的作用</t>
  </si>
  <si>
    <t>满意度指标</t>
  </si>
  <si>
    <t>服务对象满意度</t>
  </si>
  <si>
    <t>工作人员满意度</t>
  </si>
  <si>
    <t>90</t>
  </si>
  <si>
    <t>反映服务对象的满意程度</t>
  </si>
  <si>
    <t>根据《关于加强和改进新形势下宗教工作的实施意见》，坚持我国宗教中国化方向,积极引导宗教与社会主义社会相适应,进一步加强和改进新形势下五华区宗教工作，深入推进宗教中国化建设，完成年度具体目标：完成不少于45人宗教教职人员社会保障补助的发放、3个宗教团体工作经费15万元的拨付，促进宗教和顺、社会稳定。</t>
  </si>
  <si>
    <t>宗教团体数量</t>
  </si>
  <si>
    <t>个</t>
  </si>
  <si>
    <t>反映宗教团体数量情况</t>
  </si>
  <si>
    <t>宗教人士社保补助数量</t>
  </si>
  <si>
    <t>45</t>
  </si>
  <si>
    <t>人</t>
  </si>
  <si>
    <t>反映宗教人士补助数量情况</t>
  </si>
  <si>
    <t>宗教团体的正常运转</t>
  </si>
  <si>
    <t>100</t>
  </si>
  <si>
    <t>反映宗教团体正常运转情况</t>
  </si>
  <si>
    <t>项目完成时间</t>
  </si>
  <si>
    <t>本年度内</t>
  </si>
  <si>
    <t>反映项目完成时间</t>
  </si>
  <si>
    <t>预算批复数</t>
  </si>
  <si>
    <t>反映成本控制情况</t>
  </si>
  <si>
    <t>促进社会稳定，宗教和谐</t>
  </si>
  <si>
    <t>效果明显</t>
  </si>
  <si>
    <t>是/否</t>
  </si>
  <si>
    <t>定性指标</t>
  </si>
  <si>
    <t>反映项目实施的效果</t>
  </si>
  <si>
    <t>受益对象满意度</t>
  </si>
  <si>
    <t>反映项目实施受益人员的满意度</t>
  </si>
  <si>
    <t>依据《五发〔2015〕12号 关于加强和改进新形势下民族工作的实施意见》做好党的民族政策法规宣传，加强民族团结，铸牢中华民族共同体意识。2025年做好民族团结进步示范点位建设提升，巩固提升五华区“全国民族团结进步示范区”创建成果。</t>
  </si>
  <si>
    <t>提升打造示范点位</t>
  </si>
  <si>
    <t>反映提升打造示范点位补助数量情况</t>
  </si>
  <si>
    <t>补助项目验收合格率</t>
  </si>
  <si>
    <t>98</t>
  </si>
  <si>
    <t>反映补助项目验收合格率</t>
  </si>
  <si>
    <t>民族工作相关履职完成率</t>
  </si>
  <si>
    <t>反映民族工作相关履职完成率</t>
  </si>
  <si>
    <t>反映实施项目的完结时间</t>
  </si>
  <si>
    <t>加强民族团结</t>
  </si>
  <si>
    <t>反映项目的实施对社会繁荣稳定的促进作用</t>
  </si>
  <si>
    <t>反映受益对象满意程度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</si>
  <si>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</si>
  <si>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</si>
  <si>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</si>
  <si>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</si>
  <si>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</si>
  <si>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</si>
  <si>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</si>
  <si>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</si>
  <si>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</si>
  <si>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</si>
  <si>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</si>
  <si>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</si>
  <si>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</si>
  <si>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</si>
  <si>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</si>
  <si>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</si>
  <si>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</si>
  <si>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</si>
  <si>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</si>
  <si>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</si>
  <si>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</si>
  <si>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</si>
  <si>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</si>
  <si>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</si>
  <si>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</si>
  <si>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</si>
  <si>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</si>
  <si>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</si>
  <si>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</si>
  <si>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</si>
  <si>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</si>
  <si>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</si>
  <si>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</si>
  <si>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</si>
  <si>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</si>
  <si>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</si>
  <si>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</si>
  <si>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</si>
  <si>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</si>
  <si>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</si>
  <si>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</si>
  <si>
    <t>2025年区对下转移支付绩效目标表</t>
    <phoneticPr fontId="16" type="noConversion"/>
  </si>
  <si>
    <t>其他社会保障和就业支出</t>
    <phoneticPr fontId="16" type="noConversion"/>
  </si>
  <si>
    <t>残疾人保障金</t>
    <phoneticPr fontId="16" type="noConversion"/>
  </si>
  <si>
    <t>单位名称：昆明市五华区民族宗教事务局</t>
    <phoneticPr fontId="16" type="noConversion"/>
  </si>
  <si>
    <t>备注：昆明市五华区民族宗教事务局无一般公共预算“三公”经费支出</t>
    <phoneticPr fontId="16" type="noConversion"/>
  </si>
  <si>
    <t>备注：昆明市五华区民族宗教事务局无区对下转移支付预算</t>
    <phoneticPr fontId="16" type="noConversion"/>
  </si>
  <si>
    <t>地区</t>
    <phoneticPr fontId="16" type="noConversion"/>
  </si>
  <si>
    <t>备注：昆明市五华区民族宗教事务局无新增资产配置</t>
    <phoneticPr fontId="16" type="noConversion"/>
  </si>
  <si>
    <t>备注：昆明市五华区民族宗教事务局无上级转移支付补助项目支出预算</t>
    <phoneticPr fontId="16" type="noConversion"/>
  </si>
  <si>
    <t>备注：昆明市五华区民族宗教事务局无政府性基金预算支出预算</t>
    <phoneticPr fontId="16" type="noConversion"/>
  </si>
  <si>
    <t>备注：昆明市五华区民族宗教事务局无政府采购预算</t>
    <phoneticPr fontId="16" type="noConversion"/>
  </si>
  <si>
    <t>备注：昆明市五华区民族宗教事务局无政府购买服务预算</t>
    <phoneticPr fontId="16" type="noConversion"/>
  </si>
  <si>
    <t>以铸牢中华民族共同体意识为主线，加大党的民族政策法规宣传，促进民族团结。2025年做好民族团结进步示范点位建设提升，巩固提升五华区“全国民族团结进步示范区”创建成果。</t>
    <phoneticPr fontId="16" type="noConversion"/>
  </si>
  <si>
    <t>坚持我国宗教中国化方向,积极引导宗教与社会主义社会相适应,深入推进宗教中国化建设，完成年度具体目标，促进宗教和顺、社会稳定。</t>
    <phoneticPr fontId="16" type="noConversion"/>
  </si>
</sst>
</file>

<file path=xl/styles.xml><?xml version="1.0" encoding="utf-8"?>
<styleSheet xmlns="http://schemas.openxmlformats.org/spreadsheetml/2006/main">
  <numFmts count="4">
    <numFmt numFmtId="176" formatCode="#,##0.00;\-#,##0.00;;@"/>
    <numFmt numFmtId="177" formatCode="#,##0;\-#,##0;;@"/>
    <numFmt numFmtId="178" formatCode="yyyy\-mm\-dd"/>
    <numFmt numFmtId="179" formatCode="yyyy\-mm\-dd\ hh:mm:ss"/>
  </numFmts>
  <fonts count="21">
    <font>
      <sz val="11"/>
      <color theme="1"/>
      <name val="宋体"/>
      <scheme val="minor"/>
    </font>
    <font>
      <sz val="9"/>
      <name val="宋体"/>
      <family val="3"/>
      <charset val="134"/>
    </font>
    <font>
      <sz val="10"/>
      <color rgb="FF000000"/>
      <name val="宋体"/>
      <family val="3"/>
      <charset val="134"/>
    </font>
    <font>
      <sz val="9"/>
      <color rgb="FF000000"/>
      <name val="宋体"/>
      <family val="3"/>
      <charset val="134"/>
    </font>
    <font>
      <b/>
      <sz val="23.95"/>
      <color rgb="FF000000"/>
      <name val="宋体"/>
      <family val="3"/>
      <charset val="134"/>
    </font>
    <font>
      <sz val="10"/>
      <color rgb="FF000000"/>
      <name val="Arial"/>
      <family val="2"/>
    </font>
    <font>
      <sz val="9.75"/>
      <color rgb="FF000000"/>
      <name val="SimSun"/>
      <charset val="134"/>
    </font>
    <font>
      <sz val="9"/>
      <color theme="1"/>
      <name val="宋体"/>
      <family val="3"/>
      <charset val="134"/>
    </font>
    <font>
      <b/>
      <sz val="9"/>
      <color rgb="FF000000"/>
      <name val="宋体"/>
      <family val="3"/>
      <charset val="134"/>
    </font>
    <font>
      <b/>
      <sz val="9"/>
      <color theme="1"/>
      <name val="宋体"/>
      <family val="3"/>
      <charset val="134"/>
    </font>
    <font>
      <b/>
      <sz val="21"/>
      <color rgb="FF000000"/>
      <name val="宋体"/>
      <family val="3"/>
      <charset val="134"/>
    </font>
    <font>
      <sz val="11"/>
      <color rgb="FF000000"/>
      <name val="宋体"/>
      <family val="3"/>
      <charset val="134"/>
    </font>
    <font>
      <b/>
      <sz val="18"/>
      <color rgb="FF000000"/>
      <name val="宋体"/>
      <family val="3"/>
      <charset val="134"/>
    </font>
    <font>
      <b/>
      <sz val="23"/>
      <color rgb="FF000000"/>
      <name val="宋体"/>
      <family val="3"/>
      <charset val="134"/>
    </font>
    <font>
      <b/>
      <sz val="22"/>
      <color rgb="FF000000"/>
      <name val="宋体"/>
      <family val="3"/>
      <charset val="134"/>
    </font>
    <font>
      <sz val="10"/>
      <color rgb="FFFFFFFF"/>
      <name val="宋体"/>
      <family val="3"/>
      <charset val="134"/>
    </font>
    <font>
      <sz val="9"/>
      <name val="宋体"/>
      <family val="3"/>
      <charset val="134"/>
      <scheme val="minor"/>
    </font>
    <font>
      <b/>
      <sz val="22"/>
      <color rgb="FF000000"/>
      <name val="宋体"/>
      <family val="3"/>
      <charset val="134"/>
    </font>
    <font>
      <sz val="9"/>
      <color rgb="FF000000"/>
      <name val="宋体"/>
      <family val="3"/>
      <charset val="134"/>
    </font>
    <font>
      <sz val="11"/>
      <color theme="1"/>
      <name val="宋体"/>
      <family val="3"/>
      <charset val="134"/>
      <scheme val="minor"/>
    </font>
    <font>
      <sz val="10"/>
      <color rgb="FF000000"/>
      <name val="宋体"/>
      <family val="3"/>
      <charset val="134"/>
    </font>
  </fonts>
  <fills count="3">
    <fill>
      <patternFill patternType="none"/>
    </fill>
    <fill>
      <patternFill patternType="gray125"/>
    </fill>
    <fill>
      <patternFill patternType="solid">
        <fgColor rgb="FFFFFFFF"/>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s>
  <cellStyleXfs count="8">
    <xf numFmtId="0" fontId="0" fillId="0" borderId="1"/>
    <xf numFmtId="176" fontId="1" fillId="0" borderId="2">
      <alignment horizontal="right" vertical="center"/>
    </xf>
    <xf numFmtId="49" fontId="1" fillId="0" borderId="2">
      <alignment horizontal="left" vertical="center" wrapText="1"/>
    </xf>
    <xf numFmtId="21" fontId="1" fillId="0" borderId="2">
      <alignment horizontal="right" vertical="center"/>
    </xf>
    <xf numFmtId="178" fontId="1" fillId="0" borderId="2">
      <alignment horizontal="right" vertical="center"/>
    </xf>
    <xf numFmtId="179" fontId="1" fillId="0" borderId="2">
      <alignment horizontal="right" vertical="center"/>
    </xf>
    <xf numFmtId="10" fontId="1" fillId="0" borderId="2">
      <alignment horizontal="right" vertical="center"/>
    </xf>
    <xf numFmtId="177" fontId="1" fillId="0" borderId="2">
      <alignment horizontal="right" vertical="center"/>
    </xf>
  </cellStyleXfs>
  <cellXfs count="235">
    <xf numFmtId="0" fontId="0" fillId="0" borderId="1" xfId="0" applyFont="1" applyBorder="1"/>
    <xf numFmtId="0" fontId="2" fillId="2" borderId="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right" vertical="center" wrapText="1"/>
      <protection locked="0"/>
    </xf>
    <xf numFmtId="0" fontId="3" fillId="0" borderId="1" xfId="0" applyFont="1" applyBorder="1" applyAlignment="1">
      <alignment horizontal="right" vertical="center"/>
    </xf>
    <xf numFmtId="0" fontId="6" fillId="0" borderId="2" xfId="0"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176" fontId="7" fillId="0" borderId="2" xfId="0" applyNumberFormat="1" applyFont="1" applyBorder="1" applyAlignment="1">
      <alignment horizontal="right"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indent="1"/>
      <protection locked="0"/>
    </xf>
    <xf numFmtId="0" fontId="6" fillId="0" borderId="2"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wrapText="1" indent="2"/>
    </xf>
    <xf numFmtId="0" fontId="5" fillId="0" borderId="1" xfId="0" applyFont="1" applyBorder="1" applyProtection="1">
      <protection locked="0"/>
    </xf>
    <xf numFmtId="0" fontId="3" fillId="0" borderId="2" xfId="0" applyFont="1" applyBorder="1" applyAlignment="1">
      <alignment vertical="center" wrapText="1"/>
    </xf>
    <xf numFmtId="0" fontId="3" fillId="0" borderId="2" xfId="0" applyFont="1" applyBorder="1" applyAlignment="1">
      <alignment horizontal="left" vertical="center" wrapText="1"/>
    </xf>
    <xf numFmtId="176" fontId="9" fillId="0" borderId="2" xfId="0" applyNumberFormat="1" applyFont="1" applyBorder="1" applyAlignment="1">
      <alignment horizontal="right" vertical="center"/>
    </xf>
    <xf numFmtId="0" fontId="2" fillId="0" borderId="1" xfId="0" applyFont="1" applyBorder="1" applyAlignment="1">
      <alignment vertical="top"/>
    </xf>
    <xf numFmtId="0" fontId="2" fillId="0" borderId="1" xfId="0" applyFont="1" applyBorder="1" applyAlignment="1">
      <alignment horizontal="right" vertical="center"/>
    </xf>
    <xf numFmtId="0" fontId="3" fillId="0" borderId="1" xfId="0" applyFont="1" applyBorder="1" applyAlignment="1" applyProtection="1">
      <alignment horizontal="left" vertical="center"/>
      <protection locked="0"/>
    </xf>
    <xf numFmtId="0" fontId="2" fillId="0" borderId="1" xfId="0" applyFont="1" applyBorder="1" applyAlignment="1">
      <alignment horizontal="right"/>
    </xf>
    <xf numFmtId="49" fontId="11" fillId="0" borderId="2"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indent="2"/>
    </xf>
    <xf numFmtId="0" fontId="2" fillId="0" borderId="12" xfId="0" applyFont="1" applyBorder="1" applyAlignment="1">
      <alignment horizontal="center" vertical="center"/>
    </xf>
    <xf numFmtId="0" fontId="5" fillId="0" borderId="1" xfId="0" applyFont="1" applyBorder="1"/>
    <xf numFmtId="0" fontId="3" fillId="0" borderId="1" xfId="0" applyFont="1" applyBorder="1" applyAlignment="1">
      <alignment horizontal="right" vertical="center" wrapText="1"/>
    </xf>
    <xf numFmtId="0" fontId="2" fillId="2" borderId="2" xfId="0" applyFont="1" applyFill="1" applyBorder="1" applyAlignment="1" applyProtection="1">
      <alignment horizontal="center" vertical="center"/>
      <protection locked="0"/>
    </xf>
    <xf numFmtId="0" fontId="2" fillId="0" borderId="1" xfId="0" applyFont="1" applyBorder="1" applyAlignment="1" applyProtection="1">
      <alignment vertical="top"/>
      <protection locked="0"/>
    </xf>
    <xf numFmtId="49" fontId="2" fillId="0" borderId="1" xfId="0" applyNumberFormat="1" applyFont="1" applyBorder="1" applyProtection="1">
      <protection locked="0"/>
    </xf>
    <xf numFmtId="0" fontId="2" fillId="0" borderId="1" xfId="0" applyFont="1" applyBorder="1" applyProtection="1">
      <protection locked="0"/>
    </xf>
    <xf numFmtId="0" fontId="3" fillId="0" borderId="1" xfId="0" applyFont="1" applyBorder="1" applyAlignment="1" applyProtection="1">
      <alignment horizontal="right" vertical="center"/>
      <protection locked="0"/>
    </xf>
    <xf numFmtId="0" fontId="11" fillId="0" borderId="1" xfId="0" applyFont="1" applyBorder="1" applyProtection="1">
      <protection locked="0"/>
    </xf>
    <xf numFmtId="0" fontId="11" fillId="0" borderId="1" xfId="0" applyFont="1" applyBorder="1"/>
    <xf numFmtId="0" fontId="11" fillId="0" borderId="6" xfId="0" applyFont="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2" fillId="0" borderId="2" xfId="0" applyFont="1" applyBorder="1" applyAlignment="1" applyProtection="1">
      <alignment horizontal="center" vertical="center"/>
      <protection locked="0"/>
    </xf>
    <xf numFmtId="49" fontId="7" fillId="0" borderId="2" xfId="2" applyNumberFormat="1" applyFont="1" applyBorder="1">
      <alignment horizontal="left" vertical="center" wrapText="1"/>
    </xf>
    <xf numFmtId="49" fontId="2" fillId="0" borderId="1" xfId="0" applyNumberFormat="1" applyFont="1" applyBorder="1"/>
    <xf numFmtId="0" fontId="3" fillId="0" borderId="1" xfId="0" applyFont="1" applyBorder="1" applyAlignment="1">
      <alignment horizontal="right"/>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2"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5" fillId="0" borderId="1" xfId="0" applyFont="1" applyBorder="1" applyAlignment="1" applyProtection="1">
      <alignment horizontal="right"/>
      <protection locked="0"/>
    </xf>
    <xf numFmtId="49" fontId="15" fillId="0" borderId="1" xfId="0" applyNumberFormat="1" applyFont="1" applyBorder="1" applyProtection="1">
      <protection locked="0"/>
    </xf>
    <xf numFmtId="0" fontId="11" fillId="0" borderId="3" xfId="0" applyFont="1" applyBorder="1" applyAlignment="1">
      <alignment horizontal="center" vertical="center"/>
    </xf>
    <xf numFmtId="49" fontId="11"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right"/>
      <protection locked="0"/>
    </xf>
    <xf numFmtId="0" fontId="11" fillId="0" borderId="10" xfId="0" applyFont="1" applyBorder="1" applyAlignment="1" applyProtection="1">
      <alignment horizontal="center" vertical="center"/>
      <protection locked="0"/>
    </xf>
    <xf numFmtId="0" fontId="11" fillId="0" borderId="10" xfId="0" applyFont="1" applyBorder="1" applyAlignment="1">
      <alignment horizontal="center" vertical="center" wrapText="1"/>
    </xf>
    <xf numFmtId="0" fontId="11" fillId="0" borderId="10" xfId="0" applyFont="1" applyBorder="1" applyAlignment="1" applyProtection="1">
      <alignment horizontal="center" vertical="center" wrapText="1"/>
      <protection locked="0"/>
    </xf>
    <xf numFmtId="177" fontId="7" fillId="0" borderId="2" xfId="7" applyNumberFormat="1" applyFont="1" applyBorder="1" applyAlignment="1">
      <alignment horizontal="center" vertical="center"/>
    </xf>
    <xf numFmtId="177" fontId="7" fillId="0" borderId="2" xfId="0" applyNumberFormat="1" applyFont="1" applyBorder="1" applyAlignment="1">
      <alignment horizontal="center" vertical="center"/>
    </xf>
    <xf numFmtId="0" fontId="3" fillId="0" borderId="11" xfId="0" applyFont="1" applyBorder="1" applyAlignment="1">
      <alignment horizontal="left" vertical="center" wrapText="1"/>
    </xf>
    <xf numFmtId="0" fontId="3" fillId="0" borderId="10" xfId="0" applyFont="1" applyBorder="1" applyAlignment="1" applyProtection="1">
      <alignment horizontal="left" vertical="center"/>
      <protection locked="0"/>
    </xf>
    <xf numFmtId="0" fontId="3" fillId="0" borderId="10" xfId="0" applyFont="1" applyBorder="1" applyAlignment="1">
      <alignment horizontal="left" vertical="center" wrapText="1"/>
    </xf>
    <xf numFmtId="3" fontId="3" fillId="0" borderId="10" xfId="0" applyNumberFormat="1" applyFont="1" applyBorder="1" applyAlignment="1">
      <alignment horizontal="right" vertical="center"/>
    </xf>
    <xf numFmtId="0" fontId="2" fillId="0" borderId="1" xfId="0" applyFont="1" applyBorder="1" applyAlignment="1">
      <alignment wrapText="1"/>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right" vertical="center" wrapText="1"/>
      <protection locked="0"/>
    </xf>
    <xf numFmtId="0" fontId="11" fillId="0" borderId="1" xfId="0" applyFont="1" applyBorder="1" applyAlignment="1">
      <alignment wrapText="1"/>
    </xf>
    <xf numFmtId="0" fontId="3" fillId="0" borderId="1" xfId="0" applyFont="1" applyBorder="1" applyAlignment="1" applyProtection="1">
      <alignment horizontal="right" wrapText="1"/>
      <protection locked="0"/>
    </xf>
    <xf numFmtId="0" fontId="11" fillId="0" borderId="13"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3" fontId="3" fillId="2" borderId="2" xfId="0" applyNumberFormat="1" applyFont="1" applyFill="1" applyBorder="1" applyAlignment="1" applyProtection="1">
      <alignment horizontal="right" vertical="center"/>
      <protection locked="0"/>
    </xf>
    <xf numFmtId="4" fontId="3" fillId="0" borderId="2" xfId="0" applyNumberFormat="1" applyFont="1" applyBorder="1" applyAlignment="1" applyProtection="1">
      <alignment horizontal="right" vertical="center"/>
      <protection locked="0"/>
    </xf>
    <xf numFmtId="4" fontId="3" fillId="0" borderId="2" xfId="0" applyNumberFormat="1" applyFont="1" applyBorder="1" applyAlignment="1">
      <alignment horizontal="right" vertical="center" wrapText="1"/>
    </xf>
    <xf numFmtId="4" fontId="7" fillId="0" borderId="2" xfId="1" applyNumberFormat="1" applyFont="1" applyBorder="1">
      <alignment horizontal="right" vertical="center"/>
    </xf>
    <xf numFmtId="4" fontId="3" fillId="0" borderId="2" xfId="0" applyNumberFormat="1" applyFont="1" applyBorder="1" applyAlignment="1" applyProtection="1">
      <alignment horizontal="right" vertical="center" wrapText="1"/>
      <protection locked="0"/>
    </xf>
    <xf numFmtId="0" fontId="3" fillId="0" borderId="2" xfId="0" applyFont="1" applyBorder="1" applyAlignment="1" applyProtection="1">
      <alignment horizontal="left" vertical="center"/>
      <protection locked="0"/>
    </xf>
    <xf numFmtId="0" fontId="18" fillId="0" borderId="2" xfId="0" applyFont="1" applyBorder="1" applyAlignment="1">
      <alignment horizontal="left" vertical="center" wrapText="1" indent="2"/>
    </xf>
    <xf numFmtId="0" fontId="18" fillId="0" borderId="2" xfId="0" applyFont="1" applyBorder="1" applyAlignment="1">
      <alignment horizontal="left" vertical="center"/>
    </xf>
    <xf numFmtId="0" fontId="0" fillId="0" borderId="1" xfId="0" applyFont="1" applyBorder="1" applyAlignment="1"/>
    <xf numFmtId="0" fontId="20" fillId="0" borderId="11" xfId="0" applyFont="1" applyBorder="1" applyAlignment="1" applyProtection="1">
      <alignment horizontal="center" vertical="center"/>
      <protection locked="0"/>
    </xf>
    <xf numFmtId="0" fontId="4" fillId="2" borderId="1" xfId="0" quotePrefix="1" applyFont="1" applyFill="1" applyBorder="1" applyAlignment="1" applyProtection="1">
      <alignment horizontal="center" vertical="center" wrapText="1"/>
      <protection locked="0"/>
    </xf>
    <xf numFmtId="0" fontId="0" fillId="0" borderId="1" xfId="0" applyFont="1" applyBorder="1"/>
    <xf numFmtId="0" fontId="3" fillId="2" borderId="1" xfId="0" applyFont="1" applyFill="1" applyBorder="1" applyAlignment="1" applyProtection="1">
      <alignment horizontal="left" vertical="center" wrapText="1"/>
      <protection locked="0"/>
    </xf>
    <xf numFmtId="0" fontId="5" fillId="2" borderId="1" xfId="0" applyFont="1" applyFill="1" applyBorder="1" applyAlignment="1">
      <alignment horizontal="left" vertical="center"/>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vertical="top" wrapText="1"/>
      <protection locked="0"/>
    </xf>
    <xf numFmtId="0" fontId="2" fillId="0" borderId="8" xfId="0" applyFont="1" applyBorder="1" applyAlignment="1" applyProtection="1">
      <alignment horizontal="center" vertical="center" wrapText="1"/>
      <protection locked="0"/>
    </xf>
    <xf numFmtId="0" fontId="3" fillId="2" borderId="10"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5" fillId="0" borderId="2" xfId="0" applyFont="1" applyBorder="1" applyAlignment="1" applyProtection="1">
      <alignment vertical="top"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2" fillId="0" borderId="4" xfId="0" applyFont="1" applyBorder="1" applyAlignment="1" applyProtection="1">
      <alignment horizontal="center" vertical="center" wrapText="1"/>
      <protection locked="0"/>
    </xf>
    <xf numFmtId="0" fontId="3" fillId="2" borderId="10" xfId="0" applyFont="1" applyFill="1" applyBorder="1" applyAlignment="1">
      <alignment horizontal="left" vertical="center"/>
    </xf>
    <xf numFmtId="0" fontId="3" fillId="2" borderId="10" xfId="0" applyFont="1" applyFill="1" applyBorder="1" applyAlignment="1">
      <alignment horizontal="right"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2" borderId="1" xfId="0" applyFont="1" applyFill="1" applyBorder="1" applyAlignment="1" applyProtection="1">
      <alignment horizontal="right" vertical="center" wrapText="1"/>
      <protection locked="0"/>
    </xf>
    <xf numFmtId="0" fontId="3" fillId="2" borderId="12" xfId="0" applyFont="1" applyFill="1" applyBorder="1" applyAlignment="1">
      <alignment horizontal="center" vertical="center" wrapText="1"/>
    </xf>
    <xf numFmtId="0" fontId="3" fillId="2" borderId="6" xfId="0" applyFont="1" applyFill="1" applyBorder="1" applyAlignment="1">
      <alignment horizontal="left" vertical="center"/>
    </xf>
    <xf numFmtId="0" fontId="6" fillId="0" borderId="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2" borderId="3" xfId="0" applyFont="1" applyFill="1" applyBorder="1" applyAlignment="1">
      <alignment horizontal="center" vertical="center"/>
    </xf>
    <xf numFmtId="0" fontId="6" fillId="2" borderId="11" xfId="0"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pplyProtection="1">
      <alignment horizontal="center" vertical="center"/>
      <protection locked="0"/>
    </xf>
    <xf numFmtId="0" fontId="10" fillId="0" borderId="1" xfId="0" applyFont="1" applyBorder="1" applyAlignment="1">
      <alignment horizontal="center" vertical="center"/>
    </xf>
    <xf numFmtId="49" fontId="11" fillId="0" borderId="12"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9" fillId="0" borderId="15" xfId="0" applyFont="1" applyBorder="1" applyAlignment="1">
      <alignment horizontal="center"/>
    </xf>
    <xf numFmtId="0" fontId="12" fillId="0" borderId="1" xfId="0" applyFont="1" applyBorder="1" applyAlignment="1">
      <alignment horizontal="center" vertical="center"/>
    </xf>
    <xf numFmtId="0" fontId="5" fillId="0" borderId="1" xfId="0" applyFont="1" applyBorder="1"/>
    <xf numFmtId="0" fontId="5" fillId="0" borderId="1" xfId="0" applyFont="1" applyBorder="1" applyProtection="1">
      <protection locked="0"/>
    </xf>
    <xf numFmtId="0" fontId="18" fillId="0" borderId="1" xfId="0" applyFont="1" applyBorder="1" applyAlignment="1">
      <alignment horizontal="left" vertical="center"/>
    </xf>
    <xf numFmtId="0" fontId="2" fillId="2" borderId="1" xfId="0"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5" fillId="2" borderId="2" xfId="0" applyFont="1" applyFill="1" applyBorder="1" applyAlignment="1" applyProtection="1">
      <alignment vertical="top" wrapText="1"/>
      <protection locked="0"/>
    </xf>
    <xf numFmtId="0" fontId="2" fillId="2" borderId="2" xfId="0" applyFont="1" applyFill="1" applyBorder="1" applyAlignment="1" applyProtection="1">
      <alignment horizontal="right" vertical="center" wrapText="1"/>
      <protection locked="0"/>
    </xf>
    <xf numFmtId="0" fontId="2"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right" vertical="center"/>
      <protection locked="0"/>
    </xf>
    <xf numFmtId="0" fontId="2" fillId="0" borderId="12" xfId="0" applyFont="1" applyBorder="1" applyAlignment="1" applyProtection="1">
      <alignment horizontal="center" vertical="center" wrapText="1"/>
      <protection locked="0"/>
    </xf>
    <xf numFmtId="0" fontId="3" fillId="0" borderId="5" xfId="0"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1" fillId="0" borderId="5" xfId="0" applyFont="1" applyBorder="1" applyAlignment="1" applyProtection="1">
      <alignment horizontal="center" vertical="center"/>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11" xfId="0" applyFont="1" applyBorder="1" applyAlignment="1" applyProtection="1">
      <alignment horizontal="center" vertical="center"/>
      <protection locked="0"/>
    </xf>
    <xf numFmtId="0" fontId="11" fillId="0" borderId="3" xfId="0" applyFont="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0" fontId="13"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7"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protection locked="0"/>
    </xf>
    <xf numFmtId="0" fontId="11" fillId="0" borderId="6"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1" fillId="0" borderId="13" xfId="0" applyFont="1" applyBorder="1" applyAlignment="1">
      <alignment horizontal="center" vertical="center"/>
    </xf>
    <xf numFmtId="0" fontId="11" fillId="0" borderId="14"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2" borderId="3" xfId="0" applyFont="1" applyFill="1" applyBorder="1" applyAlignment="1">
      <alignment horizontal="center" vertical="center"/>
    </xf>
    <xf numFmtId="0" fontId="3" fillId="0" borderId="2" xfId="0" applyFont="1" applyBorder="1" applyAlignment="1">
      <alignment horizontal="left" vertical="center" wrapText="1" indent="2"/>
    </xf>
    <xf numFmtId="0" fontId="3" fillId="2" borderId="2" xfId="0" applyFont="1" applyFill="1" applyBorder="1" applyAlignment="1" applyProtection="1">
      <alignment horizontal="left" vertical="center" wrapText="1"/>
      <protection locked="0"/>
    </xf>
    <xf numFmtId="0" fontId="14" fillId="0" borderId="1" xfId="0" quotePrefix="1" applyFont="1" applyBorder="1" applyAlignment="1">
      <alignment horizontal="center" vertical="center"/>
    </xf>
    <xf numFmtId="0" fontId="19" fillId="0" borderId="1" xfId="0" applyFont="1" applyBorder="1" applyAlignment="1">
      <alignment horizontal="center"/>
    </xf>
    <xf numFmtId="0" fontId="0" fillId="0" borderId="1" xfId="0" applyFont="1" applyBorder="1" applyAlignment="1">
      <alignment horizontal="center"/>
    </xf>
    <xf numFmtId="0" fontId="10" fillId="0" borderId="1" xfId="0" quotePrefix="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right"/>
      <protection locked="0"/>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9" xfId="0" applyFont="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3" fillId="0" borderId="15" xfId="0" applyFont="1" applyBorder="1" applyAlignment="1">
      <alignment horizontal="left" vertical="center"/>
    </xf>
    <xf numFmtId="0" fontId="3" fillId="0" borderId="15" xfId="0" applyFont="1" applyBorder="1" applyAlignment="1" applyProtection="1">
      <alignment horizontal="left" vertical="center"/>
      <protection locked="0"/>
    </xf>
    <xf numFmtId="0" fontId="3" fillId="2" borderId="15" xfId="0" applyFont="1" applyFill="1" applyBorder="1" applyAlignment="1">
      <alignment horizontal="left" vertical="center"/>
    </xf>
    <xf numFmtId="176" fontId="7" fillId="0" borderId="15" xfId="0" applyNumberFormat="1" applyFont="1" applyBorder="1" applyAlignment="1">
      <alignment horizontal="left" vertical="center"/>
    </xf>
    <xf numFmtId="0" fontId="14"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3" fillId="0" borderId="1" xfId="0" applyFont="1" applyBorder="1" applyAlignment="1">
      <alignment horizontal="left" vertical="center"/>
    </xf>
    <xf numFmtId="0" fontId="11" fillId="0" borderId="1" xfId="0" applyFont="1" applyBorder="1" applyProtection="1">
      <protection locked="0"/>
    </xf>
    <xf numFmtId="0" fontId="11" fillId="0" borderId="1" xfId="0" applyFont="1" applyBorder="1"/>
    <xf numFmtId="0" fontId="11" fillId="0" borderId="8"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3" fillId="0" borderId="14" xfId="0" applyFont="1" applyBorder="1" applyAlignment="1">
      <alignment horizontal="center" vertical="center"/>
    </xf>
    <xf numFmtId="0" fontId="3" fillId="0" borderId="9" xfId="0" applyFont="1" applyBorder="1" applyAlignment="1" applyProtection="1">
      <alignment horizontal="left" vertical="center"/>
      <protection locked="0"/>
    </xf>
    <xf numFmtId="0" fontId="3" fillId="0" borderId="9" xfId="0" applyFont="1" applyBorder="1" applyAlignment="1">
      <alignment horizontal="left" vertical="center"/>
    </xf>
    <xf numFmtId="0" fontId="14" fillId="0" borderId="1" xfId="0" quotePrefix="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3" fillId="0" borderId="1" xfId="0" applyFont="1" applyBorder="1" applyAlignment="1">
      <alignment horizontal="left" vertical="center" wrapText="1"/>
    </xf>
    <xf numFmtId="0" fontId="11" fillId="0" borderId="1" xfId="0" applyFont="1" applyBorder="1" applyAlignment="1">
      <alignment wrapText="1"/>
    </xf>
    <xf numFmtId="0" fontId="2" fillId="0" borderId="1" xfId="0" applyFont="1" applyBorder="1" applyAlignment="1">
      <alignment horizontal="right" wrapText="1"/>
    </xf>
    <xf numFmtId="0" fontId="17"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pplyProtection="1">
      <alignment horizontal="left"/>
      <protection locked="0"/>
    </xf>
    <xf numFmtId="0" fontId="3" fillId="0" borderId="2" xfId="0" applyFont="1" applyBorder="1" applyAlignment="1">
      <alignment horizontal="left"/>
    </xf>
    <xf numFmtId="0" fontId="3" fillId="2" borderId="2" xfId="0" applyFont="1" applyFill="1" applyBorder="1" applyAlignment="1">
      <alignment horizontal="right" vertical="center"/>
    </xf>
    <xf numFmtId="0" fontId="3" fillId="2" borderId="1" xfId="0" applyFont="1" applyFill="1" applyBorder="1" applyAlignment="1" applyProtection="1">
      <alignment horizontal="right" vertical="top" wrapText="1"/>
      <protection locked="0"/>
    </xf>
    <xf numFmtId="0" fontId="5" fillId="0" borderId="1" xfId="0" applyFont="1" applyBorder="1" applyAlignment="1" applyProtection="1">
      <alignment vertical="top"/>
      <protection locked="0"/>
    </xf>
    <xf numFmtId="0" fontId="5" fillId="0" borderId="1" xfId="0" applyFont="1" applyBorder="1" applyAlignment="1">
      <alignment vertical="top"/>
    </xf>
    <xf numFmtId="0" fontId="2" fillId="2" borderId="1" xfId="0" applyFont="1" applyFill="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13" fillId="0" borderId="1" xfId="0" quotePrefix="1" applyFont="1" applyBorder="1" applyAlignment="1">
      <alignment horizontal="center" vertical="center"/>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1" fillId="0" borderId="3" xfId="0" applyFont="1" applyBorder="1" applyAlignment="1">
      <alignment horizontal="center" vertical="center"/>
    </xf>
  </cellXfs>
  <cellStyles count="9">
    <cellStyle name="DateStyle" xfId="4"/>
    <cellStyle name="DateTimeStyle" xfId="5"/>
    <cellStyle name="IntegralNumberStyle" xfId="7"/>
    <cellStyle name="MoneyStyle" xfId="1"/>
    <cellStyle name="NumberStyle" xfId="1"/>
    <cellStyle name="PercentStyle" xfId="6"/>
    <cellStyle name="TextStyle" xfId="2"/>
    <cellStyle name="TimeStyle" xfId="3"/>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36"/>
  <sheetViews>
    <sheetView showGridLines="0" showZeros="0" workbookViewId="0"/>
  </sheetViews>
  <sheetFormatPr defaultColWidth="7.5" defaultRowHeight="12.75" customHeight="1"/>
  <cols>
    <col min="1" max="4" width="35.875" customWidth="1"/>
  </cols>
  <sheetData>
    <row r="1" spans="1:4" ht="15" customHeight="1">
      <c r="A1" s="1"/>
      <c r="B1" s="1"/>
      <c r="C1" s="1"/>
      <c r="D1" s="2" t="s">
        <v>0</v>
      </c>
    </row>
    <row r="2" spans="1:4" ht="41.25" customHeight="1">
      <c r="A2" s="91" t="str">
        <f>"2025"&amp;"年部门财务收支预算总表"</f>
        <v>2025年部门财务收支预算总表</v>
      </c>
      <c r="B2" s="92"/>
      <c r="C2" s="92"/>
      <c r="D2" s="92"/>
    </row>
    <row r="3" spans="1:4" ht="17.25" customHeight="1">
      <c r="A3" s="93" t="str">
        <f>"单位名称："&amp;"昆明市五华区民族宗教事务局"</f>
        <v>单位名称：昆明市五华区民族宗教事务局</v>
      </c>
      <c r="B3" s="94"/>
      <c r="D3" s="3" t="s">
        <v>1</v>
      </c>
    </row>
    <row r="4" spans="1:4" ht="23.25" customHeight="1">
      <c r="A4" s="95" t="s">
        <v>2</v>
      </c>
      <c r="B4" s="96"/>
      <c r="C4" s="95" t="s">
        <v>3</v>
      </c>
      <c r="D4" s="96"/>
    </row>
    <row r="5" spans="1:4" ht="24" customHeight="1">
      <c r="A5" s="4" t="s">
        <v>4</v>
      </c>
      <c r="B5" s="4" t="s">
        <v>5</v>
      </c>
      <c r="C5" s="4" t="s">
        <v>6</v>
      </c>
      <c r="D5" s="4" t="s">
        <v>5</v>
      </c>
    </row>
    <row r="6" spans="1:4" ht="17.25" customHeight="1">
      <c r="A6" s="5" t="s">
        <v>7</v>
      </c>
      <c r="B6" s="6">
        <v>3479845</v>
      </c>
      <c r="C6" s="5" t="s">
        <v>8</v>
      </c>
      <c r="D6" s="6">
        <v>2659315</v>
      </c>
    </row>
    <row r="7" spans="1:4" ht="17.25" customHeight="1">
      <c r="A7" s="5" t="s">
        <v>9</v>
      </c>
      <c r="B7" s="6"/>
      <c r="C7" s="5" t="s">
        <v>10</v>
      </c>
      <c r="D7" s="6"/>
    </row>
    <row r="8" spans="1:4" ht="17.25" customHeight="1">
      <c r="A8" s="5" t="s">
        <v>11</v>
      </c>
      <c r="B8" s="6"/>
      <c r="C8" s="7" t="s">
        <v>12</v>
      </c>
      <c r="D8" s="6"/>
    </row>
    <row r="9" spans="1:4" ht="17.25" customHeight="1">
      <c r="A9" s="5" t="s">
        <v>13</v>
      </c>
      <c r="B9" s="6"/>
      <c r="C9" s="7" t="s">
        <v>14</v>
      </c>
      <c r="D9" s="6"/>
    </row>
    <row r="10" spans="1:4" ht="17.25" customHeight="1">
      <c r="A10" s="5" t="s">
        <v>15</v>
      </c>
      <c r="B10" s="6"/>
      <c r="C10" s="7" t="s">
        <v>16</v>
      </c>
      <c r="D10" s="6"/>
    </row>
    <row r="11" spans="1:4" ht="17.25" customHeight="1">
      <c r="A11" s="5" t="s">
        <v>17</v>
      </c>
      <c r="B11" s="6"/>
      <c r="C11" s="7" t="s">
        <v>18</v>
      </c>
      <c r="D11" s="6"/>
    </row>
    <row r="12" spans="1:4" ht="17.25" customHeight="1">
      <c r="A12" s="5" t="s">
        <v>19</v>
      </c>
      <c r="B12" s="6"/>
      <c r="C12" s="8" t="s">
        <v>20</v>
      </c>
      <c r="D12" s="6"/>
    </row>
    <row r="13" spans="1:4" ht="17.25" customHeight="1">
      <c r="A13" s="5" t="s">
        <v>21</v>
      </c>
      <c r="B13" s="6"/>
      <c r="C13" s="8" t="s">
        <v>22</v>
      </c>
      <c r="D13" s="6">
        <v>379760</v>
      </c>
    </row>
    <row r="14" spans="1:4" ht="17.25" customHeight="1">
      <c r="A14" s="5" t="s">
        <v>23</v>
      </c>
      <c r="B14" s="6"/>
      <c r="C14" s="8" t="s">
        <v>24</v>
      </c>
      <c r="D14" s="6">
        <v>220770</v>
      </c>
    </row>
    <row r="15" spans="1:4" ht="17.25" customHeight="1">
      <c r="A15" s="5" t="s">
        <v>25</v>
      </c>
      <c r="B15" s="6"/>
      <c r="C15" s="8" t="s">
        <v>26</v>
      </c>
      <c r="D15" s="6"/>
    </row>
    <row r="16" spans="1:4" ht="17.25" customHeight="1">
      <c r="A16" s="9"/>
      <c r="B16" s="6"/>
      <c r="C16" s="8" t="s">
        <v>27</v>
      </c>
      <c r="D16" s="6"/>
    </row>
    <row r="17" spans="1:4" ht="17.25" customHeight="1">
      <c r="A17" s="10"/>
      <c r="B17" s="6"/>
      <c r="C17" s="8" t="s">
        <v>28</v>
      </c>
      <c r="D17" s="6"/>
    </row>
    <row r="18" spans="1:4" ht="17.25" customHeight="1">
      <c r="A18" s="10"/>
      <c r="B18" s="6"/>
      <c r="C18" s="8" t="s">
        <v>29</v>
      </c>
      <c r="D18" s="6"/>
    </row>
    <row r="19" spans="1:4" ht="17.25" customHeight="1">
      <c r="A19" s="10"/>
      <c r="B19" s="6"/>
      <c r="C19" s="8" t="s">
        <v>30</v>
      </c>
      <c r="D19" s="6"/>
    </row>
    <row r="20" spans="1:4" ht="17.25" customHeight="1">
      <c r="A20" s="10"/>
      <c r="B20" s="6"/>
      <c r="C20" s="8" t="s">
        <v>31</v>
      </c>
      <c r="D20" s="6"/>
    </row>
    <row r="21" spans="1:4" ht="17.25" customHeight="1">
      <c r="A21" s="10"/>
      <c r="B21" s="6"/>
      <c r="C21" s="8" t="s">
        <v>32</v>
      </c>
      <c r="D21" s="6"/>
    </row>
    <row r="22" spans="1:4" ht="17.25" customHeight="1">
      <c r="A22" s="10"/>
      <c r="B22" s="6"/>
      <c r="C22" s="8" t="s">
        <v>33</v>
      </c>
      <c r="D22" s="6"/>
    </row>
    <row r="23" spans="1:4" ht="17.25" customHeight="1">
      <c r="A23" s="10"/>
      <c r="B23" s="6"/>
      <c r="C23" s="8" t="s">
        <v>34</v>
      </c>
      <c r="D23" s="6"/>
    </row>
    <row r="24" spans="1:4" ht="17.25" customHeight="1">
      <c r="A24" s="10"/>
      <c r="B24" s="6"/>
      <c r="C24" s="8" t="s">
        <v>35</v>
      </c>
      <c r="D24" s="6">
        <v>220000</v>
      </c>
    </row>
    <row r="25" spans="1:4" ht="17.25" customHeight="1">
      <c r="A25" s="10"/>
      <c r="B25" s="6"/>
      <c r="C25" s="8" t="s">
        <v>36</v>
      </c>
      <c r="D25" s="6"/>
    </row>
    <row r="26" spans="1:4" ht="17.25" customHeight="1">
      <c r="A26" s="10"/>
      <c r="B26" s="6"/>
      <c r="C26" s="9" t="s">
        <v>37</v>
      </c>
      <c r="D26" s="6"/>
    </row>
    <row r="27" spans="1:4" ht="17.25" customHeight="1">
      <c r="A27" s="10"/>
      <c r="B27" s="6"/>
      <c r="C27" s="8" t="s">
        <v>38</v>
      </c>
      <c r="D27" s="6"/>
    </row>
    <row r="28" spans="1:4" ht="16.5" customHeight="1">
      <c r="A28" s="10"/>
      <c r="B28" s="6"/>
      <c r="C28" s="8" t="s">
        <v>39</v>
      </c>
      <c r="D28" s="6"/>
    </row>
    <row r="29" spans="1:4" ht="16.5" customHeight="1">
      <c r="A29" s="10"/>
      <c r="B29" s="6"/>
      <c r="C29" s="9" t="s">
        <v>40</v>
      </c>
      <c r="D29" s="6"/>
    </row>
    <row r="30" spans="1:4" ht="17.25" customHeight="1">
      <c r="A30" s="10"/>
      <c r="B30" s="6"/>
      <c r="C30" s="9" t="s">
        <v>41</v>
      </c>
      <c r="D30" s="6"/>
    </row>
    <row r="31" spans="1:4" ht="17.25" customHeight="1">
      <c r="A31" s="10"/>
      <c r="B31" s="6"/>
      <c r="C31" s="8" t="s">
        <v>42</v>
      </c>
      <c r="D31" s="6"/>
    </row>
    <row r="32" spans="1:4" ht="16.5" customHeight="1">
      <c r="A32" s="10" t="s">
        <v>43</v>
      </c>
      <c r="B32" s="6">
        <v>3479845</v>
      </c>
      <c r="C32" s="10" t="s">
        <v>44</v>
      </c>
      <c r="D32" s="6">
        <v>3479845</v>
      </c>
    </row>
    <row r="33" spans="1:4" ht="16.5" customHeight="1">
      <c r="A33" s="9" t="s">
        <v>45</v>
      </c>
      <c r="B33" s="6"/>
      <c r="C33" s="9" t="s">
        <v>46</v>
      </c>
      <c r="D33" s="6"/>
    </row>
    <row r="34" spans="1:4" ht="16.5" customHeight="1">
      <c r="A34" s="8" t="s">
        <v>47</v>
      </c>
      <c r="B34" s="6"/>
      <c r="C34" s="8" t="s">
        <v>47</v>
      </c>
      <c r="D34" s="6"/>
    </row>
    <row r="35" spans="1:4" ht="16.5" customHeight="1">
      <c r="A35" s="8" t="s">
        <v>48</v>
      </c>
      <c r="B35" s="6"/>
      <c r="C35" s="8" t="s">
        <v>49</v>
      </c>
      <c r="D35" s="6"/>
    </row>
    <row r="36" spans="1:4" ht="16.5" customHeight="1">
      <c r="A36" s="11" t="s">
        <v>50</v>
      </c>
      <c r="B36" s="6">
        <v>3479845</v>
      </c>
      <c r="C36" s="11" t="s">
        <v>51</v>
      </c>
      <c r="D36" s="6">
        <v>3479845</v>
      </c>
    </row>
  </sheetData>
  <mergeCells count="4">
    <mergeCell ref="A2:D2"/>
    <mergeCell ref="A3:B3"/>
    <mergeCell ref="A4:B4"/>
    <mergeCell ref="C4:D4"/>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1"/>
  <sheetViews>
    <sheetView showZeros="0" workbookViewId="0">
      <selection activeCell="A11" sqref="A11:C11"/>
    </sheetView>
  </sheetViews>
  <sheetFormatPr defaultColWidth="8" defaultRowHeight="14.25" customHeight="1"/>
  <cols>
    <col min="1" max="1" width="28.125" customWidth="1"/>
    <col min="2" max="2" width="18.125" customWidth="1"/>
    <col min="3" max="3" width="28.125" customWidth="1"/>
    <col min="4" max="4" width="24.25" customWidth="1"/>
    <col min="5" max="6" width="32.125" customWidth="1"/>
  </cols>
  <sheetData>
    <row r="1" spans="1:6" ht="12" customHeight="1">
      <c r="A1" s="60">
        <v>1</v>
      </c>
      <c r="B1" s="61">
        <v>0</v>
      </c>
      <c r="C1" s="60">
        <v>1</v>
      </c>
      <c r="D1" s="30"/>
      <c r="E1" s="30"/>
      <c r="F1" s="53" t="s">
        <v>373</v>
      </c>
    </row>
    <row r="2" spans="1:6" ht="42" customHeight="1">
      <c r="A2" s="184" t="str">
        <f>"2025"&amp;"年部门政府性基金预算支出预算表"</f>
        <v>2025年部门政府性基金预算支出预算表</v>
      </c>
      <c r="B2" s="185" t="s">
        <v>374</v>
      </c>
      <c r="C2" s="186"/>
      <c r="D2" s="128"/>
      <c r="E2" s="128"/>
      <c r="F2" s="128"/>
    </row>
    <row r="3" spans="1:6" ht="13.5" customHeight="1">
      <c r="A3" s="164" t="str">
        <f>"单位名称："&amp;"昆明市五华区民族宗教事务局"</f>
        <v>单位名称：昆明市五华区民族宗教事务局</v>
      </c>
      <c r="B3" s="164" t="s">
        <v>375</v>
      </c>
      <c r="C3" s="190"/>
      <c r="D3" s="30"/>
      <c r="E3" s="30"/>
      <c r="F3" s="53" t="s">
        <v>1</v>
      </c>
    </row>
    <row r="4" spans="1:6" ht="19.5" customHeight="1">
      <c r="A4" s="138" t="s">
        <v>193</v>
      </c>
      <c r="B4" s="188" t="s">
        <v>73</v>
      </c>
      <c r="C4" s="138" t="s">
        <v>74</v>
      </c>
      <c r="D4" s="170" t="s">
        <v>376</v>
      </c>
      <c r="E4" s="136"/>
      <c r="F4" s="137"/>
    </row>
    <row r="5" spans="1:6" ht="18.75" customHeight="1">
      <c r="A5" s="168"/>
      <c r="B5" s="189"/>
      <c r="C5" s="168"/>
      <c r="D5" s="62" t="s">
        <v>55</v>
      </c>
      <c r="E5" s="49" t="s">
        <v>76</v>
      </c>
      <c r="F5" s="62" t="s">
        <v>77</v>
      </c>
    </row>
    <row r="6" spans="1:6" ht="18.75" customHeight="1">
      <c r="A6" s="57">
        <v>1</v>
      </c>
      <c r="B6" s="63" t="s">
        <v>84</v>
      </c>
      <c r="C6" s="57">
        <v>3</v>
      </c>
      <c r="D6" s="33">
        <v>4</v>
      </c>
      <c r="E6" s="33">
        <v>5</v>
      </c>
      <c r="F6" s="33">
        <v>6</v>
      </c>
    </row>
    <row r="7" spans="1:6" ht="21" customHeight="1">
      <c r="A7" s="15"/>
      <c r="B7" s="15"/>
      <c r="C7" s="15"/>
      <c r="D7" s="6"/>
      <c r="E7" s="6"/>
      <c r="F7" s="6"/>
    </row>
    <row r="8" spans="1:6" ht="21" customHeight="1">
      <c r="A8" s="15"/>
      <c r="B8" s="15"/>
      <c r="C8" s="15"/>
      <c r="D8" s="6"/>
      <c r="E8" s="6"/>
      <c r="F8" s="6"/>
    </row>
    <row r="9" spans="1:6" ht="18.75" customHeight="1">
      <c r="A9" s="104" t="s">
        <v>183</v>
      </c>
      <c r="B9" s="104" t="s">
        <v>183</v>
      </c>
      <c r="C9" s="187" t="s">
        <v>183</v>
      </c>
      <c r="D9" s="6"/>
      <c r="E9" s="6"/>
      <c r="F9" s="6"/>
    </row>
    <row r="11" spans="1:6" ht="14.25" customHeight="1">
      <c r="A11" s="182" t="s">
        <v>423</v>
      </c>
      <c r="B11" s="183"/>
      <c r="C11" s="183"/>
    </row>
  </sheetData>
  <mergeCells count="8">
    <mergeCell ref="A11:C11"/>
    <mergeCell ref="A2:F2"/>
    <mergeCell ref="A9:C9"/>
    <mergeCell ref="D4:F4"/>
    <mergeCell ref="B4:B5"/>
    <mergeCell ref="C4:C5"/>
    <mergeCell ref="A4:A5"/>
    <mergeCell ref="A3:C3"/>
  </mergeCells>
  <phoneticPr fontId="16" type="noConversion"/>
  <printOptions horizontalCentered="1"/>
  <pageMargins left="0.37" right="0.37" top="0.56000000000000005" bottom="0.56000000000000005" header="0.48" footer="0.48"/>
  <pageSetup paperSize="9" scale="98" orientation="landscape"/>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1"/>
  <sheetViews>
    <sheetView showZeros="0" workbookViewId="0">
      <selection activeCell="A11" sqref="A11:C11"/>
    </sheetView>
  </sheetViews>
  <sheetFormatPr defaultColWidth="8" defaultRowHeight="14.25" customHeight="1"/>
  <cols>
    <col min="1" max="2" width="28.5" customWidth="1"/>
    <col min="3" max="3" width="36" customWidth="1"/>
    <col min="4" max="4" width="19" customWidth="1"/>
    <col min="5" max="5" width="30.875" customWidth="1"/>
    <col min="6" max="6" width="6.75" customWidth="1"/>
    <col min="7" max="7" width="9.75" customWidth="1"/>
    <col min="8" max="8" width="11.625" customWidth="1"/>
    <col min="9" max="18" width="17.5" customWidth="1"/>
    <col min="19" max="19" width="17.375" customWidth="1"/>
  </cols>
  <sheetData>
    <row r="1" spans="1:19" ht="15.75" customHeight="1">
      <c r="B1" s="43"/>
      <c r="C1" s="43"/>
      <c r="R1" s="44"/>
      <c r="S1" s="44" t="s">
        <v>377</v>
      </c>
    </row>
    <row r="2" spans="1:19" ht="41.25" customHeight="1">
      <c r="A2" s="203" t="str">
        <f>"2025"&amp;"年部门政府采购预算表"</f>
        <v>2025年部门政府采购预算表</v>
      </c>
      <c r="B2" s="162"/>
      <c r="C2" s="162"/>
      <c r="D2" s="163"/>
      <c r="E2" s="163"/>
      <c r="F2" s="163"/>
      <c r="G2" s="163"/>
      <c r="H2" s="163"/>
      <c r="I2" s="163"/>
      <c r="J2" s="163"/>
      <c r="K2" s="163"/>
      <c r="L2" s="163"/>
      <c r="M2" s="162"/>
      <c r="N2" s="163"/>
      <c r="O2" s="163"/>
      <c r="P2" s="162"/>
      <c r="Q2" s="163"/>
      <c r="R2" s="162"/>
      <c r="S2" s="162"/>
    </row>
    <row r="3" spans="1:19" ht="18.75" customHeight="1">
      <c r="A3" s="206" t="str">
        <f>"单位名称："&amp;"昆明市五华区民族宗教事务局"</f>
        <v>单位名称：昆明市五华区民族宗教事务局</v>
      </c>
      <c r="B3" s="207"/>
      <c r="C3" s="207"/>
      <c r="D3" s="208"/>
      <c r="E3" s="208"/>
      <c r="F3" s="208"/>
      <c r="G3" s="208"/>
      <c r="H3" s="208"/>
      <c r="I3" s="46"/>
      <c r="J3" s="46"/>
      <c r="K3" s="46"/>
      <c r="L3" s="46"/>
      <c r="R3" s="64"/>
      <c r="S3" s="53" t="s">
        <v>1</v>
      </c>
    </row>
    <row r="4" spans="1:19" ht="15.75" customHeight="1">
      <c r="A4" s="173" t="s">
        <v>192</v>
      </c>
      <c r="B4" s="193" t="s">
        <v>193</v>
      </c>
      <c r="C4" s="193" t="s">
        <v>378</v>
      </c>
      <c r="D4" s="204" t="s">
        <v>379</v>
      </c>
      <c r="E4" s="204" t="s">
        <v>380</v>
      </c>
      <c r="F4" s="204" t="s">
        <v>381</v>
      </c>
      <c r="G4" s="204" t="s">
        <v>382</v>
      </c>
      <c r="H4" s="204" t="s">
        <v>383</v>
      </c>
      <c r="I4" s="205" t="s">
        <v>200</v>
      </c>
      <c r="J4" s="205"/>
      <c r="K4" s="205"/>
      <c r="L4" s="205"/>
      <c r="M4" s="156"/>
      <c r="N4" s="205"/>
      <c r="O4" s="205"/>
      <c r="P4" s="155"/>
      <c r="Q4" s="205"/>
      <c r="R4" s="156"/>
      <c r="S4" s="157"/>
    </row>
    <row r="5" spans="1:19" ht="17.25" customHeight="1">
      <c r="A5" s="176"/>
      <c r="B5" s="194"/>
      <c r="C5" s="194"/>
      <c r="D5" s="191"/>
      <c r="E5" s="191"/>
      <c r="F5" s="191"/>
      <c r="G5" s="191"/>
      <c r="H5" s="191"/>
      <c r="I5" s="191" t="s">
        <v>55</v>
      </c>
      <c r="J5" s="191" t="s">
        <v>58</v>
      </c>
      <c r="K5" s="191" t="s">
        <v>384</v>
      </c>
      <c r="L5" s="191" t="s">
        <v>385</v>
      </c>
      <c r="M5" s="209" t="s">
        <v>386</v>
      </c>
      <c r="N5" s="196" t="s">
        <v>387</v>
      </c>
      <c r="O5" s="196"/>
      <c r="P5" s="197"/>
      <c r="Q5" s="196"/>
      <c r="R5" s="198"/>
      <c r="S5" s="195"/>
    </row>
    <row r="6" spans="1:19" ht="54" customHeight="1">
      <c r="A6" s="177"/>
      <c r="B6" s="195"/>
      <c r="C6" s="195"/>
      <c r="D6" s="192"/>
      <c r="E6" s="192"/>
      <c r="F6" s="192"/>
      <c r="G6" s="192"/>
      <c r="H6" s="192"/>
      <c r="I6" s="192"/>
      <c r="J6" s="192" t="s">
        <v>57</v>
      </c>
      <c r="K6" s="192"/>
      <c r="L6" s="192"/>
      <c r="M6" s="210"/>
      <c r="N6" s="66" t="s">
        <v>57</v>
      </c>
      <c r="O6" s="66" t="s">
        <v>64</v>
      </c>
      <c r="P6" s="65" t="s">
        <v>65</v>
      </c>
      <c r="Q6" s="66" t="s">
        <v>66</v>
      </c>
      <c r="R6" s="67" t="s">
        <v>67</v>
      </c>
      <c r="S6" s="65" t="s">
        <v>68</v>
      </c>
    </row>
    <row r="7" spans="1:19" ht="18" customHeight="1">
      <c r="A7" s="68">
        <v>1</v>
      </c>
      <c r="B7" s="68" t="s">
        <v>84</v>
      </c>
      <c r="C7" s="69">
        <v>3</v>
      </c>
      <c r="D7" s="69">
        <v>4</v>
      </c>
      <c r="E7" s="68">
        <v>5</v>
      </c>
      <c r="F7" s="68">
        <v>6</v>
      </c>
      <c r="G7" s="68">
        <v>7</v>
      </c>
      <c r="H7" s="68">
        <v>8</v>
      </c>
      <c r="I7" s="68">
        <v>9</v>
      </c>
      <c r="J7" s="68">
        <v>10</v>
      </c>
      <c r="K7" s="68">
        <v>11</v>
      </c>
      <c r="L7" s="68">
        <v>12</v>
      </c>
      <c r="M7" s="68">
        <v>13</v>
      </c>
      <c r="N7" s="68">
        <v>14</v>
      </c>
      <c r="O7" s="68">
        <v>15</v>
      </c>
      <c r="P7" s="68">
        <v>16</v>
      </c>
      <c r="Q7" s="68">
        <v>17</v>
      </c>
      <c r="R7" s="68">
        <v>18</v>
      </c>
      <c r="S7" s="68">
        <v>19</v>
      </c>
    </row>
    <row r="8" spans="1:19" ht="21" customHeight="1">
      <c r="A8" s="70"/>
      <c r="B8" s="71"/>
      <c r="C8" s="71"/>
      <c r="D8" s="72"/>
      <c r="E8" s="72"/>
      <c r="F8" s="72"/>
      <c r="G8" s="73"/>
      <c r="H8" s="6"/>
      <c r="I8" s="6"/>
      <c r="J8" s="6"/>
      <c r="K8" s="6"/>
      <c r="L8" s="6"/>
      <c r="M8" s="6"/>
      <c r="N8" s="6"/>
      <c r="O8" s="6"/>
      <c r="P8" s="6"/>
      <c r="Q8" s="6"/>
      <c r="R8" s="6"/>
      <c r="S8" s="6"/>
    </row>
    <row r="9" spans="1:19" ht="21" customHeight="1">
      <c r="A9" s="211" t="s">
        <v>183</v>
      </c>
      <c r="B9" s="212"/>
      <c r="C9" s="212"/>
      <c r="D9" s="213"/>
      <c r="E9" s="213"/>
      <c r="F9" s="213"/>
      <c r="G9" s="111"/>
      <c r="H9" s="6"/>
      <c r="I9" s="6"/>
      <c r="J9" s="6"/>
      <c r="K9" s="6"/>
      <c r="L9" s="6"/>
      <c r="M9" s="6"/>
      <c r="N9" s="6"/>
      <c r="O9" s="6"/>
      <c r="P9" s="6"/>
      <c r="Q9" s="6"/>
      <c r="R9" s="6"/>
      <c r="S9" s="6"/>
    </row>
    <row r="10" spans="1:19" ht="30.75" customHeight="1">
      <c r="A10" s="199" t="s">
        <v>388</v>
      </c>
      <c r="B10" s="200"/>
      <c r="C10" s="200"/>
      <c r="D10" s="199"/>
      <c r="E10" s="199"/>
      <c r="F10" s="199"/>
      <c r="G10" s="201"/>
      <c r="H10" s="202"/>
      <c r="I10" s="202"/>
      <c r="J10" s="202"/>
      <c r="K10" s="202"/>
      <c r="L10" s="202"/>
      <c r="M10" s="202"/>
      <c r="N10" s="202"/>
      <c r="O10" s="202"/>
      <c r="P10" s="202"/>
      <c r="Q10" s="202"/>
      <c r="R10" s="202"/>
      <c r="S10" s="202"/>
    </row>
    <row r="11" spans="1:19" ht="21" customHeight="1">
      <c r="A11" s="182" t="s">
        <v>424</v>
      </c>
      <c r="B11" s="183"/>
      <c r="C11" s="183"/>
    </row>
  </sheetData>
  <mergeCells count="20">
    <mergeCell ref="A11:C11"/>
    <mergeCell ref="A2:S2"/>
    <mergeCell ref="A4:A6"/>
    <mergeCell ref="D4:D6"/>
    <mergeCell ref="E4:E6"/>
    <mergeCell ref="F4:F6"/>
    <mergeCell ref="G4:G6"/>
    <mergeCell ref="H4:H6"/>
    <mergeCell ref="I4:S4"/>
    <mergeCell ref="K5:K6"/>
    <mergeCell ref="L5:L6"/>
    <mergeCell ref="A3:H3"/>
    <mergeCell ref="M5:M6"/>
    <mergeCell ref="I5:I6"/>
    <mergeCell ref="A9:G9"/>
    <mergeCell ref="J5:J6"/>
    <mergeCell ref="C4:C6"/>
    <mergeCell ref="B4:B6"/>
    <mergeCell ref="N5:S5"/>
    <mergeCell ref="A10:S10"/>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12"/>
  <sheetViews>
    <sheetView showZeros="0" workbookViewId="0">
      <selection activeCell="C29" sqref="C29"/>
    </sheetView>
  </sheetViews>
  <sheetFormatPr defaultColWidth="8" defaultRowHeight="14.25" customHeight="1"/>
  <cols>
    <col min="1" max="5" width="34.25" customWidth="1"/>
    <col min="6" max="6" width="24.125" customWidth="1"/>
    <col min="7" max="7" width="25" customWidth="1"/>
    <col min="8" max="8" width="24.625" customWidth="1"/>
    <col min="9" max="9" width="34.25" customWidth="1"/>
    <col min="10" max="18" width="17.875" customWidth="1"/>
    <col min="19" max="20" width="17.75" customWidth="1"/>
  </cols>
  <sheetData>
    <row r="1" spans="1:20" ht="16.5" customHeight="1">
      <c r="A1" s="74"/>
      <c r="B1" s="43"/>
      <c r="C1" s="43"/>
      <c r="D1" s="43"/>
      <c r="E1" s="43"/>
      <c r="F1" s="43"/>
      <c r="G1" s="43"/>
      <c r="H1" s="74"/>
      <c r="I1" s="74"/>
      <c r="J1" s="74"/>
      <c r="K1" s="74"/>
      <c r="L1" s="74"/>
      <c r="M1" s="74"/>
      <c r="N1" s="75"/>
      <c r="O1" s="74"/>
      <c r="P1" s="74"/>
      <c r="Q1" s="43"/>
      <c r="R1" s="74"/>
      <c r="S1" s="76"/>
      <c r="T1" s="76" t="s">
        <v>389</v>
      </c>
    </row>
    <row r="2" spans="1:20" ht="41.25" customHeight="1">
      <c r="A2" s="214" t="str">
        <f>"2025"&amp;"年部门政府购买服务预算表"</f>
        <v>2025年部门政府购买服务预算表</v>
      </c>
      <c r="B2" s="162"/>
      <c r="C2" s="162"/>
      <c r="D2" s="162"/>
      <c r="E2" s="162"/>
      <c r="F2" s="162"/>
      <c r="G2" s="162"/>
      <c r="H2" s="215"/>
      <c r="I2" s="215"/>
      <c r="J2" s="215"/>
      <c r="K2" s="215"/>
      <c r="L2" s="215"/>
      <c r="M2" s="215"/>
      <c r="N2" s="216"/>
      <c r="O2" s="215"/>
      <c r="P2" s="215"/>
      <c r="Q2" s="162"/>
      <c r="R2" s="215"/>
      <c r="S2" s="216"/>
      <c r="T2" s="162"/>
    </row>
    <row r="3" spans="1:20" ht="22.5" customHeight="1">
      <c r="A3" s="217" t="str">
        <f>"单位名称："&amp;"昆明市五华区民族宗教事务局"</f>
        <v>单位名称：昆明市五华区民族宗教事务局</v>
      </c>
      <c r="B3" s="207"/>
      <c r="C3" s="207"/>
      <c r="D3" s="207"/>
      <c r="E3" s="207"/>
      <c r="F3" s="207"/>
      <c r="G3" s="207"/>
      <c r="H3" s="218"/>
      <c r="I3" s="218"/>
      <c r="J3" s="77"/>
      <c r="K3" s="77"/>
      <c r="L3" s="77"/>
      <c r="M3" s="77"/>
      <c r="N3" s="75"/>
      <c r="O3" s="74"/>
      <c r="P3" s="74"/>
      <c r="Q3" s="43"/>
      <c r="R3" s="74"/>
      <c r="S3" s="78"/>
      <c r="T3" s="76" t="s">
        <v>1</v>
      </c>
    </row>
    <row r="4" spans="1:20" ht="24" customHeight="1">
      <c r="A4" s="173" t="s">
        <v>192</v>
      </c>
      <c r="B4" s="193" t="s">
        <v>193</v>
      </c>
      <c r="C4" s="193" t="s">
        <v>378</v>
      </c>
      <c r="D4" s="193" t="s">
        <v>390</v>
      </c>
      <c r="E4" s="193" t="s">
        <v>391</v>
      </c>
      <c r="F4" s="193" t="s">
        <v>392</v>
      </c>
      <c r="G4" s="193" t="s">
        <v>393</v>
      </c>
      <c r="H4" s="204" t="s">
        <v>394</v>
      </c>
      <c r="I4" s="204" t="s">
        <v>395</v>
      </c>
      <c r="J4" s="205" t="s">
        <v>200</v>
      </c>
      <c r="K4" s="205"/>
      <c r="L4" s="205"/>
      <c r="M4" s="205"/>
      <c r="N4" s="156"/>
      <c r="O4" s="205"/>
      <c r="P4" s="205"/>
      <c r="Q4" s="155"/>
      <c r="R4" s="205"/>
      <c r="S4" s="156"/>
      <c r="T4" s="157"/>
    </row>
    <row r="5" spans="1:20" ht="24" customHeight="1">
      <c r="A5" s="176"/>
      <c r="B5" s="194"/>
      <c r="C5" s="194"/>
      <c r="D5" s="194"/>
      <c r="E5" s="194"/>
      <c r="F5" s="194"/>
      <c r="G5" s="194"/>
      <c r="H5" s="191"/>
      <c r="I5" s="191"/>
      <c r="J5" s="191" t="s">
        <v>55</v>
      </c>
      <c r="K5" s="191" t="s">
        <v>58</v>
      </c>
      <c r="L5" s="191" t="s">
        <v>384</v>
      </c>
      <c r="M5" s="191" t="s">
        <v>385</v>
      </c>
      <c r="N5" s="209" t="s">
        <v>386</v>
      </c>
      <c r="O5" s="196" t="s">
        <v>387</v>
      </c>
      <c r="P5" s="196"/>
      <c r="Q5" s="197"/>
      <c r="R5" s="196"/>
      <c r="S5" s="198"/>
      <c r="T5" s="195"/>
    </row>
    <row r="6" spans="1:20" ht="54" customHeight="1">
      <c r="A6" s="177"/>
      <c r="B6" s="195"/>
      <c r="C6" s="195"/>
      <c r="D6" s="195"/>
      <c r="E6" s="195"/>
      <c r="F6" s="195"/>
      <c r="G6" s="195"/>
      <c r="H6" s="192"/>
      <c r="I6" s="192"/>
      <c r="J6" s="192"/>
      <c r="K6" s="192" t="s">
        <v>57</v>
      </c>
      <c r="L6" s="192"/>
      <c r="M6" s="192"/>
      <c r="N6" s="210"/>
      <c r="O6" s="66" t="s">
        <v>57</v>
      </c>
      <c r="P6" s="66" t="s">
        <v>64</v>
      </c>
      <c r="Q6" s="65" t="s">
        <v>65</v>
      </c>
      <c r="R6" s="66" t="s">
        <v>66</v>
      </c>
      <c r="S6" s="67" t="s">
        <v>67</v>
      </c>
      <c r="T6" s="65" t="s">
        <v>68</v>
      </c>
    </row>
    <row r="7" spans="1:20" ht="17.25" customHeight="1">
      <c r="A7" s="32">
        <v>1</v>
      </c>
      <c r="B7" s="65">
        <v>2</v>
      </c>
      <c r="C7" s="32">
        <v>3</v>
      </c>
      <c r="D7" s="32">
        <v>4</v>
      </c>
      <c r="E7" s="65">
        <v>5</v>
      </c>
      <c r="F7" s="32">
        <v>6</v>
      </c>
      <c r="G7" s="32">
        <v>7</v>
      </c>
      <c r="H7" s="65">
        <v>8</v>
      </c>
      <c r="I7" s="32">
        <v>9</v>
      </c>
      <c r="J7" s="32">
        <v>10</v>
      </c>
      <c r="K7" s="65">
        <v>11</v>
      </c>
      <c r="L7" s="32">
        <v>12</v>
      </c>
      <c r="M7" s="32">
        <v>13</v>
      </c>
      <c r="N7" s="65">
        <v>14</v>
      </c>
      <c r="O7" s="32">
        <v>15</v>
      </c>
      <c r="P7" s="32">
        <v>16</v>
      </c>
      <c r="Q7" s="65">
        <v>17</v>
      </c>
      <c r="R7" s="32">
        <v>18</v>
      </c>
      <c r="S7" s="32">
        <v>19</v>
      </c>
      <c r="T7" s="32">
        <v>20</v>
      </c>
    </row>
    <row r="8" spans="1:20" ht="21" customHeight="1">
      <c r="A8" s="70"/>
      <c r="B8" s="71"/>
      <c r="C8" s="71"/>
      <c r="D8" s="71"/>
      <c r="E8" s="71"/>
      <c r="F8" s="71"/>
      <c r="G8" s="71"/>
      <c r="H8" s="72"/>
      <c r="I8" s="72"/>
      <c r="J8" s="6"/>
      <c r="K8" s="6"/>
      <c r="L8" s="6"/>
      <c r="M8" s="6"/>
      <c r="N8" s="6"/>
      <c r="O8" s="6"/>
      <c r="P8" s="6"/>
      <c r="Q8" s="6"/>
      <c r="R8" s="6"/>
      <c r="S8" s="6"/>
      <c r="T8" s="6"/>
    </row>
    <row r="9" spans="1:20" ht="21" customHeight="1">
      <c r="A9" s="211" t="s">
        <v>183</v>
      </c>
      <c r="B9" s="212"/>
      <c r="C9" s="212"/>
      <c r="D9" s="212"/>
      <c r="E9" s="212"/>
      <c r="F9" s="212"/>
      <c r="G9" s="212"/>
      <c r="H9" s="213"/>
      <c r="I9" s="110"/>
      <c r="J9" s="6"/>
      <c r="K9" s="6"/>
      <c r="L9" s="6"/>
      <c r="M9" s="6"/>
      <c r="N9" s="6"/>
      <c r="O9" s="6"/>
      <c r="P9" s="6"/>
      <c r="Q9" s="6"/>
      <c r="R9" s="6"/>
      <c r="S9" s="6"/>
      <c r="T9" s="6"/>
    </row>
    <row r="12" spans="1:20" ht="14.25" customHeight="1">
      <c r="A12" s="182" t="s">
        <v>425</v>
      </c>
      <c r="B12" s="183"/>
    </row>
  </sheetData>
  <mergeCells count="20">
    <mergeCell ref="A2:T2"/>
    <mergeCell ref="A4:A6"/>
    <mergeCell ref="H4:H6"/>
    <mergeCell ref="I4:I6"/>
    <mergeCell ref="J4:T4"/>
    <mergeCell ref="L5:L6"/>
    <mergeCell ref="M5:M6"/>
    <mergeCell ref="A3:I3"/>
    <mergeCell ref="N5:N6"/>
    <mergeCell ref="J5:J6"/>
    <mergeCell ref="O5:T5"/>
    <mergeCell ref="K5:K6"/>
    <mergeCell ref="B4:B6"/>
    <mergeCell ref="C4:C6"/>
    <mergeCell ref="F4:F6"/>
    <mergeCell ref="G4:G6"/>
    <mergeCell ref="D4:D6"/>
    <mergeCell ref="E4:E6"/>
    <mergeCell ref="A12:B12"/>
    <mergeCell ref="A9:I9"/>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E10"/>
  <sheetViews>
    <sheetView showZeros="0" workbookViewId="0">
      <selection activeCell="H30" sqref="H30"/>
    </sheetView>
  </sheetViews>
  <sheetFormatPr defaultColWidth="8" defaultRowHeight="14.25" customHeight="1"/>
  <cols>
    <col min="1" max="1" width="33" customWidth="1"/>
    <col min="2" max="5" width="17.5" customWidth="1"/>
  </cols>
  <sheetData>
    <row r="1" spans="1:5" ht="17.25" customHeight="1">
      <c r="D1" s="28"/>
      <c r="E1" s="44" t="s">
        <v>396</v>
      </c>
    </row>
    <row r="2" spans="1:5" ht="41.25" customHeight="1">
      <c r="A2" s="214" t="str">
        <f>"2025"&amp;"年区对下转移支付预算表"</f>
        <v>2025年区对下转移支付预算表</v>
      </c>
      <c r="B2" s="163"/>
      <c r="C2" s="163"/>
      <c r="D2" s="163"/>
      <c r="E2" s="162"/>
    </row>
    <row r="3" spans="1:5" ht="18" customHeight="1">
      <c r="A3" s="217" t="str">
        <f>"单位名称："&amp;"昆明市五华区民族宗教事务局"</f>
        <v>单位名称：昆明市五华区民族宗教事务局</v>
      </c>
      <c r="B3" s="218"/>
      <c r="C3" s="218"/>
      <c r="D3" s="219"/>
      <c r="E3" s="64" t="s">
        <v>1</v>
      </c>
    </row>
    <row r="4" spans="1:5" ht="19.5" customHeight="1">
      <c r="A4" s="178" t="s">
        <v>397</v>
      </c>
      <c r="B4" s="170" t="s">
        <v>200</v>
      </c>
      <c r="C4" s="136"/>
      <c r="D4" s="136"/>
      <c r="E4" s="47"/>
    </row>
    <row r="5" spans="1:5" ht="40.5" customHeight="1">
      <c r="A5" s="139"/>
      <c r="B5" s="48" t="s">
        <v>55</v>
      </c>
      <c r="C5" s="54" t="s">
        <v>58</v>
      </c>
      <c r="D5" s="79" t="s">
        <v>384</v>
      </c>
      <c r="E5" s="90" t="s">
        <v>420</v>
      </c>
    </row>
    <row r="6" spans="1:5" ht="19.5" customHeight="1">
      <c r="A6" s="56">
        <v>1</v>
      </c>
      <c r="B6" s="56">
        <v>2</v>
      </c>
      <c r="C6" s="56">
        <v>3</v>
      </c>
      <c r="D6" s="37">
        <v>4</v>
      </c>
      <c r="E6" s="50">
        <v>5</v>
      </c>
    </row>
    <row r="7" spans="1:5" ht="19.5" customHeight="1">
      <c r="A7" s="25"/>
      <c r="B7" s="6"/>
      <c r="C7" s="6"/>
      <c r="D7" s="6"/>
      <c r="E7" s="6"/>
    </row>
    <row r="8" spans="1:5" ht="19.5" customHeight="1">
      <c r="A8" s="24"/>
      <c r="B8" s="6"/>
      <c r="C8" s="6"/>
      <c r="D8" s="6"/>
      <c r="E8" s="6"/>
    </row>
    <row r="10" spans="1:5" ht="14.25" customHeight="1">
      <c r="A10" s="182" t="s">
        <v>419</v>
      </c>
      <c r="B10" s="183"/>
      <c r="C10" s="183"/>
    </row>
  </sheetData>
  <mergeCells count="5">
    <mergeCell ref="A10:C10"/>
    <mergeCell ref="A2:E2"/>
    <mergeCell ref="A4:A5"/>
    <mergeCell ref="B4:D4"/>
    <mergeCell ref="A3:D3"/>
  </mergeCells>
  <phoneticPr fontId="16" type="noConversion"/>
  <printOptions horizontalCentered="1"/>
  <pageMargins left="0.96" right="0.96" top="0.72" bottom="0.72" header="0" footer="0"/>
  <pageSetup paperSize="9" scale="57" orientation="landscape"/>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10"/>
  <sheetViews>
    <sheetView showZeros="0" workbookViewId="0">
      <selection activeCell="B20" sqref="B20"/>
    </sheetView>
  </sheetViews>
  <sheetFormatPr defaultColWidth="8" defaultRowHeight="12" customHeight="1"/>
  <cols>
    <col min="1" max="1" width="30" customWidth="1"/>
    <col min="2" max="2" width="25.375" customWidth="1"/>
    <col min="3" max="5" width="20.625" customWidth="1"/>
    <col min="6" max="6" width="9.875" customWidth="1"/>
    <col min="7" max="7" width="22" customWidth="1"/>
    <col min="8" max="8" width="13.625" customWidth="1"/>
    <col min="9" max="9" width="11.75" customWidth="1"/>
    <col min="10" max="10" width="16.5" customWidth="1"/>
  </cols>
  <sheetData>
    <row r="1" spans="1:10" ht="16.5" customHeight="1">
      <c r="J1" s="44" t="s">
        <v>398</v>
      </c>
    </row>
    <row r="2" spans="1:10" ht="41.25" customHeight="1">
      <c r="A2" s="220" t="s">
        <v>414</v>
      </c>
      <c r="B2" s="163"/>
      <c r="C2" s="163"/>
      <c r="D2" s="163"/>
      <c r="E2" s="163"/>
      <c r="F2" s="162"/>
      <c r="G2" s="163"/>
      <c r="H2" s="162"/>
      <c r="I2" s="162"/>
      <c r="J2" s="163"/>
    </row>
    <row r="3" spans="1:10" ht="17.25" customHeight="1">
      <c r="A3" s="164" t="str">
        <f>"单位名称："&amp;"昆明市五华区民族宗教事务局"</f>
        <v>单位名称：昆明市五华区民族宗教事务局</v>
      </c>
      <c r="B3" s="92"/>
      <c r="C3" s="92"/>
      <c r="D3" s="92"/>
      <c r="E3" s="92"/>
      <c r="F3" s="92"/>
      <c r="G3" s="92"/>
      <c r="H3" s="92"/>
    </row>
    <row r="4" spans="1:10" ht="44.25" customHeight="1">
      <c r="A4" s="55" t="s">
        <v>397</v>
      </c>
      <c r="B4" s="55" t="s">
        <v>295</v>
      </c>
      <c r="C4" s="55" t="s">
        <v>296</v>
      </c>
      <c r="D4" s="55" t="s">
        <v>297</v>
      </c>
      <c r="E4" s="55" t="s">
        <v>298</v>
      </c>
      <c r="F4" s="57" t="s">
        <v>299</v>
      </c>
      <c r="G4" s="55" t="s">
        <v>300</v>
      </c>
      <c r="H4" s="57" t="s">
        <v>301</v>
      </c>
      <c r="I4" s="57" t="s">
        <v>302</v>
      </c>
      <c r="J4" s="55" t="s">
        <v>303</v>
      </c>
    </row>
    <row r="5" spans="1:10" ht="21.75" customHeight="1">
      <c r="A5" s="55">
        <v>1</v>
      </c>
      <c r="B5" s="55">
        <v>2</v>
      </c>
      <c r="C5" s="55">
        <v>3</v>
      </c>
      <c r="D5" s="55">
        <v>4</v>
      </c>
      <c r="E5" s="55">
        <v>5</v>
      </c>
      <c r="F5" s="57">
        <v>6</v>
      </c>
      <c r="G5" s="55">
        <v>7</v>
      </c>
      <c r="H5" s="57">
        <v>8</v>
      </c>
      <c r="I5" s="57">
        <v>9</v>
      </c>
      <c r="J5" s="55">
        <v>10</v>
      </c>
    </row>
    <row r="6" spans="1:10" ht="42" customHeight="1">
      <c r="A6" s="25"/>
      <c r="B6" s="24"/>
      <c r="C6" s="24"/>
      <c r="D6" s="24"/>
      <c r="E6" s="59"/>
      <c r="F6" s="13"/>
      <c r="G6" s="59"/>
      <c r="H6" s="13"/>
      <c r="I6" s="13"/>
      <c r="J6" s="59"/>
    </row>
    <row r="7" spans="1:10" ht="42" customHeight="1">
      <c r="A7" s="25"/>
      <c r="B7" s="15"/>
      <c r="C7" s="15"/>
      <c r="D7" s="15"/>
      <c r="E7" s="25"/>
      <c r="F7" s="15"/>
      <c r="G7" s="25"/>
      <c r="H7" s="15"/>
      <c r="I7" s="15"/>
      <c r="J7" s="25"/>
    </row>
    <row r="10" spans="1:10" ht="12" customHeight="1">
      <c r="A10" s="182" t="s">
        <v>419</v>
      </c>
      <c r="B10" s="183"/>
      <c r="C10" s="183"/>
    </row>
  </sheetData>
  <mergeCells count="3">
    <mergeCell ref="A2:J2"/>
    <mergeCell ref="A3:H3"/>
    <mergeCell ref="A10:C10"/>
  </mergeCells>
  <phoneticPr fontId="16" type="noConversion"/>
  <printOptions horizontalCentered="1"/>
  <pageMargins left="0.96" right="0.96" top="0.72" bottom="0.72" header="0" footer="0"/>
  <pageSetup paperSize="9" scale="69" orientation="landscape" r:id="rId1"/>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0"/>
  <sheetViews>
    <sheetView showZeros="0" workbookViewId="0">
      <selection activeCell="C16" sqref="C16"/>
    </sheetView>
  </sheetViews>
  <sheetFormatPr defaultColWidth="9.125" defaultRowHeight="14.25" customHeight="1"/>
  <cols>
    <col min="1" max="3" width="29.5" customWidth="1"/>
    <col min="4" max="4" width="39.875" customWidth="1"/>
    <col min="5" max="5" width="24.125" customWidth="1"/>
    <col min="6" max="6" width="19" customWidth="1"/>
    <col min="7" max="9" width="23" customWidth="1"/>
  </cols>
  <sheetData>
    <row r="1" spans="1:9" ht="14.25" customHeight="1">
      <c r="A1" s="225" t="s">
        <v>399</v>
      </c>
      <c r="B1" s="226"/>
      <c r="C1" s="226"/>
      <c r="D1" s="227"/>
      <c r="E1" s="227"/>
      <c r="F1" s="227"/>
      <c r="G1" s="226"/>
      <c r="H1" s="226"/>
      <c r="I1" s="227"/>
    </row>
    <row r="2" spans="1:9" ht="41.25" customHeight="1">
      <c r="A2" s="100" t="str">
        <f>"2025"&amp;"年新增资产配置预算表"</f>
        <v>2025年新增资产配置预算表</v>
      </c>
      <c r="B2" s="143"/>
      <c r="C2" s="143"/>
      <c r="D2" s="142"/>
      <c r="E2" s="142"/>
      <c r="F2" s="142"/>
      <c r="G2" s="143"/>
      <c r="H2" s="143"/>
      <c r="I2" s="142"/>
    </row>
    <row r="3" spans="1:9" ht="14.25" customHeight="1">
      <c r="A3" s="93" t="str">
        <f>"单位名称："&amp;"昆明市五华区民族宗教事务局"</f>
        <v>单位名称：昆明市五华区民族宗教事务局</v>
      </c>
      <c r="B3" s="228"/>
      <c r="C3" s="228"/>
      <c r="D3" s="1"/>
      <c r="F3" s="38"/>
      <c r="G3" s="23"/>
      <c r="H3" s="23"/>
      <c r="I3" s="2" t="s">
        <v>1</v>
      </c>
    </row>
    <row r="4" spans="1:9" ht="28.5" customHeight="1">
      <c r="A4" s="146" t="s">
        <v>192</v>
      </c>
      <c r="B4" s="149" t="s">
        <v>193</v>
      </c>
      <c r="C4" s="101" t="s">
        <v>400</v>
      </c>
      <c r="D4" s="146" t="s">
        <v>401</v>
      </c>
      <c r="E4" s="146" t="s">
        <v>402</v>
      </c>
      <c r="F4" s="146" t="s">
        <v>403</v>
      </c>
      <c r="G4" s="149" t="s">
        <v>404</v>
      </c>
      <c r="H4" s="229"/>
      <c r="I4" s="146"/>
    </row>
    <row r="5" spans="1:9" ht="21" customHeight="1">
      <c r="A5" s="101"/>
      <c r="B5" s="150"/>
      <c r="C5" s="150"/>
      <c r="D5" s="148"/>
      <c r="E5" s="150"/>
      <c r="F5" s="150"/>
      <c r="G5" s="40" t="s">
        <v>382</v>
      </c>
      <c r="H5" s="40" t="s">
        <v>405</v>
      </c>
      <c r="I5" s="40" t="s">
        <v>406</v>
      </c>
    </row>
    <row r="6" spans="1:9" ht="17.25" customHeight="1">
      <c r="A6" s="18" t="s">
        <v>83</v>
      </c>
      <c r="B6" s="80" t="s">
        <v>84</v>
      </c>
      <c r="C6" s="18" t="s">
        <v>85</v>
      </c>
      <c r="D6" s="59" t="s">
        <v>86</v>
      </c>
      <c r="E6" s="18" t="s">
        <v>87</v>
      </c>
      <c r="F6" s="80" t="s">
        <v>88</v>
      </c>
      <c r="G6" s="19" t="s">
        <v>89</v>
      </c>
      <c r="H6" s="59" t="s">
        <v>90</v>
      </c>
      <c r="I6" s="59">
        <v>9</v>
      </c>
    </row>
    <row r="7" spans="1:9" ht="19.5" customHeight="1">
      <c r="A7" s="20"/>
      <c r="B7" s="8"/>
      <c r="C7" s="8"/>
      <c r="D7" s="25"/>
      <c r="E7" s="15"/>
      <c r="F7" s="19"/>
      <c r="G7" s="81"/>
      <c r="H7" s="82"/>
      <c r="I7" s="82"/>
    </row>
    <row r="8" spans="1:9" ht="19.5" customHeight="1">
      <c r="A8" s="221" t="s">
        <v>55</v>
      </c>
      <c r="B8" s="222"/>
      <c r="C8" s="222"/>
      <c r="D8" s="223"/>
      <c r="E8" s="224"/>
      <c r="F8" s="224"/>
      <c r="G8" s="81"/>
      <c r="H8" s="82"/>
      <c r="I8" s="82"/>
    </row>
    <row r="10" spans="1:9" ht="23.25" customHeight="1">
      <c r="A10" s="182" t="s">
        <v>421</v>
      </c>
      <c r="B10" s="183"/>
      <c r="C10" s="183"/>
    </row>
  </sheetData>
  <mergeCells count="12">
    <mergeCell ref="A10:C10"/>
    <mergeCell ref="A8:F8"/>
    <mergeCell ref="B4:B5"/>
    <mergeCell ref="A1:I1"/>
    <mergeCell ref="A2:I2"/>
    <mergeCell ref="A3:C3"/>
    <mergeCell ref="G4:I4"/>
    <mergeCell ref="F4:F5"/>
    <mergeCell ref="E4:E5"/>
    <mergeCell ref="D4:D5"/>
    <mergeCell ref="C4:C5"/>
    <mergeCell ref="A4:A5"/>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3"/>
  <sheetViews>
    <sheetView showZeros="0" workbookViewId="0">
      <selection activeCell="E21" sqref="E21"/>
    </sheetView>
  </sheetViews>
  <sheetFormatPr defaultColWidth="8" defaultRowHeight="14.25" customHeight="1"/>
  <cols>
    <col min="1" max="1" width="16.875" customWidth="1"/>
    <col min="2" max="2" width="29.625" customWidth="1"/>
    <col min="3" max="3" width="20.875" customWidth="1"/>
    <col min="4" max="4" width="9.75" customWidth="1"/>
    <col min="5" max="5" width="15.5" customWidth="1"/>
    <col min="6" max="6" width="8.625" customWidth="1"/>
    <col min="7" max="7" width="15.5" customWidth="1"/>
    <col min="8" max="11" width="20.25" customWidth="1"/>
  </cols>
  <sheetData>
    <row r="1" spans="1:11" ht="14.25" customHeight="1">
      <c r="D1" s="52"/>
      <c r="E1" s="52"/>
      <c r="F1" s="52"/>
      <c r="G1" s="52"/>
      <c r="K1" s="44" t="s">
        <v>407</v>
      </c>
    </row>
    <row r="2" spans="1:11" ht="41.25" customHeight="1">
      <c r="A2" s="230" t="str">
        <f>"2025"&amp;"年上级转移支付补助项目支出预算表"</f>
        <v>2025年上级转移支付补助项目支出预算表</v>
      </c>
      <c r="B2" s="163"/>
      <c r="C2" s="163"/>
      <c r="D2" s="163"/>
      <c r="E2" s="163"/>
      <c r="F2" s="163"/>
      <c r="G2" s="163"/>
      <c r="H2" s="163"/>
      <c r="I2" s="163"/>
      <c r="J2" s="163"/>
      <c r="K2" s="163"/>
    </row>
    <row r="3" spans="1:11" ht="13.5" customHeight="1">
      <c r="A3" s="164" t="str">
        <f>"单位名称："&amp;"昆明市五华区民族宗教事务局"</f>
        <v>单位名称：昆明市五华区民族宗教事务局</v>
      </c>
      <c r="B3" s="165"/>
      <c r="C3" s="165"/>
      <c r="D3" s="165"/>
      <c r="E3" s="165"/>
      <c r="F3" s="165"/>
      <c r="G3" s="165"/>
      <c r="H3" s="46"/>
      <c r="I3" s="46"/>
      <c r="J3" s="46"/>
      <c r="K3" s="64" t="s">
        <v>1</v>
      </c>
    </row>
    <row r="4" spans="1:11" ht="21.75" customHeight="1">
      <c r="A4" s="160" t="s">
        <v>277</v>
      </c>
      <c r="B4" s="160" t="s">
        <v>195</v>
      </c>
      <c r="C4" s="160" t="s">
        <v>278</v>
      </c>
      <c r="D4" s="173" t="s">
        <v>196</v>
      </c>
      <c r="E4" s="173" t="s">
        <v>197</v>
      </c>
      <c r="F4" s="173" t="s">
        <v>279</v>
      </c>
      <c r="G4" s="173" t="s">
        <v>280</v>
      </c>
      <c r="H4" s="178" t="s">
        <v>55</v>
      </c>
      <c r="I4" s="170" t="s">
        <v>408</v>
      </c>
      <c r="J4" s="136"/>
      <c r="K4" s="137"/>
    </row>
    <row r="5" spans="1:11" ht="21.75" customHeight="1">
      <c r="A5" s="167"/>
      <c r="B5" s="167"/>
      <c r="C5" s="167"/>
      <c r="D5" s="176"/>
      <c r="E5" s="176"/>
      <c r="F5" s="176"/>
      <c r="G5" s="176"/>
      <c r="H5" s="158"/>
      <c r="I5" s="173" t="s">
        <v>58</v>
      </c>
      <c r="J5" s="173" t="s">
        <v>59</v>
      </c>
      <c r="K5" s="173" t="s">
        <v>60</v>
      </c>
    </row>
    <row r="6" spans="1:11" ht="40.5" customHeight="1">
      <c r="A6" s="161"/>
      <c r="B6" s="161"/>
      <c r="C6" s="161"/>
      <c r="D6" s="177"/>
      <c r="E6" s="177"/>
      <c r="F6" s="177"/>
      <c r="G6" s="177"/>
      <c r="H6" s="139"/>
      <c r="I6" s="177" t="s">
        <v>57</v>
      </c>
      <c r="J6" s="177"/>
      <c r="K6" s="177"/>
    </row>
    <row r="7" spans="1:11" ht="15" customHeight="1">
      <c r="A7" s="56">
        <v>1</v>
      </c>
      <c r="B7" s="56">
        <v>2</v>
      </c>
      <c r="C7" s="56">
        <v>3</v>
      </c>
      <c r="D7" s="56">
        <v>4</v>
      </c>
      <c r="E7" s="56">
        <v>5</v>
      </c>
      <c r="F7" s="56">
        <v>6</v>
      </c>
      <c r="G7" s="56">
        <v>7</v>
      </c>
      <c r="H7" s="56">
        <v>8</v>
      </c>
      <c r="I7" s="56">
        <v>9</v>
      </c>
      <c r="J7" s="50">
        <v>10</v>
      </c>
      <c r="K7" s="50">
        <v>11</v>
      </c>
    </row>
    <row r="8" spans="1:11" ht="18.75" customHeight="1">
      <c r="A8" s="25"/>
      <c r="B8" s="15"/>
      <c r="C8" s="25"/>
      <c r="D8" s="25"/>
      <c r="E8" s="25"/>
      <c r="F8" s="25"/>
      <c r="G8" s="25"/>
      <c r="H8" s="83"/>
      <c r="I8" s="84"/>
      <c r="J8" s="84"/>
      <c r="K8" s="83"/>
    </row>
    <row r="9" spans="1:11" ht="18.75" customHeight="1">
      <c r="A9" s="8"/>
      <c r="B9" s="15"/>
      <c r="C9" s="15"/>
      <c r="D9" s="15"/>
      <c r="E9" s="15"/>
      <c r="F9" s="15"/>
      <c r="G9" s="15"/>
      <c r="H9" s="85"/>
      <c r="I9" s="85"/>
      <c r="J9" s="85"/>
      <c r="K9" s="83"/>
    </row>
    <row r="10" spans="1:11" ht="18.75" customHeight="1">
      <c r="A10" s="151" t="s">
        <v>183</v>
      </c>
      <c r="B10" s="152"/>
      <c r="C10" s="152"/>
      <c r="D10" s="152"/>
      <c r="E10" s="152"/>
      <c r="F10" s="152"/>
      <c r="G10" s="117"/>
      <c r="H10" s="85"/>
      <c r="I10" s="85"/>
      <c r="J10" s="85"/>
      <c r="K10" s="83"/>
    </row>
    <row r="13" spans="1:11" ht="25.5" customHeight="1">
      <c r="A13" s="182" t="s">
        <v>422</v>
      </c>
      <c r="B13" s="183"/>
      <c r="C13" s="183"/>
    </row>
  </sheetData>
  <mergeCells count="16">
    <mergeCell ref="A13:C13"/>
    <mergeCell ref="A10:G10"/>
    <mergeCell ref="I5:I6"/>
    <mergeCell ref="A2:K2"/>
    <mergeCell ref="E4:E6"/>
    <mergeCell ref="A4:A6"/>
    <mergeCell ref="B4:B6"/>
    <mergeCell ref="A3:G3"/>
    <mergeCell ref="K5:K6"/>
    <mergeCell ref="I4:K4"/>
    <mergeCell ref="C4:C6"/>
    <mergeCell ref="F4:F6"/>
    <mergeCell ref="G4:G6"/>
    <mergeCell ref="H4:H6"/>
    <mergeCell ref="J5:J6"/>
    <mergeCell ref="D4:D6"/>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2"/>
  <sheetViews>
    <sheetView showZeros="0" workbookViewId="0">
      <selection activeCell="D29" sqref="D29"/>
    </sheetView>
  </sheetViews>
  <sheetFormatPr defaultColWidth="8" defaultRowHeight="14.25" customHeight="1"/>
  <cols>
    <col min="1" max="1" width="30.875" customWidth="1"/>
    <col min="2" max="4" width="24.5" customWidth="1"/>
    <col min="5" max="7" width="20.875" customWidth="1"/>
  </cols>
  <sheetData>
    <row r="1" spans="1:7" ht="13.5" customHeight="1">
      <c r="D1" s="52"/>
      <c r="G1" s="44" t="s">
        <v>409</v>
      </c>
    </row>
    <row r="2" spans="1:7" ht="41.25" customHeight="1">
      <c r="A2" s="163" t="str">
        <f>"2025"&amp;"年部门项目中期规划预算表"</f>
        <v>2025年部门项目中期规划预算表</v>
      </c>
      <c r="B2" s="163"/>
      <c r="C2" s="163"/>
      <c r="D2" s="163"/>
      <c r="E2" s="163"/>
      <c r="F2" s="163"/>
      <c r="G2" s="163"/>
    </row>
    <row r="3" spans="1:7" ht="13.5" customHeight="1">
      <c r="A3" s="164" t="str">
        <f>"单位名称："&amp;"昆明市五华区民族宗教事务局"</f>
        <v>单位名称：昆明市五华区民族宗教事务局</v>
      </c>
      <c r="B3" s="165"/>
      <c r="C3" s="165"/>
      <c r="D3" s="165"/>
      <c r="E3" s="46"/>
      <c r="F3" s="46"/>
      <c r="G3" s="64" t="s">
        <v>1</v>
      </c>
    </row>
    <row r="4" spans="1:7" ht="21.75" customHeight="1">
      <c r="A4" s="160" t="s">
        <v>278</v>
      </c>
      <c r="B4" s="160" t="s">
        <v>277</v>
      </c>
      <c r="C4" s="160" t="s">
        <v>195</v>
      </c>
      <c r="D4" s="173" t="s">
        <v>410</v>
      </c>
      <c r="E4" s="170" t="s">
        <v>58</v>
      </c>
      <c r="F4" s="136"/>
      <c r="G4" s="137"/>
    </row>
    <row r="5" spans="1:7" ht="21.75" customHeight="1">
      <c r="A5" s="167"/>
      <c r="B5" s="167"/>
      <c r="C5" s="167"/>
      <c r="D5" s="176"/>
      <c r="E5" s="234" t="str">
        <f>"2025"&amp;"年"</f>
        <v>2025年</v>
      </c>
      <c r="F5" s="173" t="str">
        <f>("2025"+1)&amp;"年"</f>
        <v>2026年</v>
      </c>
      <c r="G5" s="173" t="str">
        <f>("2025"+2)&amp;"年"</f>
        <v>2027年</v>
      </c>
    </row>
    <row r="6" spans="1:7" ht="40.5" customHeight="1">
      <c r="A6" s="161"/>
      <c r="B6" s="161"/>
      <c r="C6" s="161"/>
      <c r="D6" s="177"/>
      <c r="E6" s="139"/>
      <c r="F6" s="177" t="s">
        <v>57</v>
      </c>
      <c r="G6" s="177"/>
    </row>
    <row r="7" spans="1:7" ht="15" customHeight="1">
      <c r="A7" s="56">
        <v>1</v>
      </c>
      <c r="B7" s="56">
        <v>2</v>
      </c>
      <c r="C7" s="56">
        <v>3</v>
      </c>
      <c r="D7" s="56">
        <v>4</v>
      </c>
      <c r="E7" s="56">
        <v>5</v>
      </c>
      <c r="F7" s="56">
        <v>6</v>
      </c>
      <c r="G7" s="56">
        <v>7</v>
      </c>
    </row>
    <row r="8" spans="1:7" ht="24.75" customHeight="1">
      <c r="A8" s="15" t="s">
        <v>70</v>
      </c>
      <c r="B8" s="86"/>
      <c r="C8" s="86"/>
      <c r="D8" s="15"/>
      <c r="E8" s="85">
        <v>600800</v>
      </c>
      <c r="F8" s="85"/>
      <c r="G8" s="85"/>
    </row>
    <row r="9" spans="1:7" ht="21.75" customHeight="1">
      <c r="A9" s="15"/>
      <c r="B9" s="15" t="s">
        <v>411</v>
      </c>
      <c r="C9" s="15" t="s">
        <v>285</v>
      </c>
      <c r="D9" s="15" t="s">
        <v>412</v>
      </c>
      <c r="E9" s="85">
        <v>400800</v>
      </c>
      <c r="F9" s="85"/>
      <c r="G9" s="85"/>
    </row>
    <row r="10" spans="1:7" ht="18.75" customHeight="1">
      <c r="A10" s="51"/>
      <c r="B10" s="15" t="s">
        <v>411</v>
      </c>
      <c r="C10" s="15" t="s">
        <v>291</v>
      </c>
      <c r="D10" s="15" t="s">
        <v>412</v>
      </c>
      <c r="E10" s="85">
        <v>100000</v>
      </c>
      <c r="F10" s="85"/>
      <c r="G10" s="85"/>
    </row>
    <row r="11" spans="1:7" ht="33.75" customHeight="1">
      <c r="A11" s="51"/>
      <c r="B11" s="15" t="s">
        <v>411</v>
      </c>
      <c r="C11" s="15" t="s">
        <v>293</v>
      </c>
      <c r="D11" s="15" t="s">
        <v>412</v>
      </c>
      <c r="E11" s="85">
        <v>100000</v>
      </c>
      <c r="F11" s="85"/>
      <c r="G11" s="85"/>
    </row>
    <row r="12" spans="1:7" ht="18.75" customHeight="1">
      <c r="A12" s="231" t="s">
        <v>55</v>
      </c>
      <c r="B12" s="232" t="s">
        <v>413</v>
      </c>
      <c r="C12" s="232"/>
      <c r="D12" s="233"/>
      <c r="E12" s="85">
        <v>600800</v>
      </c>
      <c r="F12" s="85"/>
      <c r="G12" s="85"/>
    </row>
  </sheetData>
  <mergeCells count="11">
    <mergeCell ref="A2:G2"/>
    <mergeCell ref="A3:D3"/>
    <mergeCell ref="F5:F6"/>
    <mergeCell ref="E5:E6"/>
    <mergeCell ref="E4:G4"/>
    <mergeCell ref="A12:D12"/>
    <mergeCell ref="B4:B6"/>
    <mergeCell ref="C4:C6"/>
    <mergeCell ref="A4:A6"/>
    <mergeCell ref="G5:G6"/>
    <mergeCell ref="D4:D6"/>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0"/>
  <sheetViews>
    <sheetView showGridLines="0" showZeros="0" workbookViewId="0">
      <selection sqref="A1:S1"/>
    </sheetView>
  </sheetViews>
  <sheetFormatPr defaultColWidth="7.5" defaultRowHeight="12.75" customHeight="1"/>
  <cols>
    <col min="1" max="1" width="13.875" customWidth="1"/>
    <col min="2" max="2" width="30.625" customWidth="1"/>
    <col min="3" max="19" width="19.25" customWidth="1"/>
  </cols>
  <sheetData>
    <row r="1" spans="1:19" ht="17.25" customHeight="1">
      <c r="A1" s="99" t="s">
        <v>52</v>
      </c>
      <c r="B1" s="92"/>
      <c r="C1" s="92"/>
      <c r="D1" s="92"/>
      <c r="E1" s="92"/>
      <c r="F1" s="92"/>
      <c r="G1" s="92"/>
      <c r="H1" s="92"/>
      <c r="I1" s="92"/>
      <c r="J1" s="92"/>
      <c r="K1" s="92"/>
      <c r="L1" s="92"/>
      <c r="M1" s="92"/>
      <c r="N1" s="92"/>
      <c r="O1" s="92"/>
      <c r="P1" s="92"/>
      <c r="Q1" s="92"/>
      <c r="R1" s="92"/>
      <c r="S1" s="92"/>
    </row>
    <row r="2" spans="1:19" ht="41.25" customHeight="1">
      <c r="A2" s="100" t="str">
        <f>"2025"&amp;"年部门收入预算表"</f>
        <v>2025年部门收入预算表</v>
      </c>
      <c r="B2" s="92"/>
      <c r="C2" s="92"/>
      <c r="D2" s="92"/>
      <c r="E2" s="92"/>
      <c r="F2" s="92"/>
      <c r="G2" s="92"/>
      <c r="H2" s="92"/>
      <c r="I2" s="92"/>
      <c r="J2" s="92"/>
      <c r="K2" s="92"/>
      <c r="L2" s="92"/>
      <c r="M2" s="92"/>
      <c r="N2" s="92"/>
      <c r="O2" s="92"/>
      <c r="P2" s="92"/>
      <c r="Q2" s="92"/>
      <c r="R2" s="92"/>
      <c r="S2" s="92"/>
    </row>
    <row r="3" spans="1:19" ht="17.25" customHeight="1">
      <c r="A3" s="93" t="str">
        <f>"单位名称："&amp;"昆明市五华区民族宗教事务局"</f>
        <v>单位名称：昆明市五华区民族宗教事务局</v>
      </c>
      <c r="B3" s="92"/>
      <c r="S3" s="1" t="s">
        <v>1</v>
      </c>
    </row>
    <row r="4" spans="1:19" ht="21.75" customHeight="1">
      <c r="A4" s="106" t="s">
        <v>53</v>
      </c>
      <c r="B4" s="109" t="s">
        <v>54</v>
      </c>
      <c r="C4" s="109" t="s">
        <v>55</v>
      </c>
      <c r="D4" s="103" t="s">
        <v>56</v>
      </c>
      <c r="E4" s="103"/>
      <c r="F4" s="103"/>
      <c r="G4" s="103"/>
      <c r="H4" s="103"/>
      <c r="I4" s="104"/>
      <c r="J4" s="103"/>
      <c r="K4" s="103"/>
      <c r="L4" s="103"/>
      <c r="M4" s="103"/>
      <c r="N4" s="105"/>
      <c r="O4" s="103" t="s">
        <v>45</v>
      </c>
      <c r="P4" s="103"/>
      <c r="Q4" s="103"/>
      <c r="R4" s="103"/>
      <c r="S4" s="105"/>
    </row>
    <row r="5" spans="1:19" ht="27" customHeight="1">
      <c r="A5" s="107"/>
      <c r="B5" s="97"/>
      <c r="C5" s="97"/>
      <c r="D5" s="97" t="s">
        <v>57</v>
      </c>
      <c r="E5" s="97" t="s">
        <v>58</v>
      </c>
      <c r="F5" s="97" t="s">
        <v>59</v>
      </c>
      <c r="G5" s="97" t="s">
        <v>60</v>
      </c>
      <c r="H5" s="97" t="s">
        <v>61</v>
      </c>
      <c r="I5" s="112" t="s">
        <v>62</v>
      </c>
      <c r="J5" s="113"/>
      <c r="K5" s="113"/>
      <c r="L5" s="113"/>
      <c r="M5" s="113"/>
      <c r="N5" s="114"/>
      <c r="O5" s="97" t="s">
        <v>57</v>
      </c>
      <c r="P5" s="97" t="s">
        <v>58</v>
      </c>
      <c r="Q5" s="97" t="s">
        <v>59</v>
      </c>
      <c r="R5" s="97" t="s">
        <v>60</v>
      </c>
      <c r="S5" s="97" t="s">
        <v>63</v>
      </c>
    </row>
    <row r="6" spans="1:19" ht="30" customHeight="1">
      <c r="A6" s="108"/>
      <c r="B6" s="110"/>
      <c r="C6" s="111"/>
      <c r="D6" s="111"/>
      <c r="E6" s="111"/>
      <c r="F6" s="111"/>
      <c r="G6" s="111"/>
      <c r="H6" s="111"/>
      <c r="I6" s="13" t="s">
        <v>57</v>
      </c>
      <c r="J6" s="12" t="s">
        <v>64</v>
      </c>
      <c r="K6" s="12" t="s">
        <v>65</v>
      </c>
      <c r="L6" s="12" t="s">
        <v>66</v>
      </c>
      <c r="M6" s="12" t="s">
        <v>67</v>
      </c>
      <c r="N6" s="12" t="s">
        <v>68</v>
      </c>
      <c r="O6" s="98"/>
      <c r="P6" s="98"/>
      <c r="Q6" s="98"/>
      <c r="R6" s="98"/>
      <c r="S6" s="111"/>
    </row>
    <row r="7" spans="1:19" ht="15" customHeight="1">
      <c r="A7" s="14">
        <v>1</v>
      </c>
      <c r="B7" s="14">
        <v>2</v>
      </c>
      <c r="C7" s="14">
        <v>3</v>
      </c>
      <c r="D7" s="14">
        <v>4</v>
      </c>
      <c r="E7" s="14">
        <v>5</v>
      </c>
      <c r="F7" s="14">
        <v>6</v>
      </c>
      <c r="G7" s="14">
        <v>7</v>
      </c>
      <c r="H7" s="14">
        <v>8</v>
      </c>
      <c r="I7" s="13">
        <v>9</v>
      </c>
      <c r="J7" s="14">
        <v>10</v>
      </c>
      <c r="K7" s="14">
        <v>11</v>
      </c>
      <c r="L7" s="14">
        <v>12</v>
      </c>
      <c r="M7" s="14">
        <v>13</v>
      </c>
      <c r="N7" s="14">
        <v>14</v>
      </c>
      <c r="O7" s="14">
        <v>15</v>
      </c>
      <c r="P7" s="14">
        <v>16</v>
      </c>
      <c r="Q7" s="14">
        <v>17</v>
      </c>
      <c r="R7" s="14">
        <v>18</v>
      </c>
      <c r="S7" s="14">
        <v>19</v>
      </c>
    </row>
    <row r="8" spans="1:19" ht="18" customHeight="1">
      <c r="A8" s="15" t="s">
        <v>69</v>
      </c>
      <c r="B8" s="15" t="s">
        <v>70</v>
      </c>
      <c r="C8" s="6">
        <v>3479845</v>
      </c>
      <c r="D8" s="6">
        <v>3479845</v>
      </c>
      <c r="E8" s="6">
        <v>3479845</v>
      </c>
      <c r="F8" s="6"/>
      <c r="G8" s="6"/>
      <c r="H8" s="6"/>
      <c r="I8" s="6"/>
      <c r="J8" s="6"/>
      <c r="K8" s="6"/>
      <c r="L8" s="6"/>
      <c r="M8" s="6"/>
      <c r="N8" s="6"/>
      <c r="O8" s="6"/>
      <c r="P8" s="6"/>
      <c r="Q8" s="6"/>
      <c r="R8" s="6"/>
      <c r="S8" s="6"/>
    </row>
    <row r="9" spans="1:19" ht="18" customHeight="1">
      <c r="A9" s="16" t="s">
        <v>71</v>
      </c>
      <c r="B9" s="16" t="s">
        <v>70</v>
      </c>
      <c r="C9" s="6">
        <v>3479845</v>
      </c>
      <c r="D9" s="6">
        <v>3479845</v>
      </c>
      <c r="E9" s="6">
        <v>3479845</v>
      </c>
      <c r="F9" s="6"/>
      <c r="G9" s="6"/>
      <c r="H9" s="6"/>
      <c r="I9" s="6"/>
      <c r="J9" s="6"/>
      <c r="K9" s="6"/>
      <c r="L9" s="6"/>
      <c r="M9" s="6"/>
      <c r="N9" s="6"/>
      <c r="O9" s="6"/>
      <c r="P9" s="6"/>
      <c r="Q9" s="6"/>
      <c r="R9" s="6"/>
      <c r="S9" s="6"/>
    </row>
    <row r="10" spans="1:19" ht="18" customHeight="1">
      <c r="A10" s="101" t="s">
        <v>55</v>
      </c>
      <c r="B10" s="102"/>
      <c r="C10" s="6">
        <v>3479845</v>
      </c>
      <c r="D10" s="6">
        <v>3479845</v>
      </c>
      <c r="E10" s="6">
        <v>3479845</v>
      </c>
      <c r="F10" s="6"/>
      <c r="G10" s="6"/>
      <c r="H10" s="6"/>
      <c r="I10" s="6"/>
      <c r="J10" s="6"/>
      <c r="K10" s="6"/>
      <c r="L10" s="6"/>
      <c r="M10" s="6"/>
      <c r="N10" s="6"/>
      <c r="O10" s="6"/>
      <c r="P10" s="6"/>
      <c r="Q10" s="6"/>
      <c r="R10" s="6"/>
      <c r="S10" s="6"/>
    </row>
  </sheetData>
  <mergeCells count="20">
    <mergeCell ref="A10:B10"/>
    <mergeCell ref="D4:N4"/>
    <mergeCell ref="O4:S4"/>
    <mergeCell ref="A4:A6"/>
    <mergeCell ref="B4:B6"/>
    <mergeCell ref="C4:C6"/>
    <mergeCell ref="D5:D6"/>
    <mergeCell ref="E5:E6"/>
    <mergeCell ref="F5:F6"/>
    <mergeCell ref="G5:G6"/>
    <mergeCell ref="H5:H6"/>
    <mergeCell ref="I5:N5"/>
    <mergeCell ref="S5:S6"/>
    <mergeCell ref="O5:O6"/>
    <mergeCell ref="P5:P6"/>
    <mergeCell ref="Q5:Q6"/>
    <mergeCell ref="R5:R6"/>
    <mergeCell ref="A1:S1"/>
    <mergeCell ref="A2:S2"/>
    <mergeCell ref="A3:B3"/>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31"/>
  <sheetViews>
    <sheetView showGridLines="0" showZeros="0" topLeftCell="A4" workbookViewId="0">
      <selection sqref="A1:O1"/>
    </sheetView>
  </sheetViews>
  <sheetFormatPr defaultColWidth="7.5" defaultRowHeight="12.75" customHeight="1"/>
  <cols>
    <col min="1" max="1" width="22.875" customWidth="1"/>
    <col min="2" max="2" width="32.875" customWidth="1"/>
    <col min="3" max="8" width="21.5" customWidth="1"/>
    <col min="9" max="9" width="23.375" customWidth="1"/>
    <col min="10" max="11" width="21.375" customWidth="1"/>
    <col min="12" max="15" width="21.5" customWidth="1"/>
  </cols>
  <sheetData>
    <row r="1" spans="1:15" ht="17.25" customHeight="1">
      <c r="A1" s="115" t="s">
        <v>72</v>
      </c>
      <c r="B1" s="92"/>
      <c r="C1" s="92"/>
      <c r="D1" s="92"/>
      <c r="E1" s="92"/>
      <c r="F1" s="92"/>
      <c r="G1" s="92"/>
      <c r="H1" s="92"/>
      <c r="I1" s="92"/>
      <c r="J1" s="92"/>
      <c r="K1" s="92"/>
      <c r="L1" s="92"/>
      <c r="M1" s="92"/>
      <c r="N1" s="92"/>
      <c r="O1" s="92"/>
    </row>
    <row r="2" spans="1:15" ht="41.25" customHeight="1">
      <c r="A2" s="100" t="str">
        <f>"2025"&amp;"年部门支出预算表"</f>
        <v>2025年部门支出预算表</v>
      </c>
      <c r="B2" s="92"/>
      <c r="C2" s="92"/>
      <c r="D2" s="92"/>
      <c r="E2" s="92"/>
      <c r="F2" s="92"/>
      <c r="G2" s="92"/>
      <c r="H2" s="92"/>
      <c r="I2" s="92"/>
      <c r="J2" s="92"/>
      <c r="K2" s="92"/>
      <c r="L2" s="92"/>
      <c r="M2" s="92"/>
      <c r="N2" s="92"/>
      <c r="O2" s="92"/>
    </row>
    <row r="3" spans="1:15" ht="17.25" customHeight="1">
      <c r="A3" s="93" t="str">
        <f>"单位名称："&amp;"昆明市五华区民族宗教事务局"</f>
        <v>单位名称：昆明市五华区民族宗教事务局</v>
      </c>
      <c r="B3" s="92"/>
      <c r="O3" s="1" t="s">
        <v>1</v>
      </c>
    </row>
    <row r="4" spans="1:15" ht="27" customHeight="1">
      <c r="A4" s="121" t="s">
        <v>73</v>
      </c>
      <c r="B4" s="121" t="s">
        <v>74</v>
      </c>
      <c r="C4" s="121" t="s">
        <v>55</v>
      </c>
      <c r="D4" s="123" t="s">
        <v>58</v>
      </c>
      <c r="E4" s="124"/>
      <c r="F4" s="127"/>
      <c r="G4" s="118" t="s">
        <v>59</v>
      </c>
      <c r="H4" s="118" t="s">
        <v>60</v>
      </c>
      <c r="I4" s="118" t="s">
        <v>75</v>
      </c>
      <c r="J4" s="123" t="s">
        <v>62</v>
      </c>
      <c r="K4" s="124"/>
      <c r="L4" s="124"/>
      <c r="M4" s="124"/>
      <c r="N4" s="125"/>
      <c r="O4" s="126"/>
    </row>
    <row r="5" spans="1:15" ht="42" customHeight="1">
      <c r="A5" s="122"/>
      <c r="B5" s="122"/>
      <c r="C5" s="119"/>
      <c r="D5" s="17" t="s">
        <v>57</v>
      </c>
      <c r="E5" s="17" t="s">
        <v>76</v>
      </c>
      <c r="F5" s="17" t="s">
        <v>77</v>
      </c>
      <c r="G5" s="119"/>
      <c r="H5" s="119"/>
      <c r="I5" s="120"/>
      <c r="J5" s="17" t="s">
        <v>57</v>
      </c>
      <c r="K5" s="4" t="s">
        <v>78</v>
      </c>
      <c r="L5" s="4" t="s">
        <v>79</v>
      </c>
      <c r="M5" s="4" t="s">
        <v>80</v>
      </c>
      <c r="N5" s="4" t="s">
        <v>81</v>
      </c>
      <c r="O5" s="4" t="s">
        <v>82</v>
      </c>
    </row>
    <row r="6" spans="1:15" ht="18" customHeight="1">
      <c r="A6" s="18" t="s">
        <v>83</v>
      </c>
      <c r="B6" s="18" t="s">
        <v>84</v>
      </c>
      <c r="C6" s="18" t="s">
        <v>85</v>
      </c>
      <c r="D6" s="19" t="s">
        <v>86</v>
      </c>
      <c r="E6" s="19" t="s">
        <v>87</v>
      </c>
      <c r="F6" s="19" t="s">
        <v>88</v>
      </c>
      <c r="G6" s="19" t="s">
        <v>89</v>
      </c>
      <c r="H6" s="19" t="s">
        <v>90</v>
      </c>
      <c r="I6" s="19" t="s">
        <v>91</v>
      </c>
      <c r="J6" s="19" t="s">
        <v>92</v>
      </c>
      <c r="K6" s="19" t="s">
        <v>93</v>
      </c>
      <c r="L6" s="19" t="s">
        <v>94</v>
      </c>
      <c r="M6" s="19" t="s">
        <v>95</v>
      </c>
      <c r="N6" s="18" t="s">
        <v>96</v>
      </c>
      <c r="O6" s="19" t="s">
        <v>97</v>
      </c>
    </row>
    <row r="7" spans="1:15" ht="21" customHeight="1">
      <c r="A7" s="20" t="s">
        <v>98</v>
      </c>
      <c r="B7" s="20" t="s">
        <v>99</v>
      </c>
      <c r="C7" s="6">
        <v>2659315</v>
      </c>
      <c r="D7" s="6">
        <v>2659315</v>
      </c>
      <c r="E7" s="6">
        <v>2058515</v>
      </c>
      <c r="F7" s="6">
        <v>600800</v>
      </c>
      <c r="G7" s="6"/>
      <c r="H7" s="6"/>
      <c r="I7" s="6"/>
      <c r="J7" s="6"/>
      <c r="K7" s="6"/>
      <c r="L7" s="6"/>
      <c r="M7" s="6"/>
      <c r="N7" s="6"/>
      <c r="O7" s="6"/>
    </row>
    <row r="8" spans="1:15" ht="21" customHeight="1">
      <c r="A8" s="21" t="s">
        <v>100</v>
      </c>
      <c r="B8" s="21" t="s">
        <v>101</v>
      </c>
      <c r="C8" s="6">
        <v>2258515</v>
      </c>
      <c r="D8" s="6">
        <v>2258515</v>
      </c>
      <c r="E8" s="6">
        <v>2058515</v>
      </c>
      <c r="F8" s="6">
        <v>200000</v>
      </c>
      <c r="G8" s="6"/>
      <c r="H8" s="6"/>
      <c r="I8" s="6"/>
      <c r="J8" s="6"/>
      <c r="K8" s="6"/>
      <c r="L8" s="6"/>
      <c r="M8" s="6"/>
      <c r="N8" s="6"/>
      <c r="O8" s="6"/>
    </row>
    <row r="9" spans="1:15" ht="21" customHeight="1">
      <c r="A9" s="22" t="s">
        <v>102</v>
      </c>
      <c r="B9" s="22" t="s">
        <v>103</v>
      </c>
      <c r="C9" s="6">
        <v>1840115</v>
      </c>
      <c r="D9" s="6">
        <v>1840115</v>
      </c>
      <c r="E9" s="6">
        <v>1840115</v>
      </c>
      <c r="F9" s="6"/>
      <c r="G9" s="6"/>
      <c r="H9" s="6"/>
      <c r="I9" s="6"/>
      <c r="J9" s="6"/>
      <c r="K9" s="6"/>
      <c r="L9" s="6"/>
      <c r="M9" s="6"/>
      <c r="N9" s="6"/>
      <c r="O9" s="6"/>
    </row>
    <row r="10" spans="1:15" ht="21" customHeight="1">
      <c r="A10" s="22" t="s">
        <v>104</v>
      </c>
      <c r="B10" s="22" t="s">
        <v>105</v>
      </c>
      <c r="C10" s="6">
        <v>218400</v>
      </c>
      <c r="D10" s="6">
        <v>218400</v>
      </c>
      <c r="E10" s="6">
        <v>218400</v>
      </c>
      <c r="F10" s="6"/>
      <c r="G10" s="6"/>
      <c r="H10" s="6"/>
      <c r="I10" s="6"/>
      <c r="J10" s="6"/>
      <c r="K10" s="6"/>
      <c r="L10" s="6"/>
      <c r="M10" s="6"/>
      <c r="N10" s="6"/>
      <c r="O10" s="6"/>
    </row>
    <row r="11" spans="1:15" ht="21" customHeight="1">
      <c r="A11" s="22" t="s">
        <v>106</v>
      </c>
      <c r="B11" s="22" t="s">
        <v>107</v>
      </c>
      <c r="C11" s="6">
        <v>100000</v>
      </c>
      <c r="D11" s="6">
        <v>100000</v>
      </c>
      <c r="E11" s="6"/>
      <c r="F11" s="6">
        <v>100000</v>
      </c>
      <c r="G11" s="6"/>
      <c r="H11" s="6"/>
      <c r="I11" s="6"/>
      <c r="J11" s="6"/>
      <c r="K11" s="6"/>
      <c r="L11" s="6"/>
      <c r="M11" s="6"/>
      <c r="N11" s="6"/>
      <c r="O11" s="6"/>
    </row>
    <row r="12" spans="1:15" ht="21" customHeight="1">
      <c r="A12" s="22" t="s">
        <v>108</v>
      </c>
      <c r="B12" s="22" t="s">
        <v>109</v>
      </c>
      <c r="C12" s="6">
        <v>100000</v>
      </c>
      <c r="D12" s="6">
        <v>100000</v>
      </c>
      <c r="E12" s="6"/>
      <c r="F12" s="6">
        <v>100000</v>
      </c>
      <c r="G12" s="6"/>
      <c r="H12" s="6"/>
      <c r="I12" s="6"/>
      <c r="J12" s="6"/>
      <c r="K12" s="6"/>
      <c r="L12" s="6"/>
      <c r="M12" s="6"/>
      <c r="N12" s="6"/>
      <c r="O12" s="6"/>
    </row>
    <row r="13" spans="1:15" ht="21" customHeight="1">
      <c r="A13" s="21" t="s">
        <v>110</v>
      </c>
      <c r="B13" s="21" t="s">
        <v>111</v>
      </c>
      <c r="C13" s="6">
        <v>400800</v>
      </c>
      <c r="D13" s="6">
        <v>400800</v>
      </c>
      <c r="E13" s="6"/>
      <c r="F13" s="6">
        <v>400800</v>
      </c>
      <c r="G13" s="6"/>
      <c r="H13" s="6"/>
      <c r="I13" s="6"/>
      <c r="J13" s="6"/>
      <c r="K13" s="6"/>
      <c r="L13" s="6"/>
      <c r="M13" s="6"/>
      <c r="N13" s="6"/>
      <c r="O13" s="6"/>
    </row>
    <row r="14" spans="1:15" ht="21" customHeight="1">
      <c r="A14" s="22" t="s">
        <v>112</v>
      </c>
      <c r="B14" s="22" t="s">
        <v>113</v>
      </c>
      <c r="C14" s="6">
        <v>400800</v>
      </c>
      <c r="D14" s="6">
        <v>400800</v>
      </c>
      <c r="E14" s="6"/>
      <c r="F14" s="6">
        <v>400800</v>
      </c>
      <c r="G14" s="6"/>
      <c r="H14" s="6"/>
      <c r="I14" s="6"/>
      <c r="J14" s="6"/>
      <c r="K14" s="6"/>
      <c r="L14" s="6"/>
      <c r="M14" s="6"/>
      <c r="N14" s="6"/>
      <c r="O14" s="6"/>
    </row>
    <row r="15" spans="1:15" ht="21" customHeight="1">
      <c r="A15" s="20" t="s">
        <v>114</v>
      </c>
      <c r="B15" s="20" t="s">
        <v>115</v>
      </c>
      <c r="C15" s="6">
        <v>379760</v>
      </c>
      <c r="D15" s="6">
        <v>379760</v>
      </c>
      <c r="E15" s="6">
        <v>379760</v>
      </c>
      <c r="F15" s="6"/>
      <c r="G15" s="6"/>
      <c r="H15" s="6"/>
      <c r="I15" s="6"/>
      <c r="J15" s="6"/>
      <c r="K15" s="6"/>
      <c r="L15" s="6"/>
      <c r="M15" s="6"/>
      <c r="N15" s="6"/>
      <c r="O15" s="6"/>
    </row>
    <row r="16" spans="1:15" ht="21" customHeight="1">
      <c r="A16" s="21" t="s">
        <v>116</v>
      </c>
      <c r="B16" s="21" t="s">
        <v>117</v>
      </c>
      <c r="C16" s="6">
        <v>358300</v>
      </c>
      <c r="D16" s="6">
        <v>358300</v>
      </c>
      <c r="E16" s="6">
        <v>358300</v>
      </c>
      <c r="F16" s="6"/>
      <c r="G16" s="6"/>
      <c r="H16" s="6"/>
      <c r="I16" s="6"/>
      <c r="J16" s="6"/>
      <c r="K16" s="6"/>
      <c r="L16" s="6"/>
      <c r="M16" s="6"/>
      <c r="N16" s="6"/>
      <c r="O16" s="6"/>
    </row>
    <row r="17" spans="1:15" ht="21" customHeight="1">
      <c r="A17" s="22" t="s">
        <v>118</v>
      </c>
      <c r="B17" s="22" t="s">
        <v>119</v>
      </c>
      <c r="C17" s="6">
        <v>115200</v>
      </c>
      <c r="D17" s="6">
        <v>115200</v>
      </c>
      <c r="E17" s="6">
        <v>115200</v>
      </c>
      <c r="F17" s="6"/>
      <c r="G17" s="6"/>
      <c r="H17" s="6"/>
      <c r="I17" s="6"/>
      <c r="J17" s="6"/>
      <c r="K17" s="6"/>
      <c r="L17" s="6"/>
      <c r="M17" s="6"/>
      <c r="N17" s="6"/>
      <c r="O17" s="6"/>
    </row>
    <row r="18" spans="1:15" ht="21" customHeight="1">
      <c r="A18" s="22" t="s">
        <v>120</v>
      </c>
      <c r="B18" s="22" t="s">
        <v>121</v>
      </c>
      <c r="C18" s="6">
        <v>243100</v>
      </c>
      <c r="D18" s="6">
        <v>243100</v>
      </c>
      <c r="E18" s="6">
        <v>243100</v>
      </c>
      <c r="F18" s="6"/>
      <c r="G18" s="6"/>
      <c r="H18" s="6"/>
      <c r="I18" s="6"/>
      <c r="J18" s="6"/>
      <c r="K18" s="6"/>
      <c r="L18" s="6"/>
      <c r="M18" s="6"/>
      <c r="N18" s="6"/>
      <c r="O18" s="6"/>
    </row>
    <row r="19" spans="1:15" ht="21" customHeight="1">
      <c r="A19" s="21" t="s">
        <v>122</v>
      </c>
      <c r="B19" s="21" t="s">
        <v>123</v>
      </c>
      <c r="C19" s="6">
        <v>11460</v>
      </c>
      <c r="D19" s="6">
        <v>11460</v>
      </c>
      <c r="E19" s="6">
        <v>11460</v>
      </c>
      <c r="F19" s="6"/>
      <c r="G19" s="6"/>
      <c r="H19" s="6"/>
      <c r="I19" s="6"/>
      <c r="J19" s="6"/>
      <c r="K19" s="6"/>
      <c r="L19" s="6"/>
      <c r="M19" s="6"/>
      <c r="N19" s="6"/>
      <c r="O19" s="6"/>
    </row>
    <row r="20" spans="1:15" ht="21" customHeight="1">
      <c r="A20" s="22" t="s">
        <v>124</v>
      </c>
      <c r="B20" s="22" t="s">
        <v>125</v>
      </c>
      <c r="C20" s="6">
        <v>11460</v>
      </c>
      <c r="D20" s="6">
        <v>11460</v>
      </c>
      <c r="E20" s="6">
        <v>11460</v>
      </c>
      <c r="F20" s="6"/>
      <c r="G20" s="6"/>
      <c r="H20" s="6"/>
      <c r="I20" s="6"/>
      <c r="J20" s="6"/>
      <c r="K20" s="6"/>
      <c r="L20" s="6"/>
      <c r="M20" s="6"/>
      <c r="N20" s="6"/>
      <c r="O20" s="6"/>
    </row>
    <row r="21" spans="1:15" ht="21" customHeight="1">
      <c r="A21" s="21" t="s">
        <v>126</v>
      </c>
      <c r="B21" s="21" t="s">
        <v>127</v>
      </c>
      <c r="C21" s="6">
        <v>10000</v>
      </c>
      <c r="D21" s="6">
        <v>10000</v>
      </c>
      <c r="E21" s="6">
        <v>10000</v>
      </c>
      <c r="F21" s="6"/>
      <c r="G21" s="6"/>
      <c r="H21" s="6"/>
      <c r="I21" s="6"/>
      <c r="J21" s="6"/>
      <c r="K21" s="6"/>
      <c r="L21" s="6"/>
      <c r="M21" s="6"/>
      <c r="N21" s="6"/>
      <c r="O21" s="6"/>
    </row>
    <row r="22" spans="1:15" ht="21" customHeight="1">
      <c r="A22" s="22" t="s">
        <v>128</v>
      </c>
      <c r="B22" s="22" t="s">
        <v>127</v>
      </c>
      <c r="C22" s="6">
        <v>10000</v>
      </c>
      <c r="D22" s="6">
        <v>10000</v>
      </c>
      <c r="E22" s="6">
        <v>10000</v>
      </c>
      <c r="F22" s="6"/>
      <c r="G22" s="6"/>
      <c r="H22" s="6"/>
      <c r="I22" s="6"/>
      <c r="J22" s="6"/>
      <c r="K22" s="6"/>
      <c r="L22" s="6"/>
      <c r="M22" s="6"/>
      <c r="N22" s="6"/>
      <c r="O22" s="6"/>
    </row>
    <row r="23" spans="1:15" ht="21" customHeight="1">
      <c r="A23" s="20" t="s">
        <v>129</v>
      </c>
      <c r="B23" s="20" t="s">
        <v>130</v>
      </c>
      <c r="C23" s="6">
        <v>220770</v>
      </c>
      <c r="D23" s="6">
        <v>220770</v>
      </c>
      <c r="E23" s="6">
        <v>220770</v>
      </c>
      <c r="F23" s="6"/>
      <c r="G23" s="6"/>
      <c r="H23" s="6"/>
      <c r="I23" s="6"/>
      <c r="J23" s="6"/>
      <c r="K23" s="6"/>
      <c r="L23" s="6"/>
      <c r="M23" s="6"/>
      <c r="N23" s="6"/>
      <c r="O23" s="6"/>
    </row>
    <row r="24" spans="1:15" ht="21" customHeight="1">
      <c r="A24" s="21" t="s">
        <v>131</v>
      </c>
      <c r="B24" s="21" t="s">
        <v>132</v>
      </c>
      <c r="C24" s="6">
        <v>220770</v>
      </c>
      <c r="D24" s="6">
        <v>220770</v>
      </c>
      <c r="E24" s="6">
        <v>220770</v>
      </c>
      <c r="F24" s="6"/>
      <c r="G24" s="6"/>
      <c r="H24" s="6"/>
      <c r="I24" s="6"/>
      <c r="J24" s="6"/>
      <c r="K24" s="6"/>
      <c r="L24" s="6"/>
      <c r="M24" s="6"/>
      <c r="N24" s="6"/>
      <c r="O24" s="6"/>
    </row>
    <row r="25" spans="1:15" ht="21" customHeight="1">
      <c r="A25" s="22" t="s">
        <v>133</v>
      </c>
      <c r="B25" s="22" t="s">
        <v>134</v>
      </c>
      <c r="C25" s="6">
        <v>121000</v>
      </c>
      <c r="D25" s="6">
        <v>121000</v>
      </c>
      <c r="E25" s="6">
        <v>121000</v>
      </c>
      <c r="F25" s="6"/>
      <c r="G25" s="6"/>
      <c r="H25" s="6"/>
      <c r="I25" s="6"/>
      <c r="J25" s="6"/>
      <c r="K25" s="6"/>
      <c r="L25" s="6"/>
      <c r="M25" s="6"/>
      <c r="N25" s="6"/>
      <c r="O25" s="6"/>
    </row>
    <row r="26" spans="1:15" ht="21" customHeight="1">
      <c r="A26" s="22" t="s">
        <v>135</v>
      </c>
      <c r="B26" s="22" t="s">
        <v>136</v>
      </c>
      <c r="C26" s="6">
        <v>88000</v>
      </c>
      <c r="D26" s="6">
        <v>88000</v>
      </c>
      <c r="E26" s="6">
        <v>88000</v>
      </c>
      <c r="F26" s="6"/>
      <c r="G26" s="6"/>
      <c r="H26" s="6"/>
      <c r="I26" s="6"/>
      <c r="J26" s="6"/>
      <c r="K26" s="6"/>
      <c r="L26" s="6"/>
      <c r="M26" s="6"/>
      <c r="N26" s="6"/>
      <c r="O26" s="6"/>
    </row>
    <row r="27" spans="1:15" ht="21" customHeight="1">
      <c r="A27" s="22" t="s">
        <v>137</v>
      </c>
      <c r="B27" s="22" t="s">
        <v>138</v>
      </c>
      <c r="C27" s="6">
        <v>11770</v>
      </c>
      <c r="D27" s="6">
        <v>11770</v>
      </c>
      <c r="E27" s="6">
        <v>11770</v>
      </c>
      <c r="F27" s="6"/>
      <c r="G27" s="6"/>
      <c r="H27" s="6"/>
      <c r="I27" s="6"/>
      <c r="J27" s="6"/>
      <c r="K27" s="6"/>
      <c r="L27" s="6"/>
      <c r="M27" s="6"/>
      <c r="N27" s="6"/>
      <c r="O27" s="6"/>
    </row>
    <row r="28" spans="1:15" ht="21" customHeight="1">
      <c r="A28" s="20" t="s">
        <v>139</v>
      </c>
      <c r="B28" s="20" t="s">
        <v>140</v>
      </c>
      <c r="C28" s="6">
        <v>220000</v>
      </c>
      <c r="D28" s="6">
        <v>220000</v>
      </c>
      <c r="E28" s="6">
        <v>220000</v>
      </c>
      <c r="F28" s="6"/>
      <c r="G28" s="6"/>
      <c r="H28" s="6"/>
      <c r="I28" s="6"/>
      <c r="J28" s="6"/>
      <c r="K28" s="6"/>
      <c r="L28" s="6"/>
      <c r="M28" s="6"/>
      <c r="N28" s="6"/>
      <c r="O28" s="6"/>
    </row>
    <row r="29" spans="1:15" ht="21" customHeight="1">
      <c r="A29" s="21" t="s">
        <v>141</v>
      </c>
      <c r="B29" s="21" t="s">
        <v>142</v>
      </c>
      <c r="C29" s="6">
        <v>220000</v>
      </c>
      <c r="D29" s="6">
        <v>220000</v>
      </c>
      <c r="E29" s="6">
        <v>220000</v>
      </c>
      <c r="F29" s="6"/>
      <c r="G29" s="6"/>
      <c r="H29" s="6"/>
      <c r="I29" s="6"/>
      <c r="J29" s="6"/>
      <c r="K29" s="6"/>
      <c r="L29" s="6"/>
      <c r="M29" s="6"/>
      <c r="N29" s="6"/>
      <c r="O29" s="6"/>
    </row>
    <row r="30" spans="1:15" ht="21" customHeight="1">
      <c r="A30" s="22" t="s">
        <v>143</v>
      </c>
      <c r="B30" s="22" t="s">
        <v>144</v>
      </c>
      <c r="C30" s="6">
        <v>220000</v>
      </c>
      <c r="D30" s="6">
        <v>220000</v>
      </c>
      <c r="E30" s="6">
        <v>220000</v>
      </c>
      <c r="F30" s="6"/>
      <c r="G30" s="6"/>
      <c r="H30" s="6"/>
      <c r="I30" s="6"/>
      <c r="J30" s="6"/>
      <c r="K30" s="6"/>
      <c r="L30" s="6"/>
      <c r="M30" s="6"/>
      <c r="N30" s="6"/>
      <c r="O30" s="6"/>
    </row>
    <row r="31" spans="1:15" ht="21" customHeight="1">
      <c r="A31" s="116" t="s">
        <v>55</v>
      </c>
      <c r="B31" s="117"/>
      <c r="C31" s="6">
        <v>3479845</v>
      </c>
      <c r="D31" s="6">
        <v>3479845</v>
      </c>
      <c r="E31" s="6">
        <v>2879045</v>
      </c>
      <c r="F31" s="6">
        <v>600800</v>
      </c>
      <c r="G31" s="6"/>
      <c r="H31" s="6"/>
      <c r="I31" s="6"/>
      <c r="J31" s="6"/>
      <c r="K31" s="6"/>
      <c r="L31" s="6"/>
      <c r="M31" s="6"/>
      <c r="N31" s="6"/>
      <c r="O31" s="6"/>
    </row>
  </sheetData>
  <mergeCells count="12">
    <mergeCell ref="A1:O1"/>
    <mergeCell ref="A2:O2"/>
    <mergeCell ref="A3:B3"/>
    <mergeCell ref="A31:B31"/>
    <mergeCell ref="G4:G5"/>
    <mergeCell ref="H4:H5"/>
    <mergeCell ref="I4:I5"/>
    <mergeCell ref="C4:C5"/>
    <mergeCell ref="A4:A5"/>
    <mergeCell ref="B4:B5"/>
    <mergeCell ref="J4:O4"/>
    <mergeCell ref="D4:F4"/>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4"/>
  <sheetViews>
    <sheetView showGridLines="0" showZeros="0" workbookViewId="0"/>
  </sheetViews>
  <sheetFormatPr defaultColWidth="7.5" defaultRowHeight="12.75" customHeight="1"/>
  <cols>
    <col min="1" max="4" width="31.125" customWidth="1"/>
  </cols>
  <sheetData>
    <row r="1" spans="1:4" ht="15" customHeight="1">
      <c r="A1" s="23"/>
      <c r="B1" s="1"/>
      <c r="C1" s="1"/>
      <c r="D1" s="1" t="s">
        <v>145</v>
      </c>
    </row>
    <row r="2" spans="1:4" ht="41.25" customHeight="1">
      <c r="A2" s="91" t="str">
        <f>"2025"&amp;"年部门财政拨款收支预算总表"</f>
        <v>2025年部门财政拨款收支预算总表</v>
      </c>
      <c r="B2" s="92"/>
      <c r="C2" s="92"/>
      <c r="D2" s="92"/>
    </row>
    <row r="3" spans="1:4" ht="17.25" customHeight="1">
      <c r="A3" s="93" t="str">
        <f>"单位名称："&amp;"昆明市五华区民族宗教事务局"</f>
        <v>单位名称：昆明市五华区民族宗教事务局</v>
      </c>
      <c r="B3" s="94"/>
      <c r="D3" s="1" t="s">
        <v>1</v>
      </c>
    </row>
    <row r="4" spans="1:4" ht="17.25" customHeight="1">
      <c r="A4" s="95" t="s">
        <v>2</v>
      </c>
      <c r="B4" s="96"/>
      <c r="C4" s="95" t="s">
        <v>3</v>
      </c>
      <c r="D4" s="96"/>
    </row>
    <row r="5" spans="1:4" ht="18.75" customHeight="1">
      <c r="A5" s="4" t="s">
        <v>4</v>
      </c>
      <c r="B5" s="4" t="s">
        <v>5</v>
      </c>
      <c r="C5" s="4" t="s">
        <v>6</v>
      </c>
      <c r="D5" s="4" t="s">
        <v>5</v>
      </c>
    </row>
    <row r="6" spans="1:4" ht="16.5" customHeight="1">
      <c r="A6" s="5" t="s">
        <v>146</v>
      </c>
      <c r="B6" s="6">
        <v>3479845</v>
      </c>
      <c r="C6" s="5" t="s">
        <v>147</v>
      </c>
      <c r="D6" s="6">
        <v>3479845</v>
      </c>
    </row>
    <row r="7" spans="1:4" ht="16.5" customHeight="1">
      <c r="A7" s="5" t="s">
        <v>148</v>
      </c>
      <c r="B7" s="6">
        <v>3479845</v>
      </c>
      <c r="C7" s="5" t="s">
        <v>149</v>
      </c>
      <c r="D7" s="6">
        <v>2659315</v>
      </c>
    </row>
    <row r="8" spans="1:4" ht="16.5" customHeight="1">
      <c r="A8" s="5" t="s">
        <v>150</v>
      </c>
      <c r="B8" s="6"/>
      <c r="C8" s="5" t="s">
        <v>151</v>
      </c>
      <c r="D8" s="6"/>
    </row>
    <row r="9" spans="1:4" ht="16.5" customHeight="1">
      <c r="A9" s="5" t="s">
        <v>152</v>
      </c>
      <c r="B9" s="6"/>
      <c r="C9" s="5" t="s">
        <v>153</v>
      </c>
      <c r="D9" s="6"/>
    </row>
    <row r="10" spans="1:4" ht="16.5" customHeight="1">
      <c r="A10" s="5" t="s">
        <v>154</v>
      </c>
      <c r="B10" s="6"/>
      <c r="C10" s="5" t="s">
        <v>155</v>
      </c>
      <c r="D10" s="6"/>
    </row>
    <row r="11" spans="1:4" ht="16.5" customHeight="1">
      <c r="A11" s="5" t="s">
        <v>148</v>
      </c>
      <c r="B11" s="6"/>
      <c r="C11" s="5" t="s">
        <v>156</v>
      </c>
      <c r="D11" s="6"/>
    </row>
    <row r="12" spans="1:4" ht="16.5" customHeight="1">
      <c r="A12" s="9" t="s">
        <v>150</v>
      </c>
      <c r="B12" s="6"/>
      <c r="C12" s="24" t="s">
        <v>157</v>
      </c>
      <c r="D12" s="6"/>
    </row>
    <row r="13" spans="1:4" ht="16.5" customHeight="1">
      <c r="A13" s="9" t="s">
        <v>152</v>
      </c>
      <c r="B13" s="6"/>
      <c r="C13" s="24" t="s">
        <v>158</v>
      </c>
      <c r="D13" s="6"/>
    </row>
    <row r="14" spans="1:4" ht="16.5" customHeight="1">
      <c r="A14" s="10"/>
      <c r="B14" s="6"/>
      <c r="C14" s="24" t="s">
        <v>159</v>
      </c>
      <c r="D14" s="6">
        <v>379760</v>
      </c>
    </row>
    <row r="15" spans="1:4" ht="16.5" customHeight="1">
      <c r="A15" s="10"/>
      <c r="B15" s="6"/>
      <c r="C15" s="24" t="s">
        <v>160</v>
      </c>
      <c r="D15" s="6">
        <v>220770</v>
      </c>
    </row>
    <row r="16" spans="1:4" ht="16.5" customHeight="1">
      <c r="A16" s="10"/>
      <c r="B16" s="6"/>
      <c r="C16" s="24" t="s">
        <v>161</v>
      </c>
      <c r="D16" s="6"/>
    </row>
    <row r="17" spans="1:4" ht="16.5" customHeight="1">
      <c r="A17" s="10"/>
      <c r="B17" s="6"/>
      <c r="C17" s="24" t="s">
        <v>162</v>
      </c>
      <c r="D17" s="6"/>
    </row>
    <row r="18" spans="1:4" ht="16.5" customHeight="1">
      <c r="A18" s="10"/>
      <c r="B18" s="6"/>
      <c r="C18" s="24" t="s">
        <v>163</v>
      </c>
      <c r="D18" s="6"/>
    </row>
    <row r="19" spans="1:4" ht="16.5" customHeight="1">
      <c r="A19" s="10"/>
      <c r="B19" s="6"/>
      <c r="C19" s="24" t="s">
        <v>164</v>
      </c>
      <c r="D19" s="6"/>
    </row>
    <row r="20" spans="1:4" ht="16.5" customHeight="1">
      <c r="A20" s="10"/>
      <c r="B20" s="6"/>
      <c r="C20" s="24" t="s">
        <v>165</v>
      </c>
      <c r="D20" s="6"/>
    </row>
    <row r="21" spans="1:4" ht="16.5" customHeight="1">
      <c r="A21" s="10"/>
      <c r="B21" s="6"/>
      <c r="C21" s="24" t="s">
        <v>166</v>
      </c>
      <c r="D21" s="6"/>
    </row>
    <row r="22" spans="1:4" ht="16.5" customHeight="1">
      <c r="A22" s="10"/>
      <c r="B22" s="6"/>
      <c r="C22" s="24" t="s">
        <v>167</v>
      </c>
      <c r="D22" s="6"/>
    </row>
    <row r="23" spans="1:4" ht="16.5" customHeight="1">
      <c r="A23" s="10"/>
      <c r="B23" s="6"/>
      <c r="C23" s="24" t="s">
        <v>168</v>
      </c>
      <c r="D23" s="6"/>
    </row>
    <row r="24" spans="1:4" ht="16.5" customHeight="1">
      <c r="A24" s="10"/>
      <c r="B24" s="6"/>
      <c r="C24" s="24" t="s">
        <v>169</v>
      </c>
      <c r="D24" s="6"/>
    </row>
    <row r="25" spans="1:4" ht="16.5" customHeight="1">
      <c r="A25" s="10"/>
      <c r="B25" s="6"/>
      <c r="C25" s="24" t="s">
        <v>170</v>
      </c>
      <c r="D25" s="6">
        <v>220000</v>
      </c>
    </row>
    <row r="26" spans="1:4" ht="16.5" customHeight="1">
      <c r="A26" s="10"/>
      <c r="B26" s="6"/>
      <c r="C26" s="24" t="s">
        <v>171</v>
      </c>
      <c r="D26" s="6"/>
    </row>
    <row r="27" spans="1:4" ht="16.5" customHeight="1">
      <c r="A27" s="10"/>
      <c r="B27" s="6"/>
      <c r="C27" s="24" t="s">
        <v>172</v>
      </c>
      <c r="D27" s="6"/>
    </row>
    <row r="28" spans="1:4" ht="16.5" customHeight="1">
      <c r="A28" s="10"/>
      <c r="B28" s="6"/>
      <c r="C28" s="24" t="s">
        <v>173</v>
      </c>
      <c r="D28" s="6"/>
    </row>
    <row r="29" spans="1:4" ht="16.5" customHeight="1">
      <c r="A29" s="10"/>
      <c r="B29" s="6"/>
      <c r="C29" s="24" t="s">
        <v>174</v>
      </c>
      <c r="D29" s="6"/>
    </row>
    <row r="30" spans="1:4" ht="16.5" customHeight="1">
      <c r="A30" s="10"/>
      <c r="B30" s="6"/>
      <c r="C30" s="24" t="s">
        <v>175</v>
      </c>
      <c r="D30" s="6"/>
    </row>
    <row r="31" spans="1:4" ht="16.5" customHeight="1">
      <c r="A31" s="10"/>
      <c r="B31" s="6"/>
      <c r="C31" s="9" t="s">
        <v>176</v>
      </c>
      <c r="D31" s="6"/>
    </row>
    <row r="32" spans="1:4" ht="16.5" customHeight="1">
      <c r="A32" s="10"/>
      <c r="B32" s="6"/>
      <c r="C32" s="9" t="s">
        <v>177</v>
      </c>
      <c r="D32" s="6"/>
    </row>
    <row r="33" spans="1:4" ht="16.5" customHeight="1">
      <c r="A33" s="10"/>
      <c r="B33" s="6"/>
      <c r="C33" s="25" t="s">
        <v>178</v>
      </c>
      <c r="D33" s="6"/>
    </row>
    <row r="34" spans="1:4" ht="15" customHeight="1">
      <c r="A34" s="11" t="s">
        <v>50</v>
      </c>
      <c r="B34" s="26">
        <v>3479845</v>
      </c>
      <c r="C34" s="11" t="s">
        <v>51</v>
      </c>
      <c r="D34" s="26">
        <v>3479845</v>
      </c>
    </row>
  </sheetData>
  <mergeCells count="4">
    <mergeCell ref="A2:D2"/>
    <mergeCell ref="A4:B4"/>
    <mergeCell ref="C4:D4"/>
    <mergeCell ref="A3:B3"/>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31"/>
  <sheetViews>
    <sheetView showZeros="0" workbookViewId="0">
      <selection activeCell="B22" sqref="B22"/>
    </sheetView>
  </sheetViews>
  <sheetFormatPr defaultColWidth="8" defaultRowHeight="14.25" customHeight="1"/>
  <cols>
    <col min="1" max="1" width="17.625" customWidth="1"/>
    <col min="2" max="2" width="38.5" customWidth="1"/>
    <col min="3" max="7" width="21.125" customWidth="1"/>
  </cols>
  <sheetData>
    <row r="1" spans="1:7" ht="14.25" customHeight="1">
      <c r="D1" s="27"/>
      <c r="F1" s="28"/>
      <c r="G1" s="3" t="s">
        <v>179</v>
      </c>
    </row>
    <row r="2" spans="1:7" ht="41.25" customHeight="1">
      <c r="A2" s="128" t="str">
        <f>"2025"&amp;"年一般公共预算支出预算表（按功能科目分类）"</f>
        <v>2025年一般公共预算支出预算表（按功能科目分类）</v>
      </c>
      <c r="B2" s="128"/>
      <c r="C2" s="128"/>
      <c r="D2" s="128"/>
      <c r="E2" s="128"/>
      <c r="F2" s="128"/>
      <c r="G2" s="128"/>
    </row>
    <row r="3" spans="1:7" ht="18" customHeight="1">
      <c r="A3" s="29" t="str">
        <f>"单位名称："&amp;"昆明市五华区民族宗教事务局"</f>
        <v>单位名称：昆明市五华区民族宗教事务局</v>
      </c>
      <c r="F3" s="30"/>
      <c r="G3" s="3" t="s">
        <v>1</v>
      </c>
    </row>
    <row r="4" spans="1:7" ht="20.25" customHeight="1">
      <c r="A4" s="129" t="s">
        <v>180</v>
      </c>
      <c r="B4" s="130"/>
      <c r="C4" s="138" t="s">
        <v>55</v>
      </c>
      <c r="D4" s="135" t="s">
        <v>76</v>
      </c>
      <c r="E4" s="136"/>
      <c r="F4" s="137"/>
      <c r="G4" s="133" t="s">
        <v>77</v>
      </c>
    </row>
    <row r="5" spans="1:7" ht="20.25" customHeight="1">
      <c r="A5" s="31" t="s">
        <v>73</v>
      </c>
      <c r="B5" s="31" t="s">
        <v>74</v>
      </c>
      <c r="C5" s="139"/>
      <c r="D5" s="33" t="s">
        <v>57</v>
      </c>
      <c r="E5" s="33" t="s">
        <v>181</v>
      </c>
      <c r="F5" s="33" t="s">
        <v>182</v>
      </c>
      <c r="G5" s="134"/>
    </row>
    <row r="6" spans="1:7" ht="15" customHeight="1">
      <c r="A6" s="34" t="s">
        <v>83</v>
      </c>
      <c r="B6" s="34" t="s">
        <v>84</v>
      </c>
      <c r="C6" s="34" t="s">
        <v>85</v>
      </c>
      <c r="D6" s="34" t="s">
        <v>86</v>
      </c>
      <c r="E6" s="34" t="s">
        <v>87</v>
      </c>
      <c r="F6" s="34" t="s">
        <v>88</v>
      </c>
      <c r="G6" s="34" t="s">
        <v>89</v>
      </c>
    </row>
    <row r="7" spans="1:7" ht="18" customHeight="1">
      <c r="A7" s="25" t="s">
        <v>98</v>
      </c>
      <c r="B7" s="25" t="s">
        <v>99</v>
      </c>
      <c r="C7" s="6">
        <v>2659315</v>
      </c>
      <c r="D7" s="6">
        <v>2058515</v>
      </c>
      <c r="E7" s="6">
        <v>1895638</v>
      </c>
      <c r="F7" s="6">
        <v>162877</v>
      </c>
      <c r="G7" s="6">
        <v>600800</v>
      </c>
    </row>
    <row r="8" spans="1:7" ht="18" customHeight="1">
      <c r="A8" s="35" t="s">
        <v>100</v>
      </c>
      <c r="B8" s="35" t="s">
        <v>101</v>
      </c>
      <c r="C8" s="6">
        <v>2258515</v>
      </c>
      <c r="D8" s="6">
        <v>2058515</v>
      </c>
      <c r="E8" s="6">
        <v>1895638</v>
      </c>
      <c r="F8" s="6">
        <v>162877</v>
      </c>
      <c r="G8" s="6">
        <v>200000</v>
      </c>
    </row>
    <row r="9" spans="1:7" ht="18" customHeight="1">
      <c r="A9" s="36" t="s">
        <v>102</v>
      </c>
      <c r="B9" s="36" t="s">
        <v>103</v>
      </c>
      <c r="C9" s="6">
        <v>1840115</v>
      </c>
      <c r="D9" s="6">
        <v>1840115</v>
      </c>
      <c r="E9" s="6">
        <v>1677238</v>
      </c>
      <c r="F9" s="6">
        <v>162877</v>
      </c>
      <c r="G9" s="6"/>
    </row>
    <row r="10" spans="1:7" ht="18" customHeight="1">
      <c r="A10" s="36" t="s">
        <v>104</v>
      </c>
      <c r="B10" s="36" t="s">
        <v>105</v>
      </c>
      <c r="C10" s="6">
        <v>218400</v>
      </c>
      <c r="D10" s="6">
        <v>218400</v>
      </c>
      <c r="E10" s="6">
        <v>218400</v>
      </c>
      <c r="F10" s="6"/>
      <c r="G10" s="6"/>
    </row>
    <row r="11" spans="1:7" ht="18" customHeight="1">
      <c r="A11" s="36" t="s">
        <v>106</v>
      </c>
      <c r="B11" s="36" t="s">
        <v>107</v>
      </c>
      <c r="C11" s="6">
        <v>100000</v>
      </c>
      <c r="D11" s="6"/>
      <c r="E11" s="6"/>
      <c r="F11" s="6"/>
      <c r="G11" s="6">
        <v>100000</v>
      </c>
    </row>
    <row r="12" spans="1:7" ht="18" customHeight="1">
      <c r="A12" s="36" t="s">
        <v>108</v>
      </c>
      <c r="B12" s="36" t="s">
        <v>109</v>
      </c>
      <c r="C12" s="6">
        <v>100000</v>
      </c>
      <c r="D12" s="6"/>
      <c r="E12" s="6"/>
      <c r="F12" s="6"/>
      <c r="G12" s="6">
        <v>100000</v>
      </c>
    </row>
    <row r="13" spans="1:7" ht="18" customHeight="1">
      <c r="A13" s="35" t="s">
        <v>110</v>
      </c>
      <c r="B13" s="35" t="s">
        <v>111</v>
      </c>
      <c r="C13" s="6">
        <v>400800</v>
      </c>
      <c r="D13" s="6"/>
      <c r="E13" s="6"/>
      <c r="F13" s="6"/>
      <c r="G13" s="6">
        <v>400800</v>
      </c>
    </row>
    <row r="14" spans="1:7" ht="18" customHeight="1">
      <c r="A14" s="36" t="s">
        <v>112</v>
      </c>
      <c r="B14" s="36" t="s">
        <v>113</v>
      </c>
      <c r="C14" s="6">
        <v>400800</v>
      </c>
      <c r="D14" s="6"/>
      <c r="E14" s="6"/>
      <c r="F14" s="6"/>
      <c r="G14" s="6">
        <v>400800</v>
      </c>
    </row>
    <row r="15" spans="1:7" ht="18" customHeight="1">
      <c r="A15" s="25" t="s">
        <v>114</v>
      </c>
      <c r="B15" s="25" t="s">
        <v>115</v>
      </c>
      <c r="C15" s="6">
        <v>379760</v>
      </c>
      <c r="D15" s="6">
        <v>379760</v>
      </c>
      <c r="E15" s="6">
        <v>355360</v>
      </c>
      <c r="F15" s="6">
        <v>24400</v>
      </c>
      <c r="G15" s="6"/>
    </row>
    <row r="16" spans="1:7" ht="18" customHeight="1">
      <c r="A16" s="35" t="s">
        <v>116</v>
      </c>
      <c r="B16" s="35" t="s">
        <v>117</v>
      </c>
      <c r="C16" s="6">
        <v>358300</v>
      </c>
      <c r="D16" s="6">
        <v>358300</v>
      </c>
      <c r="E16" s="6">
        <v>343900</v>
      </c>
      <c r="F16" s="6">
        <v>14400</v>
      </c>
      <c r="G16" s="6"/>
    </row>
    <row r="17" spans="1:7" ht="18" customHeight="1">
      <c r="A17" s="36" t="s">
        <v>118</v>
      </c>
      <c r="B17" s="36" t="s">
        <v>119</v>
      </c>
      <c r="C17" s="6">
        <v>115200</v>
      </c>
      <c r="D17" s="6">
        <v>115200</v>
      </c>
      <c r="E17" s="6">
        <v>100800</v>
      </c>
      <c r="F17" s="6">
        <v>14400</v>
      </c>
      <c r="G17" s="6"/>
    </row>
    <row r="18" spans="1:7" ht="18" customHeight="1">
      <c r="A18" s="36" t="s">
        <v>120</v>
      </c>
      <c r="B18" s="36" t="s">
        <v>121</v>
      </c>
      <c r="C18" s="6">
        <v>243100</v>
      </c>
      <c r="D18" s="6">
        <v>243100</v>
      </c>
      <c r="E18" s="6">
        <v>243100</v>
      </c>
      <c r="F18" s="6"/>
      <c r="G18" s="6"/>
    </row>
    <row r="19" spans="1:7" ht="18" customHeight="1">
      <c r="A19" s="35" t="s">
        <v>122</v>
      </c>
      <c r="B19" s="35" t="s">
        <v>123</v>
      </c>
      <c r="C19" s="6">
        <v>11460</v>
      </c>
      <c r="D19" s="6">
        <v>11460</v>
      </c>
      <c r="E19" s="6">
        <v>11460</v>
      </c>
      <c r="F19" s="6"/>
      <c r="G19" s="6"/>
    </row>
    <row r="20" spans="1:7" ht="18" customHeight="1">
      <c r="A20" s="36" t="s">
        <v>124</v>
      </c>
      <c r="B20" s="36" t="s">
        <v>125</v>
      </c>
      <c r="C20" s="6">
        <v>11460</v>
      </c>
      <c r="D20" s="6">
        <v>11460</v>
      </c>
      <c r="E20" s="6">
        <v>11460</v>
      </c>
      <c r="F20" s="6"/>
      <c r="G20" s="6"/>
    </row>
    <row r="21" spans="1:7" ht="18" customHeight="1">
      <c r="A21" s="35" t="s">
        <v>126</v>
      </c>
      <c r="B21" s="35" t="s">
        <v>127</v>
      </c>
      <c r="C21" s="6">
        <v>10000</v>
      </c>
      <c r="D21" s="6">
        <v>10000</v>
      </c>
      <c r="E21" s="6"/>
      <c r="F21" s="6">
        <v>10000</v>
      </c>
      <c r="G21" s="6"/>
    </row>
    <row r="22" spans="1:7" ht="18" customHeight="1">
      <c r="A22" s="36" t="s">
        <v>128</v>
      </c>
      <c r="B22" s="87" t="s">
        <v>415</v>
      </c>
      <c r="C22" s="6">
        <v>10000</v>
      </c>
      <c r="D22" s="6">
        <v>10000</v>
      </c>
      <c r="E22" s="6"/>
      <c r="F22" s="6">
        <v>10000</v>
      </c>
      <c r="G22" s="6"/>
    </row>
    <row r="23" spans="1:7" ht="18" customHeight="1">
      <c r="A23" s="25" t="s">
        <v>129</v>
      </c>
      <c r="B23" s="25" t="s">
        <v>130</v>
      </c>
      <c r="C23" s="6">
        <v>220770</v>
      </c>
      <c r="D23" s="6">
        <v>220770</v>
      </c>
      <c r="E23" s="6">
        <v>220770</v>
      </c>
      <c r="F23" s="6"/>
      <c r="G23" s="6"/>
    </row>
    <row r="24" spans="1:7" ht="18" customHeight="1">
      <c r="A24" s="35" t="s">
        <v>131</v>
      </c>
      <c r="B24" s="35" t="s">
        <v>132</v>
      </c>
      <c r="C24" s="6">
        <v>220770</v>
      </c>
      <c r="D24" s="6">
        <v>220770</v>
      </c>
      <c r="E24" s="6">
        <v>220770</v>
      </c>
      <c r="F24" s="6"/>
      <c r="G24" s="6"/>
    </row>
    <row r="25" spans="1:7" ht="18" customHeight="1">
      <c r="A25" s="36" t="s">
        <v>133</v>
      </c>
      <c r="B25" s="36" t="s">
        <v>134</v>
      </c>
      <c r="C25" s="6">
        <v>121000</v>
      </c>
      <c r="D25" s="6">
        <v>121000</v>
      </c>
      <c r="E25" s="6">
        <v>121000</v>
      </c>
      <c r="F25" s="6"/>
      <c r="G25" s="6"/>
    </row>
    <row r="26" spans="1:7" ht="18" customHeight="1">
      <c r="A26" s="36" t="s">
        <v>135</v>
      </c>
      <c r="B26" s="36" t="s">
        <v>136</v>
      </c>
      <c r="C26" s="6">
        <v>88000</v>
      </c>
      <c r="D26" s="6">
        <v>88000</v>
      </c>
      <c r="E26" s="6">
        <v>88000</v>
      </c>
      <c r="F26" s="6"/>
      <c r="G26" s="6"/>
    </row>
    <row r="27" spans="1:7" ht="18" customHeight="1">
      <c r="A27" s="36" t="s">
        <v>137</v>
      </c>
      <c r="B27" s="36" t="s">
        <v>138</v>
      </c>
      <c r="C27" s="6">
        <v>11770</v>
      </c>
      <c r="D27" s="6">
        <v>11770</v>
      </c>
      <c r="E27" s="6">
        <v>11770</v>
      </c>
      <c r="F27" s="6"/>
      <c r="G27" s="6"/>
    </row>
    <row r="28" spans="1:7" ht="18" customHeight="1">
      <c r="A28" s="25" t="s">
        <v>139</v>
      </c>
      <c r="B28" s="25" t="s">
        <v>140</v>
      </c>
      <c r="C28" s="6">
        <v>220000</v>
      </c>
      <c r="D28" s="6">
        <v>220000</v>
      </c>
      <c r="E28" s="6">
        <v>220000</v>
      </c>
      <c r="F28" s="6"/>
      <c r="G28" s="6"/>
    </row>
    <row r="29" spans="1:7" ht="18" customHeight="1">
      <c r="A29" s="35" t="s">
        <v>141</v>
      </c>
      <c r="B29" s="35" t="s">
        <v>142</v>
      </c>
      <c r="C29" s="6">
        <v>220000</v>
      </c>
      <c r="D29" s="6">
        <v>220000</v>
      </c>
      <c r="E29" s="6">
        <v>220000</v>
      </c>
      <c r="F29" s="6"/>
      <c r="G29" s="6"/>
    </row>
    <row r="30" spans="1:7" ht="18" customHeight="1">
      <c r="A30" s="36" t="s">
        <v>143</v>
      </c>
      <c r="B30" s="36" t="s">
        <v>144</v>
      </c>
      <c r="C30" s="6">
        <v>220000</v>
      </c>
      <c r="D30" s="6">
        <v>220000</v>
      </c>
      <c r="E30" s="6">
        <v>220000</v>
      </c>
      <c r="F30" s="6"/>
      <c r="G30" s="6"/>
    </row>
    <row r="31" spans="1:7" ht="18" customHeight="1">
      <c r="A31" s="131" t="s">
        <v>183</v>
      </c>
      <c r="B31" s="132" t="s">
        <v>183</v>
      </c>
      <c r="C31" s="6">
        <v>3479845</v>
      </c>
      <c r="D31" s="6">
        <v>2879045</v>
      </c>
      <c r="E31" s="6">
        <v>2691768</v>
      </c>
      <c r="F31" s="6">
        <v>187277</v>
      </c>
      <c r="G31" s="6">
        <v>600800</v>
      </c>
    </row>
  </sheetData>
  <mergeCells count="6">
    <mergeCell ref="A2:G2"/>
    <mergeCell ref="A4:B4"/>
    <mergeCell ref="A31:B31"/>
    <mergeCell ref="G4:G5"/>
    <mergeCell ref="D4:F4"/>
    <mergeCell ref="C4:C5"/>
  </mergeCells>
  <phoneticPr fontId="16" type="noConversion"/>
  <printOptions horizontalCentered="1"/>
  <pageMargins left="0.37" right="0.37" top="0.56000000000000005" bottom="0.56000000000000005" header="0.48" footer="0.48"/>
  <pageSetup paperSize="9" scale="0" fitToHeight="100" orientation="landscape"/>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9"/>
  <sheetViews>
    <sheetView showZeros="0" workbookViewId="0">
      <selection activeCell="D25" sqref="D25"/>
    </sheetView>
  </sheetViews>
  <sheetFormatPr defaultColWidth="9.125" defaultRowHeight="14.25" customHeight="1"/>
  <cols>
    <col min="1" max="6" width="24.625" customWidth="1"/>
  </cols>
  <sheetData>
    <row r="1" spans="1:6" ht="14.25" customHeight="1">
      <c r="A1" s="38"/>
      <c r="B1" s="38"/>
      <c r="C1" s="38"/>
      <c r="D1" s="38"/>
      <c r="E1" s="23"/>
      <c r="F1" s="39" t="s">
        <v>184</v>
      </c>
    </row>
    <row r="2" spans="1:6" ht="41.25" customHeight="1">
      <c r="A2" s="141" t="str">
        <f>"2025"&amp;"年一般公共预算“三公”经费支出预算表"</f>
        <v>2025年一般公共预算“三公”经费支出预算表</v>
      </c>
      <c r="B2" s="142"/>
      <c r="C2" s="142"/>
      <c r="D2" s="142"/>
      <c r="E2" s="143"/>
      <c r="F2" s="142"/>
    </row>
    <row r="3" spans="1:6" ht="14.25" customHeight="1">
      <c r="A3" s="144" t="s">
        <v>417</v>
      </c>
      <c r="B3" s="145"/>
      <c r="D3" s="38"/>
      <c r="E3" s="23"/>
      <c r="F3" s="2" t="s">
        <v>1</v>
      </c>
    </row>
    <row r="4" spans="1:6" ht="27" customHeight="1">
      <c r="A4" s="146" t="s">
        <v>185</v>
      </c>
      <c r="B4" s="146" t="s">
        <v>186</v>
      </c>
      <c r="C4" s="101" t="s">
        <v>187</v>
      </c>
      <c r="D4" s="146"/>
      <c r="E4" s="149"/>
      <c r="F4" s="146" t="s">
        <v>188</v>
      </c>
    </row>
    <row r="5" spans="1:6" ht="28.5" customHeight="1">
      <c r="A5" s="147"/>
      <c r="B5" s="148"/>
      <c r="C5" s="40" t="s">
        <v>57</v>
      </c>
      <c r="D5" s="40" t="s">
        <v>189</v>
      </c>
      <c r="E5" s="40" t="s">
        <v>190</v>
      </c>
      <c r="F5" s="150"/>
    </row>
    <row r="6" spans="1:6" ht="17.25" customHeight="1">
      <c r="A6" s="19" t="s">
        <v>83</v>
      </c>
      <c r="B6" s="19" t="s">
        <v>84</v>
      </c>
      <c r="C6" s="19" t="s">
        <v>85</v>
      </c>
      <c r="D6" s="19" t="s">
        <v>86</v>
      </c>
      <c r="E6" s="19" t="s">
        <v>87</v>
      </c>
      <c r="F6" s="19" t="s">
        <v>88</v>
      </c>
    </row>
    <row r="7" spans="1:6" ht="17.25" customHeight="1">
      <c r="A7" s="6"/>
      <c r="B7" s="6"/>
      <c r="C7" s="6"/>
      <c r="D7" s="6"/>
      <c r="E7" s="6"/>
      <c r="F7" s="6"/>
    </row>
    <row r="9" spans="1:6" ht="14.25" customHeight="1">
      <c r="A9" s="140" t="s">
        <v>418</v>
      </c>
      <c r="B9" s="140"/>
      <c r="C9" s="140"/>
      <c r="D9" s="89"/>
    </row>
  </sheetData>
  <mergeCells count="7">
    <mergeCell ref="A9:C9"/>
    <mergeCell ref="A2:F2"/>
    <mergeCell ref="A3:B3"/>
    <mergeCell ref="A4:A5"/>
    <mergeCell ref="B4:B5"/>
    <mergeCell ref="C4:E4"/>
    <mergeCell ref="F4:F5"/>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54"/>
  <sheetViews>
    <sheetView showZeros="0" topLeftCell="A34" workbookViewId="0">
      <selection activeCell="E58" sqref="E58"/>
    </sheetView>
  </sheetViews>
  <sheetFormatPr defaultColWidth="8" defaultRowHeight="14.25" customHeight="1"/>
  <cols>
    <col min="1" max="2" width="28.75" customWidth="1"/>
    <col min="3" max="3" width="18.125" customWidth="1"/>
    <col min="4" max="4" width="27.375" customWidth="1"/>
    <col min="5" max="5" width="8.875" customWidth="1"/>
    <col min="6" max="6" width="31" customWidth="1"/>
    <col min="7" max="7" width="9" customWidth="1"/>
    <col min="8" max="8" width="27.75" customWidth="1"/>
    <col min="9" max="24" width="16.375" customWidth="1"/>
  </cols>
  <sheetData>
    <row r="1" spans="1:24" ht="13.5" customHeight="1">
      <c r="B1" s="27"/>
      <c r="C1" s="41"/>
      <c r="E1" s="42"/>
      <c r="F1" s="42"/>
      <c r="G1" s="42"/>
      <c r="H1" s="42"/>
      <c r="I1" s="43"/>
      <c r="J1" s="43"/>
      <c r="K1" s="43"/>
      <c r="L1" s="43"/>
      <c r="M1" s="43"/>
      <c r="N1" s="43"/>
      <c r="R1" s="43"/>
      <c r="V1" s="41"/>
      <c r="X1" s="44" t="s">
        <v>191</v>
      </c>
    </row>
    <row r="2" spans="1:24" ht="45.75" customHeight="1">
      <c r="A2" s="162" t="str">
        <f>"2025"&amp;"年部门基本支出预算表"</f>
        <v>2025年部门基本支出预算表</v>
      </c>
      <c r="B2" s="163"/>
      <c r="C2" s="162"/>
      <c r="D2" s="162"/>
      <c r="E2" s="162"/>
      <c r="F2" s="162"/>
      <c r="G2" s="162"/>
      <c r="H2" s="162"/>
      <c r="I2" s="162"/>
      <c r="J2" s="162"/>
      <c r="K2" s="162"/>
      <c r="L2" s="162"/>
      <c r="M2" s="162"/>
      <c r="N2" s="162"/>
      <c r="O2" s="163"/>
      <c r="P2" s="163"/>
      <c r="Q2" s="163"/>
      <c r="R2" s="162"/>
      <c r="S2" s="162"/>
      <c r="T2" s="162"/>
      <c r="U2" s="162"/>
      <c r="V2" s="162"/>
      <c r="W2" s="162"/>
      <c r="X2" s="162"/>
    </row>
    <row r="3" spans="1:24" ht="18.75" customHeight="1">
      <c r="A3" s="164" t="str">
        <f>"单位名称："&amp;"昆明市五华区民族宗教事务局"</f>
        <v>单位名称：昆明市五华区民族宗教事务局</v>
      </c>
      <c r="B3" s="165"/>
      <c r="C3" s="166"/>
      <c r="D3" s="166"/>
      <c r="E3" s="166"/>
      <c r="F3" s="166"/>
      <c r="G3" s="166"/>
      <c r="H3" s="166"/>
      <c r="I3" s="45"/>
      <c r="J3" s="45"/>
      <c r="K3" s="45"/>
      <c r="L3" s="45"/>
      <c r="M3" s="45"/>
      <c r="N3" s="45"/>
      <c r="O3" s="46"/>
      <c r="P3" s="46"/>
      <c r="Q3" s="46"/>
      <c r="R3" s="45"/>
      <c r="V3" s="41"/>
      <c r="X3" s="44" t="s">
        <v>1</v>
      </c>
    </row>
    <row r="4" spans="1:24" ht="18" customHeight="1">
      <c r="A4" s="160" t="s">
        <v>192</v>
      </c>
      <c r="B4" s="160" t="s">
        <v>193</v>
      </c>
      <c r="C4" s="160" t="s">
        <v>194</v>
      </c>
      <c r="D4" s="160" t="s">
        <v>195</v>
      </c>
      <c r="E4" s="160" t="s">
        <v>196</v>
      </c>
      <c r="F4" s="160" t="s">
        <v>197</v>
      </c>
      <c r="G4" s="160" t="s">
        <v>198</v>
      </c>
      <c r="H4" s="160" t="s">
        <v>199</v>
      </c>
      <c r="I4" s="135" t="s">
        <v>200</v>
      </c>
      <c r="J4" s="155" t="s">
        <v>200</v>
      </c>
      <c r="K4" s="155"/>
      <c r="L4" s="155"/>
      <c r="M4" s="155"/>
      <c r="N4" s="155"/>
      <c r="O4" s="136"/>
      <c r="P4" s="136"/>
      <c r="Q4" s="136"/>
      <c r="R4" s="156" t="s">
        <v>61</v>
      </c>
      <c r="S4" s="155" t="s">
        <v>62</v>
      </c>
      <c r="T4" s="155"/>
      <c r="U4" s="155"/>
      <c r="V4" s="155"/>
      <c r="W4" s="155"/>
      <c r="X4" s="157"/>
    </row>
    <row r="5" spans="1:24" ht="18" customHeight="1">
      <c r="A5" s="167"/>
      <c r="B5" s="158"/>
      <c r="C5" s="168"/>
      <c r="D5" s="167"/>
      <c r="E5" s="167"/>
      <c r="F5" s="167"/>
      <c r="G5" s="167"/>
      <c r="H5" s="167"/>
      <c r="I5" s="138" t="s">
        <v>201</v>
      </c>
      <c r="J5" s="135" t="s">
        <v>58</v>
      </c>
      <c r="K5" s="155"/>
      <c r="L5" s="155"/>
      <c r="M5" s="155"/>
      <c r="N5" s="157"/>
      <c r="O5" s="170" t="s">
        <v>202</v>
      </c>
      <c r="P5" s="136"/>
      <c r="Q5" s="137"/>
      <c r="R5" s="160" t="s">
        <v>61</v>
      </c>
      <c r="S5" s="135" t="s">
        <v>62</v>
      </c>
      <c r="T5" s="156" t="s">
        <v>64</v>
      </c>
      <c r="U5" s="155" t="s">
        <v>62</v>
      </c>
      <c r="V5" s="156" t="s">
        <v>66</v>
      </c>
      <c r="W5" s="156" t="s">
        <v>67</v>
      </c>
      <c r="X5" s="169" t="s">
        <v>68</v>
      </c>
    </row>
    <row r="6" spans="1:24" ht="19.5" customHeight="1">
      <c r="A6" s="158"/>
      <c r="B6" s="158"/>
      <c r="C6" s="158"/>
      <c r="D6" s="158"/>
      <c r="E6" s="158"/>
      <c r="F6" s="158"/>
      <c r="G6" s="158"/>
      <c r="H6" s="158"/>
      <c r="I6" s="158"/>
      <c r="J6" s="171" t="s">
        <v>203</v>
      </c>
      <c r="K6" s="160" t="s">
        <v>204</v>
      </c>
      <c r="L6" s="160" t="s">
        <v>205</v>
      </c>
      <c r="M6" s="160" t="s">
        <v>206</v>
      </c>
      <c r="N6" s="160" t="s">
        <v>207</v>
      </c>
      <c r="O6" s="160" t="s">
        <v>58</v>
      </c>
      <c r="P6" s="160" t="s">
        <v>59</v>
      </c>
      <c r="Q6" s="160" t="s">
        <v>60</v>
      </c>
      <c r="R6" s="158"/>
      <c r="S6" s="160" t="s">
        <v>57</v>
      </c>
      <c r="T6" s="160" t="s">
        <v>64</v>
      </c>
      <c r="U6" s="160" t="s">
        <v>208</v>
      </c>
      <c r="V6" s="160" t="s">
        <v>66</v>
      </c>
      <c r="W6" s="160" t="s">
        <v>67</v>
      </c>
      <c r="X6" s="160" t="s">
        <v>68</v>
      </c>
    </row>
    <row r="7" spans="1:24" ht="37.5" customHeight="1">
      <c r="A7" s="159"/>
      <c r="B7" s="139"/>
      <c r="C7" s="159"/>
      <c r="D7" s="159"/>
      <c r="E7" s="159"/>
      <c r="F7" s="159"/>
      <c r="G7" s="159"/>
      <c r="H7" s="159"/>
      <c r="I7" s="159"/>
      <c r="J7" s="172" t="s">
        <v>57</v>
      </c>
      <c r="K7" s="161" t="s">
        <v>209</v>
      </c>
      <c r="L7" s="161" t="s">
        <v>205</v>
      </c>
      <c r="M7" s="161" t="s">
        <v>206</v>
      </c>
      <c r="N7" s="161" t="s">
        <v>207</v>
      </c>
      <c r="O7" s="161" t="s">
        <v>205</v>
      </c>
      <c r="P7" s="161" t="s">
        <v>206</v>
      </c>
      <c r="Q7" s="161" t="s">
        <v>207</v>
      </c>
      <c r="R7" s="161" t="s">
        <v>61</v>
      </c>
      <c r="S7" s="161" t="s">
        <v>57</v>
      </c>
      <c r="T7" s="161" t="s">
        <v>64</v>
      </c>
      <c r="U7" s="161" t="s">
        <v>208</v>
      </c>
      <c r="V7" s="161" t="s">
        <v>66</v>
      </c>
      <c r="W7" s="161" t="s">
        <v>67</v>
      </c>
      <c r="X7" s="161" t="s">
        <v>68</v>
      </c>
    </row>
    <row r="8" spans="1:24" ht="14.25" customHeight="1">
      <c r="A8" s="50">
        <v>1</v>
      </c>
      <c r="B8" s="50">
        <v>2</v>
      </c>
      <c r="C8" s="50">
        <v>3</v>
      </c>
      <c r="D8" s="50">
        <v>4</v>
      </c>
      <c r="E8" s="50">
        <v>5</v>
      </c>
      <c r="F8" s="50">
        <v>6</v>
      </c>
      <c r="G8" s="50">
        <v>7</v>
      </c>
      <c r="H8" s="50">
        <v>8</v>
      </c>
      <c r="I8" s="50">
        <v>9</v>
      </c>
      <c r="J8" s="50">
        <v>10</v>
      </c>
      <c r="K8" s="50">
        <v>11</v>
      </c>
      <c r="L8" s="50">
        <v>12</v>
      </c>
      <c r="M8" s="50">
        <v>13</v>
      </c>
      <c r="N8" s="50">
        <v>14</v>
      </c>
      <c r="O8" s="50">
        <v>15</v>
      </c>
      <c r="P8" s="50">
        <v>16</v>
      </c>
      <c r="Q8" s="50">
        <v>17</v>
      </c>
      <c r="R8" s="50">
        <v>18</v>
      </c>
      <c r="S8" s="50">
        <v>19</v>
      </c>
      <c r="T8" s="50">
        <v>20</v>
      </c>
      <c r="U8" s="50">
        <v>21</v>
      </c>
      <c r="V8" s="50">
        <v>22</v>
      </c>
      <c r="W8" s="50">
        <v>23</v>
      </c>
      <c r="X8" s="50">
        <v>24</v>
      </c>
    </row>
    <row r="9" spans="1:24" ht="20.25" customHeight="1">
      <c r="A9" s="9" t="s">
        <v>70</v>
      </c>
      <c r="B9" s="9" t="s">
        <v>70</v>
      </c>
      <c r="C9" s="9" t="s">
        <v>210</v>
      </c>
      <c r="D9" s="9" t="s">
        <v>211</v>
      </c>
      <c r="E9" s="9" t="s">
        <v>102</v>
      </c>
      <c r="F9" s="9" t="s">
        <v>103</v>
      </c>
      <c r="G9" s="9" t="s">
        <v>212</v>
      </c>
      <c r="H9" s="9" t="s">
        <v>213</v>
      </c>
      <c r="I9" s="6">
        <v>346848</v>
      </c>
      <c r="J9" s="6">
        <v>346848</v>
      </c>
      <c r="K9" s="6"/>
      <c r="L9" s="6"/>
      <c r="M9" s="6">
        <v>346848</v>
      </c>
      <c r="N9" s="6"/>
      <c r="O9" s="6"/>
      <c r="P9" s="6"/>
      <c r="Q9" s="6"/>
      <c r="R9" s="6"/>
      <c r="S9" s="6"/>
      <c r="T9" s="6"/>
      <c r="U9" s="6"/>
      <c r="V9" s="6"/>
      <c r="W9" s="6"/>
      <c r="X9" s="6"/>
    </row>
    <row r="10" spans="1:24" ht="20.25" customHeight="1">
      <c r="A10" s="9" t="s">
        <v>70</v>
      </c>
      <c r="B10" s="9" t="s">
        <v>70</v>
      </c>
      <c r="C10" s="9" t="s">
        <v>210</v>
      </c>
      <c r="D10" s="9" t="s">
        <v>211</v>
      </c>
      <c r="E10" s="9" t="s">
        <v>102</v>
      </c>
      <c r="F10" s="9" t="s">
        <v>103</v>
      </c>
      <c r="G10" s="9" t="s">
        <v>214</v>
      </c>
      <c r="H10" s="9" t="s">
        <v>215</v>
      </c>
      <c r="I10" s="6">
        <v>456504</v>
      </c>
      <c r="J10" s="6">
        <v>456504</v>
      </c>
      <c r="K10" s="51"/>
      <c r="L10" s="51"/>
      <c r="M10" s="6">
        <v>456504</v>
      </c>
      <c r="N10" s="51"/>
      <c r="O10" s="6"/>
      <c r="P10" s="6"/>
      <c r="Q10" s="6"/>
      <c r="R10" s="6"/>
      <c r="S10" s="6"/>
      <c r="T10" s="6"/>
      <c r="U10" s="6"/>
      <c r="V10" s="6"/>
      <c r="W10" s="6"/>
      <c r="X10" s="6"/>
    </row>
    <row r="11" spans="1:24" ht="20.25" customHeight="1">
      <c r="A11" s="9" t="s">
        <v>70</v>
      </c>
      <c r="B11" s="9" t="s">
        <v>70</v>
      </c>
      <c r="C11" s="9" t="s">
        <v>210</v>
      </c>
      <c r="D11" s="9" t="s">
        <v>211</v>
      </c>
      <c r="E11" s="9" t="s">
        <v>102</v>
      </c>
      <c r="F11" s="9" t="s">
        <v>103</v>
      </c>
      <c r="G11" s="9" t="s">
        <v>216</v>
      </c>
      <c r="H11" s="9" t="s">
        <v>217</v>
      </c>
      <c r="I11" s="6">
        <v>28904</v>
      </c>
      <c r="J11" s="6">
        <v>28904</v>
      </c>
      <c r="K11" s="51"/>
      <c r="L11" s="51"/>
      <c r="M11" s="6">
        <v>28904</v>
      </c>
      <c r="N11" s="51"/>
      <c r="O11" s="6"/>
      <c r="P11" s="6"/>
      <c r="Q11" s="6"/>
      <c r="R11" s="6"/>
      <c r="S11" s="6"/>
      <c r="T11" s="6"/>
      <c r="U11" s="6"/>
      <c r="V11" s="6"/>
      <c r="W11" s="6"/>
      <c r="X11" s="6"/>
    </row>
    <row r="12" spans="1:24" ht="20.25" customHeight="1">
      <c r="A12" s="9" t="s">
        <v>70</v>
      </c>
      <c r="B12" s="9" t="s">
        <v>70</v>
      </c>
      <c r="C12" s="9" t="s">
        <v>218</v>
      </c>
      <c r="D12" s="9" t="s">
        <v>219</v>
      </c>
      <c r="E12" s="9" t="s">
        <v>120</v>
      </c>
      <c r="F12" s="9" t="s">
        <v>121</v>
      </c>
      <c r="G12" s="9" t="s">
        <v>220</v>
      </c>
      <c r="H12" s="9" t="s">
        <v>221</v>
      </c>
      <c r="I12" s="6">
        <v>243100</v>
      </c>
      <c r="J12" s="6">
        <v>243100</v>
      </c>
      <c r="K12" s="51"/>
      <c r="L12" s="51"/>
      <c r="M12" s="6">
        <v>243100</v>
      </c>
      <c r="N12" s="51"/>
      <c r="O12" s="6"/>
      <c r="P12" s="6"/>
      <c r="Q12" s="6"/>
      <c r="R12" s="6"/>
      <c r="S12" s="6"/>
      <c r="T12" s="6"/>
      <c r="U12" s="6"/>
      <c r="V12" s="6"/>
      <c r="W12" s="6"/>
      <c r="X12" s="6"/>
    </row>
    <row r="13" spans="1:24" ht="20.25" customHeight="1">
      <c r="A13" s="9" t="s">
        <v>70</v>
      </c>
      <c r="B13" s="9" t="s">
        <v>70</v>
      </c>
      <c r="C13" s="9" t="s">
        <v>218</v>
      </c>
      <c r="D13" s="9" t="s">
        <v>219</v>
      </c>
      <c r="E13" s="9" t="s">
        <v>133</v>
      </c>
      <c r="F13" s="9" t="s">
        <v>134</v>
      </c>
      <c r="G13" s="9" t="s">
        <v>222</v>
      </c>
      <c r="H13" s="9" t="s">
        <v>223</v>
      </c>
      <c r="I13" s="6">
        <v>121000</v>
      </c>
      <c r="J13" s="6">
        <v>121000</v>
      </c>
      <c r="K13" s="51"/>
      <c r="L13" s="51"/>
      <c r="M13" s="6">
        <v>121000</v>
      </c>
      <c r="N13" s="51"/>
      <c r="O13" s="6"/>
      <c r="P13" s="6"/>
      <c r="Q13" s="6"/>
      <c r="R13" s="6"/>
      <c r="S13" s="6"/>
      <c r="T13" s="6"/>
      <c r="U13" s="6"/>
      <c r="V13" s="6"/>
      <c r="W13" s="6"/>
      <c r="X13" s="6"/>
    </row>
    <row r="14" spans="1:24" ht="20.25" customHeight="1">
      <c r="A14" s="9" t="s">
        <v>70</v>
      </c>
      <c r="B14" s="9" t="s">
        <v>70</v>
      </c>
      <c r="C14" s="9" t="s">
        <v>218</v>
      </c>
      <c r="D14" s="9" t="s">
        <v>219</v>
      </c>
      <c r="E14" s="9" t="s">
        <v>135</v>
      </c>
      <c r="F14" s="9" t="s">
        <v>136</v>
      </c>
      <c r="G14" s="9" t="s">
        <v>224</v>
      </c>
      <c r="H14" s="9" t="s">
        <v>225</v>
      </c>
      <c r="I14" s="6">
        <v>88000</v>
      </c>
      <c r="J14" s="6">
        <v>88000</v>
      </c>
      <c r="K14" s="51"/>
      <c r="L14" s="51"/>
      <c r="M14" s="6">
        <v>88000</v>
      </c>
      <c r="N14" s="51"/>
      <c r="O14" s="6"/>
      <c r="P14" s="6"/>
      <c r="Q14" s="6"/>
      <c r="R14" s="6"/>
      <c r="S14" s="6"/>
      <c r="T14" s="6"/>
      <c r="U14" s="6"/>
      <c r="V14" s="6"/>
      <c r="W14" s="6"/>
      <c r="X14" s="6"/>
    </row>
    <row r="15" spans="1:24" ht="20.25" customHeight="1">
      <c r="A15" s="9" t="s">
        <v>70</v>
      </c>
      <c r="B15" s="9" t="s">
        <v>70</v>
      </c>
      <c r="C15" s="9" t="s">
        <v>218</v>
      </c>
      <c r="D15" s="9" t="s">
        <v>219</v>
      </c>
      <c r="E15" s="9" t="s">
        <v>102</v>
      </c>
      <c r="F15" s="9" t="s">
        <v>103</v>
      </c>
      <c r="G15" s="9" t="s">
        <v>226</v>
      </c>
      <c r="H15" s="9" t="s">
        <v>227</v>
      </c>
      <c r="I15" s="6">
        <v>2650</v>
      </c>
      <c r="J15" s="6">
        <v>2650</v>
      </c>
      <c r="K15" s="51"/>
      <c r="L15" s="51"/>
      <c r="M15" s="6">
        <v>2650</v>
      </c>
      <c r="N15" s="51"/>
      <c r="O15" s="6"/>
      <c r="P15" s="6"/>
      <c r="Q15" s="6"/>
      <c r="R15" s="6"/>
      <c r="S15" s="6"/>
      <c r="T15" s="6"/>
      <c r="U15" s="6"/>
      <c r="V15" s="6"/>
      <c r="W15" s="6"/>
      <c r="X15" s="6"/>
    </row>
    <row r="16" spans="1:24" ht="20.25" customHeight="1">
      <c r="A16" s="9" t="s">
        <v>70</v>
      </c>
      <c r="B16" s="9" t="s">
        <v>70</v>
      </c>
      <c r="C16" s="9" t="s">
        <v>218</v>
      </c>
      <c r="D16" s="9" t="s">
        <v>219</v>
      </c>
      <c r="E16" s="9" t="s">
        <v>137</v>
      </c>
      <c r="F16" s="9" t="s">
        <v>138</v>
      </c>
      <c r="G16" s="9" t="s">
        <v>226</v>
      </c>
      <c r="H16" s="9" t="s">
        <v>227</v>
      </c>
      <c r="I16" s="6">
        <v>8800</v>
      </c>
      <c r="J16" s="6">
        <v>8800</v>
      </c>
      <c r="K16" s="51"/>
      <c r="L16" s="51"/>
      <c r="M16" s="6">
        <v>8800</v>
      </c>
      <c r="N16" s="51"/>
      <c r="O16" s="6"/>
      <c r="P16" s="6"/>
      <c r="Q16" s="6"/>
      <c r="R16" s="6"/>
      <c r="S16" s="6"/>
      <c r="T16" s="6"/>
      <c r="U16" s="6"/>
      <c r="V16" s="6"/>
      <c r="W16" s="6"/>
      <c r="X16" s="6"/>
    </row>
    <row r="17" spans="1:24" ht="20.25" customHeight="1">
      <c r="A17" s="9" t="s">
        <v>70</v>
      </c>
      <c r="B17" s="9" t="s">
        <v>70</v>
      </c>
      <c r="C17" s="9" t="s">
        <v>218</v>
      </c>
      <c r="D17" s="9" t="s">
        <v>219</v>
      </c>
      <c r="E17" s="9" t="s">
        <v>137</v>
      </c>
      <c r="F17" s="9" t="s">
        <v>138</v>
      </c>
      <c r="G17" s="9" t="s">
        <v>226</v>
      </c>
      <c r="H17" s="9" t="s">
        <v>227</v>
      </c>
      <c r="I17" s="6">
        <v>2970</v>
      </c>
      <c r="J17" s="6">
        <v>2970</v>
      </c>
      <c r="K17" s="51"/>
      <c r="L17" s="51"/>
      <c r="M17" s="6">
        <v>2970</v>
      </c>
      <c r="N17" s="51"/>
      <c r="O17" s="6"/>
      <c r="P17" s="6"/>
      <c r="Q17" s="6"/>
      <c r="R17" s="6"/>
      <c r="S17" s="6"/>
      <c r="T17" s="6"/>
      <c r="U17" s="6"/>
      <c r="V17" s="6"/>
      <c r="W17" s="6"/>
      <c r="X17" s="6"/>
    </row>
    <row r="18" spans="1:24" ht="20.25" customHeight="1">
      <c r="A18" s="9" t="s">
        <v>70</v>
      </c>
      <c r="B18" s="9" t="s">
        <v>70</v>
      </c>
      <c r="C18" s="9" t="s">
        <v>228</v>
      </c>
      <c r="D18" s="9" t="s">
        <v>144</v>
      </c>
      <c r="E18" s="9" t="s">
        <v>143</v>
      </c>
      <c r="F18" s="9" t="s">
        <v>144</v>
      </c>
      <c r="G18" s="9" t="s">
        <v>229</v>
      </c>
      <c r="H18" s="9" t="s">
        <v>144</v>
      </c>
      <c r="I18" s="6">
        <v>220000</v>
      </c>
      <c r="J18" s="6">
        <v>220000</v>
      </c>
      <c r="K18" s="51"/>
      <c r="L18" s="51"/>
      <c r="M18" s="6">
        <v>220000</v>
      </c>
      <c r="N18" s="51"/>
      <c r="O18" s="6"/>
      <c r="P18" s="6"/>
      <c r="Q18" s="6"/>
      <c r="R18" s="6"/>
      <c r="S18" s="6"/>
      <c r="T18" s="6"/>
      <c r="U18" s="6"/>
      <c r="V18" s="6"/>
      <c r="W18" s="6"/>
      <c r="X18" s="6"/>
    </row>
    <row r="19" spans="1:24" ht="20.25" customHeight="1">
      <c r="A19" s="9" t="s">
        <v>70</v>
      </c>
      <c r="B19" s="9" t="s">
        <v>70</v>
      </c>
      <c r="C19" s="9" t="s">
        <v>230</v>
      </c>
      <c r="D19" s="9" t="s">
        <v>231</v>
      </c>
      <c r="E19" s="9" t="s">
        <v>102</v>
      </c>
      <c r="F19" s="9" t="s">
        <v>103</v>
      </c>
      <c r="G19" s="9" t="s">
        <v>232</v>
      </c>
      <c r="H19" s="9" t="s">
        <v>233</v>
      </c>
      <c r="I19" s="6">
        <v>67200</v>
      </c>
      <c r="J19" s="6">
        <v>67200</v>
      </c>
      <c r="K19" s="51"/>
      <c r="L19" s="51"/>
      <c r="M19" s="6">
        <v>67200</v>
      </c>
      <c r="N19" s="51"/>
      <c r="O19" s="6"/>
      <c r="P19" s="6"/>
      <c r="Q19" s="6"/>
      <c r="R19" s="6"/>
      <c r="S19" s="6"/>
      <c r="T19" s="6"/>
      <c r="U19" s="6"/>
      <c r="V19" s="6"/>
      <c r="W19" s="6"/>
      <c r="X19" s="6"/>
    </row>
    <row r="20" spans="1:24" ht="20.25" customHeight="1">
      <c r="A20" s="9" t="s">
        <v>70</v>
      </c>
      <c r="B20" s="9" t="s">
        <v>70</v>
      </c>
      <c r="C20" s="9" t="s">
        <v>234</v>
      </c>
      <c r="D20" s="9" t="s">
        <v>235</v>
      </c>
      <c r="E20" s="9" t="s">
        <v>102</v>
      </c>
      <c r="F20" s="9" t="s">
        <v>103</v>
      </c>
      <c r="G20" s="9" t="s">
        <v>236</v>
      </c>
      <c r="H20" s="9" t="s">
        <v>235</v>
      </c>
      <c r="I20" s="6">
        <v>3120</v>
      </c>
      <c r="J20" s="6">
        <v>3120</v>
      </c>
      <c r="K20" s="51"/>
      <c r="L20" s="51"/>
      <c r="M20" s="6">
        <v>3120</v>
      </c>
      <c r="N20" s="51"/>
      <c r="O20" s="6"/>
      <c r="P20" s="6"/>
      <c r="Q20" s="6"/>
      <c r="R20" s="6"/>
      <c r="S20" s="6"/>
      <c r="T20" s="6"/>
      <c r="U20" s="6"/>
      <c r="V20" s="6"/>
      <c r="W20" s="6"/>
      <c r="X20" s="6"/>
    </row>
    <row r="21" spans="1:24" ht="20.25" customHeight="1">
      <c r="A21" s="9" t="s">
        <v>70</v>
      </c>
      <c r="B21" s="9" t="s">
        <v>70</v>
      </c>
      <c r="C21" s="9" t="s">
        <v>234</v>
      </c>
      <c r="D21" s="9" t="s">
        <v>235</v>
      </c>
      <c r="E21" s="9" t="s">
        <v>102</v>
      </c>
      <c r="F21" s="9" t="s">
        <v>103</v>
      </c>
      <c r="G21" s="9" t="s">
        <v>236</v>
      </c>
      <c r="H21" s="9" t="s">
        <v>235</v>
      </c>
      <c r="I21" s="6">
        <v>5460</v>
      </c>
      <c r="J21" s="6">
        <v>5460</v>
      </c>
      <c r="K21" s="51"/>
      <c r="L21" s="51"/>
      <c r="M21" s="6">
        <v>5460</v>
      </c>
      <c r="N21" s="51"/>
      <c r="O21" s="6"/>
      <c r="P21" s="6"/>
      <c r="Q21" s="6"/>
      <c r="R21" s="6"/>
      <c r="S21" s="6"/>
      <c r="T21" s="6"/>
      <c r="U21" s="6"/>
      <c r="V21" s="6"/>
      <c r="W21" s="6"/>
      <c r="X21" s="6"/>
    </row>
    <row r="22" spans="1:24" ht="20.25" customHeight="1">
      <c r="A22" s="9" t="s">
        <v>70</v>
      </c>
      <c r="B22" s="9" t="s">
        <v>70</v>
      </c>
      <c r="C22" s="9" t="s">
        <v>237</v>
      </c>
      <c r="D22" s="9" t="s">
        <v>238</v>
      </c>
      <c r="E22" s="9" t="s">
        <v>102</v>
      </c>
      <c r="F22" s="9" t="s">
        <v>103</v>
      </c>
      <c r="G22" s="9" t="s">
        <v>239</v>
      </c>
      <c r="H22" s="9" t="s">
        <v>240</v>
      </c>
      <c r="I22" s="6">
        <v>3500</v>
      </c>
      <c r="J22" s="6">
        <v>3500</v>
      </c>
      <c r="K22" s="51"/>
      <c r="L22" s="51"/>
      <c r="M22" s="6">
        <v>3500</v>
      </c>
      <c r="N22" s="51"/>
      <c r="O22" s="6"/>
      <c r="P22" s="6"/>
      <c r="Q22" s="6"/>
      <c r="R22" s="6"/>
      <c r="S22" s="6"/>
      <c r="T22" s="6"/>
      <c r="U22" s="6"/>
      <c r="V22" s="6"/>
      <c r="W22" s="6"/>
      <c r="X22" s="6"/>
    </row>
    <row r="23" spans="1:24" ht="20.25" customHeight="1">
      <c r="A23" s="9" t="s">
        <v>70</v>
      </c>
      <c r="B23" s="9" t="s">
        <v>70</v>
      </c>
      <c r="C23" s="9" t="s">
        <v>237</v>
      </c>
      <c r="D23" s="9" t="s">
        <v>238</v>
      </c>
      <c r="E23" s="9" t="s">
        <v>102</v>
      </c>
      <c r="F23" s="9" t="s">
        <v>103</v>
      </c>
      <c r="G23" s="9" t="s">
        <v>239</v>
      </c>
      <c r="H23" s="9" t="s">
        <v>240</v>
      </c>
      <c r="I23" s="6">
        <v>8004</v>
      </c>
      <c r="J23" s="6">
        <v>8004</v>
      </c>
      <c r="K23" s="51"/>
      <c r="L23" s="51"/>
      <c r="M23" s="6">
        <v>8004</v>
      </c>
      <c r="N23" s="51"/>
      <c r="O23" s="6"/>
      <c r="P23" s="6"/>
      <c r="Q23" s="6"/>
      <c r="R23" s="6"/>
      <c r="S23" s="6"/>
      <c r="T23" s="6"/>
      <c r="U23" s="6"/>
      <c r="V23" s="6"/>
      <c r="W23" s="6"/>
      <c r="X23" s="6"/>
    </row>
    <row r="24" spans="1:24" ht="20.25" customHeight="1">
      <c r="A24" s="9" t="s">
        <v>70</v>
      </c>
      <c r="B24" s="9" t="s">
        <v>70</v>
      </c>
      <c r="C24" s="9" t="s">
        <v>237</v>
      </c>
      <c r="D24" s="9" t="s">
        <v>238</v>
      </c>
      <c r="E24" s="9" t="s">
        <v>102</v>
      </c>
      <c r="F24" s="9" t="s">
        <v>103</v>
      </c>
      <c r="G24" s="9" t="s">
        <v>241</v>
      </c>
      <c r="H24" s="9" t="s">
        <v>242</v>
      </c>
      <c r="I24" s="6">
        <v>3400</v>
      </c>
      <c r="J24" s="6">
        <v>3400</v>
      </c>
      <c r="K24" s="51"/>
      <c r="L24" s="51"/>
      <c r="M24" s="6">
        <v>3400</v>
      </c>
      <c r="N24" s="51"/>
      <c r="O24" s="6"/>
      <c r="P24" s="6"/>
      <c r="Q24" s="6"/>
      <c r="R24" s="6"/>
      <c r="S24" s="6"/>
      <c r="T24" s="6"/>
      <c r="U24" s="6"/>
      <c r="V24" s="6"/>
      <c r="W24" s="6"/>
      <c r="X24" s="6"/>
    </row>
    <row r="25" spans="1:24" ht="20.25" customHeight="1">
      <c r="A25" s="9" t="s">
        <v>70</v>
      </c>
      <c r="B25" s="9" t="s">
        <v>70</v>
      </c>
      <c r="C25" s="9" t="s">
        <v>237</v>
      </c>
      <c r="D25" s="9" t="s">
        <v>238</v>
      </c>
      <c r="E25" s="9" t="s">
        <v>102</v>
      </c>
      <c r="F25" s="9" t="s">
        <v>103</v>
      </c>
      <c r="G25" s="9" t="s">
        <v>241</v>
      </c>
      <c r="H25" s="9" t="s">
        <v>242</v>
      </c>
      <c r="I25" s="6">
        <v>3160</v>
      </c>
      <c r="J25" s="6">
        <v>3160</v>
      </c>
      <c r="K25" s="51"/>
      <c r="L25" s="51"/>
      <c r="M25" s="6">
        <v>3160</v>
      </c>
      <c r="N25" s="51"/>
      <c r="O25" s="6"/>
      <c r="P25" s="6"/>
      <c r="Q25" s="6"/>
      <c r="R25" s="6"/>
      <c r="S25" s="6"/>
      <c r="T25" s="6"/>
      <c r="U25" s="6"/>
      <c r="V25" s="6"/>
      <c r="W25" s="6"/>
      <c r="X25" s="6"/>
    </row>
    <row r="26" spans="1:24" ht="20.25" customHeight="1">
      <c r="A26" s="9" t="s">
        <v>70</v>
      </c>
      <c r="B26" s="9" t="s">
        <v>70</v>
      </c>
      <c r="C26" s="9" t="s">
        <v>237</v>
      </c>
      <c r="D26" s="9" t="s">
        <v>238</v>
      </c>
      <c r="E26" s="9" t="s">
        <v>102</v>
      </c>
      <c r="F26" s="9" t="s">
        <v>103</v>
      </c>
      <c r="G26" s="9" t="s">
        <v>243</v>
      </c>
      <c r="H26" s="9" t="s">
        <v>244</v>
      </c>
      <c r="I26" s="6">
        <v>1500</v>
      </c>
      <c r="J26" s="6">
        <v>1500</v>
      </c>
      <c r="K26" s="51"/>
      <c r="L26" s="51"/>
      <c r="M26" s="6">
        <v>1500</v>
      </c>
      <c r="N26" s="51"/>
      <c r="O26" s="6"/>
      <c r="P26" s="6"/>
      <c r="Q26" s="6"/>
      <c r="R26" s="6"/>
      <c r="S26" s="6"/>
      <c r="T26" s="6"/>
      <c r="U26" s="6"/>
      <c r="V26" s="6"/>
      <c r="W26" s="6"/>
      <c r="X26" s="6"/>
    </row>
    <row r="27" spans="1:24" ht="20.25" customHeight="1">
      <c r="A27" s="9" t="s">
        <v>70</v>
      </c>
      <c r="B27" s="9" t="s">
        <v>70</v>
      </c>
      <c r="C27" s="9" t="s">
        <v>237</v>
      </c>
      <c r="D27" s="9" t="s">
        <v>238</v>
      </c>
      <c r="E27" s="9" t="s">
        <v>102</v>
      </c>
      <c r="F27" s="9" t="s">
        <v>103</v>
      </c>
      <c r="G27" s="9" t="s">
        <v>243</v>
      </c>
      <c r="H27" s="9" t="s">
        <v>244</v>
      </c>
      <c r="I27" s="6">
        <v>1328</v>
      </c>
      <c r="J27" s="6">
        <v>1328</v>
      </c>
      <c r="K27" s="51"/>
      <c r="L27" s="51"/>
      <c r="M27" s="6">
        <v>1328</v>
      </c>
      <c r="N27" s="51"/>
      <c r="O27" s="6"/>
      <c r="P27" s="6"/>
      <c r="Q27" s="6"/>
      <c r="R27" s="6"/>
      <c r="S27" s="6"/>
      <c r="T27" s="6"/>
      <c r="U27" s="6"/>
      <c r="V27" s="6"/>
      <c r="W27" s="6"/>
      <c r="X27" s="6"/>
    </row>
    <row r="28" spans="1:24" ht="20.25" customHeight="1">
      <c r="A28" s="9" t="s">
        <v>70</v>
      </c>
      <c r="B28" s="9" t="s">
        <v>70</v>
      </c>
      <c r="C28" s="9" t="s">
        <v>237</v>
      </c>
      <c r="D28" s="9" t="s">
        <v>238</v>
      </c>
      <c r="E28" s="9" t="s">
        <v>102</v>
      </c>
      <c r="F28" s="9" t="s">
        <v>103</v>
      </c>
      <c r="G28" s="9" t="s">
        <v>245</v>
      </c>
      <c r="H28" s="9" t="s">
        <v>246</v>
      </c>
      <c r="I28" s="6">
        <v>3700</v>
      </c>
      <c r="J28" s="6">
        <v>3700</v>
      </c>
      <c r="K28" s="51"/>
      <c r="L28" s="51"/>
      <c r="M28" s="6">
        <v>3700</v>
      </c>
      <c r="N28" s="51"/>
      <c r="O28" s="6"/>
      <c r="P28" s="6"/>
      <c r="Q28" s="6"/>
      <c r="R28" s="6"/>
      <c r="S28" s="6"/>
      <c r="T28" s="6"/>
      <c r="U28" s="6"/>
      <c r="V28" s="6"/>
      <c r="W28" s="6"/>
      <c r="X28" s="6"/>
    </row>
    <row r="29" spans="1:24" ht="20.25" customHeight="1">
      <c r="A29" s="9" t="s">
        <v>70</v>
      </c>
      <c r="B29" s="9" t="s">
        <v>70</v>
      </c>
      <c r="C29" s="9" t="s">
        <v>237</v>
      </c>
      <c r="D29" s="9" t="s">
        <v>238</v>
      </c>
      <c r="E29" s="9" t="s">
        <v>102</v>
      </c>
      <c r="F29" s="9" t="s">
        <v>103</v>
      </c>
      <c r="G29" s="9" t="s">
        <v>245</v>
      </c>
      <c r="H29" s="9" t="s">
        <v>246</v>
      </c>
      <c r="I29" s="6">
        <v>7050</v>
      </c>
      <c r="J29" s="6">
        <v>7050</v>
      </c>
      <c r="K29" s="51"/>
      <c r="L29" s="51"/>
      <c r="M29" s="6">
        <v>7050</v>
      </c>
      <c r="N29" s="51"/>
      <c r="O29" s="6"/>
      <c r="P29" s="6"/>
      <c r="Q29" s="6"/>
      <c r="R29" s="6"/>
      <c r="S29" s="6"/>
      <c r="T29" s="6"/>
      <c r="U29" s="6"/>
      <c r="V29" s="6"/>
      <c r="W29" s="6"/>
      <c r="X29" s="6"/>
    </row>
    <row r="30" spans="1:24" ht="20.25" customHeight="1">
      <c r="A30" s="9" t="s">
        <v>70</v>
      </c>
      <c r="B30" s="9" t="s">
        <v>70</v>
      </c>
      <c r="C30" s="9" t="s">
        <v>237</v>
      </c>
      <c r="D30" s="9" t="s">
        <v>238</v>
      </c>
      <c r="E30" s="9" t="s">
        <v>102</v>
      </c>
      <c r="F30" s="9" t="s">
        <v>103</v>
      </c>
      <c r="G30" s="9" t="s">
        <v>247</v>
      </c>
      <c r="H30" s="9" t="s">
        <v>248</v>
      </c>
      <c r="I30" s="6">
        <v>8805</v>
      </c>
      <c r="J30" s="6">
        <v>8805</v>
      </c>
      <c r="K30" s="51"/>
      <c r="L30" s="51"/>
      <c r="M30" s="6">
        <v>8805</v>
      </c>
      <c r="N30" s="51"/>
      <c r="O30" s="6"/>
      <c r="P30" s="6"/>
      <c r="Q30" s="6"/>
      <c r="R30" s="6"/>
      <c r="S30" s="6"/>
      <c r="T30" s="6"/>
      <c r="U30" s="6"/>
      <c r="V30" s="6"/>
      <c r="W30" s="6"/>
      <c r="X30" s="6"/>
    </row>
    <row r="31" spans="1:24" ht="20.25" customHeight="1">
      <c r="A31" s="9" t="s">
        <v>70</v>
      </c>
      <c r="B31" s="9" t="s">
        <v>70</v>
      </c>
      <c r="C31" s="9" t="s">
        <v>237</v>
      </c>
      <c r="D31" s="9" t="s">
        <v>238</v>
      </c>
      <c r="E31" s="9" t="s">
        <v>102</v>
      </c>
      <c r="F31" s="9" t="s">
        <v>103</v>
      </c>
      <c r="G31" s="9" t="s">
        <v>247</v>
      </c>
      <c r="H31" s="9" t="s">
        <v>248</v>
      </c>
      <c r="I31" s="6">
        <v>3300</v>
      </c>
      <c r="J31" s="6">
        <v>3300</v>
      </c>
      <c r="K31" s="51"/>
      <c r="L31" s="51"/>
      <c r="M31" s="6">
        <v>3300</v>
      </c>
      <c r="N31" s="51"/>
      <c r="O31" s="6"/>
      <c r="P31" s="6"/>
      <c r="Q31" s="6"/>
      <c r="R31" s="6"/>
      <c r="S31" s="6"/>
      <c r="T31" s="6"/>
      <c r="U31" s="6"/>
      <c r="V31" s="6"/>
      <c r="W31" s="6"/>
      <c r="X31" s="6"/>
    </row>
    <row r="32" spans="1:24" ht="20.25" customHeight="1">
      <c r="A32" s="9" t="s">
        <v>70</v>
      </c>
      <c r="B32" s="9" t="s">
        <v>70</v>
      </c>
      <c r="C32" s="9" t="s">
        <v>237</v>
      </c>
      <c r="D32" s="9" t="s">
        <v>238</v>
      </c>
      <c r="E32" s="9" t="s">
        <v>102</v>
      </c>
      <c r="F32" s="9" t="s">
        <v>103</v>
      </c>
      <c r="G32" s="9" t="s">
        <v>249</v>
      </c>
      <c r="H32" s="9" t="s">
        <v>250</v>
      </c>
      <c r="I32" s="6">
        <v>2000</v>
      </c>
      <c r="J32" s="6">
        <v>2000</v>
      </c>
      <c r="K32" s="51"/>
      <c r="L32" s="51"/>
      <c r="M32" s="6">
        <v>2000</v>
      </c>
      <c r="N32" s="51"/>
      <c r="O32" s="6"/>
      <c r="P32" s="6"/>
      <c r="Q32" s="6"/>
      <c r="R32" s="6"/>
      <c r="S32" s="6"/>
      <c r="T32" s="6"/>
      <c r="U32" s="6"/>
      <c r="V32" s="6"/>
      <c r="W32" s="6"/>
      <c r="X32" s="6"/>
    </row>
    <row r="33" spans="1:24" ht="20.25" customHeight="1">
      <c r="A33" s="9" t="s">
        <v>70</v>
      </c>
      <c r="B33" s="9" t="s">
        <v>70</v>
      </c>
      <c r="C33" s="9" t="s">
        <v>237</v>
      </c>
      <c r="D33" s="9" t="s">
        <v>238</v>
      </c>
      <c r="E33" s="9" t="s">
        <v>102</v>
      </c>
      <c r="F33" s="9" t="s">
        <v>103</v>
      </c>
      <c r="G33" s="9" t="s">
        <v>249</v>
      </c>
      <c r="H33" s="9" t="s">
        <v>250</v>
      </c>
      <c r="I33" s="6">
        <v>1630</v>
      </c>
      <c r="J33" s="6">
        <v>1630</v>
      </c>
      <c r="K33" s="51"/>
      <c r="L33" s="51"/>
      <c r="M33" s="6">
        <v>1630</v>
      </c>
      <c r="N33" s="51"/>
      <c r="O33" s="6"/>
      <c r="P33" s="6"/>
      <c r="Q33" s="6"/>
      <c r="R33" s="6"/>
      <c r="S33" s="6"/>
      <c r="T33" s="6"/>
      <c r="U33" s="6"/>
      <c r="V33" s="6"/>
      <c r="W33" s="6"/>
      <c r="X33" s="6"/>
    </row>
    <row r="34" spans="1:24" ht="20.25" customHeight="1">
      <c r="A34" s="9" t="s">
        <v>70</v>
      </c>
      <c r="B34" s="9" t="s">
        <v>70</v>
      </c>
      <c r="C34" s="9" t="s">
        <v>237</v>
      </c>
      <c r="D34" s="9" t="s">
        <v>238</v>
      </c>
      <c r="E34" s="9" t="s">
        <v>102</v>
      </c>
      <c r="F34" s="9" t="s">
        <v>103</v>
      </c>
      <c r="G34" s="9" t="s">
        <v>251</v>
      </c>
      <c r="H34" s="9" t="s">
        <v>252</v>
      </c>
      <c r="I34" s="6">
        <v>21000</v>
      </c>
      <c r="J34" s="6">
        <v>21000</v>
      </c>
      <c r="K34" s="51"/>
      <c r="L34" s="51"/>
      <c r="M34" s="6">
        <v>21000</v>
      </c>
      <c r="N34" s="51"/>
      <c r="O34" s="6"/>
      <c r="P34" s="6"/>
      <c r="Q34" s="6"/>
      <c r="R34" s="6"/>
      <c r="S34" s="6"/>
      <c r="T34" s="6"/>
      <c r="U34" s="6"/>
      <c r="V34" s="6"/>
      <c r="W34" s="6"/>
      <c r="X34" s="6"/>
    </row>
    <row r="35" spans="1:24" ht="20.25" customHeight="1">
      <c r="A35" s="9" t="s">
        <v>70</v>
      </c>
      <c r="B35" s="9" t="s">
        <v>70</v>
      </c>
      <c r="C35" s="9" t="s">
        <v>237</v>
      </c>
      <c r="D35" s="9" t="s">
        <v>238</v>
      </c>
      <c r="E35" s="9" t="s">
        <v>102</v>
      </c>
      <c r="F35" s="9" t="s">
        <v>103</v>
      </c>
      <c r="G35" s="9" t="s">
        <v>251</v>
      </c>
      <c r="H35" s="9" t="s">
        <v>252</v>
      </c>
      <c r="I35" s="6">
        <v>12000</v>
      </c>
      <c r="J35" s="6">
        <v>12000</v>
      </c>
      <c r="K35" s="51"/>
      <c r="L35" s="51"/>
      <c r="M35" s="6">
        <v>12000</v>
      </c>
      <c r="N35" s="51"/>
      <c r="O35" s="6"/>
      <c r="P35" s="6"/>
      <c r="Q35" s="6"/>
      <c r="R35" s="6"/>
      <c r="S35" s="6"/>
      <c r="T35" s="6"/>
      <c r="U35" s="6"/>
      <c r="V35" s="6"/>
      <c r="W35" s="6"/>
      <c r="X35" s="6"/>
    </row>
    <row r="36" spans="1:24" ht="20.25" customHeight="1">
      <c r="A36" s="9" t="s">
        <v>70</v>
      </c>
      <c r="B36" s="9" t="s">
        <v>70</v>
      </c>
      <c r="C36" s="9" t="s">
        <v>237</v>
      </c>
      <c r="D36" s="9" t="s">
        <v>238</v>
      </c>
      <c r="E36" s="9" t="s">
        <v>102</v>
      </c>
      <c r="F36" s="9" t="s">
        <v>103</v>
      </c>
      <c r="G36" s="9" t="s">
        <v>232</v>
      </c>
      <c r="H36" s="9" t="s">
        <v>233</v>
      </c>
      <c r="I36" s="6">
        <v>6720</v>
      </c>
      <c r="J36" s="6">
        <v>6720</v>
      </c>
      <c r="K36" s="51"/>
      <c r="L36" s="51"/>
      <c r="M36" s="6">
        <v>6720</v>
      </c>
      <c r="N36" s="51"/>
      <c r="O36" s="6"/>
      <c r="P36" s="6"/>
      <c r="Q36" s="6"/>
      <c r="R36" s="6"/>
      <c r="S36" s="6"/>
      <c r="T36" s="6"/>
      <c r="U36" s="6"/>
      <c r="V36" s="6"/>
      <c r="W36" s="6"/>
      <c r="X36" s="6"/>
    </row>
    <row r="37" spans="1:24" ht="20.25" customHeight="1">
      <c r="A37" s="9" t="s">
        <v>70</v>
      </c>
      <c r="B37" s="9" t="s">
        <v>70</v>
      </c>
      <c r="C37" s="9" t="s">
        <v>237</v>
      </c>
      <c r="D37" s="9" t="s">
        <v>238</v>
      </c>
      <c r="E37" s="9" t="s">
        <v>118</v>
      </c>
      <c r="F37" s="9" t="s">
        <v>119</v>
      </c>
      <c r="G37" s="9" t="s">
        <v>253</v>
      </c>
      <c r="H37" s="9" t="s">
        <v>254</v>
      </c>
      <c r="I37" s="6">
        <v>2400</v>
      </c>
      <c r="J37" s="6">
        <v>2400</v>
      </c>
      <c r="K37" s="51"/>
      <c r="L37" s="51"/>
      <c r="M37" s="6">
        <v>2400</v>
      </c>
      <c r="N37" s="51"/>
      <c r="O37" s="6"/>
      <c r="P37" s="6"/>
      <c r="Q37" s="6"/>
      <c r="R37" s="6"/>
      <c r="S37" s="6"/>
      <c r="T37" s="6"/>
      <c r="U37" s="6"/>
      <c r="V37" s="6"/>
      <c r="W37" s="6"/>
      <c r="X37" s="6"/>
    </row>
    <row r="38" spans="1:24" ht="20.25" customHeight="1">
      <c r="A38" s="9" t="s">
        <v>70</v>
      </c>
      <c r="B38" s="9" t="s">
        <v>70</v>
      </c>
      <c r="C38" s="9" t="s">
        <v>255</v>
      </c>
      <c r="D38" s="9" t="s">
        <v>256</v>
      </c>
      <c r="E38" s="9" t="s">
        <v>118</v>
      </c>
      <c r="F38" s="9" t="s">
        <v>119</v>
      </c>
      <c r="G38" s="9" t="s">
        <v>257</v>
      </c>
      <c r="H38" s="9" t="s">
        <v>258</v>
      </c>
      <c r="I38" s="6">
        <v>100800</v>
      </c>
      <c r="J38" s="6">
        <v>100800</v>
      </c>
      <c r="K38" s="51"/>
      <c r="L38" s="51"/>
      <c r="M38" s="6">
        <v>100800</v>
      </c>
      <c r="N38" s="51"/>
      <c r="O38" s="6"/>
      <c r="P38" s="6"/>
      <c r="Q38" s="6"/>
      <c r="R38" s="6"/>
      <c r="S38" s="6"/>
      <c r="T38" s="6"/>
      <c r="U38" s="6"/>
      <c r="V38" s="6"/>
      <c r="W38" s="6"/>
      <c r="X38" s="6"/>
    </row>
    <row r="39" spans="1:24" ht="20.25" customHeight="1">
      <c r="A39" s="9" t="s">
        <v>70</v>
      </c>
      <c r="B39" s="9" t="s">
        <v>70</v>
      </c>
      <c r="C39" s="9" t="s">
        <v>259</v>
      </c>
      <c r="D39" s="9" t="s">
        <v>260</v>
      </c>
      <c r="E39" s="9" t="s">
        <v>102</v>
      </c>
      <c r="F39" s="9" t="s">
        <v>103</v>
      </c>
      <c r="G39" s="9" t="s">
        <v>212</v>
      </c>
      <c r="H39" s="9" t="s">
        <v>213</v>
      </c>
      <c r="I39" s="6">
        <v>119664</v>
      </c>
      <c r="J39" s="6">
        <v>119664</v>
      </c>
      <c r="K39" s="51"/>
      <c r="L39" s="51"/>
      <c r="M39" s="6">
        <v>119664</v>
      </c>
      <c r="N39" s="51"/>
      <c r="O39" s="6"/>
      <c r="P39" s="6"/>
      <c r="Q39" s="6"/>
      <c r="R39" s="6"/>
      <c r="S39" s="6"/>
      <c r="T39" s="6"/>
      <c r="U39" s="6"/>
      <c r="V39" s="6"/>
      <c r="W39" s="6"/>
      <c r="X39" s="6"/>
    </row>
    <row r="40" spans="1:24" ht="20.25" customHeight="1">
      <c r="A40" s="9" t="s">
        <v>70</v>
      </c>
      <c r="B40" s="9" t="s">
        <v>70</v>
      </c>
      <c r="C40" s="9" t="s">
        <v>259</v>
      </c>
      <c r="D40" s="9" t="s">
        <v>260</v>
      </c>
      <c r="E40" s="9" t="s">
        <v>102</v>
      </c>
      <c r="F40" s="9" t="s">
        <v>103</v>
      </c>
      <c r="G40" s="9" t="s">
        <v>214</v>
      </c>
      <c r="H40" s="9" t="s">
        <v>215</v>
      </c>
      <c r="I40" s="6">
        <v>73848</v>
      </c>
      <c r="J40" s="6">
        <v>73848</v>
      </c>
      <c r="K40" s="51"/>
      <c r="L40" s="51"/>
      <c r="M40" s="6">
        <v>73848</v>
      </c>
      <c r="N40" s="51"/>
      <c r="O40" s="6"/>
      <c r="P40" s="6"/>
      <c r="Q40" s="6"/>
      <c r="R40" s="6"/>
      <c r="S40" s="6"/>
      <c r="T40" s="6"/>
      <c r="U40" s="6"/>
      <c r="V40" s="6"/>
      <c r="W40" s="6"/>
      <c r="X40" s="6"/>
    </row>
    <row r="41" spans="1:24" ht="20.25" customHeight="1">
      <c r="A41" s="9" t="s">
        <v>70</v>
      </c>
      <c r="B41" s="9" t="s">
        <v>70</v>
      </c>
      <c r="C41" s="9" t="s">
        <v>259</v>
      </c>
      <c r="D41" s="9" t="s">
        <v>260</v>
      </c>
      <c r="E41" s="9" t="s">
        <v>102</v>
      </c>
      <c r="F41" s="9" t="s">
        <v>103</v>
      </c>
      <c r="G41" s="9" t="s">
        <v>216</v>
      </c>
      <c r="H41" s="9" t="s">
        <v>217</v>
      </c>
      <c r="I41" s="6">
        <v>9972</v>
      </c>
      <c r="J41" s="6">
        <v>9972</v>
      </c>
      <c r="K41" s="51"/>
      <c r="L41" s="51"/>
      <c r="M41" s="6">
        <v>9972</v>
      </c>
      <c r="N41" s="51"/>
      <c r="O41" s="6"/>
      <c r="P41" s="6"/>
      <c r="Q41" s="6"/>
      <c r="R41" s="6"/>
      <c r="S41" s="6"/>
      <c r="T41" s="6"/>
      <c r="U41" s="6"/>
      <c r="V41" s="6"/>
      <c r="W41" s="6"/>
      <c r="X41" s="6"/>
    </row>
    <row r="42" spans="1:24" ht="20.25" customHeight="1">
      <c r="A42" s="9" t="s">
        <v>70</v>
      </c>
      <c r="B42" s="9" t="s">
        <v>70</v>
      </c>
      <c r="C42" s="9" t="s">
        <v>259</v>
      </c>
      <c r="D42" s="9" t="s">
        <v>260</v>
      </c>
      <c r="E42" s="9" t="s">
        <v>102</v>
      </c>
      <c r="F42" s="9" t="s">
        <v>103</v>
      </c>
      <c r="G42" s="9" t="s">
        <v>261</v>
      </c>
      <c r="H42" s="9" t="s">
        <v>262</v>
      </c>
      <c r="I42" s="6">
        <v>69120</v>
      </c>
      <c r="J42" s="6">
        <v>69120</v>
      </c>
      <c r="K42" s="51"/>
      <c r="L42" s="51"/>
      <c r="M42" s="6">
        <v>69120</v>
      </c>
      <c r="N42" s="51"/>
      <c r="O42" s="6"/>
      <c r="P42" s="6"/>
      <c r="Q42" s="6"/>
      <c r="R42" s="6"/>
      <c r="S42" s="6"/>
      <c r="T42" s="6"/>
      <c r="U42" s="6"/>
      <c r="V42" s="6"/>
      <c r="W42" s="6"/>
      <c r="X42" s="6"/>
    </row>
    <row r="43" spans="1:24" ht="20.25" customHeight="1">
      <c r="A43" s="9" t="s">
        <v>70</v>
      </c>
      <c r="B43" s="9" t="s">
        <v>70</v>
      </c>
      <c r="C43" s="9" t="s">
        <v>259</v>
      </c>
      <c r="D43" s="9" t="s">
        <v>260</v>
      </c>
      <c r="E43" s="9" t="s">
        <v>102</v>
      </c>
      <c r="F43" s="9" t="s">
        <v>103</v>
      </c>
      <c r="G43" s="9" t="s">
        <v>261</v>
      </c>
      <c r="H43" s="9" t="s">
        <v>262</v>
      </c>
      <c r="I43" s="6">
        <v>36528</v>
      </c>
      <c r="J43" s="6">
        <v>36528</v>
      </c>
      <c r="K43" s="51"/>
      <c r="L43" s="51"/>
      <c r="M43" s="6">
        <v>36528</v>
      </c>
      <c r="N43" s="51"/>
      <c r="O43" s="6"/>
      <c r="P43" s="6"/>
      <c r="Q43" s="6"/>
      <c r="R43" s="6"/>
      <c r="S43" s="6"/>
      <c r="T43" s="6"/>
      <c r="U43" s="6"/>
      <c r="V43" s="6"/>
      <c r="W43" s="6"/>
      <c r="X43" s="6"/>
    </row>
    <row r="44" spans="1:24" ht="20.25" customHeight="1">
      <c r="A44" s="9" t="s">
        <v>70</v>
      </c>
      <c r="B44" s="9" t="s">
        <v>70</v>
      </c>
      <c r="C44" s="9" t="s">
        <v>263</v>
      </c>
      <c r="D44" s="9" t="s">
        <v>264</v>
      </c>
      <c r="E44" s="9" t="s">
        <v>102</v>
      </c>
      <c r="F44" s="9" t="s">
        <v>103</v>
      </c>
      <c r="G44" s="9" t="s">
        <v>216</v>
      </c>
      <c r="H44" s="9" t="s">
        <v>217</v>
      </c>
      <c r="I44" s="6">
        <v>183600</v>
      </c>
      <c r="J44" s="6">
        <v>183600</v>
      </c>
      <c r="K44" s="51"/>
      <c r="L44" s="51"/>
      <c r="M44" s="6">
        <v>183600</v>
      </c>
      <c r="N44" s="51"/>
      <c r="O44" s="6"/>
      <c r="P44" s="6"/>
      <c r="Q44" s="6"/>
      <c r="R44" s="6"/>
      <c r="S44" s="6"/>
      <c r="T44" s="6"/>
      <c r="U44" s="6"/>
      <c r="V44" s="6"/>
      <c r="W44" s="6"/>
      <c r="X44" s="6"/>
    </row>
    <row r="45" spans="1:24" ht="20.25" customHeight="1">
      <c r="A45" s="9" t="s">
        <v>70</v>
      </c>
      <c r="B45" s="9" t="s">
        <v>70</v>
      </c>
      <c r="C45" s="9" t="s">
        <v>263</v>
      </c>
      <c r="D45" s="9" t="s">
        <v>264</v>
      </c>
      <c r="E45" s="9" t="s">
        <v>102</v>
      </c>
      <c r="F45" s="9" t="s">
        <v>103</v>
      </c>
      <c r="G45" s="9" t="s">
        <v>216</v>
      </c>
      <c r="H45" s="9" t="s">
        <v>217</v>
      </c>
      <c r="I45" s="6">
        <v>140000</v>
      </c>
      <c r="J45" s="6">
        <v>140000</v>
      </c>
      <c r="K45" s="51"/>
      <c r="L45" s="51"/>
      <c r="M45" s="6">
        <v>140000</v>
      </c>
      <c r="N45" s="51"/>
      <c r="O45" s="6"/>
      <c r="P45" s="6"/>
      <c r="Q45" s="6"/>
      <c r="R45" s="6"/>
      <c r="S45" s="6"/>
      <c r="T45" s="6"/>
      <c r="U45" s="6"/>
      <c r="V45" s="6"/>
      <c r="W45" s="6"/>
      <c r="X45" s="6"/>
    </row>
    <row r="46" spans="1:24" ht="20.25" customHeight="1">
      <c r="A46" s="9" t="s">
        <v>70</v>
      </c>
      <c r="B46" s="9" t="s">
        <v>70</v>
      </c>
      <c r="C46" s="9" t="s">
        <v>265</v>
      </c>
      <c r="D46" s="9" t="s">
        <v>266</v>
      </c>
      <c r="E46" s="9" t="s">
        <v>102</v>
      </c>
      <c r="F46" s="9" t="s">
        <v>103</v>
      </c>
      <c r="G46" s="9" t="s">
        <v>216</v>
      </c>
      <c r="H46" s="9" t="s">
        <v>217</v>
      </c>
      <c r="I46" s="6">
        <v>137600</v>
      </c>
      <c r="J46" s="6">
        <v>137600</v>
      </c>
      <c r="K46" s="51"/>
      <c r="L46" s="51"/>
      <c r="M46" s="6">
        <v>137600</v>
      </c>
      <c r="N46" s="51"/>
      <c r="O46" s="6"/>
      <c r="P46" s="6"/>
      <c r="Q46" s="6"/>
      <c r="R46" s="6"/>
      <c r="S46" s="6"/>
      <c r="T46" s="6"/>
      <c r="U46" s="6"/>
      <c r="V46" s="6"/>
      <c r="W46" s="6"/>
      <c r="X46" s="6"/>
    </row>
    <row r="47" spans="1:24" ht="20.25" customHeight="1">
      <c r="A47" s="9" t="s">
        <v>70</v>
      </c>
      <c r="B47" s="9" t="s">
        <v>70</v>
      </c>
      <c r="C47" s="9" t="s">
        <v>265</v>
      </c>
      <c r="D47" s="9" t="s">
        <v>266</v>
      </c>
      <c r="E47" s="9" t="s">
        <v>102</v>
      </c>
      <c r="F47" s="9" t="s">
        <v>103</v>
      </c>
      <c r="G47" s="9" t="s">
        <v>261</v>
      </c>
      <c r="H47" s="9" t="s">
        <v>262</v>
      </c>
      <c r="I47" s="6">
        <v>38400</v>
      </c>
      <c r="J47" s="6">
        <v>38400</v>
      </c>
      <c r="K47" s="51"/>
      <c r="L47" s="51"/>
      <c r="M47" s="6">
        <v>38400</v>
      </c>
      <c r="N47" s="51"/>
      <c r="O47" s="6"/>
      <c r="P47" s="6"/>
      <c r="Q47" s="6"/>
      <c r="R47" s="6"/>
      <c r="S47" s="6"/>
      <c r="T47" s="6"/>
      <c r="U47" s="6"/>
      <c r="V47" s="6"/>
      <c r="W47" s="6"/>
      <c r="X47" s="6"/>
    </row>
    <row r="48" spans="1:24" ht="20.25" customHeight="1">
      <c r="A48" s="9" t="s">
        <v>70</v>
      </c>
      <c r="B48" s="9" t="s">
        <v>70</v>
      </c>
      <c r="C48" s="9" t="s">
        <v>265</v>
      </c>
      <c r="D48" s="9" t="s">
        <v>266</v>
      </c>
      <c r="E48" s="9" t="s">
        <v>102</v>
      </c>
      <c r="F48" s="9" t="s">
        <v>103</v>
      </c>
      <c r="G48" s="9" t="s">
        <v>261</v>
      </c>
      <c r="H48" s="9" t="s">
        <v>262</v>
      </c>
      <c r="I48" s="6">
        <v>33600</v>
      </c>
      <c r="J48" s="6">
        <v>33600</v>
      </c>
      <c r="K48" s="51"/>
      <c r="L48" s="51"/>
      <c r="M48" s="6">
        <v>33600</v>
      </c>
      <c r="N48" s="51"/>
      <c r="O48" s="6"/>
      <c r="P48" s="6"/>
      <c r="Q48" s="6"/>
      <c r="R48" s="6"/>
      <c r="S48" s="6"/>
      <c r="T48" s="6"/>
      <c r="U48" s="6"/>
      <c r="V48" s="6"/>
      <c r="W48" s="6"/>
      <c r="X48" s="6"/>
    </row>
    <row r="49" spans="1:24" ht="20.25" customHeight="1">
      <c r="A49" s="9" t="s">
        <v>70</v>
      </c>
      <c r="B49" s="9" t="s">
        <v>70</v>
      </c>
      <c r="C49" s="9" t="s">
        <v>267</v>
      </c>
      <c r="D49" s="9" t="s">
        <v>268</v>
      </c>
      <c r="E49" s="9" t="s">
        <v>124</v>
      </c>
      <c r="F49" s="9" t="s">
        <v>125</v>
      </c>
      <c r="G49" s="9" t="s">
        <v>257</v>
      </c>
      <c r="H49" s="9" t="s">
        <v>258</v>
      </c>
      <c r="I49" s="6">
        <v>11460</v>
      </c>
      <c r="J49" s="6">
        <v>11460</v>
      </c>
      <c r="K49" s="51"/>
      <c r="L49" s="51"/>
      <c r="M49" s="6">
        <v>11460</v>
      </c>
      <c r="N49" s="51"/>
      <c r="O49" s="6"/>
      <c r="P49" s="6"/>
      <c r="Q49" s="6"/>
      <c r="R49" s="6"/>
      <c r="S49" s="6"/>
      <c r="T49" s="6"/>
      <c r="U49" s="6"/>
      <c r="V49" s="6"/>
      <c r="W49" s="6"/>
      <c r="X49" s="6"/>
    </row>
    <row r="50" spans="1:24" ht="20.25" customHeight="1">
      <c r="A50" s="9" t="s">
        <v>70</v>
      </c>
      <c r="B50" s="9" t="s">
        <v>70</v>
      </c>
      <c r="C50" s="9" t="s">
        <v>269</v>
      </c>
      <c r="D50" s="9" t="s">
        <v>270</v>
      </c>
      <c r="E50" s="9" t="s">
        <v>118</v>
      </c>
      <c r="F50" s="9" t="s">
        <v>119</v>
      </c>
      <c r="G50" s="9" t="s">
        <v>251</v>
      </c>
      <c r="H50" s="9" t="s">
        <v>252</v>
      </c>
      <c r="I50" s="6">
        <v>12000</v>
      </c>
      <c r="J50" s="6">
        <v>12000</v>
      </c>
      <c r="K50" s="51"/>
      <c r="L50" s="51"/>
      <c r="M50" s="6">
        <v>12000</v>
      </c>
      <c r="N50" s="51"/>
      <c r="O50" s="6"/>
      <c r="P50" s="6"/>
      <c r="Q50" s="6"/>
      <c r="R50" s="6"/>
      <c r="S50" s="6"/>
      <c r="T50" s="6"/>
      <c r="U50" s="6"/>
      <c r="V50" s="6"/>
      <c r="W50" s="6"/>
      <c r="X50" s="6"/>
    </row>
    <row r="51" spans="1:24" ht="20.25" customHeight="1">
      <c r="A51" s="9" t="s">
        <v>70</v>
      </c>
      <c r="B51" s="9" t="s">
        <v>70</v>
      </c>
      <c r="C51" s="9" t="s">
        <v>271</v>
      </c>
      <c r="D51" s="9" t="s">
        <v>272</v>
      </c>
      <c r="E51" s="9" t="s">
        <v>104</v>
      </c>
      <c r="F51" s="9" t="s">
        <v>105</v>
      </c>
      <c r="G51" s="9" t="s">
        <v>273</v>
      </c>
      <c r="H51" s="9" t="s">
        <v>274</v>
      </c>
      <c r="I51" s="6">
        <v>115200</v>
      </c>
      <c r="J51" s="6">
        <v>115200</v>
      </c>
      <c r="K51" s="51"/>
      <c r="L51" s="51"/>
      <c r="M51" s="6">
        <v>115200</v>
      </c>
      <c r="N51" s="51"/>
      <c r="O51" s="6"/>
      <c r="P51" s="6"/>
      <c r="Q51" s="6"/>
      <c r="R51" s="6"/>
      <c r="S51" s="6"/>
      <c r="T51" s="6"/>
      <c r="U51" s="6"/>
      <c r="V51" s="6"/>
      <c r="W51" s="6"/>
      <c r="X51" s="6"/>
    </row>
    <row r="52" spans="1:24" ht="20.25" customHeight="1">
      <c r="A52" s="9" t="s">
        <v>70</v>
      </c>
      <c r="B52" s="9" t="s">
        <v>70</v>
      </c>
      <c r="C52" s="9" t="s">
        <v>271</v>
      </c>
      <c r="D52" s="9" t="s">
        <v>272</v>
      </c>
      <c r="E52" s="9" t="s">
        <v>104</v>
      </c>
      <c r="F52" s="9" t="s">
        <v>105</v>
      </c>
      <c r="G52" s="9" t="s">
        <v>273</v>
      </c>
      <c r="H52" s="9" t="s">
        <v>274</v>
      </c>
      <c r="I52" s="6">
        <v>103200</v>
      </c>
      <c r="J52" s="6">
        <v>103200</v>
      </c>
      <c r="K52" s="51"/>
      <c r="L52" s="51"/>
      <c r="M52" s="6">
        <v>103200</v>
      </c>
      <c r="N52" s="51"/>
      <c r="O52" s="6"/>
      <c r="P52" s="6"/>
      <c r="Q52" s="6"/>
      <c r="R52" s="6"/>
      <c r="S52" s="6"/>
      <c r="T52" s="6"/>
      <c r="U52" s="6"/>
      <c r="V52" s="6"/>
      <c r="W52" s="6"/>
      <c r="X52" s="6"/>
    </row>
    <row r="53" spans="1:24" ht="20.25" customHeight="1">
      <c r="A53" s="9" t="s">
        <v>70</v>
      </c>
      <c r="B53" s="9" t="s">
        <v>70</v>
      </c>
      <c r="C53" s="9" t="s">
        <v>275</v>
      </c>
      <c r="D53" s="88" t="s">
        <v>416</v>
      </c>
      <c r="E53" s="9" t="s">
        <v>128</v>
      </c>
      <c r="F53" s="9" t="s">
        <v>127</v>
      </c>
      <c r="G53" s="9" t="s">
        <v>253</v>
      </c>
      <c r="H53" s="9" t="s">
        <v>254</v>
      </c>
      <c r="I53" s="6">
        <v>10000</v>
      </c>
      <c r="J53" s="6">
        <v>10000</v>
      </c>
      <c r="K53" s="51"/>
      <c r="L53" s="51"/>
      <c r="M53" s="6">
        <v>10000</v>
      </c>
      <c r="N53" s="51"/>
      <c r="O53" s="6"/>
      <c r="P53" s="6"/>
      <c r="Q53" s="6"/>
      <c r="R53" s="6"/>
      <c r="S53" s="6"/>
      <c r="T53" s="6"/>
      <c r="U53" s="6"/>
      <c r="V53" s="6"/>
      <c r="W53" s="6"/>
      <c r="X53" s="6"/>
    </row>
    <row r="54" spans="1:24" ht="17.25" customHeight="1">
      <c r="A54" s="151" t="s">
        <v>183</v>
      </c>
      <c r="B54" s="152"/>
      <c r="C54" s="153"/>
      <c r="D54" s="153"/>
      <c r="E54" s="153"/>
      <c r="F54" s="153"/>
      <c r="G54" s="153"/>
      <c r="H54" s="154"/>
      <c r="I54" s="6">
        <v>2879045</v>
      </c>
      <c r="J54" s="6">
        <v>2879045</v>
      </c>
      <c r="K54" s="6"/>
      <c r="L54" s="6"/>
      <c r="M54" s="6">
        <v>2879045</v>
      </c>
      <c r="N54" s="6"/>
      <c r="O54" s="6"/>
      <c r="P54" s="6"/>
      <c r="Q54" s="6"/>
      <c r="R54" s="6"/>
      <c r="S54" s="6"/>
      <c r="T54" s="6"/>
      <c r="U54" s="6"/>
      <c r="V54" s="6"/>
      <c r="W54" s="6"/>
      <c r="X54" s="6"/>
    </row>
  </sheetData>
  <mergeCells count="31">
    <mergeCell ref="A2:X2"/>
    <mergeCell ref="A3:H3"/>
    <mergeCell ref="A4:A7"/>
    <mergeCell ref="C4:C7"/>
    <mergeCell ref="D4:D7"/>
    <mergeCell ref="E4:E7"/>
    <mergeCell ref="F4:F7"/>
    <mergeCell ref="G4:G7"/>
    <mergeCell ref="H4:H7"/>
    <mergeCell ref="J5:N5"/>
    <mergeCell ref="R5:R7"/>
    <mergeCell ref="S5:X5"/>
    <mergeCell ref="Q6:Q7"/>
    <mergeCell ref="O5:Q5"/>
    <mergeCell ref="B4:B7"/>
    <mergeCell ref="J6:J7"/>
    <mergeCell ref="A54:H54"/>
    <mergeCell ref="I4:X4"/>
    <mergeCell ref="I5:I7"/>
    <mergeCell ref="K6:K7"/>
    <mergeCell ref="L6:L7"/>
    <mergeCell ref="M6:M7"/>
    <mergeCell ref="N6:N7"/>
    <mergeCell ref="S6:S7"/>
    <mergeCell ref="T6:T7"/>
    <mergeCell ref="U6:U7"/>
    <mergeCell ref="V6:V7"/>
    <mergeCell ref="W6:W7"/>
    <mergeCell ref="X6:X7"/>
    <mergeCell ref="O6:O7"/>
    <mergeCell ref="P6:P7"/>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13"/>
  <sheetViews>
    <sheetView showZeros="0" workbookViewId="0"/>
  </sheetViews>
  <sheetFormatPr defaultColWidth="8" defaultRowHeight="14.25" customHeight="1"/>
  <cols>
    <col min="1" max="1" width="9" customWidth="1"/>
    <col min="2" max="2" width="11.75" customWidth="1"/>
    <col min="3" max="3" width="28.75" customWidth="1"/>
    <col min="4" max="4" width="20.875" customWidth="1"/>
    <col min="5" max="5" width="9.75" customWidth="1"/>
    <col min="6" max="6" width="15.5" customWidth="1"/>
    <col min="7" max="7" width="8.625" customWidth="1"/>
    <col min="8" max="8" width="15.5" customWidth="1"/>
    <col min="9" max="13" width="17.5" customWidth="1"/>
    <col min="14" max="14" width="10.75" customWidth="1"/>
    <col min="15" max="15" width="11.125" customWidth="1"/>
    <col min="16" max="16" width="9.75" customWidth="1"/>
    <col min="17" max="21" width="17.375" customWidth="1"/>
    <col min="22" max="22" width="17.5" customWidth="1"/>
    <col min="23" max="23" width="17.375" customWidth="1"/>
  </cols>
  <sheetData>
    <row r="1" spans="1:23" ht="13.5" customHeight="1">
      <c r="B1" s="27"/>
      <c r="E1" s="52"/>
      <c r="F1" s="52"/>
      <c r="G1" s="52"/>
      <c r="H1" s="52"/>
      <c r="U1" s="27"/>
      <c r="W1" s="3" t="s">
        <v>276</v>
      </c>
    </row>
    <row r="2" spans="1:23" ht="46.5" customHeight="1">
      <c r="A2" s="163" t="str">
        <f>"2025"&amp;"年部门项目支出预算表"</f>
        <v>2025年部门项目支出预算表</v>
      </c>
      <c r="B2" s="163"/>
      <c r="C2" s="163"/>
      <c r="D2" s="163"/>
      <c r="E2" s="163"/>
      <c r="F2" s="163"/>
      <c r="G2" s="163"/>
      <c r="H2" s="163"/>
      <c r="I2" s="163"/>
      <c r="J2" s="163"/>
      <c r="K2" s="163"/>
      <c r="L2" s="163"/>
      <c r="M2" s="163"/>
      <c r="N2" s="163"/>
      <c r="O2" s="163"/>
      <c r="P2" s="163"/>
      <c r="Q2" s="163"/>
      <c r="R2" s="163"/>
      <c r="S2" s="163"/>
      <c r="T2" s="163"/>
      <c r="U2" s="163"/>
      <c r="V2" s="163"/>
      <c r="W2" s="163"/>
    </row>
    <row r="3" spans="1:23" ht="13.5" customHeight="1">
      <c r="A3" s="164" t="str">
        <f>"单位名称："&amp;"昆明市五华区民族宗教事务局"</f>
        <v>单位名称：昆明市五华区民族宗教事务局</v>
      </c>
      <c r="B3" s="165"/>
      <c r="C3" s="165"/>
      <c r="D3" s="165"/>
      <c r="E3" s="165"/>
      <c r="F3" s="165"/>
      <c r="G3" s="165"/>
      <c r="H3" s="165"/>
      <c r="I3" s="46"/>
      <c r="J3" s="46"/>
      <c r="K3" s="46"/>
      <c r="L3" s="46"/>
      <c r="M3" s="46"/>
      <c r="N3" s="46"/>
      <c r="O3" s="46"/>
      <c r="P3" s="46"/>
      <c r="Q3" s="46"/>
      <c r="U3" s="27"/>
      <c r="W3" s="53" t="s">
        <v>1</v>
      </c>
    </row>
    <row r="4" spans="1:23" ht="21.75" customHeight="1">
      <c r="A4" s="160" t="s">
        <v>277</v>
      </c>
      <c r="B4" s="173" t="s">
        <v>194</v>
      </c>
      <c r="C4" s="160" t="s">
        <v>195</v>
      </c>
      <c r="D4" s="160" t="s">
        <v>278</v>
      </c>
      <c r="E4" s="173" t="s">
        <v>196</v>
      </c>
      <c r="F4" s="173" t="s">
        <v>197</v>
      </c>
      <c r="G4" s="173" t="s">
        <v>279</v>
      </c>
      <c r="H4" s="173" t="s">
        <v>280</v>
      </c>
      <c r="I4" s="178" t="s">
        <v>55</v>
      </c>
      <c r="J4" s="170" t="s">
        <v>281</v>
      </c>
      <c r="K4" s="136"/>
      <c r="L4" s="136"/>
      <c r="M4" s="137"/>
      <c r="N4" s="170" t="s">
        <v>202</v>
      </c>
      <c r="O4" s="136"/>
      <c r="P4" s="137"/>
      <c r="Q4" s="173" t="s">
        <v>61</v>
      </c>
      <c r="R4" s="170" t="s">
        <v>62</v>
      </c>
      <c r="S4" s="136"/>
      <c r="T4" s="136"/>
      <c r="U4" s="136"/>
      <c r="V4" s="136"/>
      <c r="W4" s="137"/>
    </row>
    <row r="5" spans="1:23" ht="21.75" customHeight="1">
      <c r="A5" s="167"/>
      <c r="B5" s="158"/>
      <c r="C5" s="167"/>
      <c r="D5" s="167"/>
      <c r="E5" s="176"/>
      <c r="F5" s="176"/>
      <c r="G5" s="176"/>
      <c r="H5" s="176"/>
      <c r="I5" s="158"/>
      <c r="J5" s="174" t="s">
        <v>58</v>
      </c>
      <c r="K5" s="133"/>
      <c r="L5" s="173" t="s">
        <v>59</v>
      </c>
      <c r="M5" s="173" t="s">
        <v>60</v>
      </c>
      <c r="N5" s="173" t="s">
        <v>58</v>
      </c>
      <c r="O5" s="173" t="s">
        <v>59</v>
      </c>
      <c r="P5" s="173" t="s">
        <v>60</v>
      </c>
      <c r="Q5" s="176"/>
      <c r="R5" s="173" t="s">
        <v>57</v>
      </c>
      <c r="S5" s="173" t="s">
        <v>64</v>
      </c>
      <c r="T5" s="173" t="s">
        <v>208</v>
      </c>
      <c r="U5" s="173" t="s">
        <v>66</v>
      </c>
      <c r="V5" s="173" t="s">
        <v>67</v>
      </c>
      <c r="W5" s="173" t="s">
        <v>68</v>
      </c>
    </row>
    <row r="6" spans="1:23" ht="21" customHeight="1">
      <c r="A6" s="158"/>
      <c r="B6" s="158"/>
      <c r="C6" s="158"/>
      <c r="D6" s="158"/>
      <c r="E6" s="158"/>
      <c r="F6" s="158"/>
      <c r="G6" s="158"/>
      <c r="H6" s="158"/>
      <c r="I6" s="158"/>
      <c r="J6" s="175" t="s">
        <v>57</v>
      </c>
      <c r="K6" s="134"/>
      <c r="L6" s="158"/>
      <c r="M6" s="158"/>
      <c r="N6" s="158"/>
      <c r="O6" s="158"/>
      <c r="P6" s="158"/>
      <c r="Q6" s="158"/>
      <c r="R6" s="158"/>
      <c r="S6" s="158"/>
      <c r="T6" s="158"/>
      <c r="U6" s="158"/>
      <c r="V6" s="158"/>
      <c r="W6" s="158"/>
    </row>
    <row r="7" spans="1:23" ht="39.75" customHeight="1">
      <c r="A7" s="161"/>
      <c r="B7" s="139"/>
      <c r="C7" s="161"/>
      <c r="D7" s="161"/>
      <c r="E7" s="177"/>
      <c r="F7" s="177"/>
      <c r="G7" s="177"/>
      <c r="H7" s="177"/>
      <c r="I7" s="139"/>
      <c r="J7" s="55" t="s">
        <v>57</v>
      </c>
      <c r="K7" s="55" t="s">
        <v>282</v>
      </c>
      <c r="L7" s="177"/>
      <c r="M7" s="177"/>
      <c r="N7" s="177"/>
      <c r="O7" s="177"/>
      <c r="P7" s="177"/>
      <c r="Q7" s="177"/>
      <c r="R7" s="177"/>
      <c r="S7" s="177"/>
      <c r="T7" s="177"/>
      <c r="U7" s="139"/>
      <c r="V7" s="177"/>
      <c r="W7" s="177"/>
    </row>
    <row r="8" spans="1:23" ht="15" customHeight="1">
      <c r="A8" s="56">
        <v>1</v>
      </c>
      <c r="B8" s="56">
        <v>2</v>
      </c>
      <c r="C8" s="56">
        <v>3</v>
      </c>
      <c r="D8" s="56">
        <v>4</v>
      </c>
      <c r="E8" s="56">
        <v>5</v>
      </c>
      <c r="F8" s="56">
        <v>6</v>
      </c>
      <c r="G8" s="56">
        <v>7</v>
      </c>
      <c r="H8" s="56">
        <v>8</v>
      </c>
      <c r="I8" s="56">
        <v>9</v>
      </c>
      <c r="J8" s="56">
        <v>10</v>
      </c>
      <c r="K8" s="56">
        <v>11</v>
      </c>
      <c r="L8" s="50">
        <v>12</v>
      </c>
      <c r="M8" s="50">
        <v>13</v>
      </c>
      <c r="N8" s="50">
        <v>14</v>
      </c>
      <c r="O8" s="50">
        <v>15</v>
      </c>
      <c r="P8" s="50">
        <v>16</v>
      </c>
      <c r="Q8" s="50">
        <v>17</v>
      </c>
      <c r="R8" s="50">
        <v>18</v>
      </c>
      <c r="S8" s="50">
        <v>19</v>
      </c>
      <c r="T8" s="50">
        <v>20</v>
      </c>
      <c r="U8" s="56">
        <v>21</v>
      </c>
      <c r="V8" s="50">
        <v>22</v>
      </c>
      <c r="W8" s="56">
        <v>23</v>
      </c>
    </row>
    <row r="9" spans="1:23" ht="33" customHeight="1">
      <c r="A9" s="24" t="s">
        <v>283</v>
      </c>
      <c r="B9" s="24" t="s">
        <v>284</v>
      </c>
      <c r="C9" s="24" t="s">
        <v>285</v>
      </c>
      <c r="D9" s="24" t="s">
        <v>70</v>
      </c>
      <c r="E9" s="24" t="s">
        <v>112</v>
      </c>
      <c r="F9" s="24" t="s">
        <v>113</v>
      </c>
      <c r="G9" s="24" t="s">
        <v>286</v>
      </c>
      <c r="H9" s="24" t="s">
        <v>287</v>
      </c>
      <c r="I9" s="6">
        <v>150000</v>
      </c>
      <c r="J9" s="6">
        <v>150000</v>
      </c>
      <c r="K9" s="6">
        <v>150000</v>
      </c>
      <c r="L9" s="6"/>
      <c r="M9" s="6"/>
      <c r="N9" s="6"/>
      <c r="O9" s="6"/>
      <c r="P9" s="6"/>
      <c r="Q9" s="6"/>
      <c r="R9" s="6"/>
      <c r="S9" s="6"/>
      <c r="T9" s="6"/>
      <c r="U9" s="6"/>
      <c r="V9" s="6"/>
      <c r="W9" s="6"/>
    </row>
    <row r="10" spans="1:23" ht="27.75" customHeight="1">
      <c r="A10" s="24" t="s">
        <v>283</v>
      </c>
      <c r="B10" s="24" t="s">
        <v>284</v>
      </c>
      <c r="C10" s="24" t="s">
        <v>285</v>
      </c>
      <c r="D10" s="24" t="s">
        <v>70</v>
      </c>
      <c r="E10" s="24" t="s">
        <v>112</v>
      </c>
      <c r="F10" s="24" t="s">
        <v>113</v>
      </c>
      <c r="G10" s="24" t="s">
        <v>288</v>
      </c>
      <c r="H10" s="24" t="s">
        <v>289</v>
      </c>
      <c r="I10" s="6">
        <v>250800</v>
      </c>
      <c r="J10" s="6">
        <v>250800</v>
      </c>
      <c r="K10" s="6">
        <v>250800</v>
      </c>
      <c r="L10" s="6"/>
      <c r="M10" s="6"/>
      <c r="N10" s="6"/>
      <c r="O10" s="6"/>
      <c r="P10" s="6"/>
      <c r="Q10" s="6"/>
      <c r="R10" s="6"/>
      <c r="S10" s="6"/>
      <c r="T10" s="6"/>
      <c r="U10" s="6"/>
      <c r="V10" s="6"/>
      <c r="W10" s="6"/>
    </row>
    <row r="11" spans="1:23" ht="29.25" customHeight="1">
      <c r="A11" s="24" t="s">
        <v>283</v>
      </c>
      <c r="B11" s="24" t="s">
        <v>290</v>
      </c>
      <c r="C11" s="24" t="s">
        <v>291</v>
      </c>
      <c r="D11" s="24" t="s">
        <v>70</v>
      </c>
      <c r="E11" s="24" t="s">
        <v>106</v>
      </c>
      <c r="F11" s="24" t="s">
        <v>107</v>
      </c>
      <c r="G11" s="24" t="s">
        <v>286</v>
      </c>
      <c r="H11" s="24" t="s">
        <v>287</v>
      </c>
      <c r="I11" s="6">
        <v>100000</v>
      </c>
      <c r="J11" s="6">
        <v>100000</v>
      </c>
      <c r="K11" s="6">
        <v>100000</v>
      </c>
      <c r="L11" s="6"/>
      <c r="M11" s="6"/>
      <c r="N11" s="6"/>
      <c r="O11" s="6"/>
      <c r="P11" s="6"/>
      <c r="Q11" s="6"/>
      <c r="R11" s="6"/>
      <c r="S11" s="6"/>
      <c r="T11" s="6"/>
      <c r="U11" s="6"/>
      <c r="V11" s="6"/>
      <c r="W11" s="6"/>
    </row>
    <row r="12" spans="1:23" ht="31.5" customHeight="1">
      <c r="A12" s="24" t="s">
        <v>283</v>
      </c>
      <c r="B12" s="24" t="s">
        <v>292</v>
      </c>
      <c r="C12" s="24" t="s">
        <v>293</v>
      </c>
      <c r="D12" s="24" t="s">
        <v>70</v>
      </c>
      <c r="E12" s="24" t="s">
        <v>108</v>
      </c>
      <c r="F12" s="24" t="s">
        <v>109</v>
      </c>
      <c r="G12" s="24" t="s">
        <v>286</v>
      </c>
      <c r="H12" s="24" t="s">
        <v>287</v>
      </c>
      <c r="I12" s="6">
        <v>100000</v>
      </c>
      <c r="J12" s="6">
        <v>100000</v>
      </c>
      <c r="K12" s="6">
        <v>100000</v>
      </c>
      <c r="L12" s="6"/>
      <c r="M12" s="6"/>
      <c r="N12" s="6"/>
      <c r="O12" s="6"/>
      <c r="P12" s="6"/>
      <c r="Q12" s="6"/>
      <c r="R12" s="6"/>
      <c r="S12" s="6"/>
      <c r="T12" s="6"/>
      <c r="U12" s="6"/>
      <c r="V12" s="6"/>
      <c r="W12" s="6"/>
    </row>
    <row r="13" spans="1:23" ht="18.75" customHeight="1">
      <c r="A13" s="151" t="s">
        <v>183</v>
      </c>
      <c r="B13" s="152"/>
      <c r="C13" s="152"/>
      <c r="D13" s="152"/>
      <c r="E13" s="152"/>
      <c r="F13" s="152"/>
      <c r="G13" s="152"/>
      <c r="H13" s="117"/>
      <c r="I13" s="6">
        <v>600800</v>
      </c>
      <c r="J13" s="6">
        <v>600800</v>
      </c>
      <c r="K13" s="6">
        <v>600800</v>
      </c>
      <c r="L13" s="6"/>
      <c r="M13" s="6"/>
      <c r="N13" s="6"/>
      <c r="O13" s="6"/>
      <c r="P13" s="6"/>
      <c r="Q13" s="6"/>
      <c r="R13" s="6"/>
      <c r="S13" s="6"/>
      <c r="T13" s="6"/>
      <c r="U13" s="6"/>
      <c r="V13" s="6"/>
      <c r="W13" s="6"/>
    </row>
  </sheetData>
  <mergeCells count="28">
    <mergeCell ref="Q4:Q7"/>
    <mergeCell ref="R4:W4"/>
    <mergeCell ref="R5:R7"/>
    <mergeCell ref="S5:S7"/>
    <mergeCell ref="T5:T7"/>
    <mergeCell ref="V5:V7"/>
    <mergeCell ref="W5:W7"/>
    <mergeCell ref="J4:M4"/>
    <mergeCell ref="N4:P4"/>
    <mergeCell ref="N5:N7"/>
    <mergeCell ref="O5:O7"/>
    <mergeCell ref="P5:P7"/>
    <mergeCell ref="A13:H13"/>
    <mergeCell ref="U5:U7"/>
    <mergeCell ref="B4:B7"/>
    <mergeCell ref="J5:K6"/>
    <mergeCell ref="A2:W2"/>
    <mergeCell ref="F4:F7"/>
    <mergeCell ref="A4:A7"/>
    <mergeCell ref="C4:C7"/>
    <mergeCell ref="A3:H3"/>
    <mergeCell ref="D4:D7"/>
    <mergeCell ref="G4:G7"/>
    <mergeCell ref="H4:H7"/>
    <mergeCell ref="I4:I7"/>
    <mergeCell ref="L5:L7"/>
    <mergeCell ref="E4:E7"/>
    <mergeCell ref="M5:M7"/>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26"/>
  <sheetViews>
    <sheetView showZeros="0" tabSelected="1" topLeftCell="A7" workbookViewId="0">
      <selection activeCell="B14" sqref="B14:B20"/>
    </sheetView>
  </sheetViews>
  <sheetFormatPr defaultColWidth="8" defaultRowHeight="12" customHeight="1"/>
  <cols>
    <col min="1" max="1" width="30" customWidth="1"/>
    <col min="2" max="2" width="25.375" customWidth="1"/>
    <col min="3" max="5" width="20.625" customWidth="1"/>
    <col min="6" max="6" width="9.875" customWidth="1"/>
    <col min="7" max="7" width="22" customWidth="1"/>
    <col min="8" max="8" width="13.625" customWidth="1"/>
    <col min="9" max="9" width="11.75" customWidth="1"/>
    <col min="10" max="10" width="16.5" customWidth="1"/>
  </cols>
  <sheetData>
    <row r="1" spans="1:10" ht="18" customHeight="1">
      <c r="J1" s="44" t="s">
        <v>294</v>
      </c>
    </row>
    <row r="2" spans="1:10" ht="39.75" customHeight="1">
      <c r="A2" s="181" t="str">
        <f>"2025"&amp;"年部门项目支出绩效目标表"</f>
        <v>2025年部门项目支出绩效目标表</v>
      </c>
      <c r="B2" s="163"/>
      <c r="C2" s="163"/>
      <c r="D2" s="163"/>
      <c r="E2" s="163"/>
      <c r="F2" s="162"/>
      <c r="G2" s="163"/>
      <c r="H2" s="162"/>
      <c r="I2" s="162"/>
      <c r="J2" s="163"/>
    </row>
    <row r="3" spans="1:10" ht="17.25" customHeight="1">
      <c r="A3" s="164" t="str">
        <f>"单位名称："&amp;"昆明市五华区民族宗教事务局"</f>
        <v>单位名称：昆明市五华区民族宗教事务局</v>
      </c>
      <c r="B3" s="92"/>
      <c r="C3" s="92"/>
      <c r="D3" s="92"/>
      <c r="E3" s="92"/>
      <c r="F3" s="92"/>
      <c r="G3" s="92"/>
      <c r="H3" s="92"/>
    </row>
    <row r="4" spans="1:10" ht="44.25" customHeight="1">
      <c r="A4" s="55" t="s">
        <v>195</v>
      </c>
      <c r="B4" s="55" t="s">
        <v>295</v>
      </c>
      <c r="C4" s="55" t="s">
        <v>296</v>
      </c>
      <c r="D4" s="55" t="s">
        <v>297</v>
      </c>
      <c r="E4" s="55" t="s">
        <v>298</v>
      </c>
      <c r="F4" s="57" t="s">
        <v>299</v>
      </c>
      <c r="G4" s="55" t="s">
        <v>300</v>
      </c>
      <c r="H4" s="57" t="s">
        <v>301</v>
      </c>
      <c r="I4" s="57" t="s">
        <v>302</v>
      </c>
      <c r="J4" s="55" t="s">
        <v>303</v>
      </c>
    </row>
    <row r="5" spans="1:10" ht="18.75" customHeight="1">
      <c r="A5" s="58">
        <v>1</v>
      </c>
      <c r="B5" s="58">
        <v>2</v>
      </c>
      <c r="C5" s="58">
        <v>3</v>
      </c>
      <c r="D5" s="58">
        <v>4</v>
      </c>
      <c r="E5" s="58">
        <v>5</v>
      </c>
      <c r="F5" s="50">
        <v>6</v>
      </c>
      <c r="G5" s="58">
        <v>7</v>
      </c>
      <c r="H5" s="50">
        <v>8</v>
      </c>
      <c r="I5" s="50">
        <v>9</v>
      </c>
      <c r="J5" s="58">
        <v>10</v>
      </c>
    </row>
    <row r="6" spans="1:10" ht="42" customHeight="1">
      <c r="A6" s="25" t="s">
        <v>70</v>
      </c>
      <c r="B6" s="24"/>
      <c r="C6" s="24"/>
      <c r="D6" s="24"/>
      <c r="E6" s="59"/>
      <c r="F6" s="13"/>
      <c r="G6" s="59"/>
      <c r="H6" s="13"/>
      <c r="I6" s="13"/>
      <c r="J6" s="59"/>
    </row>
    <row r="7" spans="1:10" ht="42" customHeight="1">
      <c r="A7" s="35" t="s">
        <v>70</v>
      </c>
      <c r="B7" s="15"/>
      <c r="C7" s="15"/>
      <c r="D7" s="15"/>
      <c r="E7" s="25"/>
      <c r="F7" s="15"/>
      <c r="G7" s="25"/>
      <c r="H7" s="15"/>
      <c r="I7" s="15"/>
      <c r="J7" s="25"/>
    </row>
    <row r="8" spans="1:10" ht="42" customHeight="1">
      <c r="A8" s="179" t="s">
        <v>293</v>
      </c>
      <c r="B8" s="180" t="s">
        <v>304</v>
      </c>
      <c r="C8" s="15" t="s">
        <v>305</v>
      </c>
      <c r="D8" s="15" t="s">
        <v>306</v>
      </c>
      <c r="E8" s="25" t="s">
        <v>307</v>
      </c>
      <c r="F8" s="15" t="s">
        <v>308</v>
      </c>
      <c r="G8" s="25" t="s">
        <v>92</v>
      </c>
      <c r="H8" s="15" t="s">
        <v>309</v>
      </c>
      <c r="I8" s="15" t="s">
        <v>310</v>
      </c>
      <c r="J8" s="25" t="s">
        <v>311</v>
      </c>
    </row>
    <row r="9" spans="1:10" ht="42" customHeight="1">
      <c r="A9" s="179" t="s">
        <v>293</v>
      </c>
      <c r="B9" s="180" t="s">
        <v>304</v>
      </c>
      <c r="C9" s="15" t="s">
        <v>305</v>
      </c>
      <c r="D9" s="15" t="s">
        <v>312</v>
      </c>
      <c r="E9" s="25" t="s">
        <v>313</v>
      </c>
      <c r="F9" s="15" t="s">
        <v>308</v>
      </c>
      <c r="G9" s="25" t="s">
        <v>314</v>
      </c>
      <c r="H9" s="15" t="s">
        <v>315</v>
      </c>
      <c r="I9" s="15" t="s">
        <v>310</v>
      </c>
      <c r="J9" s="25" t="s">
        <v>316</v>
      </c>
    </row>
    <row r="10" spans="1:10" ht="42" customHeight="1">
      <c r="A10" s="179" t="s">
        <v>293</v>
      </c>
      <c r="B10" s="180" t="s">
        <v>304</v>
      </c>
      <c r="C10" s="15" t="s">
        <v>305</v>
      </c>
      <c r="D10" s="15" t="s">
        <v>317</v>
      </c>
      <c r="E10" s="25" t="s">
        <v>318</v>
      </c>
      <c r="F10" s="15" t="s">
        <v>319</v>
      </c>
      <c r="G10" s="25" t="s">
        <v>320</v>
      </c>
      <c r="H10" s="15" t="s">
        <v>321</v>
      </c>
      <c r="I10" s="15" t="s">
        <v>310</v>
      </c>
      <c r="J10" s="25" t="s">
        <v>322</v>
      </c>
    </row>
    <row r="11" spans="1:10" ht="42" customHeight="1">
      <c r="A11" s="179" t="s">
        <v>293</v>
      </c>
      <c r="B11" s="180" t="s">
        <v>304</v>
      </c>
      <c r="C11" s="15" t="s">
        <v>305</v>
      </c>
      <c r="D11" s="15" t="s">
        <v>323</v>
      </c>
      <c r="E11" s="25" t="s">
        <v>324</v>
      </c>
      <c r="F11" s="15" t="s">
        <v>325</v>
      </c>
      <c r="G11" s="25" t="s">
        <v>326</v>
      </c>
      <c r="H11" s="15" t="s">
        <v>327</v>
      </c>
      <c r="I11" s="15" t="s">
        <v>310</v>
      </c>
      <c r="J11" s="25" t="s">
        <v>328</v>
      </c>
    </row>
    <row r="12" spans="1:10" ht="42" customHeight="1">
      <c r="A12" s="179" t="s">
        <v>293</v>
      </c>
      <c r="B12" s="180" t="s">
        <v>304</v>
      </c>
      <c r="C12" s="15" t="s">
        <v>329</v>
      </c>
      <c r="D12" s="15" t="s">
        <v>330</v>
      </c>
      <c r="E12" s="25" t="s">
        <v>331</v>
      </c>
      <c r="F12" s="15" t="s">
        <v>308</v>
      </c>
      <c r="G12" s="25" t="s">
        <v>84</v>
      </c>
      <c r="H12" s="15" t="s">
        <v>315</v>
      </c>
      <c r="I12" s="15" t="s">
        <v>310</v>
      </c>
      <c r="J12" s="25" t="s">
        <v>332</v>
      </c>
    </row>
    <row r="13" spans="1:10" ht="42" customHeight="1">
      <c r="A13" s="179" t="s">
        <v>293</v>
      </c>
      <c r="B13" s="180" t="s">
        <v>304</v>
      </c>
      <c r="C13" s="15" t="s">
        <v>333</v>
      </c>
      <c r="D13" s="15" t="s">
        <v>334</v>
      </c>
      <c r="E13" s="25" t="s">
        <v>335</v>
      </c>
      <c r="F13" s="15" t="s">
        <v>308</v>
      </c>
      <c r="G13" s="25" t="s">
        <v>336</v>
      </c>
      <c r="H13" s="15" t="s">
        <v>315</v>
      </c>
      <c r="I13" s="15" t="s">
        <v>310</v>
      </c>
      <c r="J13" s="25" t="s">
        <v>337</v>
      </c>
    </row>
    <row r="14" spans="1:10" ht="42" customHeight="1">
      <c r="A14" s="179" t="s">
        <v>285</v>
      </c>
      <c r="B14" s="180" t="s">
        <v>427</v>
      </c>
      <c r="C14" s="15" t="s">
        <v>305</v>
      </c>
      <c r="D14" s="15" t="s">
        <v>306</v>
      </c>
      <c r="E14" s="25" t="s">
        <v>339</v>
      </c>
      <c r="F14" s="15" t="s">
        <v>319</v>
      </c>
      <c r="G14" s="25" t="s">
        <v>85</v>
      </c>
      <c r="H14" s="15" t="s">
        <v>340</v>
      </c>
      <c r="I14" s="15" t="s">
        <v>310</v>
      </c>
      <c r="J14" s="25" t="s">
        <v>341</v>
      </c>
    </row>
    <row r="15" spans="1:10" ht="42" customHeight="1">
      <c r="A15" s="179" t="s">
        <v>285</v>
      </c>
      <c r="B15" s="180" t="s">
        <v>338</v>
      </c>
      <c r="C15" s="15" t="s">
        <v>305</v>
      </c>
      <c r="D15" s="15" t="s">
        <v>306</v>
      </c>
      <c r="E15" s="25" t="s">
        <v>342</v>
      </c>
      <c r="F15" s="15" t="s">
        <v>308</v>
      </c>
      <c r="G15" s="25" t="s">
        <v>343</v>
      </c>
      <c r="H15" s="15" t="s">
        <v>344</v>
      </c>
      <c r="I15" s="15" t="s">
        <v>310</v>
      </c>
      <c r="J15" s="25" t="s">
        <v>345</v>
      </c>
    </row>
    <row r="16" spans="1:10" ht="42" customHeight="1">
      <c r="A16" s="179" t="s">
        <v>285</v>
      </c>
      <c r="B16" s="180" t="s">
        <v>338</v>
      </c>
      <c r="C16" s="15" t="s">
        <v>305</v>
      </c>
      <c r="D16" s="15" t="s">
        <v>312</v>
      </c>
      <c r="E16" s="25" t="s">
        <v>346</v>
      </c>
      <c r="F16" s="15" t="s">
        <v>319</v>
      </c>
      <c r="G16" s="25" t="s">
        <v>347</v>
      </c>
      <c r="H16" s="15" t="s">
        <v>315</v>
      </c>
      <c r="I16" s="15" t="s">
        <v>310</v>
      </c>
      <c r="J16" s="25" t="s">
        <v>348</v>
      </c>
    </row>
    <row r="17" spans="1:10" ht="42" customHeight="1">
      <c r="A17" s="179" t="s">
        <v>285</v>
      </c>
      <c r="B17" s="180" t="s">
        <v>338</v>
      </c>
      <c r="C17" s="15" t="s">
        <v>305</v>
      </c>
      <c r="D17" s="15" t="s">
        <v>317</v>
      </c>
      <c r="E17" s="25" t="s">
        <v>349</v>
      </c>
      <c r="F17" s="15" t="s">
        <v>319</v>
      </c>
      <c r="G17" s="25" t="s">
        <v>350</v>
      </c>
      <c r="H17" s="15" t="s">
        <v>321</v>
      </c>
      <c r="I17" s="15" t="s">
        <v>310</v>
      </c>
      <c r="J17" s="25" t="s">
        <v>351</v>
      </c>
    </row>
    <row r="18" spans="1:10" ht="42" customHeight="1">
      <c r="A18" s="179" t="s">
        <v>285</v>
      </c>
      <c r="B18" s="180" t="s">
        <v>338</v>
      </c>
      <c r="C18" s="15" t="s">
        <v>305</v>
      </c>
      <c r="D18" s="15" t="s">
        <v>323</v>
      </c>
      <c r="E18" s="25" t="s">
        <v>324</v>
      </c>
      <c r="F18" s="15" t="s">
        <v>325</v>
      </c>
      <c r="G18" s="25" t="s">
        <v>352</v>
      </c>
      <c r="H18" s="15" t="s">
        <v>327</v>
      </c>
      <c r="I18" s="15" t="s">
        <v>310</v>
      </c>
      <c r="J18" s="25" t="s">
        <v>353</v>
      </c>
    </row>
    <row r="19" spans="1:10" ht="42" customHeight="1">
      <c r="A19" s="179" t="s">
        <v>285</v>
      </c>
      <c r="B19" s="180" t="s">
        <v>338</v>
      </c>
      <c r="C19" s="15" t="s">
        <v>329</v>
      </c>
      <c r="D19" s="15" t="s">
        <v>330</v>
      </c>
      <c r="E19" s="25" t="s">
        <v>354</v>
      </c>
      <c r="F19" s="15" t="s">
        <v>319</v>
      </c>
      <c r="G19" s="25" t="s">
        <v>355</v>
      </c>
      <c r="H19" s="15" t="s">
        <v>356</v>
      </c>
      <c r="I19" s="15" t="s">
        <v>357</v>
      </c>
      <c r="J19" s="25" t="s">
        <v>358</v>
      </c>
    </row>
    <row r="20" spans="1:10" ht="42" customHeight="1">
      <c r="A20" s="179" t="s">
        <v>285</v>
      </c>
      <c r="B20" s="180" t="s">
        <v>338</v>
      </c>
      <c r="C20" s="15" t="s">
        <v>333</v>
      </c>
      <c r="D20" s="15" t="s">
        <v>334</v>
      </c>
      <c r="E20" s="25" t="s">
        <v>359</v>
      </c>
      <c r="F20" s="15" t="s">
        <v>308</v>
      </c>
      <c r="G20" s="25" t="s">
        <v>336</v>
      </c>
      <c r="H20" s="15" t="s">
        <v>315</v>
      </c>
      <c r="I20" s="15" t="s">
        <v>310</v>
      </c>
      <c r="J20" s="25" t="s">
        <v>360</v>
      </c>
    </row>
    <row r="21" spans="1:10" ht="42" customHeight="1">
      <c r="A21" s="179" t="s">
        <v>291</v>
      </c>
      <c r="B21" s="180" t="s">
        <v>426</v>
      </c>
      <c r="C21" s="15" t="s">
        <v>305</v>
      </c>
      <c r="D21" s="15" t="s">
        <v>306</v>
      </c>
      <c r="E21" s="25" t="s">
        <v>362</v>
      </c>
      <c r="F21" s="15" t="s">
        <v>308</v>
      </c>
      <c r="G21" s="25" t="s">
        <v>84</v>
      </c>
      <c r="H21" s="15" t="s">
        <v>340</v>
      </c>
      <c r="I21" s="15" t="s">
        <v>310</v>
      </c>
      <c r="J21" s="25" t="s">
        <v>363</v>
      </c>
    </row>
    <row r="22" spans="1:10" ht="42" customHeight="1">
      <c r="A22" s="179" t="s">
        <v>291</v>
      </c>
      <c r="B22" s="180" t="s">
        <v>361</v>
      </c>
      <c r="C22" s="15" t="s">
        <v>305</v>
      </c>
      <c r="D22" s="15" t="s">
        <v>312</v>
      </c>
      <c r="E22" s="25" t="s">
        <v>364</v>
      </c>
      <c r="F22" s="15" t="s">
        <v>308</v>
      </c>
      <c r="G22" s="25" t="s">
        <v>365</v>
      </c>
      <c r="H22" s="15" t="s">
        <v>315</v>
      </c>
      <c r="I22" s="15" t="s">
        <v>310</v>
      </c>
      <c r="J22" s="25" t="s">
        <v>366</v>
      </c>
    </row>
    <row r="23" spans="1:10" ht="42" customHeight="1">
      <c r="A23" s="179" t="s">
        <v>291</v>
      </c>
      <c r="B23" s="180" t="s">
        <v>361</v>
      </c>
      <c r="C23" s="15" t="s">
        <v>305</v>
      </c>
      <c r="D23" s="15" t="s">
        <v>312</v>
      </c>
      <c r="E23" s="25" t="s">
        <v>367</v>
      </c>
      <c r="F23" s="15" t="s">
        <v>308</v>
      </c>
      <c r="G23" s="25" t="s">
        <v>314</v>
      </c>
      <c r="H23" s="15" t="s">
        <v>315</v>
      </c>
      <c r="I23" s="15" t="s">
        <v>310</v>
      </c>
      <c r="J23" s="25" t="s">
        <v>368</v>
      </c>
    </row>
    <row r="24" spans="1:10" ht="42" customHeight="1">
      <c r="A24" s="179" t="s">
        <v>291</v>
      </c>
      <c r="B24" s="180" t="s">
        <v>361</v>
      </c>
      <c r="C24" s="15" t="s">
        <v>305</v>
      </c>
      <c r="D24" s="15" t="s">
        <v>317</v>
      </c>
      <c r="E24" s="25" t="s">
        <v>349</v>
      </c>
      <c r="F24" s="15" t="s">
        <v>319</v>
      </c>
      <c r="G24" s="25" t="s">
        <v>320</v>
      </c>
      <c r="H24" s="15" t="s">
        <v>321</v>
      </c>
      <c r="I24" s="15" t="s">
        <v>310</v>
      </c>
      <c r="J24" s="25" t="s">
        <v>369</v>
      </c>
    </row>
    <row r="25" spans="1:10" ht="42" customHeight="1">
      <c r="A25" s="179" t="s">
        <v>291</v>
      </c>
      <c r="B25" s="180" t="s">
        <v>361</v>
      </c>
      <c r="C25" s="15" t="s">
        <v>329</v>
      </c>
      <c r="D25" s="15" t="s">
        <v>330</v>
      </c>
      <c r="E25" s="25" t="s">
        <v>370</v>
      </c>
      <c r="F25" s="15" t="s">
        <v>319</v>
      </c>
      <c r="G25" s="25" t="s">
        <v>355</v>
      </c>
      <c r="H25" s="15" t="s">
        <v>356</v>
      </c>
      <c r="I25" s="15" t="s">
        <v>357</v>
      </c>
      <c r="J25" s="25" t="s">
        <v>371</v>
      </c>
    </row>
    <row r="26" spans="1:10" ht="42" customHeight="1">
      <c r="A26" s="179" t="s">
        <v>291</v>
      </c>
      <c r="B26" s="180" t="s">
        <v>361</v>
      </c>
      <c r="C26" s="15" t="s">
        <v>333</v>
      </c>
      <c r="D26" s="15" t="s">
        <v>334</v>
      </c>
      <c r="E26" s="25" t="s">
        <v>359</v>
      </c>
      <c r="F26" s="15" t="s">
        <v>308</v>
      </c>
      <c r="G26" s="25" t="s">
        <v>336</v>
      </c>
      <c r="H26" s="15" t="s">
        <v>315</v>
      </c>
      <c r="I26" s="15" t="s">
        <v>310</v>
      </c>
      <c r="J26" s="25" t="s">
        <v>372</v>
      </c>
    </row>
  </sheetData>
  <mergeCells count="8">
    <mergeCell ref="A21:A26"/>
    <mergeCell ref="B21:B26"/>
    <mergeCell ref="A2:J2"/>
    <mergeCell ref="A3:H3"/>
    <mergeCell ref="A8:A13"/>
    <mergeCell ref="B8:B13"/>
    <mergeCell ref="A14:A20"/>
    <mergeCell ref="B14:B20"/>
  </mergeCells>
  <phoneticPr fontId="1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'区对下转移支付绩效目标表09-2'!Print_Titles</vt:lpstr>
      <vt:lpstr>'区对下转移支付预算表09-1'!Print_Titles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2025-03-12T01:55:25Z</dcterms:modified>
</cp:coreProperties>
</file>