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shibingfen\Desktop\2025年预算公开五华区科协\"/>
    </mc:Choice>
  </mc:AlternateContent>
  <xr:revisionPtr revIDLastSave="0" documentId="13_ncr:1_{E64C943F-A24D-458D-AB38-18EFA615E33C}" xr6:coauthVersionLast="47" xr6:coauthVersionMax="47" xr10:uidLastSave="{00000000-0000-0000-0000-000000000000}"/>
  <bookViews>
    <workbookView xWindow="-103" yWindow="-103" windowWidth="22149" windowHeight="13200" tabRatio="894" firstSheet="4" activeTab="8" xr2:uid="{00000000-000D-0000-FFFF-FFFF000000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'区对下转移支付绩效目标表09-2'!$A:$A,'区对下转移支付绩效目标表09-2'!$1:$1</definedName>
    <definedName name="_xlnm.Print_Titles" localSheetId="12">'区对下转移支付预算表09-1'!$A:$A,'区对下转移支付预算表09-1'!$1:$1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7" l="1"/>
  <c r="A4" i="16"/>
  <c r="A4" i="15"/>
  <c r="A4" i="14"/>
  <c r="A3" i="14"/>
  <c r="A4" i="13"/>
  <c r="A4" i="12"/>
  <c r="A4" i="11"/>
  <c r="A3" i="10"/>
  <c r="A4" i="10"/>
  <c r="A4" i="9"/>
  <c r="A4" i="8"/>
  <c r="A4" i="7"/>
  <c r="A4" i="6"/>
  <c r="A4" i="5"/>
  <c r="A4" i="4"/>
  <c r="A4" i="3"/>
  <c r="A4" i="2"/>
  <c r="A4" i="1"/>
  <c r="G6" i="17"/>
  <c r="F6" i="17"/>
  <c r="E6" i="17"/>
  <c r="A3" i="17"/>
  <c r="A3" i="16"/>
  <c r="A3" i="15"/>
  <c r="A3" i="13"/>
  <c r="A3" i="12"/>
  <c r="A3" i="11"/>
  <c r="A3" i="9"/>
  <c r="A3" i="8"/>
  <c r="A3" i="7"/>
  <c r="A3" i="6"/>
  <c r="A3" i="5"/>
  <c r="A3" i="4"/>
  <c r="A3" i="3"/>
  <c r="A3" i="2"/>
  <c r="A3" i="1"/>
</calcChain>
</file>

<file path=xl/sharedStrings.xml><?xml version="1.0" encoding="utf-8"?>
<sst xmlns="http://schemas.openxmlformats.org/spreadsheetml/2006/main" count="878" uniqueCount="378">
  <si>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</si>
  <si>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</si>
  <si>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</si>
  <si>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</si>
  <si>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</si>
  <si>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</si>
  <si>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</si>
  <si>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</si>
  <si>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</si>
  <si>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</si>
  <si>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</si>
  <si>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</si>
  <si>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</si>
  <si>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</si>
  <si>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</si>
  <si>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</si>
  <si>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</si>
  <si>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</si>
  <si>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</si>
  <si>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</si>
  <si>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</si>
  <si>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</si>
  <si>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</si>
  <si>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</si>
  <si>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</si>
  <si>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</si>
  <si>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</si>
  <si>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</si>
  <si>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</si>
  <si>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</si>
  <si>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</si>
  <si>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</si>
  <si>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</si>
  <si>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</si>
  <si>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</si>
  <si>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</si>
  <si>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</si>
  <si>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</si>
  <si>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</si>
  <si>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</si>
  <si>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</si>
  <si>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</si>
  <si>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</si>
  <si>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</si>
  <si>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</si>
  <si>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</si>
  <si>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</si>
  <si>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</si>
  <si>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</si>
  <si>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</si>
  <si>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</si>
  <si>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</si>
  <si>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</si>
  <si>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</si>
  <si>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</si>
  <si>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</si>
  <si>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</si>
  <si>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</si>
  <si>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</si>
  <si>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</si>
  <si>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</si>
  <si>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</si>
  <si>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</si>
  <si>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</si>
  <si>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</si>
  <si>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</si>
  <si>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</si>
  <si>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</si>
  <si>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</si>
  <si>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</si>
  <si>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</si>
  <si>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</si>
  <si>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</si>
  <si>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</si>
  <si>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</si>
  <si>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</si>
  <si>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</si>
  <si>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</si>
  <si>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</si>
  <si>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</si>
  <si>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</si>
  <si>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</si>
  <si>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</si>
  <si>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</si>
  <si>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</si>
  <si>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</si>
  <si>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</si>
  <si>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</si>
  <si>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</si>
  <si>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</si>
  <si>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</si>
  <si>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</si>
  <si>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</si>
  <si>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</si>
  <si>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</si>
  <si>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</si>
  <si>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</si>
  <si>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</si>
  <si>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</si>
  <si>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</si>
  <si>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</si>
  <si>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</si>
  <si>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</si>
  <si>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</si>
  <si>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</si>
  <si>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</si>
  <si>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</si>
  <si>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</si>
  <si>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</si>
  <si>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</si>
  <si>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</si>
  <si>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</si>
  <si>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</si>
  <si>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</si>
  <si>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</si>
  <si>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</si>
  <si>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</si>
  <si>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</si>
  <si>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</si>
  <si>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</si>
  <si>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</si>
  <si>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</si>
  <si>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</si>
  <si>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</si>
  <si>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</si>
  <si>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</si>
  <si>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</si>
  <si>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</si>
  <si>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</si>
  <si>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</si>
  <si>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</si>
  <si>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</si>
  <si>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</si>
  <si>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</si>
  <si>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</si>
  <si>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</si>
  <si>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</si>
  <si>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</si>
  <si>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</si>
  <si>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</si>
  <si>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</si>
  <si>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</si>
  <si>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</si>
  <si>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</si>
  <si>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</si>
  <si>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</si>
  <si>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</si>
  <si>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</si>
  <si>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</si>
  <si>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</si>
  <si>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</si>
  <si>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</si>
  <si>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</si>
  <si>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</si>
  <si>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</si>
  <si>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</si>
  <si>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</si>
  <si>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</si>
  <si>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</si>
  <si>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</si>
  <si>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预算05-1表</t>
  </si>
  <si>
    <t>项目分类</t>
  </si>
  <si>
    <t>项目单位</t>
  </si>
  <si>
    <t>经济科目编码</t>
  </si>
  <si>
    <t>经济科目名称</t>
  </si>
  <si>
    <t>本年拨款</t>
  </si>
  <si>
    <t>其中：本次下达</t>
  </si>
  <si>
    <t>预算05-2表</t>
  </si>
  <si>
    <t>项目年度绩效目标</t>
  </si>
  <si>
    <t>一级指标</t>
  </si>
  <si>
    <t>二级指标</t>
  </si>
  <si>
    <t>三级指标</t>
  </si>
  <si>
    <t>指标性质</t>
  </si>
  <si>
    <t>指标值</t>
  </si>
  <si>
    <t>度量单位</t>
  </si>
  <si>
    <t>指标属性</t>
  </si>
  <si>
    <t>指标内容</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</si>
  <si>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</si>
  <si>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</si>
  <si>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</si>
  <si>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</si>
  <si>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</si>
  <si>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</si>
  <si>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</si>
  <si>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</si>
  <si>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</si>
  <si>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</si>
  <si>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</si>
  <si>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</si>
  <si>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</si>
  <si>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</si>
  <si>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</si>
  <si>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</si>
  <si>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</si>
  <si>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</si>
  <si>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</si>
  <si>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</si>
  <si>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</si>
  <si>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</si>
  <si>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</si>
  <si>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</si>
  <si>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</si>
  <si>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</si>
  <si>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</si>
  <si>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</si>
  <si>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</si>
  <si>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</si>
  <si>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</si>
  <si>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</si>
  <si>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</si>
  <si>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</si>
  <si>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</si>
  <si>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</si>
  <si>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</si>
  <si>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</si>
  <si>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</si>
  <si>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
  </si>
  <si>
    <t>昆明市五华区科学技术协会</t>
  </si>
  <si>
    <t>科学技术支出</t>
  </si>
  <si>
    <t>科学技术普及</t>
  </si>
  <si>
    <t>机构运行</t>
  </si>
  <si>
    <t>科普活动</t>
  </si>
  <si>
    <t>社会保障和就业支出</t>
  </si>
  <si>
    <t>行政事业单位养老支出</t>
  </si>
  <si>
    <t>行政单位离退休</t>
  </si>
  <si>
    <t>机关事业单位基本养老保险缴费支出</t>
  </si>
  <si>
    <t>卫生健康支出</t>
  </si>
  <si>
    <t>行政事业单位医疗</t>
  </si>
  <si>
    <t>行政单位医疗</t>
  </si>
  <si>
    <t>公务员医疗补助</t>
  </si>
  <si>
    <t>其他行政事业单位医疗支出</t>
  </si>
  <si>
    <t>住房保障支出</t>
  </si>
  <si>
    <t>住房改革支出</t>
  </si>
  <si>
    <t>住房公积金</t>
  </si>
  <si>
    <t>2060701</t>
  </si>
  <si>
    <t>2060702</t>
  </si>
  <si>
    <t>2080501</t>
  </si>
  <si>
    <t>2080505</t>
  </si>
  <si>
    <t>2101101</t>
  </si>
  <si>
    <t>2101103</t>
  </si>
  <si>
    <t>2101199</t>
  </si>
  <si>
    <t>2210201</t>
  </si>
  <si>
    <t>备注：昆明市五华区科学技术协会2025年无一般公共预算“三公”经费支出预算，此表为空。</t>
    <phoneticPr fontId="16" type="noConversion"/>
  </si>
  <si>
    <t>昆明市五华区科学技术协会</t>
    <phoneticPr fontId="16" type="noConversion"/>
  </si>
  <si>
    <t>530102210000000004423</t>
  </si>
  <si>
    <t>530102210000000004425</t>
  </si>
  <si>
    <t>530102210000000004426</t>
  </si>
  <si>
    <t>530102210000000004429</t>
  </si>
  <si>
    <t>530102210000000004430</t>
  </si>
  <si>
    <t>530102210000000004433</t>
  </si>
  <si>
    <t>530102231100001233486</t>
  </si>
  <si>
    <t>530102231100001419549</t>
  </si>
  <si>
    <t>530102231100001533226</t>
  </si>
  <si>
    <t>行政人员工资支出</t>
  </si>
  <si>
    <t>社会保障缴费</t>
  </si>
  <si>
    <t>公务交通补贴</t>
  </si>
  <si>
    <t>工会经费</t>
  </si>
  <si>
    <t>一般公用经费</t>
  </si>
  <si>
    <t>离退休人员支出</t>
  </si>
  <si>
    <t>行政人员绩效奖励</t>
  </si>
  <si>
    <t>离退休及特殊人员福利费</t>
  </si>
  <si>
    <t>基本工资</t>
  </si>
  <si>
    <t>津贴补贴</t>
  </si>
  <si>
    <t>奖金</t>
  </si>
  <si>
    <t>机关事业单位基本养老保险缴费</t>
  </si>
  <si>
    <t>职工基本医疗保险缴费</t>
  </si>
  <si>
    <t>公务员医疗补助缴费</t>
  </si>
  <si>
    <t>其他社会保障缴费</t>
  </si>
  <si>
    <t>其他交通费用</t>
  </si>
  <si>
    <t>办公费</t>
  </si>
  <si>
    <t>水费</t>
  </si>
  <si>
    <t>邮电费</t>
  </si>
  <si>
    <t>差旅费</t>
  </si>
  <si>
    <t>维修（护）费</t>
  </si>
  <si>
    <t>培训费</t>
  </si>
  <si>
    <t>福利费</t>
  </si>
  <si>
    <t>其他商品和服务支出</t>
  </si>
  <si>
    <t>生活补助</t>
  </si>
  <si>
    <t>其他公用支出</t>
  </si>
  <si>
    <t>专项业务类</t>
  </si>
  <si>
    <t>530102251100003868061</t>
  </si>
  <si>
    <t>530102221100000579134</t>
  </si>
  <si>
    <t>党建经费</t>
  </si>
  <si>
    <t>30299</t>
  </si>
  <si>
    <t>科普工作经费</t>
  </si>
  <si>
    <t>30227</t>
  </si>
  <si>
    <t>委托业务费</t>
  </si>
  <si>
    <t xml:space="preserve">1.广泛开展科普宣传服务活动。不断完善科普宣传站点、科普宣传栏、科普队伍、科普组织的建设；加强科普视窗精准推送，使科普走进基层贴近群众；加强科普队伍学习交流培训；加大科普示范创建力度；利用全国科普日、“三下乡”、“科技活动周”等重大科普活动，扩大科普知识宣传服务传播覆盖范围。
2.围绕《公民科学素质行动规划纲要（2021-2035年）》，面对五类重点人群，认真落实组织实施，开展“科教进社区、农村、学校、企业、机关”等系列科普活动，加强宣传教育培训，提升公民科学素质水平。
3.提升品牌科普活动影响力。精心组织策划五华区2025年“全国科普日”主场活动，围绕活动主题，贴近生活走进基层，做好基层科协科普联合行动，不断扩大影响力、覆盖率。
4.打造一批基层特色科普项目品牌。支持一批优秀的基层科普活动、科普宣传、科普教育场馆等特色项目，推进五华区科普场所、科普活动、特色品牌的建设。
</t>
  </si>
  <si>
    <t>产出指标</t>
  </si>
  <si>
    <t>数量指标</t>
  </si>
  <si>
    <t>科普宣传</t>
  </si>
  <si>
    <t>=</t>
  </si>
  <si>
    <t>1000</t>
  </si>
  <si>
    <t>条</t>
  </si>
  <si>
    <t>定量指标</t>
  </si>
  <si>
    <t>反映单位微信、微博、科普宣传站点等媒体宣传信息发布数</t>
  </si>
  <si>
    <t>科普活动举办</t>
  </si>
  <si>
    <t>次</t>
  </si>
  <si>
    <t>反映科普活动举办次数</t>
  </si>
  <si>
    <t>培训参与人数</t>
  </si>
  <si>
    <t>700</t>
  </si>
  <si>
    <t>人</t>
  </si>
  <si>
    <t>反映农函大招生培训参与人数</t>
  </si>
  <si>
    <t>青少年科普活动</t>
  </si>
  <si>
    <t>&gt;=</t>
  </si>
  <si>
    <t>反映青少年科普实践以及科技创新及科技助力心理健康活动举办次数</t>
  </si>
  <si>
    <t>教育宣传活动</t>
  </si>
  <si>
    <t>反映公民素质教育活动开展次数</t>
  </si>
  <si>
    <t>特色品牌社区数量</t>
  </si>
  <si>
    <t>个</t>
  </si>
  <si>
    <t>定性指标</t>
  </si>
  <si>
    <t>反映特色品牌社区数量</t>
  </si>
  <si>
    <t>宣传资料</t>
  </si>
  <si>
    <t>2000</t>
  </si>
  <si>
    <t>份</t>
  </si>
  <si>
    <t>反映宣传资料数量</t>
  </si>
  <si>
    <t>质量指标</t>
  </si>
  <si>
    <t>培训合格率</t>
  </si>
  <si>
    <t>100</t>
  </si>
  <si>
    <t>%</t>
  </si>
  <si>
    <t>反映农涵大培训通过情况</t>
  </si>
  <si>
    <t>活动宣传覆盖率</t>
  </si>
  <si>
    <t>85</t>
  </si>
  <si>
    <t>反映科普活动宣传覆盖率</t>
  </si>
  <si>
    <t>时效指标</t>
  </si>
  <si>
    <t>培训开展及时率</t>
  </si>
  <si>
    <t>反映培训开展及时率</t>
  </si>
  <si>
    <t>活动宣传及时率</t>
  </si>
  <si>
    <t>反映科普活动宣传及时率</t>
  </si>
  <si>
    <t>成本指标</t>
  </si>
  <si>
    <t>经济成本指标</t>
  </si>
  <si>
    <t>&lt;=</t>
  </si>
  <si>
    <t>282.96</t>
  </si>
  <si>
    <t>万元</t>
  </si>
  <si>
    <t>反映科普工作经费是否超出预算标准</t>
  </si>
  <si>
    <t>效益指标</t>
  </si>
  <si>
    <t>社会效益</t>
  </si>
  <si>
    <t>科学素质</t>
  </si>
  <si>
    <t>有效提升</t>
  </si>
  <si>
    <t>是/否</t>
  </si>
  <si>
    <t>反映科普宣传工作开展对有全民科学素质提升情况</t>
  </si>
  <si>
    <t>群众科学热情</t>
  </si>
  <si>
    <t>激发</t>
  </si>
  <si>
    <t>反映项目实施后对激发和调动广大群众学科学、爱科学、用科学的热情的效果情况</t>
  </si>
  <si>
    <t>可持续影响</t>
  </si>
  <si>
    <t>促进科技示范</t>
  </si>
  <si>
    <t>可持续发展</t>
  </si>
  <si>
    <t>反映项目实施后能否达到促进科技示范正常开展</t>
  </si>
  <si>
    <t>满意度指标</t>
  </si>
  <si>
    <t>服务对象满意度</t>
  </si>
  <si>
    <t>90</t>
  </si>
  <si>
    <t>反映服务对象满意度</t>
  </si>
  <si>
    <t>2025年党建经费</t>
  </si>
  <si>
    <t>经费保障人数</t>
  </si>
  <si>
    <t>反映公用经费保障部门（单位）正常运转的在职人数情况。</t>
  </si>
  <si>
    <t>10000</t>
  </si>
  <si>
    <t>元</t>
  </si>
  <si>
    <t>反映项目成本</t>
  </si>
  <si>
    <t>部门运转</t>
  </si>
  <si>
    <t>正常运转</t>
  </si>
  <si>
    <t>反映部门（单位）正常运转情况。</t>
  </si>
  <si>
    <t>单位人员满意度</t>
  </si>
  <si>
    <t>反映社会公众对部门（单位）履职情况的满意程度。</t>
  </si>
  <si>
    <t>备注：昆明市五华区科学技术协会2025年无政府性基金预算支出预算，此表为空</t>
    <phoneticPr fontId="16" type="noConversion"/>
  </si>
  <si>
    <t>A4复印纸采购</t>
  </si>
  <si>
    <t>复印纸</t>
  </si>
  <si>
    <t>批</t>
    <phoneticPr fontId="16" type="noConversion"/>
  </si>
  <si>
    <t>法律服务</t>
  </si>
  <si>
    <t>B0101 法律顾问服务</t>
  </si>
  <si>
    <t>B 政府履职辅助性服务</t>
  </si>
  <si>
    <t>2025年法律服务</t>
  </si>
  <si>
    <t>备注：昆明市五华区科学技术协会2025年无区对下转移支付预算，此表为空</t>
    <phoneticPr fontId="16" type="noConversion"/>
  </si>
  <si>
    <t>备注：昆明市五华区科学技术协会2025年无区对下转移支付绩效，此表为空</t>
    <phoneticPr fontId="16" type="noConversion"/>
  </si>
  <si>
    <t>备注：昆明市五华区科学技术协会2025年无新增资产配置预算，此表为空</t>
    <phoneticPr fontId="16" type="noConversion"/>
  </si>
  <si>
    <t>备注：昆明市五华区科学技术协会2025年无上级转移支付补助项目支出预算，此表为空</t>
    <phoneticPr fontId="16" type="noConversion"/>
  </si>
  <si>
    <t>216 其他公用支出</t>
  </si>
  <si>
    <t>本级</t>
  </si>
  <si>
    <t>311 专项业务类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</si>
</sst>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0;\-#,##0;;@"/>
    <numFmt numFmtId="178" formatCode="yyyy\-mm\-dd\ hh:mm:ss"/>
    <numFmt numFmtId="179" formatCode="hh:mm:ss"/>
    <numFmt numFmtId="180" formatCode="#,##0.00;\-#,##0.00;;@"/>
  </numFmts>
  <fonts count="18">
    <font>
      <sz val="11"/>
      <color theme="1"/>
      <name val="宋体"/>
      <charset val="134"/>
      <scheme val="minor"/>
    </font>
    <font>
      <sz val="10"/>
      <color rgb="FF000000"/>
      <name val="宋体"/>
      <family val="3"/>
      <charset val="134"/>
    </font>
    <font>
      <sz val="9"/>
      <color rgb="FF000000"/>
      <name val="宋体"/>
      <family val="3"/>
      <charset val="134"/>
    </font>
    <font>
      <b/>
      <sz val="23"/>
      <color rgb="FF000000"/>
      <name val="宋体"/>
      <family val="3"/>
      <charset val="134"/>
    </font>
    <font>
      <sz val="11"/>
      <color rgb="FF000000"/>
      <name val="宋体"/>
      <family val="3"/>
      <charset val="134"/>
    </font>
    <font>
      <sz val="9"/>
      <color theme="1"/>
      <name val="宋体"/>
      <family val="3"/>
      <charset val="134"/>
    </font>
    <font>
      <sz val="10"/>
      <color rgb="FF000000"/>
      <name val="Arial"/>
      <family val="2"/>
    </font>
    <font>
      <b/>
      <sz val="23.95"/>
      <color rgb="FF000000"/>
      <name val="宋体"/>
      <family val="3"/>
      <charset val="134"/>
    </font>
    <font>
      <b/>
      <sz val="22"/>
      <color rgb="FF000000"/>
      <name val="宋体"/>
      <family val="3"/>
      <charset val="134"/>
    </font>
    <font>
      <sz val="10"/>
      <color rgb="FFFFFFFF"/>
      <name val="宋体"/>
      <family val="3"/>
      <charset val="134"/>
    </font>
    <font>
      <b/>
      <sz val="21"/>
      <color rgb="FF000000"/>
      <name val="宋体"/>
      <family val="3"/>
      <charset val="134"/>
    </font>
    <font>
      <b/>
      <sz val="18"/>
      <color rgb="FF000000"/>
      <name val="宋体"/>
      <family val="3"/>
      <charset val="134"/>
    </font>
    <font>
      <sz val="9.75"/>
      <color rgb="FF000000"/>
      <name val="SimSun"/>
      <charset val="134"/>
    </font>
    <font>
      <b/>
      <sz val="9"/>
      <color rgb="FF000000"/>
      <name val="宋体"/>
      <family val="3"/>
      <charset val="134"/>
    </font>
    <font>
      <b/>
      <sz val="9"/>
      <color theme="1"/>
      <name val="宋体"/>
      <family val="3"/>
      <charset val="134"/>
    </font>
    <font>
      <sz val="9"/>
      <name val="宋体"/>
      <family val="3"/>
      <charset val="134"/>
    </font>
    <font>
      <sz val="9"/>
      <name val="宋体"/>
      <family val="3"/>
      <charset val="134"/>
      <scheme val="minor"/>
    </font>
    <font>
      <sz val="11"/>
      <color theme="1"/>
      <name val="宋体"/>
      <family val="3"/>
      <charset val="134"/>
      <scheme val="minor"/>
    </font>
  </fonts>
  <fills count="4">
    <fill>
      <patternFill patternType="none"/>
    </fill>
    <fill>
      <patternFill patternType="gray125"/>
    </fill>
    <fill>
      <patternFill patternType="solid">
        <fgColor rgb="FFFFFFFF"/>
        <bgColor indexed="64"/>
      </patternFill>
    </fill>
    <fill>
      <patternFill patternType="solid">
        <fgColor rgb="FFFFFFFF"/>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9">
    <xf numFmtId="0" fontId="0" fillId="0" borderId="0"/>
    <xf numFmtId="178" fontId="15" fillId="0" borderId="7">
      <alignment horizontal="right" vertical="center"/>
    </xf>
    <xf numFmtId="176" fontId="15" fillId="0" borderId="7">
      <alignment horizontal="right" vertical="center"/>
    </xf>
    <xf numFmtId="10" fontId="15" fillId="0" borderId="7">
      <alignment horizontal="right" vertical="center"/>
    </xf>
    <xf numFmtId="180" fontId="15" fillId="0" borderId="7">
      <alignment horizontal="right" vertical="center"/>
    </xf>
    <xf numFmtId="49" fontId="15" fillId="0" borderId="7">
      <alignment horizontal="left" vertical="center" wrapText="1"/>
    </xf>
    <xf numFmtId="180" fontId="15" fillId="0" borderId="7">
      <alignment horizontal="right" vertical="center"/>
    </xf>
    <xf numFmtId="179" fontId="15" fillId="0" borderId="7">
      <alignment horizontal="right" vertical="center"/>
    </xf>
    <xf numFmtId="177" fontId="15" fillId="0" borderId="7">
      <alignment horizontal="right" vertical="center"/>
    </xf>
  </cellStyleXfs>
  <cellXfs count="221">
    <xf numFmtId="0" fontId="0" fillId="0" borderId="0" xfId="0"/>
    <xf numFmtId="0" fontId="0" fillId="0" borderId="0" xfId="0" applyAlignment="1">
      <alignment horizontal="center" vertical="center"/>
    </xf>
    <xf numFmtId="49" fontId="1" fillId="0" borderId="0" xfId="0" applyNumberFormat="1" applyFont="1"/>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7" xfId="0" applyFont="1" applyBorder="1" applyAlignment="1" applyProtection="1">
      <alignment horizontal="center" vertical="center"/>
      <protection locked="0"/>
    </xf>
    <xf numFmtId="4" fontId="5" fillId="0" borderId="7" xfId="6" applyNumberFormat="1" applyFont="1">
      <alignment horizontal="right" vertical="center"/>
    </xf>
    <xf numFmtId="0" fontId="6" fillId="0" borderId="0" xfId="0" applyFont="1" applyProtection="1">
      <protection locked="0"/>
    </xf>
    <xf numFmtId="0" fontId="6" fillId="0" borderId="0" xfId="0" applyFont="1"/>
    <xf numFmtId="0" fontId="1" fillId="2" borderId="0" xfId="0" applyFont="1" applyFill="1" applyAlignment="1" applyProtection="1">
      <alignment horizontal="right" vertical="center" wrapText="1"/>
      <protection locked="0"/>
    </xf>
    <xf numFmtId="0" fontId="1" fillId="2" borderId="7" xfId="0" applyFont="1" applyFill="1" applyBorder="1" applyAlignment="1" applyProtection="1">
      <alignment horizontal="center" vertical="center"/>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2" borderId="0" xfId="0" applyFont="1" applyFill="1" applyAlignment="1" applyProtection="1">
      <alignment horizontal="right" vertical="center" wrapText="1"/>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4" fillId="0" borderId="0" xfId="0" applyFont="1" applyAlignment="1">
      <alignment wrapText="1"/>
    </xf>
    <xf numFmtId="0" fontId="4" fillId="0" borderId="4"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80" fontId="5" fillId="0" borderId="7" xfId="0" applyNumberFormat="1" applyFont="1" applyBorder="1" applyAlignment="1">
      <alignment horizontal="right" vertical="center"/>
    </xf>
    <xf numFmtId="0" fontId="1" fillId="0" borderId="0" xfId="0" applyFont="1" applyAlignment="1">
      <alignment wrapText="1"/>
    </xf>
    <xf numFmtId="0" fontId="1" fillId="0" borderId="0" xfId="0" applyFont="1" applyProtection="1">
      <protection locked="0"/>
    </xf>
    <xf numFmtId="0" fontId="4" fillId="0" borderId="0" xfId="0" applyFont="1" applyProtection="1">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0" xfId="0" applyFont="1" applyAlignment="1" applyProtection="1">
      <alignment vertical="top" wrapText="1"/>
      <protection locked="0"/>
    </xf>
    <xf numFmtId="0" fontId="4" fillId="0" borderId="11" xfId="0" applyFont="1" applyBorder="1" applyAlignment="1" applyProtection="1">
      <alignment horizontal="center" vertical="center" wrapText="1"/>
      <protection locked="0"/>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177" fontId="5" fillId="0" borderId="7" xfId="8" applyFont="1" applyAlignment="1">
      <alignment horizontal="center" vertical="center"/>
    </xf>
    <xf numFmtId="177"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7" xfId="0" applyFont="1" applyBorder="1" applyAlignment="1">
      <alignment horizontal="center" vertical="center" wrapText="1"/>
    </xf>
    <xf numFmtId="0" fontId="1" fillId="0" borderId="0" xfId="0" applyFont="1" applyAlignment="1">
      <alignment vertical="top"/>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2" fillId="0" borderId="7" xfId="0" applyFont="1" applyBorder="1" applyAlignment="1">
      <alignment horizontal="left" vertical="center"/>
    </xf>
    <xf numFmtId="0" fontId="2" fillId="0" borderId="0" xfId="0" applyFont="1" applyAlignment="1">
      <alignment horizontal="right" vertical="center" wrapText="1"/>
    </xf>
    <xf numFmtId="49" fontId="4" fillId="0" borderId="7" xfId="0" applyNumberFormat="1" applyFont="1" applyBorder="1" applyAlignment="1">
      <alignment horizontal="center" vertical="center"/>
    </xf>
    <xf numFmtId="0" fontId="12" fillId="0" borderId="7" xfId="0" applyFont="1" applyBorder="1" applyAlignment="1" applyProtection="1">
      <alignment horizontal="center" vertical="center"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80" fontId="14" fillId="0" borderId="7" xfId="0" applyNumberFormat="1" applyFont="1" applyBorder="1" applyAlignment="1">
      <alignment horizontal="right" vertical="center"/>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1" fillId="0" borderId="11" xfId="0" applyFont="1" applyBorder="1" applyAlignment="1" applyProtection="1">
      <alignment horizontal="center" vertical="center" wrapText="1"/>
      <protection locked="0"/>
    </xf>
    <xf numFmtId="0" fontId="2" fillId="0" borderId="7" xfId="0" applyFont="1" applyBorder="1" applyAlignment="1" applyProtection="1">
      <alignment vertical="center"/>
      <protection locked="0"/>
    </xf>
    <xf numFmtId="0" fontId="17" fillId="0" borderId="0" xfId="0" applyFont="1"/>
    <xf numFmtId="0" fontId="2" fillId="3" borderId="7" xfId="0" applyFont="1" applyFill="1" applyBorder="1" applyAlignment="1" applyProtection="1">
      <alignment horizontal="left" vertical="center" wrapText="1"/>
      <protection locked="0"/>
    </xf>
    <xf numFmtId="0" fontId="7" fillId="2" borderId="0" xfId="0" applyFont="1" applyFill="1" applyAlignment="1" applyProtection="1">
      <alignment horizontal="center" vertical="center" wrapText="1"/>
      <protection locked="0"/>
    </xf>
    <xf numFmtId="0" fontId="0" fillId="0" borderId="0" xfId="0"/>
    <xf numFmtId="0" fontId="2" fillId="2" borderId="0" xfId="0" applyFont="1" applyFill="1" applyAlignment="1" applyProtection="1">
      <alignment horizontal="left" vertical="center" wrapText="1"/>
      <protection locked="0"/>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1" fillId="0" borderId="10"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2" borderId="11" xfId="0" applyFont="1" applyFill="1" applyBorder="1" applyAlignment="1">
      <alignment horizontal="right" vertical="center"/>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6" fillId="0" borderId="7" xfId="0" applyFont="1" applyBorder="1" applyAlignment="1" applyProtection="1">
      <alignment vertical="top"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1" fillId="0" borderId="9"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2" borderId="0" xfId="0" applyFont="1" applyFill="1" applyAlignment="1" applyProtection="1">
      <alignment horizontal="right"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4"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 fillId="2" borderId="0" xfId="0" applyFont="1" applyFill="1" applyAlignment="1" applyProtection="1">
      <alignment horizontal="right" vertical="center" wrapText="1"/>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0" fillId="0" borderId="0" xfId="0" applyFont="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1" fillId="0" borderId="0" xfId="0" applyFont="1" applyAlignment="1">
      <alignment horizontal="center" vertical="center"/>
    </xf>
    <xf numFmtId="0" fontId="6" fillId="0" borderId="0" xfId="0" applyFont="1"/>
    <xf numFmtId="0" fontId="6" fillId="0" borderId="0" xfId="0" applyFont="1" applyProtection="1">
      <protection locked="0"/>
    </xf>
    <xf numFmtId="0" fontId="2" fillId="0" borderId="0" xfId="0" applyFont="1" applyAlignment="1">
      <alignment horizontal="left" vertical="center"/>
    </xf>
    <xf numFmtId="0" fontId="1" fillId="2" borderId="0" xfId="0" applyFont="1" applyFill="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6" fillId="2" borderId="7" xfId="0" applyFont="1" applyFill="1" applyBorder="1" applyAlignment="1" applyProtection="1">
      <alignment vertical="top" wrapText="1"/>
      <protection locked="0"/>
    </xf>
    <xf numFmtId="0" fontId="1" fillId="2" borderId="7"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right" vertical="center"/>
      <protection locked="0"/>
    </xf>
    <xf numFmtId="0" fontId="4" fillId="0" borderId="1"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2" borderId="1" xfId="0" applyFont="1" applyFill="1" applyBorder="1" applyAlignment="1">
      <alignment horizontal="center" vertical="center"/>
    </xf>
    <xf numFmtId="0" fontId="8" fillId="0" borderId="0" xfId="0" applyFont="1" applyAlignment="1">
      <alignment horizontal="center" vertical="center"/>
    </xf>
    <xf numFmtId="0" fontId="2" fillId="0" borderId="7" xfId="0" applyFont="1" applyBorder="1" applyAlignment="1">
      <alignment horizontal="left" vertical="center" wrapText="1" indent="2"/>
    </xf>
    <xf numFmtId="0" fontId="2" fillId="3" borderId="7" xfId="0" applyFont="1" applyFill="1" applyBorder="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9" fillId="0" borderId="0" xfId="0" applyFont="1" applyAlignment="1" applyProtection="1">
      <alignment horizontal="right"/>
      <protection locked="0"/>
    </xf>
    <xf numFmtId="0" fontId="1" fillId="0" borderId="4"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0" fontId="2" fillId="2" borderId="0" xfId="0" applyFont="1" applyFill="1" applyAlignment="1">
      <alignment horizontal="left" vertical="center"/>
    </xf>
    <xf numFmtId="180" fontId="5" fillId="0" borderId="0" xfId="0" applyNumberFormat="1" applyFont="1" applyAlignment="1">
      <alignment horizontal="left"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8" fillId="0" borderId="0" xfId="0" applyFont="1" applyAlignment="1">
      <alignment horizontal="center" vertical="center" wrapText="1"/>
    </xf>
    <xf numFmtId="0" fontId="4" fillId="0" borderId="0" xfId="0" applyFont="1" applyProtection="1">
      <protection locked="0"/>
    </xf>
    <xf numFmtId="0" fontId="4" fillId="0" borderId="0" xfId="0" applyFont="1"/>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1" fillId="2" borderId="0" xfId="0" applyFont="1" applyFill="1" applyAlignment="1" applyProtection="1">
      <alignment horizontal="right" vertical="center"/>
      <protection locked="0"/>
    </xf>
    <xf numFmtId="0" fontId="1"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1" xfId="0" applyFont="1" applyBorder="1" applyAlignment="1">
      <alignment horizontal="center" vertical="center"/>
    </xf>
  </cellXfs>
  <cellStyles count="9">
    <cellStyle name="DateStyle" xfId="2" xr:uid="{00000000-0005-0000-0000-00000D000000}"/>
    <cellStyle name="DateTimeStyle" xfId="1" xr:uid="{00000000-0005-0000-0000-000006000000}"/>
    <cellStyle name="IntegralNumberStyle" xfId="8" xr:uid="{00000000-0005-0000-0000-000038000000}"/>
    <cellStyle name="MoneyStyle" xfId="6" xr:uid="{00000000-0005-0000-0000-000036000000}"/>
    <cellStyle name="NumberStyle" xfId="4" xr:uid="{00000000-0005-0000-0000-000034000000}"/>
    <cellStyle name="PercentStyle" xfId="3" xr:uid="{00000000-0005-0000-0000-000023000000}"/>
    <cellStyle name="TextStyle" xfId="5" xr:uid="{00000000-0005-0000-0000-000035000000}"/>
    <cellStyle name="TimeStyle" xfId="7" xr:uid="{00000000-0005-0000-0000-000037000000}"/>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0"/>
    <pageSetUpPr fitToPage="1"/>
  </sheetPr>
  <dimension ref="A1:D37"/>
  <sheetViews>
    <sheetView showGridLines="0" showZeros="0" workbookViewId="0">
      <pane ySplit="1" topLeftCell="A2" activePane="bottomLeft" state="frozen"/>
      <selection pane="bottomLeft" activeCell="E6" sqref="E6"/>
    </sheetView>
  </sheetViews>
  <sheetFormatPr defaultColWidth="8.53515625" defaultRowHeight="12.75" customHeight="1"/>
  <cols>
    <col min="1" max="4" width="41" customWidth="1"/>
  </cols>
  <sheetData>
    <row r="1" spans="1:4" ht="12.75" customHeight="1">
      <c r="A1" s="1"/>
      <c r="B1" s="1"/>
      <c r="C1" s="1"/>
      <c r="D1" s="1"/>
    </row>
    <row r="2" spans="1:4" ht="15" customHeight="1">
      <c r="A2" s="23"/>
      <c r="B2" s="23"/>
      <c r="C2" s="23"/>
      <c r="D2" s="34" t="s">
        <v>0</v>
      </c>
    </row>
    <row r="3" spans="1:4" ht="41.25" customHeight="1">
      <c r="A3" s="88" t="str">
        <f>"2025"&amp;"年部门财务收支预算总表"</f>
        <v>2025年部门财务收支预算总表</v>
      </c>
      <c r="B3" s="89"/>
      <c r="C3" s="89"/>
      <c r="D3" s="89"/>
    </row>
    <row r="4" spans="1:4" ht="17.25" customHeight="1">
      <c r="A4" s="90" t="str">
        <f>"单位名称："&amp;"昆明市五华区科学技术协会"</f>
        <v>单位名称：昆明市五华区科学技术协会</v>
      </c>
      <c r="B4" s="91"/>
      <c r="D4" s="70" t="s">
        <v>1</v>
      </c>
    </row>
    <row r="5" spans="1:4" ht="23.25" customHeight="1">
      <c r="A5" s="92" t="s">
        <v>2</v>
      </c>
      <c r="B5" s="93"/>
      <c r="C5" s="92" t="s">
        <v>3</v>
      </c>
      <c r="D5" s="93"/>
    </row>
    <row r="6" spans="1:4" ht="24" customHeight="1">
      <c r="A6" s="76" t="s">
        <v>4</v>
      </c>
      <c r="B6" s="76" t="s">
        <v>5</v>
      </c>
      <c r="C6" s="76" t="s">
        <v>6</v>
      </c>
      <c r="D6" s="76" t="s">
        <v>5</v>
      </c>
    </row>
    <row r="7" spans="1:4" ht="17.25" customHeight="1">
      <c r="A7" s="77" t="s">
        <v>7</v>
      </c>
      <c r="B7" s="46">
        <v>4446511</v>
      </c>
      <c r="C7" s="77" t="s">
        <v>8</v>
      </c>
      <c r="D7" s="46"/>
    </row>
    <row r="8" spans="1:4" ht="17.25" customHeight="1">
      <c r="A8" s="77" t="s">
        <v>9</v>
      </c>
      <c r="B8" s="46"/>
      <c r="C8" s="77" t="s">
        <v>10</v>
      </c>
      <c r="D8" s="46"/>
    </row>
    <row r="9" spans="1:4" ht="17.25" customHeight="1">
      <c r="A9" s="77" t="s">
        <v>11</v>
      </c>
      <c r="B9" s="46"/>
      <c r="C9" s="85" t="s">
        <v>12</v>
      </c>
      <c r="D9" s="46"/>
    </row>
    <row r="10" spans="1:4" ht="17.25" customHeight="1">
      <c r="A10" s="77" t="s">
        <v>13</v>
      </c>
      <c r="B10" s="46"/>
      <c r="C10" s="85" t="s">
        <v>14</v>
      </c>
      <c r="D10" s="46"/>
    </row>
    <row r="11" spans="1:4" ht="17.25" customHeight="1">
      <c r="A11" s="77" t="s">
        <v>15</v>
      </c>
      <c r="B11" s="46"/>
      <c r="C11" s="85" t="s">
        <v>16</v>
      </c>
      <c r="D11" s="46"/>
    </row>
    <row r="12" spans="1:4" ht="17.25" customHeight="1">
      <c r="A12" s="77" t="s">
        <v>17</v>
      </c>
      <c r="B12" s="46"/>
      <c r="C12" s="85" t="s">
        <v>18</v>
      </c>
      <c r="D12" s="46">
        <v>3938455</v>
      </c>
    </row>
    <row r="13" spans="1:4" ht="17.25" customHeight="1">
      <c r="A13" s="77" t="s">
        <v>19</v>
      </c>
      <c r="B13" s="46"/>
      <c r="C13" s="18" t="s">
        <v>20</v>
      </c>
      <c r="D13" s="46"/>
    </row>
    <row r="14" spans="1:4" ht="17.25" customHeight="1">
      <c r="A14" s="77" t="s">
        <v>21</v>
      </c>
      <c r="B14" s="46"/>
      <c r="C14" s="18" t="s">
        <v>22</v>
      </c>
      <c r="D14" s="46">
        <v>267876</v>
      </c>
    </row>
    <row r="15" spans="1:4" ht="17.25" customHeight="1">
      <c r="A15" s="77" t="s">
        <v>23</v>
      </c>
      <c r="B15" s="46"/>
      <c r="C15" s="18" t="s">
        <v>24</v>
      </c>
      <c r="D15" s="46">
        <v>125832</v>
      </c>
    </row>
    <row r="16" spans="1:4" ht="17.25" customHeight="1">
      <c r="A16" s="77" t="s">
        <v>25</v>
      </c>
      <c r="B16" s="46"/>
      <c r="C16" s="18" t="s">
        <v>26</v>
      </c>
      <c r="D16" s="46"/>
    </row>
    <row r="17" spans="1:4" ht="17.25" customHeight="1">
      <c r="A17" s="73"/>
      <c r="B17" s="46"/>
      <c r="C17" s="18" t="s">
        <v>27</v>
      </c>
      <c r="D17" s="46"/>
    </row>
    <row r="18" spans="1:4" ht="17.25" customHeight="1">
      <c r="A18" s="78"/>
      <c r="B18" s="46"/>
      <c r="C18" s="18" t="s">
        <v>28</v>
      </c>
      <c r="D18" s="46"/>
    </row>
    <row r="19" spans="1:4" ht="17.25" customHeight="1">
      <c r="A19" s="78"/>
      <c r="B19" s="46"/>
      <c r="C19" s="18" t="s">
        <v>29</v>
      </c>
      <c r="D19" s="46"/>
    </row>
    <row r="20" spans="1:4" ht="17.25" customHeight="1">
      <c r="A20" s="78"/>
      <c r="B20" s="46"/>
      <c r="C20" s="18" t="s">
        <v>30</v>
      </c>
      <c r="D20" s="46"/>
    </row>
    <row r="21" spans="1:4" ht="17.25" customHeight="1">
      <c r="A21" s="78"/>
      <c r="B21" s="46"/>
      <c r="C21" s="18" t="s">
        <v>31</v>
      </c>
      <c r="D21" s="46"/>
    </row>
    <row r="22" spans="1:4" ht="17.25" customHeight="1">
      <c r="A22" s="78"/>
      <c r="B22" s="46"/>
      <c r="C22" s="18" t="s">
        <v>32</v>
      </c>
      <c r="D22" s="46"/>
    </row>
    <row r="23" spans="1:4" ht="17.25" customHeight="1">
      <c r="A23" s="78"/>
      <c r="B23" s="46"/>
      <c r="C23" s="18" t="s">
        <v>33</v>
      </c>
      <c r="D23" s="46"/>
    </row>
    <row r="24" spans="1:4" ht="17.25" customHeight="1">
      <c r="A24" s="78"/>
      <c r="B24" s="46"/>
      <c r="C24" s="18" t="s">
        <v>34</v>
      </c>
      <c r="D24" s="46"/>
    </row>
    <row r="25" spans="1:4" ht="17.25" customHeight="1">
      <c r="A25" s="78"/>
      <c r="B25" s="46"/>
      <c r="C25" s="18" t="s">
        <v>35</v>
      </c>
      <c r="D25" s="46">
        <v>114348</v>
      </c>
    </row>
    <row r="26" spans="1:4" ht="17.25" customHeight="1">
      <c r="A26" s="78"/>
      <c r="B26" s="46"/>
      <c r="C26" s="18" t="s">
        <v>36</v>
      </c>
      <c r="D26" s="46"/>
    </row>
    <row r="27" spans="1:4" ht="17.25" customHeight="1">
      <c r="A27" s="78"/>
      <c r="B27" s="46"/>
      <c r="C27" s="73" t="s">
        <v>37</v>
      </c>
      <c r="D27" s="46"/>
    </row>
    <row r="28" spans="1:4" ht="17.25" customHeight="1">
      <c r="A28" s="78"/>
      <c r="B28" s="46"/>
      <c r="C28" s="18" t="s">
        <v>38</v>
      </c>
      <c r="D28" s="46"/>
    </row>
    <row r="29" spans="1:4" ht="16.5" customHeight="1">
      <c r="A29" s="78"/>
      <c r="B29" s="46"/>
      <c r="C29" s="18" t="s">
        <v>39</v>
      </c>
      <c r="D29" s="46"/>
    </row>
    <row r="30" spans="1:4" ht="16.5" customHeight="1">
      <c r="A30" s="78"/>
      <c r="B30" s="46"/>
      <c r="C30" s="73" t="s">
        <v>40</v>
      </c>
      <c r="D30" s="46"/>
    </row>
    <row r="31" spans="1:4" ht="17.25" customHeight="1">
      <c r="A31" s="78"/>
      <c r="B31" s="46"/>
      <c r="C31" s="73" t="s">
        <v>41</v>
      </c>
      <c r="D31" s="46"/>
    </row>
    <row r="32" spans="1:4" ht="17.25" customHeight="1">
      <c r="A32" s="78"/>
      <c r="B32" s="46"/>
      <c r="C32" s="18" t="s">
        <v>42</v>
      </c>
      <c r="D32" s="46"/>
    </row>
    <row r="33" spans="1:4" ht="16.5" customHeight="1">
      <c r="A33" s="78" t="s">
        <v>43</v>
      </c>
      <c r="B33" s="80">
        <v>4446511</v>
      </c>
      <c r="C33" s="78" t="s">
        <v>44</v>
      </c>
      <c r="D33" s="80">
        <v>4446511</v>
      </c>
    </row>
    <row r="34" spans="1:4" ht="16.5" customHeight="1">
      <c r="A34" s="73" t="s">
        <v>45</v>
      </c>
      <c r="B34" s="80"/>
      <c r="C34" s="73" t="s">
        <v>46</v>
      </c>
      <c r="D34" s="80"/>
    </row>
    <row r="35" spans="1:4" ht="16.5" customHeight="1">
      <c r="A35" s="18" t="s">
        <v>47</v>
      </c>
      <c r="B35" s="80"/>
      <c r="C35" s="18" t="s">
        <v>47</v>
      </c>
      <c r="D35" s="80"/>
    </row>
    <row r="36" spans="1:4" ht="16.5" customHeight="1">
      <c r="A36" s="18" t="s">
        <v>48</v>
      </c>
      <c r="B36" s="80"/>
      <c r="C36" s="18" t="s">
        <v>49</v>
      </c>
      <c r="D36" s="80"/>
    </row>
    <row r="37" spans="1:4" ht="16.5" customHeight="1">
      <c r="A37" s="79" t="s">
        <v>50</v>
      </c>
      <c r="B37" s="80">
        <v>4446511</v>
      </c>
      <c r="C37" s="79" t="s">
        <v>51</v>
      </c>
      <c r="D37" s="80">
        <v>4446511</v>
      </c>
    </row>
  </sheetData>
  <mergeCells count="4">
    <mergeCell ref="A3:D3"/>
    <mergeCell ref="A4:B4"/>
    <mergeCell ref="A5:B5"/>
    <mergeCell ref="C5:D5"/>
  </mergeCells>
  <phoneticPr fontId="16" type="noConversion"/>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Right="0"/>
    <pageSetUpPr fitToPage="1"/>
  </sheetPr>
  <dimension ref="A1:F11"/>
  <sheetViews>
    <sheetView showZeros="0" workbookViewId="0">
      <pane ySplit="1" topLeftCell="A2" activePane="bottomLeft" state="frozen"/>
      <selection pane="bottomLeft" activeCell="B15" sqref="B15"/>
    </sheetView>
  </sheetViews>
  <sheetFormatPr defaultColWidth="9.15234375" defaultRowHeight="14.25" customHeight="1"/>
  <cols>
    <col min="1" max="1" width="32.15234375" customWidth="1"/>
    <col min="2" max="2" width="20.69140625" customWidth="1"/>
    <col min="3" max="3" width="32.15234375" customWidth="1"/>
    <col min="4" max="4" width="27.69140625" customWidth="1"/>
    <col min="5" max="6" width="36.69140625" customWidth="1"/>
  </cols>
  <sheetData>
    <row r="1" spans="1:6" ht="14.25" customHeight="1">
      <c r="A1" s="1"/>
      <c r="B1" s="1"/>
      <c r="C1" s="1"/>
      <c r="D1" s="1"/>
      <c r="E1" s="1"/>
      <c r="F1" s="1"/>
    </row>
    <row r="2" spans="1:6" ht="12" customHeight="1">
      <c r="A2" s="63">
        <v>1</v>
      </c>
      <c r="B2" s="64">
        <v>0</v>
      </c>
      <c r="C2" s="63">
        <v>1</v>
      </c>
      <c r="D2" s="65"/>
      <c r="E2" s="65"/>
      <c r="F2" s="62" t="s">
        <v>177</v>
      </c>
    </row>
    <row r="3" spans="1:6" ht="42" customHeight="1">
      <c r="A3" s="177" t="str">
        <f>"2025"&amp;"年部门政府性基金预算支出预算表"</f>
        <v>2025年部门政府性基金预算支出预算表</v>
      </c>
      <c r="B3" s="177" t="s">
        <v>178</v>
      </c>
      <c r="C3" s="178"/>
      <c r="D3" s="124"/>
      <c r="E3" s="124"/>
      <c r="F3" s="124"/>
    </row>
    <row r="4" spans="1:6" ht="13.5" customHeight="1">
      <c r="A4" s="158" t="str">
        <f>"单位名称："&amp;"昆明市五华区科学技术协会"</f>
        <v>单位名称：昆明市五华区科学技术协会</v>
      </c>
      <c r="B4" s="158" t="s">
        <v>179</v>
      </c>
      <c r="C4" s="179"/>
      <c r="D4" s="65"/>
      <c r="E4" s="65"/>
      <c r="F4" s="62" t="s">
        <v>1</v>
      </c>
    </row>
    <row r="5" spans="1:6" ht="19.5" customHeight="1">
      <c r="A5" s="132" t="s">
        <v>143</v>
      </c>
      <c r="B5" s="181" t="s">
        <v>70</v>
      </c>
      <c r="C5" s="132" t="s">
        <v>71</v>
      </c>
      <c r="D5" s="164" t="s">
        <v>180</v>
      </c>
      <c r="E5" s="128"/>
      <c r="F5" s="129"/>
    </row>
    <row r="6" spans="1:6" ht="18.75" customHeight="1">
      <c r="A6" s="155"/>
      <c r="B6" s="182"/>
      <c r="C6" s="155"/>
      <c r="D6" s="9" t="s">
        <v>55</v>
      </c>
      <c r="E6" s="8" t="s">
        <v>73</v>
      </c>
      <c r="F6" s="9" t="s">
        <v>74</v>
      </c>
    </row>
    <row r="7" spans="1:6" ht="18.75" customHeight="1">
      <c r="A7" s="36">
        <v>1</v>
      </c>
      <c r="B7" s="66" t="s">
        <v>81</v>
      </c>
      <c r="C7" s="36">
        <v>3</v>
      </c>
      <c r="D7" s="67">
        <v>4</v>
      </c>
      <c r="E7" s="67">
        <v>5</v>
      </c>
      <c r="F7" s="67">
        <v>6</v>
      </c>
    </row>
    <row r="8" spans="1:6" ht="21" customHeight="1">
      <c r="A8" s="12"/>
      <c r="B8" s="12"/>
      <c r="C8" s="12"/>
      <c r="D8" s="46"/>
      <c r="E8" s="46"/>
      <c r="F8" s="46"/>
    </row>
    <row r="9" spans="1:6" ht="21" customHeight="1">
      <c r="A9" s="12"/>
      <c r="B9" s="12"/>
      <c r="C9" s="12"/>
      <c r="D9" s="46"/>
      <c r="E9" s="46"/>
      <c r="F9" s="46"/>
    </row>
    <row r="10" spans="1:6" ht="18.75" customHeight="1">
      <c r="A10" s="109" t="s">
        <v>133</v>
      </c>
      <c r="B10" s="109" t="s">
        <v>133</v>
      </c>
      <c r="C10" s="180" t="s">
        <v>133</v>
      </c>
      <c r="D10" s="46"/>
      <c r="E10" s="46"/>
      <c r="F10" s="46"/>
    </row>
    <row r="11" spans="1:6" ht="14.25" customHeight="1">
      <c r="A11" s="86" t="s">
        <v>363</v>
      </c>
    </row>
  </sheetData>
  <mergeCells count="7">
    <mergeCell ref="A3:F3"/>
    <mergeCell ref="A4:C4"/>
    <mergeCell ref="D5:F5"/>
    <mergeCell ref="A10:C10"/>
    <mergeCell ref="A5:A6"/>
    <mergeCell ref="B5:B6"/>
    <mergeCell ref="C5:C6"/>
  </mergeCells>
  <phoneticPr fontId="16" type="noConversion"/>
  <printOptions horizontalCentered="1"/>
  <pageMargins left="0.37" right="0.37" top="0.56000000000000005" bottom="0.56000000000000005" header="0.48" footer="0.48"/>
  <pageSetup paperSize="9" scale="98"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Right="0"/>
    <pageSetUpPr fitToPage="1"/>
  </sheetPr>
  <dimension ref="A1:S11"/>
  <sheetViews>
    <sheetView showZeros="0" workbookViewId="0">
      <pane ySplit="1" topLeftCell="A2" activePane="bottomLeft" state="frozen"/>
      <selection pane="bottomLeft" activeCell="J12" sqref="J12"/>
    </sheetView>
  </sheetViews>
  <sheetFormatPr defaultColWidth="9.15234375" defaultRowHeight="14.25" customHeight="1"/>
  <cols>
    <col min="1" max="2" width="32.53515625" customWidth="1"/>
    <col min="3" max="3" width="41.15234375" customWidth="1"/>
    <col min="4" max="4" width="21.69140625" customWidth="1"/>
    <col min="5" max="5" width="35.3046875" customWidth="1"/>
    <col min="6" max="6" width="7.69140625" customWidth="1"/>
    <col min="7" max="7" width="11.15234375" customWidth="1"/>
    <col min="8" max="8" width="13.3046875" customWidth="1"/>
    <col min="9" max="18" width="20" customWidth="1"/>
    <col min="19" max="19" width="19.84375" customWidth="1"/>
  </cols>
  <sheetData>
    <row r="1" spans="1:19" ht="14.25" customHeight="1">
      <c r="A1" s="1"/>
      <c r="B1" s="1"/>
      <c r="C1" s="1"/>
      <c r="D1" s="1"/>
      <c r="E1" s="1"/>
      <c r="F1" s="1"/>
      <c r="G1" s="1"/>
      <c r="H1" s="1"/>
      <c r="I1" s="1"/>
      <c r="J1" s="1"/>
      <c r="K1" s="1"/>
      <c r="L1" s="1"/>
      <c r="M1" s="1"/>
      <c r="N1" s="1"/>
      <c r="O1" s="1"/>
      <c r="P1" s="1"/>
      <c r="Q1" s="1"/>
      <c r="R1" s="1"/>
      <c r="S1" s="1"/>
    </row>
    <row r="2" spans="1:19" ht="15.75" customHeight="1">
      <c r="B2" s="48"/>
      <c r="C2" s="48"/>
      <c r="R2" s="3"/>
      <c r="S2" s="3" t="s">
        <v>181</v>
      </c>
    </row>
    <row r="3" spans="1:19" ht="41.25" customHeight="1">
      <c r="A3" s="193" t="str">
        <f>"2025"&amp;"年部门政府采购预算表"</f>
        <v>2025年部门政府采购预算表</v>
      </c>
      <c r="B3" s="156"/>
      <c r="C3" s="156"/>
      <c r="D3" s="157"/>
      <c r="E3" s="157"/>
      <c r="F3" s="157"/>
      <c r="G3" s="157"/>
      <c r="H3" s="157"/>
      <c r="I3" s="157"/>
      <c r="J3" s="157"/>
      <c r="K3" s="157"/>
      <c r="L3" s="157"/>
      <c r="M3" s="156"/>
      <c r="N3" s="157"/>
      <c r="O3" s="157"/>
      <c r="P3" s="156"/>
      <c r="Q3" s="157"/>
      <c r="R3" s="156"/>
      <c r="S3" s="156"/>
    </row>
    <row r="4" spans="1:19" ht="18.75" customHeight="1">
      <c r="A4" s="139" t="str">
        <f>"单位名称："&amp;"昆明市五华区科学技术协会"</f>
        <v>单位名称：昆明市五华区科学技术协会</v>
      </c>
      <c r="B4" s="194"/>
      <c r="C4" s="194"/>
      <c r="D4" s="195"/>
      <c r="E4" s="195"/>
      <c r="F4" s="195"/>
      <c r="G4" s="195"/>
      <c r="H4" s="195"/>
      <c r="I4" s="5"/>
      <c r="J4" s="5"/>
      <c r="K4" s="5"/>
      <c r="L4" s="5"/>
      <c r="R4" s="6"/>
      <c r="S4" s="62" t="s">
        <v>1</v>
      </c>
    </row>
    <row r="5" spans="1:19" ht="15.75" customHeight="1">
      <c r="A5" s="168" t="s">
        <v>142</v>
      </c>
      <c r="B5" s="185" t="s">
        <v>143</v>
      </c>
      <c r="C5" s="185" t="s">
        <v>182</v>
      </c>
      <c r="D5" s="188" t="s">
        <v>183</v>
      </c>
      <c r="E5" s="188" t="s">
        <v>184</v>
      </c>
      <c r="F5" s="188" t="s">
        <v>185</v>
      </c>
      <c r="G5" s="188" t="s">
        <v>186</v>
      </c>
      <c r="H5" s="188" t="s">
        <v>187</v>
      </c>
      <c r="I5" s="196" t="s">
        <v>150</v>
      </c>
      <c r="J5" s="196"/>
      <c r="K5" s="196"/>
      <c r="L5" s="196"/>
      <c r="M5" s="162"/>
      <c r="N5" s="196"/>
      <c r="O5" s="196"/>
      <c r="P5" s="161"/>
      <c r="Q5" s="196"/>
      <c r="R5" s="162"/>
      <c r="S5" s="163"/>
    </row>
    <row r="6" spans="1:19" ht="17.25" customHeight="1">
      <c r="A6" s="172"/>
      <c r="B6" s="186"/>
      <c r="C6" s="186"/>
      <c r="D6" s="189"/>
      <c r="E6" s="189"/>
      <c r="F6" s="189"/>
      <c r="G6" s="189"/>
      <c r="H6" s="189"/>
      <c r="I6" s="189" t="s">
        <v>55</v>
      </c>
      <c r="J6" s="189" t="s">
        <v>58</v>
      </c>
      <c r="K6" s="189" t="s">
        <v>188</v>
      </c>
      <c r="L6" s="189" t="s">
        <v>189</v>
      </c>
      <c r="M6" s="191" t="s">
        <v>190</v>
      </c>
      <c r="N6" s="197" t="s">
        <v>191</v>
      </c>
      <c r="O6" s="197"/>
      <c r="P6" s="198"/>
      <c r="Q6" s="197"/>
      <c r="R6" s="199"/>
      <c r="S6" s="187"/>
    </row>
    <row r="7" spans="1:19" ht="54" customHeight="1">
      <c r="A7" s="169"/>
      <c r="B7" s="187"/>
      <c r="C7" s="187"/>
      <c r="D7" s="190"/>
      <c r="E7" s="190"/>
      <c r="F7" s="190"/>
      <c r="G7" s="190"/>
      <c r="H7" s="190"/>
      <c r="I7" s="190"/>
      <c r="J7" s="190" t="s">
        <v>57</v>
      </c>
      <c r="K7" s="190"/>
      <c r="L7" s="190"/>
      <c r="M7" s="192"/>
      <c r="N7" s="51" t="s">
        <v>57</v>
      </c>
      <c r="O7" s="51" t="s">
        <v>64</v>
      </c>
      <c r="P7" s="50" t="s">
        <v>65</v>
      </c>
      <c r="Q7" s="51" t="s">
        <v>66</v>
      </c>
      <c r="R7" s="56" t="s">
        <v>67</v>
      </c>
      <c r="S7" s="50" t="s">
        <v>68</v>
      </c>
    </row>
    <row r="8" spans="1:19" ht="18" customHeight="1">
      <c r="A8" s="59">
        <v>1</v>
      </c>
      <c r="B8" s="59" t="s">
        <v>81</v>
      </c>
      <c r="C8" s="60">
        <v>3</v>
      </c>
      <c r="D8" s="60">
        <v>4</v>
      </c>
      <c r="E8" s="59">
        <v>5</v>
      </c>
      <c r="F8" s="59">
        <v>6</v>
      </c>
      <c r="G8" s="59">
        <v>7</v>
      </c>
      <c r="H8" s="59">
        <v>8</v>
      </c>
      <c r="I8" s="59">
        <v>9</v>
      </c>
      <c r="J8" s="59">
        <v>10</v>
      </c>
      <c r="K8" s="59">
        <v>11</v>
      </c>
      <c r="L8" s="59">
        <v>12</v>
      </c>
      <c r="M8" s="59">
        <v>13</v>
      </c>
      <c r="N8" s="59">
        <v>14</v>
      </c>
      <c r="O8" s="59">
        <v>15</v>
      </c>
      <c r="P8" s="59">
        <v>16</v>
      </c>
      <c r="Q8" s="59">
        <v>17</v>
      </c>
      <c r="R8" s="59">
        <v>18</v>
      </c>
      <c r="S8" s="59">
        <v>19</v>
      </c>
    </row>
    <row r="9" spans="1:19" ht="21" customHeight="1">
      <c r="A9" s="52" t="s">
        <v>217</v>
      </c>
      <c r="B9" s="53" t="s">
        <v>217</v>
      </c>
      <c r="C9" s="53" t="s">
        <v>284</v>
      </c>
      <c r="D9" s="54" t="s">
        <v>364</v>
      </c>
      <c r="E9" s="54" t="s">
        <v>365</v>
      </c>
      <c r="F9" s="54" t="s">
        <v>366</v>
      </c>
      <c r="G9" s="61">
        <v>1</v>
      </c>
      <c r="H9" s="46">
        <v>4500</v>
      </c>
      <c r="I9" s="46">
        <v>4500</v>
      </c>
      <c r="J9" s="46">
        <v>4500</v>
      </c>
      <c r="K9" s="46"/>
      <c r="L9" s="46"/>
      <c r="M9" s="46"/>
      <c r="N9" s="46"/>
      <c r="O9" s="46"/>
      <c r="P9" s="46"/>
      <c r="Q9" s="46"/>
      <c r="R9" s="46"/>
      <c r="S9" s="46"/>
    </row>
    <row r="10" spans="1:19" ht="21" customHeight="1">
      <c r="A10" s="200" t="s">
        <v>133</v>
      </c>
      <c r="B10" s="201"/>
      <c r="C10" s="201"/>
      <c r="D10" s="202"/>
      <c r="E10" s="202"/>
      <c r="F10" s="202"/>
      <c r="G10" s="96"/>
      <c r="H10" s="46">
        <v>4500</v>
      </c>
      <c r="I10" s="46">
        <v>4500</v>
      </c>
      <c r="J10" s="46">
        <v>4500</v>
      </c>
      <c r="K10" s="46"/>
      <c r="L10" s="46"/>
      <c r="M10" s="46"/>
      <c r="N10" s="46"/>
      <c r="O10" s="46"/>
      <c r="P10" s="46"/>
      <c r="Q10" s="46"/>
      <c r="R10" s="46"/>
      <c r="S10" s="46"/>
    </row>
    <row r="11" spans="1:19" ht="21" customHeight="1">
      <c r="A11" s="139" t="s">
        <v>192</v>
      </c>
      <c r="B11" s="158"/>
      <c r="C11" s="158"/>
      <c r="D11" s="139"/>
      <c r="E11" s="139"/>
      <c r="F11" s="139"/>
      <c r="G11" s="183"/>
      <c r="H11" s="184"/>
      <c r="I11" s="184"/>
      <c r="J11" s="184"/>
      <c r="K11" s="184"/>
      <c r="L11" s="184"/>
      <c r="M11" s="184"/>
      <c r="N11" s="184"/>
      <c r="O11" s="184"/>
      <c r="P11" s="184"/>
      <c r="Q11" s="184"/>
      <c r="R11" s="184"/>
      <c r="S11" s="184"/>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honeticPr fontId="16" type="noConversion"/>
  <printOptions horizontalCentered="1"/>
  <pageMargins left="0.96" right="0.96" top="0.72" bottom="0.72" header="0" footer="0"/>
  <pageSetup paperSize="9" scale="6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Right="0"/>
    <pageSetUpPr fitToPage="1"/>
  </sheetPr>
  <dimension ref="A1:T10"/>
  <sheetViews>
    <sheetView showZeros="0" workbookViewId="0">
      <pane ySplit="1" topLeftCell="A2" activePane="bottomLeft" state="frozen"/>
      <selection pane="bottomLeft" activeCell="M10" sqref="M10"/>
    </sheetView>
  </sheetViews>
  <sheetFormatPr defaultColWidth="9.15234375" defaultRowHeight="14.25" customHeight="1"/>
  <cols>
    <col min="1" max="5" width="39.15234375" customWidth="1"/>
    <col min="6" max="6" width="27.53515625" customWidth="1"/>
    <col min="7" max="7" width="28.53515625" customWidth="1"/>
    <col min="8" max="8" width="28.15234375" customWidth="1"/>
    <col min="9" max="9" width="39.15234375" customWidth="1"/>
    <col min="10" max="18" width="20.3828125" customWidth="1"/>
    <col min="19" max="20" width="20.3046875" customWidth="1"/>
  </cols>
  <sheetData>
    <row r="1" spans="1:20" ht="14.25" customHeight="1">
      <c r="A1" s="1"/>
      <c r="B1" s="1"/>
      <c r="C1" s="1"/>
      <c r="D1" s="1"/>
      <c r="E1" s="1"/>
      <c r="F1" s="1"/>
      <c r="G1" s="1"/>
      <c r="H1" s="1"/>
      <c r="I1" s="1"/>
      <c r="J1" s="1"/>
      <c r="K1" s="1"/>
      <c r="L1" s="1"/>
      <c r="M1" s="1"/>
      <c r="N1" s="1"/>
      <c r="O1" s="1"/>
      <c r="P1" s="1"/>
      <c r="Q1" s="1"/>
      <c r="R1" s="1"/>
      <c r="S1" s="1"/>
      <c r="T1" s="1"/>
    </row>
    <row r="2" spans="1:20" ht="16.5" customHeight="1">
      <c r="A2" s="47"/>
      <c r="B2" s="48"/>
      <c r="C2" s="48"/>
      <c r="D2" s="48"/>
      <c r="E2" s="48"/>
      <c r="F2" s="48"/>
      <c r="G2" s="48"/>
      <c r="H2" s="47"/>
      <c r="I2" s="47"/>
      <c r="J2" s="47"/>
      <c r="K2" s="47"/>
      <c r="L2" s="47"/>
      <c r="M2" s="47"/>
      <c r="N2" s="55"/>
      <c r="O2" s="47"/>
      <c r="P2" s="47"/>
      <c r="Q2" s="48"/>
      <c r="R2" s="47"/>
      <c r="S2" s="57"/>
      <c r="T2" s="57" t="s">
        <v>193</v>
      </c>
    </row>
    <row r="3" spans="1:20" ht="41.25" customHeight="1">
      <c r="A3" s="193" t="str">
        <f>"2025"&amp;"年部门政府购买服务预算表"</f>
        <v>2025年部门政府购买服务预算表</v>
      </c>
      <c r="B3" s="156"/>
      <c r="C3" s="156"/>
      <c r="D3" s="156"/>
      <c r="E3" s="156"/>
      <c r="F3" s="156"/>
      <c r="G3" s="156"/>
      <c r="H3" s="203"/>
      <c r="I3" s="203"/>
      <c r="J3" s="203"/>
      <c r="K3" s="203"/>
      <c r="L3" s="203"/>
      <c r="M3" s="203"/>
      <c r="N3" s="204"/>
      <c r="O3" s="203"/>
      <c r="P3" s="203"/>
      <c r="Q3" s="156"/>
      <c r="R3" s="203"/>
      <c r="S3" s="204"/>
      <c r="T3" s="156"/>
    </row>
    <row r="4" spans="1:20" ht="22.5" customHeight="1">
      <c r="A4" s="205" t="str">
        <f>"单位名称："&amp;"昆明市五华区科学技术协会"</f>
        <v>单位名称：昆明市五华区科学技术协会</v>
      </c>
      <c r="B4" s="194"/>
      <c r="C4" s="194"/>
      <c r="D4" s="194"/>
      <c r="E4" s="194"/>
      <c r="F4" s="194"/>
      <c r="G4" s="194"/>
      <c r="H4" s="206"/>
      <c r="I4" s="206"/>
      <c r="J4" s="41"/>
      <c r="K4" s="41"/>
      <c r="L4" s="41"/>
      <c r="M4" s="41"/>
      <c r="N4" s="55"/>
      <c r="O4" s="47"/>
      <c r="P4" s="47"/>
      <c r="Q4" s="48"/>
      <c r="R4" s="47"/>
      <c r="S4" s="58"/>
      <c r="T4" s="57" t="s">
        <v>1</v>
      </c>
    </row>
    <row r="5" spans="1:20" ht="24" customHeight="1">
      <c r="A5" s="168" t="s">
        <v>142</v>
      </c>
      <c r="B5" s="185" t="s">
        <v>143</v>
      </c>
      <c r="C5" s="185" t="s">
        <v>182</v>
      </c>
      <c r="D5" s="185" t="s">
        <v>194</v>
      </c>
      <c r="E5" s="185" t="s">
        <v>195</v>
      </c>
      <c r="F5" s="185" t="s">
        <v>196</v>
      </c>
      <c r="G5" s="185" t="s">
        <v>197</v>
      </c>
      <c r="H5" s="188" t="s">
        <v>198</v>
      </c>
      <c r="I5" s="188" t="s">
        <v>199</v>
      </c>
      <c r="J5" s="196" t="s">
        <v>150</v>
      </c>
      <c r="K5" s="196"/>
      <c r="L5" s="196"/>
      <c r="M5" s="196"/>
      <c r="N5" s="162"/>
      <c r="O5" s="196"/>
      <c r="P5" s="196"/>
      <c r="Q5" s="161"/>
      <c r="R5" s="196"/>
      <c r="S5" s="162"/>
      <c r="T5" s="163"/>
    </row>
    <row r="6" spans="1:20" ht="24" customHeight="1">
      <c r="A6" s="172"/>
      <c r="B6" s="186"/>
      <c r="C6" s="186"/>
      <c r="D6" s="186"/>
      <c r="E6" s="186"/>
      <c r="F6" s="186"/>
      <c r="G6" s="186"/>
      <c r="H6" s="189"/>
      <c r="I6" s="189"/>
      <c r="J6" s="189" t="s">
        <v>55</v>
      </c>
      <c r="K6" s="189" t="s">
        <v>58</v>
      </c>
      <c r="L6" s="189" t="s">
        <v>188</v>
      </c>
      <c r="M6" s="189" t="s">
        <v>189</v>
      </c>
      <c r="N6" s="191" t="s">
        <v>190</v>
      </c>
      <c r="O6" s="197" t="s">
        <v>191</v>
      </c>
      <c r="P6" s="197"/>
      <c r="Q6" s="198"/>
      <c r="R6" s="197"/>
      <c r="S6" s="199"/>
      <c r="T6" s="187"/>
    </row>
    <row r="7" spans="1:20" ht="54" customHeight="1">
      <c r="A7" s="169"/>
      <c r="B7" s="187"/>
      <c r="C7" s="187"/>
      <c r="D7" s="187"/>
      <c r="E7" s="187"/>
      <c r="F7" s="187"/>
      <c r="G7" s="187"/>
      <c r="H7" s="190"/>
      <c r="I7" s="190"/>
      <c r="J7" s="190"/>
      <c r="K7" s="190" t="s">
        <v>57</v>
      </c>
      <c r="L7" s="190"/>
      <c r="M7" s="190"/>
      <c r="N7" s="192"/>
      <c r="O7" s="51" t="s">
        <v>57</v>
      </c>
      <c r="P7" s="51" t="s">
        <v>64</v>
      </c>
      <c r="Q7" s="50" t="s">
        <v>65</v>
      </c>
      <c r="R7" s="51" t="s">
        <v>66</v>
      </c>
      <c r="S7" s="56" t="s">
        <v>67</v>
      </c>
      <c r="T7" s="50" t="s">
        <v>68</v>
      </c>
    </row>
    <row r="8" spans="1:20" ht="17.25" customHeight="1">
      <c r="A8" s="10">
        <v>1</v>
      </c>
      <c r="B8" s="50">
        <v>2</v>
      </c>
      <c r="C8" s="10">
        <v>3</v>
      </c>
      <c r="D8" s="10">
        <v>4</v>
      </c>
      <c r="E8" s="50">
        <v>5</v>
      </c>
      <c r="F8" s="10">
        <v>6</v>
      </c>
      <c r="G8" s="10">
        <v>7</v>
      </c>
      <c r="H8" s="50">
        <v>8</v>
      </c>
      <c r="I8" s="10">
        <v>9</v>
      </c>
      <c r="J8" s="10">
        <v>10</v>
      </c>
      <c r="K8" s="50">
        <v>11</v>
      </c>
      <c r="L8" s="10">
        <v>12</v>
      </c>
      <c r="M8" s="10">
        <v>13</v>
      </c>
      <c r="N8" s="50">
        <v>14</v>
      </c>
      <c r="O8" s="10">
        <v>15</v>
      </c>
      <c r="P8" s="10">
        <v>16</v>
      </c>
      <c r="Q8" s="50">
        <v>17</v>
      </c>
      <c r="R8" s="10">
        <v>18</v>
      </c>
      <c r="S8" s="10">
        <v>19</v>
      </c>
      <c r="T8" s="10">
        <v>20</v>
      </c>
    </row>
    <row r="9" spans="1:20" ht="21" customHeight="1">
      <c r="A9" s="52" t="s">
        <v>217</v>
      </c>
      <c r="B9" s="53" t="s">
        <v>217</v>
      </c>
      <c r="C9" s="53" t="s">
        <v>284</v>
      </c>
      <c r="D9" s="53" t="s">
        <v>367</v>
      </c>
      <c r="E9" s="53" t="s">
        <v>368</v>
      </c>
      <c r="F9" s="53" t="s">
        <v>74</v>
      </c>
      <c r="G9" s="53" t="s">
        <v>369</v>
      </c>
      <c r="H9" s="54" t="s">
        <v>218</v>
      </c>
      <c r="I9" s="54" t="s">
        <v>370</v>
      </c>
      <c r="J9" s="46">
        <v>6000</v>
      </c>
      <c r="K9" s="46">
        <v>6000</v>
      </c>
      <c r="L9" s="46"/>
      <c r="M9" s="46"/>
      <c r="N9" s="46"/>
      <c r="O9" s="46"/>
      <c r="P9" s="46"/>
      <c r="Q9" s="46"/>
      <c r="R9" s="46"/>
      <c r="S9" s="46"/>
      <c r="T9" s="46"/>
    </row>
    <row r="10" spans="1:20" ht="21" customHeight="1">
      <c r="A10" s="200" t="s">
        <v>133</v>
      </c>
      <c r="B10" s="201"/>
      <c r="C10" s="201"/>
      <c r="D10" s="201"/>
      <c r="E10" s="201"/>
      <c r="F10" s="201"/>
      <c r="G10" s="201"/>
      <c r="H10" s="202"/>
      <c r="I10" s="106"/>
      <c r="J10" s="46">
        <v>6000</v>
      </c>
      <c r="K10" s="46">
        <v>6000</v>
      </c>
      <c r="L10" s="46"/>
      <c r="M10" s="46"/>
      <c r="N10" s="46"/>
      <c r="O10" s="46"/>
      <c r="P10" s="46"/>
      <c r="Q10" s="46"/>
      <c r="R10" s="46"/>
      <c r="S10" s="46"/>
      <c r="T10" s="46"/>
    </row>
  </sheetData>
  <mergeCells count="19">
    <mergeCell ref="A10:I10"/>
    <mergeCell ref="A5:A7"/>
    <mergeCell ref="B5:B7"/>
    <mergeCell ref="C5:C7"/>
    <mergeCell ref="D5:D7"/>
    <mergeCell ref="E5:E7"/>
    <mergeCell ref="F5:F7"/>
    <mergeCell ref="G5:G7"/>
    <mergeCell ref="H5:H7"/>
    <mergeCell ref="I5:I7"/>
    <mergeCell ref="L6:L7"/>
    <mergeCell ref="M6:M7"/>
    <mergeCell ref="N6:N7"/>
    <mergeCell ref="A3:T3"/>
    <mergeCell ref="A4:I4"/>
    <mergeCell ref="J5:T5"/>
    <mergeCell ref="O6:T6"/>
    <mergeCell ref="J6:J7"/>
    <mergeCell ref="K6:K7"/>
  </mergeCells>
  <phoneticPr fontId="16" type="noConversion"/>
  <printOptions horizontalCentered="1"/>
  <pageMargins left="0.96" right="0.96" top="0.72" bottom="0.72" header="0" footer="0"/>
  <pageSetup paperSize="9" scale="6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Right="0"/>
    <pageSetUpPr fitToPage="1"/>
  </sheetPr>
  <dimension ref="A1:E10"/>
  <sheetViews>
    <sheetView showZeros="0" workbookViewId="0">
      <pane ySplit="1" topLeftCell="A2" activePane="bottomLeft" state="frozen"/>
      <selection pane="bottomLeft" activeCell="C13" sqref="C13"/>
    </sheetView>
  </sheetViews>
  <sheetFormatPr defaultColWidth="9.15234375" defaultRowHeight="14.25" customHeight="1"/>
  <cols>
    <col min="1" max="1" width="37.69140625" customWidth="1"/>
    <col min="2" max="5" width="20" customWidth="1"/>
  </cols>
  <sheetData>
    <row r="1" spans="1:5" ht="14.25" customHeight="1">
      <c r="A1" s="1"/>
      <c r="B1" s="1"/>
      <c r="C1" s="1"/>
      <c r="D1" s="1"/>
      <c r="E1" s="1"/>
    </row>
    <row r="2" spans="1:5" ht="17.25" customHeight="1">
      <c r="D2" s="40"/>
      <c r="E2" s="3" t="s">
        <v>200</v>
      </c>
    </row>
    <row r="3" spans="1:5" ht="41.25" customHeight="1">
      <c r="A3" s="193" t="str">
        <f>"2025"&amp;"年区对下转移支付预算表"</f>
        <v>2025年区对下转移支付预算表</v>
      </c>
      <c r="B3" s="157"/>
      <c r="C3" s="157"/>
      <c r="D3" s="157"/>
      <c r="E3" s="156"/>
    </row>
    <row r="4" spans="1:5" ht="18" customHeight="1">
      <c r="A4" s="205" t="str">
        <f>"单位名称："&amp;"昆明市五华区科学技术协会"</f>
        <v>单位名称：昆明市五华区科学技术协会</v>
      </c>
      <c r="B4" s="206"/>
      <c r="C4" s="206"/>
      <c r="D4" s="207"/>
      <c r="E4" s="6" t="s">
        <v>1</v>
      </c>
    </row>
    <row r="5" spans="1:5" ht="19.5" customHeight="1">
      <c r="A5" s="173" t="s">
        <v>201</v>
      </c>
      <c r="B5" s="164" t="s">
        <v>150</v>
      </c>
      <c r="C5" s="128"/>
      <c r="D5" s="128"/>
      <c r="E5" s="42"/>
    </row>
    <row r="6" spans="1:5" ht="40.5" customHeight="1">
      <c r="A6" s="133"/>
      <c r="B6" s="15" t="s">
        <v>55</v>
      </c>
      <c r="C6" s="7" t="s">
        <v>58</v>
      </c>
      <c r="D6" s="43" t="s">
        <v>188</v>
      </c>
      <c r="E6" s="44" t="s">
        <v>202</v>
      </c>
    </row>
    <row r="7" spans="1:5" ht="19.5" customHeight="1">
      <c r="A7" s="11">
        <v>1</v>
      </c>
      <c r="B7" s="11">
        <v>2</v>
      </c>
      <c r="C7" s="11">
        <v>3</v>
      </c>
      <c r="D7" s="45">
        <v>4</v>
      </c>
      <c r="E7" s="19">
        <v>5</v>
      </c>
    </row>
    <row r="8" spans="1:5" ht="19.5" customHeight="1">
      <c r="A8" s="16"/>
      <c r="B8" s="46"/>
      <c r="C8" s="46"/>
      <c r="D8" s="46"/>
      <c r="E8" s="46"/>
    </row>
    <row r="9" spans="1:5" ht="19.5" customHeight="1">
      <c r="A9" s="37"/>
      <c r="B9" s="46"/>
      <c r="C9" s="46"/>
      <c r="D9" s="46"/>
      <c r="E9" s="46"/>
    </row>
    <row r="10" spans="1:5" ht="14.25" customHeight="1">
      <c r="A10" s="86" t="s">
        <v>371</v>
      </c>
    </row>
  </sheetData>
  <mergeCells count="4">
    <mergeCell ref="A3:E3"/>
    <mergeCell ref="A4:D4"/>
    <mergeCell ref="B5:D5"/>
    <mergeCell ref="A5:A6"/>
  </mergeCells>
  <phoneticPr fontId="16" type="noConversion"/>
  <printOptions horizontalCentered="1"/>
  <pageMargins left="0.96" right="0.96" top="0.72" bottom="0.72" header="0" footer="0"/>
  <pageSetup paperSize="9" scale="57"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Right="0"/>
    <pageSetUpPr fitToPage="1"/>
  </sheetPr>
  <dimension ref="A1:J9"/>
  <sheetViews>
    <sheetView showZeros="0" workbookViewId="0">
      <pane ySplit="1" topLeftCell="A2" activePane="bottomLeft" state="frozen"/>
      <selection pane="bottomLeft" activeCell="A10" sqref="A10"/>
    </sheetView>
  </sheetViews>
  <sheetFormatPr defaultColWidth="9.15234375" defaultRowHeight="12" customHeight="1"/>
  <cols>
    <col min="1" max="1" width="34.3046875" customWidth="1"/>
    <col min="2" max="2" width="29" customWidth="1"/>
    <col min="3" max="5" width="23.53515625" customWidth="1"/>
    <col min="6" max="6" width="11.3046875" customWidth="1"/>
    <col min="7" max="7" width="25.15234375" customWidth="1"/>
    <col min="8" max="8" width="15.53515625" customWidth="1"/>
    <col min="9" max="9" width="13.3828125" customWidth="1"/>
    <col min="10" max="10" width="18.84375" customWidth="1"/>
  </cols>
  <sheetData>
    <row r="1" spans="1:10" ht="12" customHeight="1">
      <c r="A1" s="1"/>
      <c r="B1" s="1"/>
      <c r="C1" s="1"/>
      <c r="D1" s="1"/>
      <c r="E1" s="1"/>
      <c r="F1" s="1"/>
      <c r="G1" s="1"/>
      <c r="H1" s="1"/>
      <c r="I1" s="1"/>
      <c r="J1" s="1"/>
    </row>
    <row r="2" spans="1:10" ht="16.5" customHeight="1">
      <c r="J2" s="3" t="s">
        <v>203</v>
      </c>
    </row>
    <row r="3" spans="1:10" ht="41.25" customHeight="1">
      <c r="A3" s="174" t="str">
        <f>"2025"&amp;"年区对下转移支付绩效目标表"</f>
        <v>2025年区对下转移支付绩效目标表</v>
      </c>
      <c r="B3" s="157"/>
      <c r="C3" s="157"/>
      <c r="D3" s="157"/>
      <c r="E3" s="157"/>
      <c r="F3" s="156"/>
      <c r="G3" s="157"/>
      <c r="H3" s="156"/>
      <c r="I3" s="156"/>
      <c r="J3" s="157"/>
    </row>
    <row r="4" spans="1:10" ht="17.25" customHeight="1">
      <c r="A4" s="158" t="str">
        <f>"单位名称："&amp;"昆明市五华区科学技术协会"</f>
        <v>单位名称：昆明市五华区科学技术协会</v>
      </c>
      <c r="B4" s="89"/>
      <c r="C4" s="89"/>
      <c r="D4" s="89"/>
      <c r="E4" s="89"/>
      <c r="F4" s="89"/>
      <c r="G4" s="89"/>
      <c r="H4" s="89"/>
    </row>
    <row r="5" spans="1:10" ht="44.25" customHeight="1">
      <c r="A5" s="35" t="s">
        <v>201</v>
      </c>
      <c r="B5" s="35" t="s">
        <v>168</v>
      </c>
      <c r="C5" s="35" t="s">
        <v>169</v>
      </c>
      <c r="D5" s="35" t="s">
        <v>170</v>
      </c>
      <c r="E5" s="35" t="s">
        <v>171</v>
      </c>
      <c r="F5" s="36" t="s">
        <v>172</v>
      </c>
      <c r="G5" s="35" t="s">
        <v>173</v>
      </c>
      <c r="H5" s="36" t="s">
        <v>174</v>
      </c>
      <c r="I5" s="36" t="s">
        <v>175</v>
      </c>
      <c r="J5" s="35" t="s">
        <v>176</v>
      </c>
    </row>
    <row r="6" spans="1:10" ht="14.25" customHeight="1">
      <c r="A6" s="35">
        <v>1</v>
      </c>
      <c r="B6" s="35">
        <v>2</v>
      </c>
      <c r="C6" s="35">
        <v>3</v>
      </c>
      <c r="D6" s="35">
        <v>4</v>
      </c>
      <c r="E6" s="35">
        <v>5</v>
      </c>
      <c r="F6" s="36">
        <v>6</v>
      </c>
      <c r="G6" s="35">
        <v>7</v>
      </c>
      <c r="H6" s="36">
        <v>8</v>
      </c>
      <c r="I6" s="36">
        <v>9</v>
      </c>
      <c r="J6" s="35">
        <v>10</v>
      </c>
    </row>
    <row r="7" spans="1:10" ht="42" customHeight="1">
      <c r="A7" s="16"/>
      <c r="B7" s="37"/>
      <c r="C7" s="37"/>
      <c r="D7" s="37"/>
      <c r="E7" s="38"/>
      <c r="F7" s="39"/>
      <c r="G7" s="38"/>
      <c r="H7" s="39"/>
      <c r="I7" s="39"/>
      <c r="J7" s="38"/>
    </row>
    <row r="8" spans="1:10" ht="42" customHeight="1">
      <c r="A8" s="16"/>
      <c r="B8" s="12"/>
      <c r="C8" s="12"/>
      <c r="D8" s="12"/>
      <c r="E8" s="16"/>
      <c r="F8" s="12"/>
      <c r="G8" s="16"/>
      <c r="H8" s="12"/>
      <c r="I8" s="12"/>
      <c r="J8" s="16"/>
    </row>
    <row r="9" spans="1:10" ht="12" customHeight="1">
      <c r="A9" s="86" t="s">
        <v>372</v>
      </c>
    </row>
  </sheetData>
  <mergeCells count="2">
    <mergeCell ref="A3:J3"/>
    <mergeCell ref="A4:H4"/>
  </mergeCells>
  <phoneticPr fontId="16" type="noConversion"/>
  <printOptions horizontalCentered="1"/>
  <pageMargins left="0.96" right="0.96" top="0.72" bottom="0.72" header="0" footer="0"/>
  <pageSetup paperSize="9" scale="6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Right="0"/>
    <pageSetUpPr fitToPage="1"/>
  </sheetPr>
  <dimension ref="A1:I10"/>
  <sheetViews>
    <sheetView showZeros="0" workbookViewId="0">
      <pane ySplit="1" topLeftCell="A2" activePane="bottomLeft" state="frozen"/>
      <selection pane="bottomLeft" activeCell="D13" sqref="D13"/>
    </sheetView>
  </sheetViews>
  <sheetFormatPr defaultColWidth="10.3828125" defaultRowHeight="14.25" customHeight="1"/>
  <cols>
    <col min="1" max="3" width="33.69140625" customWidth="1"/>
    <col min="4" max="4" width="45.53515625" customWidth="1"/>
    <col min="5" max="5" width="27.53515625" customWidth="1"/>
    <col min="6" max="6" width="21.69140625" customWidth="1"/>
    <col min="7" max="9" width="26.3046875" customWidth="1"/>
  </cols>
  <sheetData>
    <row r="1" spans="1:9" ht="14.25" customHeight="1">
      <c r="A1" s="1"/>
      <c r="B1" s="1"/>
      <c r="C1" s="1"/>
      <c r="D1" s="1"/>
      <c r="E1" s="1"/>
      <c r="F1" s="1"/>
      <c r="G1" s="1"/>
      <c r="H1" s="1"/>
      <c r="I1" s="1"/>
    </row>
    <row r="2" spans="1:9" ht="14.25" customHeight="1">
      <c r="A2" s="208" t="s">
        <v>204</v>
      </c>
      <c r="B2" s="209"/>
      <c r="C2" s="209"/>
      <c r="D2" s="210"/>
      <c r="E2" s="210"/>
      <c r="F2" s="210"/>
      <c r="G2" s="209"/>
      <c r="H2" s="209"/>
      <c r="I2" s="210"/>
    </row>
    <row r="3" spans="1:9" ht="41.25" customHeight="1">
      <c r="A3" s="88" t="str">
        <f>"2025"&amp;"年新增资产配置预算表"</f>
        <v>2025年新增资产配置预算表</v>
      </c>
      <c r="B3" s="138"/>
      <c r="C3" s="138"/>
      <c r="D3" s="137"/>
      <c r="E3" s="137"/>
      <c r="F3" s="137"/>
      <c r="G3" s="138"/>
      <c r="H3" s="138"/>
      <c r="I3" s="137"/>
    </row>
    <row r="4" spans="1:9" ht="14.25" customHeight="1">
      <c r="A4" s="90" t="str">
        <f>"单位名称："&amp;"昆明市五华区科学技术协会"</f>
        <v>单位名称：昆明市五华区科学技术协会</v>
      </c>
      <c r="B4" s="211"/>
      <c r="C4" s="211"/>
      <c r="D4" s="23"/>
      <c r="F4" s="22"/>
      <c r="G4" s="21"/>
      <c r="H4" s="21"/>
      <c r="I4" s="34" t="s">
        <v>1</v>
      </c>
    </row>
    <row r="5" spans="1:9" ht="28.5" customHeight="1">
      <c r="A5" s="141" t="s">
        <v>142</v>
      </c>
      <c r="B5" s="142" t="s">
        <v>143</v>
      </c>
      <c r="C5" s="100" t="s">
        <v>205</v>
      </c>
      <c r="D5" s="141" t="s">
        <v>206</v>
      </c>
      <c r="E5" s="141" t="s">
        <v>207</v>
      </c>
      <c r="F5" s="141" t="s">
        <v>208</v>
      </c>
      <c r="G5" s="142" t="s">
        <v>209</v>
      </c>
      <c r="H5" s="212"/>
      <c r="I5" s="141"/>
    </row>
    <row r="6" spans="1:9" ht="21" customHeight="1">
      <c r="A6" s="100"/>
      <c r="B6" s="145"/>
      <c r="C6" s="145"/>
      <c r="D6" s="144"/>
      <c r="E6" s="145"/>
      <c r="F6" s="145"/>
      <c r="G6" s="24" t="s">
        <v>186</v>
      </c>
      <c r="H6" s="24" t="s">
        <v>210</v>
      </c>
      <c r="I6" s="24" t="s">
        <v>211</v>
      </c>
    </row>
    <row r="7" spans="1:9" ht="17.25" customHeight="1">
      <c r="A7" s="25" t="s">
        <v>80</v>
      </c>
      <c r="B7" s="26"/>
      <c r="C7" s="27" t="s">
        <v>81</v>
      </c>
      <c r="D7" s="25" t="s">
        <v>82</v>
      </c>
      <c r="E7" s="28" t="s">
        <v>83</v>
      </c>
      <c r="F7" s="25" t="s">
        <v>84</v>
      </c>
      <c r="G7" s="27" t="s">
        <v>85</v>
      </c>
      <c r="H7" s="29" t="s">
        <v>86</v>
      </c>
      <c r="I7" s="28" t="s">
        <v>87</v>
      </c>
    </row>
    <row r="8" spans="1:9" ht="19.5" customHeight="1">
      <c r="A8" s="30"/>
      <c r="B8" s="18"/>
      <c r="C8" s="18"/>
      <c r="D8" s="16"/>
      <c r="E8" s="12"/>
      <c r="F8" s="29"/>
      <c r="G8" s="31"/>
      <c r="H8" s="32"/>
      <c r="I8" s="32"/>
    </row>
    <row r="9" spans="1:9" ht="19.5" customHeight="1">
      <c r="A9" s="213" t="s">
        <v>55</v>
      </c>
      <c r="B9" s="214"/>
      <c r="C9" s="214"/>
      <c r="D9" s="215"/>
      <c r="E9" s="216"/>
      <c r="F9" s="216"/>
      <c r="G9" s="31"/>
      <c r="H9" s="32"/>
      <c r="I9" s="32"/>
    </row>
    <row r="10" spans="1:9" ht="14.25" customHeight="1">
      <c r="A10" s="86" t="s">
        <v>373</v>
      </c>
    </row>
  </sheetData>
  <mergeCells count="11">
    <mergeCell ref="A2:I2"/>
    <mergeCell ref="A3:I3"/>
    <mergeCell ref="A4:C4"/>
    <mergeCell ref="G5:I5"/>
    <mergeCell ref="A9:F9"/>
    <mergeCell ref="A5:A6"/>
    <mergeCell ref="B5:B6"/>
    <mergeCell ref="C5:C6"/>
    <mergeCell ref="D5:D6"/>
    <mergeCell ref="E5:E6"/>
    <mergeCell ref="F5:F6"/>
  </mergeCells>
  <phoneticPr fontId="16" type="noConversion"/>
  <pageMargins left="0.67" right="0.67" top="0.72" bottom="0.72" header="0.28000000000000003" footer="0.28000000000000003"/>
  <pageSetup paperSize="9" fitToWidth="0" fitToHeight="0"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Right="0"/>
    <pageSetUpPr fitToPage="1"/>
  </sheetPr>
  <dimension ref="A1:K12"/>
  <sheetViews>
    <sheetView showZeros="0" workbookViewId="0">
      <pane ySplit="1" topLeftCell="A2" activePane="bottomLeft" state="frozen"/>
      <selection pane="bottomLeft" activeCell="E16" sqref="E16"/>
    </sheetView>
  </sheetViews>
  <sheetFormatPr defaultColWidth="9.15234375" defaultRowHeight="14.25" customHeight="1"/>
  <cols>
    <col min="1" max="1" width="19.3046875" customWidth="1"/>
    <col min="2" max="2" width="33.84375" customWidth="1"/>
    <col min="3" max="3" width="23.84375" customWidth="1"/>
    <col min="4" max="4" width="11.15234375" customWidth="1"/>
    <col min="5" max="5" width="17.69140625" customWidth="1"/>
    <col min="6" max="6" width="9.84375" customWidth="1"/>
    <col min="7" max="7" width="17.69140625" customWidth="1"/>
    <col min="8" max="11" width="23.15234375" customWidth="1"/>
  </cols>
  <sheetData>
    <row r="1" spans="1:11" ht="14.25" customHeight="1">
      <c r="A1" s="1"/>
      <c r="B1" s="1"/>
      <c r="C1" s="1"/>
      <c r="D1" s="1"/>
      <c r="E1" s="1"/>
      <c r="F1" s="1"/>
      <c r="G1" s="1"/>
      <c r="H1" s="1"/>
      <c r="I1" s="1"/>
      <c r="J1" s="1"/>
      <c r="K1" s="1"/>
    </row>
    <row r="2" spans="1:11" ht="14.25" customHeight="1">
      <c r="D2" s="2"/>
      <c r="E2" s="2"/>
      <c r="F2" s="2"/>
      <c r="G2" s="2"/>
      <c r="K2" s="3" t="s">
        <v>212</v>
      </c>
    </row>
    <row r="3" spans="1:11" ht="41.25" customHeight="1">
      <c r="A3" s="157" t="str">
        <f>"2025"&amp;"年上级转移支付补助项目支出预算表"</f>
        <v>2025年上级转移支付补助项目支出预算表</v>
      </c>
      <c r="B3" s="157"/>
      <c r="C3" s="157"/>
      <c r="D3" s="157"/>
      <c r="E3" s="157"/>
      <c r="F3" s="157"/>
      <c r="G3" s="157"/>
      <c r="H3" s="157"/>
      <c r="I3" s="157"/>
      <c r="J3" s="157"/>
      <c r="K3" s="157"/>
    </row>
    <row r="4" spans="1:11" ht="13.5" customHeight="1">
      <c r="A4" s="158" t="str">
        <f>"单位名称："&amp;"昆明市五华区科学技术协会"</f>
        <v>单位名称：昆明市五华区科学技术协会</v>
      </c>
      <c r="B4" s="159"/>
      <c r="C4" s="159"/>
      <c r="D4" s="159"/>
      <c r="E4" s="159"/>
      <c r="F4" s="159"/>
      <c r="G4" s="159"/>
      <c r="H4" s="5"/>
      <c r="I4" s="5"/>
      <c r="J4" s="5"/>
      <c r="K4" s="6" t="s">
        <v>1</v>
      </c>
    </row>
    <row r="5" spans="1:11" ht="21.75" customHeight="1">
      <c r="A5" s="146" t="s">
        <v>161</v>
      </c>
      <c r="B5" s="146" t="s">
        <v>145</v>
      </c>
      <c r="C5" s="146" t="s">
        <v>162</v>
      </c>
      <c r="D5" s="168" t="s">
        <v>146</v>
      </c>
      <c r="E5" s="168" t="s">
        <v>147</v>
      </c>
      <c r="F5" s="168" t="s">
        <v>163</v>
      </c>
      <c r="G5" s="168" t="s">
        <v>164</v>
      </c>
      <c r="H5" s="173" t="s">
        <v>55</v>
      </c>
      <c r="I5" s="164" t="s">
        <v>213</v>
      </c>
      <c r="J5" s="128"/>
      <c r="K5" s="129"/>
    </row>
    <row r="6" spans="1:11" ht="21.75" customHeight="1">
      <c r="A6" s="152"/>
      <c r="B6" s="152"/>
      <c r="C6" s="152"/>
      <c r="D6" s="172"/>
      <c r="E6" s="172"/>
      <c r="F6" s="172"/>
      <c r="G6" s="172"/>
      <c r="H6" s="153"/>
      <c r="I6" s="168" t="s">
        <v>58</v>
      </c>
      <c r="J6" s="168" t="s">
        <v>59</v>
      </c>
      <c r="K6" s="168" t="s">
        <v>60</v>
      </c>
    </row>
    <row r="7" spans="1:11" ht="40.5" customHeight="1">
      <c r="A7" s="147"/>
      <c r="B7" s="147"/>
      <c r="C7" s="147"/>
      <c r="D7" s="169"/>
      <c r="E7" s="169"/>
      <c r="F7" s="169"/>
      <c r="G7" s="169"/>
      <c r="H7" s="133"/>
      <c r="I7" s="169" t="s">
        <v>57</v>
      </c>
      <c r="J7" s="169"/>
      <c r="K7" s="169"/>
    </row>
    <row r="8" spans="1:11" ht="15" customHeight="1">
      <c r="A8" s="11">
        <v>1</v>
      </c>
      <c r="B8" s="11">
        <v>2</v>
      </c>
      <c r="C8" s="11">
        <v>3</v>
      </c>
      <c r="D8" s="11">
        <v>4</v>
      </c>
      <c r="E8" s="11">
        <v>5</v>
      </c>
      <c r="F8" s="11">
        <v>6</v>
      </c>
      <c r="G8" s="11">
        <v>7</v>
      </c>
      <c r="H8" s="11">
        <v>8</v>
      </c>
      <c r="I8" s="11">
        <v>9</v>
      </c>
      <c r="J8" s="19">
        <v>10</v>
      </c>
      <c r="K8" s="19">
        <v>11</v>
      </c>
    </row>
    <row r="9" spans="1:11" ht="18.75" customHeight="1">
      <c r="A9" s="16"/>
      <c r="B9" s="12"/>
      <c r="C9" s="16"/>
      <c r="D9" s="16"/>
      <c r="E9" s="16"/>
      <c r="F9" s="16"/>
      <c r="G9" s="16"/>
      <c r="H9" s="17"/>
      <c r="I9" s="20"/>
      <c r="J9" s="20"/>
      <c r="K9" s="17"/>
    </row>
    <row r="10" spans="1:11" ht="18.75" customHeight="1">
      <c r="A10" s="18"/>
      <c r="B10" s="12"/>
      <c r="C10" s="12"/>
      <c r="D10" s="12"/>
      <c r="E10" s="12"/>
      <c r="F10" s="12"/>
      <c r="G10" s="12"/>
      <c r="H10" s="14"/>
      <c r="I10" s="14"/>
      <c r="J10" s="14"/>
      <c r="K10" s="17"/>
    </row>
    <row r="11" spans="1:11" ht="18.75" customHeight="1">
      <c r="A11" s="148" t="s">
        <v>133</v>
      </c>
      <c r="B11" s="149"/>
      <c r="C11" s="149"/>
      <c r="D11" s="149"/>
      <c r="E11" s="149"/>
      <c r="F11" s="149"/>
      <c r="G11" s="112"/>
      <c r="H11" s="14"/>
      <c r="I11" s="14"/>
      <c r="J11" s="14"/>
      <c r="K11" s="17"/>
    </row>
    <row r="12" spans="1:11" ht="14.25" customHeight="1">
      <c r="A12" s="86" t="s">
        <v>374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16" type="noConversion"/>
  <printOptions horizontalCentered="1"/>
  <pageMargins left="0.37" right="0.37" top="0.56000000000000005" bottom="0.56000000000000005" header="0.48" footer="0.48"/>
  <pageSetup paperSize="9" scale="56"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Right="0"/>
    <pageSetUpPr fitToPage="1"/>
  </sheetPr>
  <dimension ref="A1:G11"/>
  <sheetViews>
    <sheetView showZeros="0" workbookViewId="0">
      <pane ySplit="1" topLeftCell="A2" activePane="bottomLeft" state="frozen"/>
      <selection pane="bottomLeft" activeCell="G10" sqref="G10"/>
    </sheetView>
  </sheetViews>
  <sheetFormatPr defaultColWidth="9.15234375" defaultRowHeight="14.25" customHeight="1"/>
  <cols>
    <col min="1" max="1" width="35.3046875" customWidth="1"/>
    <col min="2" max="4" width="28" customWidth="1"/>
    <col min="5" max="7" width="23.84375" customWidth="1"/>
  </cols>
  <sheetData>
    <row r="1" spans="1:7" ht="14.25" customHeight="1">
      <c r="A1" s="1"/>
      <c r="B1" s="1"/>
      <c r="C1" s="1"/>
      <c r="D1" s="1"/>
      <c r="E1" s="1"/>
      <c r="F1" s="1"/>
      <c r="G1" s="1"/>
    </row>
    <row r="2" spans="1:7" ht="13.5" customHeight="1">
      <c r="D2" s="2"/>
      <c r="G2" s="3" t="s">
        <v>214</v>
      </c>
    </row>
    <row r="3" spans="1:7" ht="41.25" customHeight="1">
      <c r="A3" s="157" t="str">
        <f>"2025"&amp;"年部门项目中期规划预算表"</f>
        <v>2025年部门项目中期规划预算表</v>
      </c>
      <c r="B3" s="157"/>
      <c r="C3" s="157"/>
      <c r="D3" s="157"/>
      <c r="E3" s="157"/>
      <c r="F3" s="157"/>
      <c r="G3" s="157"/>
    </row>
    <row r="4" spans="1:7" ht="13.5" customHeight="1">
      <c r="A4" s="158" t="str">
        <f>"单位名称："&amp;"昆明市五华区科学技术协会"</f>
        <v>单位名称：昆明市五华区科学技术协会</v>
      </c>
      <c r="B4" s="159"/>
      <c r="C4" s="159"/>
      <c r="D4" s="159"/>
      <c r="E4" s="5"/>
      <c r="F4" s="5"/>
      <c r="G4" s="6" t="s">
        <v>1</v>
      </c>
    </row>
    <row r="5" spans="1:7" ht="21.75" customHeight="1">
      <c r="A5" s="146" t="s">
        <v>162</v>
      </c>
      <c r="B5" s="146" t="s">
        <v>161</v>
      </c>
      <c r="C5" s="146" t="s">
        <v>145</v>
      </c>
      <c r="D5" s="168" t="s">
        <v>215</v>
      </c>
      <c r="E5" s="164" t="s">
        <v>58</v>
      </c>
      <c r="F5" s="128"/>
      <c r="G5" s="129"/>
    </row>
    <row r="6" spans="1:7" ht="21.75" customHeight="1">
      <c r="A6" s="152"/>
      <c r="B6" s="152"/>
      <c r="C6" s="152"/>
      <c r="D6" s="172"/>
      <c r="E6" s="220" t="str">
        <f>"2025"&amp;"年"</f>
        <v>2025年</v>
      </c>
      <c r="F6" s="168" t="str">
        <f>("2025"+1)&amp;"年"</f>
        <v>2026年</v>
      </c>
      <c r="G6" s="168" t="str">
        <f>("2025"+2)&amp;"年"</f>
        <v>2027年</v>
      </c>
    </row>
    <row r="7" spans="1:7" ht="40.5" customHeight="1">
      <c r="A7" s="147"/>
      <c r="B7" s="147"/>
      <c r="C7" s="147"/>
      <c r="D7" s="169"/>
      <c r="E7" s="133"/>
      <c r="F7" s="169" t="s">
        <v>57</v>
      </c>
      <c r="G7" s="169"/>
    </row>
    <row r="8" spans="1:7" ht="15" customHeight="1">
      <c r="A8" s="11">
        <v>1</v>
      </c>
      <c r="B8" s="11">
        <v>2</v>
      </c>
      <c r="C8" s="11">
        <v>3</v>
      </c>
      <c r="D8" s="11">
        <v>4</v>
      </c>
      <c r="E8" s="11">
        <v>5</v>
      </c>
      <c r="F8" s="11">
        <v>6</v>
      </c>
      <c r="G8" s="11">
        <v>7</v>
      </c>
    </row>
    <row r="9" spans="1:7" ht="17.25" customHeight="1">
      <c r="A9" s="12" t="s">
        <v>243</v>
      </c>
      <c r="B9" s="13" t="s">
        <v>375</v>
      </c>
      <c r="C9" s="13" t="s">
        <v>282</v>
      </c>
      <c r="D9" s="12" t="s">
        <v>376</v>
      </c>
      <c r="E9" s="14">
        <v>10000</v>
      </c>
      <c r="F9" s="14">
        <v>10000</v>
      </c>
      <c r="G9" s="14">
        <v>10000</v>
      </c>
    </row>
    <row r="10" spans="1:7" ht="17.25" customHeight="1">
      <c r="A10" s="12" t="s">
        <v>243</v>
      </c>
      <c r="B10" s="13" t="s">
        <v>377</v>
      </c>
      <c r="C10" s="13" t="s">
        <v>284</v>
      </c>
      <c r="D10" s="12" t="s">
        <v>376</v>
      </c>
      <c r="E10" s="14">
        <v>2829600</v>
      </c>
      <c r="F10" s="14">
        <v>2829600</v>
      </c>
      <c r="G10" s="14">
        <v>2829600</v>
      </c>
    </row>
    <row r="11" spans="1:7" ht="18.75" customHeight="1">
      <c r="A11" s="217" t="s">
        <v>55</v>
      </c>
      <c r="B11" s="218" t="s">
        <v>216</v>
      </c>
      <c r="C11" s="218"/>
      <c r="D11" s="219"/>
      <c r="E11" s="14">
        <v>2839600</v>
      </c>
      <c r="F11" s="14">
        <v>2839600</v>
      </c>
      <c r="G11" s="14">
        <v>2839600</v>
      </c>
    </row>
  </sheetData>
  <mergeCells count="11">
    <mergeCell ref="A3:G3"/>
    <mergeCell ref="A4:D4"/>
    <mergeCell ref="E5:G5"/>
    <mergeCell ref="A11:D11"/>
    <mergeCell ref="A5:A7"/>
    <mergeCell ref="B5:B7"/>
    <mergeCell ref="C5:C7"/>
    <mergeCell ref="D5:D7"/>
    <mergeCell ref="E6:E7"/>
    <mergeCell ref="F6:F7"/>
    <mergeCell ref="G6:G7"/>
  </mergeCells>
  <phoneticPr fontId="16" type="noConversion"/>
  <printOptions horizontalCentered="1"/>
  <pageMargins left="0.37" right="0.37" top="0.56000000000000005" bottom="0.56000000000000005" header="0.48" footer="0.48"/>
  <pageSetup paperSize="9" scale="56"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Right="0"/>
    <pageSetUpPr fitToPage="1"/>
  </sheetPr>
  <dimension ref="A1:S11"/>
  <sheetViews>
    <sheetView showGridLines="0" showZeros="0" workbookViewId="0">
      <pane ySplit="1" topLeftCell="A2" activePane="bottomLeft" state="frozen"/>
      <selection pane="bottomLeft" activeCell="C15" sqref="C15"/>
    </sheetView>
  </sheetViews>
  <sheetFormatPr defaultColWidth="8.53515625" defaultRowHeight="12.75" customHeight="1"/>
  <cols>
    <col min="1" max="1" width="15.921875" customWidth="1"/>
    <col min="2" max="2" width="35" customWidth="1"/>
    <col min="3" max="19" width="22" customWidth="1"/>
  </cols>
  <sheetData>
    <row r="1" spans="1:19" ht="12.75" customHeight="1">
      <c r="A1" s="1"/>
      <c r="B1" s="1"/>
      <c r="C1" s="1"/>
      <c r="D1" s="1"/>
      <c r="E1" s="1"/>
      <c r="F1" s="1"/>
      <c r="G1" s="1"/>
      <c r="H1" s="1"/>
      <c r="I1" s="1"/>
      <c r="J1" s="1"/>
      <c r="K1" s="1"/>
      <c r="L1" s="1"/>
      <c r="M1" s="1"/>
      <c r="N1" s="1"/>
      <c r="O1" s="1"/>
      <c r="P1" s="1"/>
      <c r="Q1" s="1"/>
      <c r="R1" s="1"/>
      <c r="S1" s="1"/>
    </row>
    <row r="2" spans="1:19" ht="17.25" customHeight="1">
      <c r="A2" s="107" t="s">
        <v>52</v>
      </c>
      <c r="B2" s="89"/>
      <c r="C2" s="89"/>
      <c r="D2" s="89"/>
      <c r="E2" s="89"/>
      <c r="F2" s="89"/>
      <c r="G2" s="89"/>
      <c r="H2" s="89"/>
      <c r="I2" s="89"/>
      <c r="J2" s="89"/>
      <c r="K2" s="89"/>
      <c r="L2" s="89"/>
      <c r="M2" s="89"/>
      <c r="N2" s="89"/>
      <c r="O2" s="89"/>
      <c r="P2" s="89"/>
      <c r="Q2" s="89"/>
      <c r="R2" s="89"/>
      <c r="S2" s="89"/>
    </row>
    <row r="3" spans="1:19" ht="41.25" customHeight="1">
      <c r="A3" s="88" t="str">
        <f>"2025"&amp;"年部门收入预算表"</f>
        <v>2025年部门收入预算表</v>
      </c>
      <c r="B3" s="89"/>
      <c r="C3" s="89"/>
      <c r="D3" s="89"/>
      <c r="E3" s="89"/>
      <c r="F3" s="89"/>
      <c r="G3" s="89"/>
      <c r="H3" s="89"/>
      <c r="I3" s="89"/>
      <c r="J3" s="89"/>
      <c r="K3" s="89"/>
      <c r="L3" s="89"/>
      <c r="M3" s="89"/>
      <c r="N3" s="89"/>
      <c r="O3" s="89"/>
      <c r="P3" s="89"/>
      <c r="Q3" s="89"/>
      <c r="R3" s="89"/>
      <c r="S3" s="89"/>
    </row>
    <row r="4" spans="1:19" ht="17.25" customHeight="1">
      <c r="A4" s="90" t="str">
        <f>"单位名称："&amp;"昆明市五华区科学技术协会"</f>
        <v>单位名称：昆明市五华区科学技术协会</v>
      </c>
      <c r="B4" s="89"/>
      <c r="S4" s="23" t="s">
        <v>1</v>
      </c>
    </row>
    <row r="5" spans="1:19" ht="21.75" customHeight="1">
      <c r="A5" s="102" t="s">
        <v>53</v>
      </c>
      <c r="B5" s="105" t="s">
        <v>54</v>
      </c>
      <c r="C5" s="105" t="s">
        <v>55</v>
      </c>
      <c r="D5" s="108" t="s">
        <v>56</v>
      </c>
      <c r="E5" s="108"/>
      <c r="F5" s="108"/>
      <c r="G5" s="108"/>
      <c r="H5" s="108"/>
      <c r="I5" s="109"/>
      <c r="J5" s="108"/>
      <c r="K5" s="108"/>
      <c r="L5" s="108"/>
      <c r="M5" s="108"/>
      <c r="N5" s="110"/>
      <c r="O5" s="108" t="s">
        <v>45</v>
      </c>
      <c r="P5" s="108"/>
      <c r="Q5" s="108"/>
      <c r="R5" s="108"/>
      <c r="S5" s="110"/>
    </row>
    <row r="6" spans="1:19" ht="27" customHeight="1">
      <c r="A6" s="103"/>
      <c r="B6" s="94"/>
      <c r="C6" s="94"/>
      <c r="D6" s="94" t="s">
        <v>57</v>
      </c>
      <c r="E6" s="94" t="s">
        <v>58</v>
      </c>
      <c r="F6" s="94" t="s">
        <v>59</v>
      </c>
      <c r="G6" s="94" t="s">
        <v>60</v>
      </c>
      <c r="H6" s="94" t="s">
        <v>61</v>
      </c>
      <c r="I6" s="97" t="s">
        <v>62</v>
      </c>
      <c r="J6" s="98"/>
      <c r="K6" s="98"/>
      <c r="L6" s="98"/>
      <c r="M6" s="98"/>
      <c r="N6" s="99"/>
      <c r="O6" s="94" t="s">
        <v>57</v>
      </c>
      <c r="P6" s="94" t="s">
        <v>58</v>
      </c>
      <c r="Q6" s="94" t="s">
        <v>59</v>
      </c>
      <c r="R6" s="94" t="s">
        <v>60</v>
      </c>
      <c r="S6" s="94" t="s">
        <v>63</v>
      </c>
    </row>
    <row r="7" spans="1:19" ht="30" customHeight="1">
      <c r="A7" s="104"/>
      <c r="B7" s="106"/>
      <c r="C7" s="96"/>
      <c r="D7" s="96"/>
      <c r="E7" s="96"/>
      <c r="F7" s="96"/>
      <c r="G7" s="96"/>
      <c r="H7" s="96"/>
      <c r="I7" s="39" t="s">
        <v>57</v>
      </c>
      <c r="J7" s="84" t="s">
        <v>64</v>
      </c>
      <c r="K7" s="84" t="s">
        <v>65</v>
      </c>
      <c r="L7" s="84" t="s">
        <v>66</v>
      </c>
      <c r="M7" s="84" t="s">
        <v>67</v>
      </c>
      <c r="N7" s="84" t="s">
        <v>68</v>
      </c>
      <c r="O7" s="95"/>
      <c r="P7" s="95"/>
      <c r="Q7" s="95"/>
      <c r="R7" s="95"/>
      <c r="S7" s="96"/>
    </row>
    <row r="8" spans="1:19" ht="15" customHeight="1">
      <c r="A8" s="82">
        <v>1</v>
      </c>
      <c r="B8" s="82">
        <v>2</v>
      </c>
      <c r="C8" s="82">
        <v>3</v>
      </c>
      <c r="D8" s="82">
        <v>4</v>
      </c>
      <c r="E8" s="82">
        <v>5</v>
      </c>
      <c r="F8" s="82">
        <v>6</v>
      </c>
      <c r="G8" s="82">
        <v>7</v>
      </c>
      <c r="H8" s="82">
        <v>8</v>
      </c>
      <c r="I8" s="39">
        <v>9</v>
      </c>
      <c r="J8" s="82">
        <v>10</v>
      </c>
      <c r="K8" s="82">
        <v>11</v>
      </c>
      <c r="L8" s="82">
        <v>12</v>
      </c>
      <c r="M8" s="82">
        <v>13</v>
      </c>
      <c r="N8" s="82">
        <v>14</v>
      </c>
      <c r="O8" s="82">
        <v>15</v>
      </c>
      <c r="P8" s="82">
        <v>16</v>
      </c>
      <c r="Q8" s="82">
        <v>17</v>
      </c>
      <c r="R8" s="82">
        <v>18</v>
      </c>
      <c r="S8" s="82">
        <v>19</v>
      </c>
    </row>
    <row r="9" spans="1:19" ht="18" customHeight="1">
      <c r="A9" s="12">
        <v>213</v>
      </c>
      <c r="B9" s="12" t="s">
        <v>217</v>
      </c>
      <c r="C9" s="46">
        <v>4446511</v>
      </c>
      <c r="D9" s="46">
        <v>4446511</v>
      </c>
      <c r="E9" s="46">
        <v>4446511</v>
      </c>
      <c r="F9" s="46"/>
      <c r="G9" s="46"/>
      <c r="H9" s="46"/>
      <c r="I9" s="46"/>
      <c r="J9" s="46"/>
      <c r="K9" s="46"/>
      <c r="L9" s="46"/>
      <c r="M9" s="46"/>
      <c r="N9" s="46"/>
      <c r="O9" s="46"/>
      <c r="P9" s="46"/>
      <c r="Q9" s="46"/>
      <c r="R9" s="46"/>
      <c r="S9" s="46"/>
    </row>
    <row r="10" spans="1:19" ht="18" customHeight="1">
      <c r="A10" s="12">
        <v>213001</v>
      </c>
      <c r="B10" s="83" t="s">
        <v>217</v>
      </c>
      <c r="C10" s="46">
        <v>4446511</v>
      </c>
      <c r="D10" s="46">
        <v>4446511</v>
      </c>
      <c r="E10" s="46">
        <v>4446511</v>
      </c>
      <c r="F10" s="46"/>
      <c r="G10" s="46"/>
      <c r="H10" s="46"/>
      <c r="I10" s="46"/>
      <c r="J10" s="46"/>
      <c r="K10" s="46"/>
      <c r="L10" s="46"/>
      <c r="M10" s="46"/>
      <c r="N10" s="46"/>
      <c r="O10" s="46"/>
      <c r="P10" s="46"/>
      <c r="Q10" s="46"/>
      <c r="R10" s="46"/>
      <c r="S10" s="46"/>
    </row>
    <row r="11" spans="1:19" ht="18" customHeight="1">
      <c r="A11" s="100" t="s">
        <v>55</v>
      </c>
      <c r="B11" s="101"/>
      <c r="C11" s="46">
        <v>4446511</v>
      </c>
      <c r="D11" s="46">
        <v>4446511</v>
      </c>
      <c r="E11" s="46">
        <v>4446511</v>
      </c>
      <c r="F11" s="46"/>
      <c r="G11" s="46"/>
      <c r="H11" s="46"/>
      <c r="I11" s="46"/>
      <c r="J11" s="46"/>
      <c r="K11" s="46"/>
      <c r="L11" s="46"/>
      <c r="M11" s="46"/>
      <c r="N11" s="46"/>
      <c r="O11" s="46"/>
      <c r="P11" s="46"/>
      <c r="Q11" s="46"/>
      <c r="R11" s="46"/>
      <c r="S11" s="46"/>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honeticPr fontId="16" type="noConversion"/>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Right="0"/>
    <pageSetUpPr fitToPage="1"/>
  </sheetPr>
  <dimension ref="A1:O24"/>
  <sheetViews>
    <sheetView showGridLines="0" showZeros="0" workbookViewId="0">
      <pane ySplit="1" topLeftCell="A2" activePane="bottomLeft" state="frozen"/>
      <selection pane="bottomLeft" activeCell="F20" sqref="F20"/>
    </sheetView>
  </sheetViews>
  <sheetFormatPr defaultColWidth="8.53515625" defaultRowHeight="12.75" customHeight="1"/>
  <cols>
    <col min="1" max="1" width="14.3046875" customWidth="1"/>
    <col min="2" max="2" width="37.53515625" customWidth="1"/>
    <col min="3" max="8" width="24.53515625" customWidth="1"/>
    <col min="9" max="9" width="26.69140625" customWidth="1"/>
    <col min="10" max="11" width="24.3828125" customWidth="1"/>
    <col min="12" max="15" width="24.53515625" customWidth="1"/>
  </cols>
  <sheetData>
    <row r="1" spans="1:15" ht="12.75" customHeight="1">
      <c r="A1" s="1"/>
      <c r="B1" s="1"/>
      <c r="C1" s="1"/>
      <c r="D1" s="1"/>
      <c r="E1" s="1"/>
      <c r="F1" s="1"/>
      <c r="G1" s="1"/>
      <c r="H1" s="1"/>
      <c r="I1" s="1"/>
      <c r="J1" s="1"/>
      <c r="K1" s="1"/>
      <c r="L1" s="1"/>
      <c r="M1" s="1"/>
      <c r="N1" s="1"/>
      <c r="O1" s="1"/>
    </row>
    <row r="2" spans="1:15" ht="17.25" customHeight="1">
      <c r="A2" s="117" t="s">
        <v>69</v>
      </c>
      <c r="B2" s="89"/>
      <c r="C2" s="89"/>
      <c r="D2" s="89"/>
      <c r="E2" s="89"/>
      <c r="F2" s="89"/>
      <c r="G2" s="89"/>
      <c r="H2" s="89"/>
      <c r="I2" s="89"/>
      <c r="J2" s="89"/>
      <c r="K2" s="89"/>
      <c r="L2" s="89"/>
      <c r="M2" s="89"/>
      <c r="N2" s="89"/>
      <c r="O2" s="89"/>
    </row>
    <row r="3" spans="1:15" ht="41.25" customHeight="1">
      <c r="A3" s="88" t="str">
        <f>"2025"&amp;"年部门支出预算表"</f>
        <v>2025年部门支出预算表</v>
      </c>
      <c r="B3" s="89"/>
      <c r="C3" s="89"/>
      <c r="D3" s="89"/>
      <c r="E3" s="89"/>
      <c r="F3" s="89"/>
      <c r="G3" s="89"/>
      <c r="H3" s="89"/>
      <c r="I3" s="89"/>
      <c r="J3" s="89"/>
      <c r="K3" s="89"/>
      <c r="L3" s="89"/>
      <c r="M3" s="89"/>
      <c r="N3" s="89"/>
      <c r="O3" s="89"/>
    </row>
    <row r="4" spans="1:15" ht="17.25" customHeight="1">
      <c r="A4" s="90" t="str">
        <f>"单位名称："&amp;"昆明市五华区科学技术协会"</f>
        <v>单位名称：昆明市五华区科学技术协会</v>
      </c>
      <c r="B4" s="89"/>
      <c r="O4" s="23" t="s">
        <v>1</v>
      </c>
    </row>
    <row r="5" spans="1:15" ht="27" customHeight="1">
      <c r="A5" s="113" t="s">
        <v>70</v>
      </c>
      <c r="B5" s="113" t="s">
        <v>71</v>
      </c>
      <c r="C5" s="113" t="s">
        <v>55</v>
      </c>
      <c r="D5" s="118" t="s">
        <v>58</v>
      </c>
      <c r="E5" s="119"/>
      <c r="F5" s="120"/>
      <c r="G5" s="116" t="s">
        <v>59</v>
      </c>
      <c r="H5" s="116" t="s">
        <v>60</v>
      </c>
      <c r="I5" s="116" t="s">
        <v>72</v>
      </c>
      <c r="J5" s="118" t="s">
        <v>62</v>
      </c>
      <c r="K5" s="119"/>
      <c r="L5" s="119"/>
      <c r="M5" s="119"/>
      <c r="N5" s="121"/>
      <c r="O5" s="122"/>
    </row>
    <row r="6" spans="1:15" ht="42" customHeight="1">
      <c r="A6" s="114"/>
      <c r="B6" s="114"/>
      <c r="C6" s="115"/>
      <c r="D6" s="81" t="s">
        <v>57</v>
      </c>
      <c r="E6" s="81" t="s">
        <v>73</v>
      </c>
      <c r="F6" s="81" t="s">
        <v>74</v>
      </c>
      <c r="G6" s="115"/>
      <c r="H6" s="115"/>
      <c r="I6" s="123"/>
      <c r="J6" s="81" t="s">
        <v>57</v>
      </c>
      <c r="K6" s="76" t="s">
        <v>75</v>
      </c>
      <c r="L6" s="76" t="s">
        <v>76</v>
      </c>
      <c r="M6" s="76" t="s">
        <v>77</v>
      </c>
      <c r="N6" s="76" t="s">
        <v>78</v>
      </c>
      <c r="O6" s="76" t="s">
        <v>79</v>
      </c>
    </row>
    <row r="7" spans="1:15" ht="18" customHeight="1">
      <c r="A7" s="25" t="s">
        <v>80</v>
      </c>
      <c r="B7" s="25" t="s">
        <v>81</v>
      </c>
      <c r="C7" s="25" t="s">
        <v>82</v>
      </c>
      <c r="D7" s="29" t="s">
        <v>83</v>
      </c>
      <c r="E7" s="29" t="s">
        <v>84</v>
      </c>
      <c r="F7" s="29" t="s">
        <v>85</v>
      </c>
      <c r="G7" s="29" t="s">
        <v>86</v>
      </c>
      <c r="H7" s="29" t="s">
        <v>87</v>
      </c>
      <c r="I7" s="29" t="s">
        <v>88</v>
      </c>
      <c r="J7" s="29" t="s">
        <v>89</v>
      </c>
      <c r="K7" s="29" t="s">
        <v>90</v>
      </c>
      <c r="L7" s="29" t="s">
        <v>91</v>
      </c>
      <c r="M7" s="29" t="s">
        <v>92</v>
      </c>
      <c r="N7" s="25" t="s">
        <v>93</v>
      </c>
      <c r="O7" s="29" t="s">
        <v>94</v>
      </c>
    </row>
    <row r="8" spans="1:15" ht="21" customHeight="1">
      <c r="A8" s="30">
        <v>206</v>
      </c>
      <c r="B8" s="30" t="s">
        <v>218</v>
      </c>
      <c r="C8" s="46">
        <v>3938455</v>
      </c>
      <c r="D8" s="46">
        <v>3938455</v>
      </c>
      <c r="E8" s="46">
        <v>1098855</v>
      </c>
      <c r="F8" s="46">
        <v>2839600</v>
      </c>
      <c r="G8" s="46"/>
      <c r="H8" s="46"/>
      <c r="I8" s="46"/>
      <c r="J8" s="46"/>
      <c r="K8" s="46"/>
      <c r="L8" s="46"/>
      <c r="M8" s="46"/>
      <c r="N8" s="46"/>
      <c r="O8" s="46"/>
    </row>
    <row r="9" spans="1:15" ht="21" customHeight="1">
      <c r="A9" s="30">
        <v>20607</v>
      </c>
      <c r="B9" s="30" t="s">
        <v>219</v>
      </c>
      <c r="C9" s="46">
        <v>3938455</v>
      </c>
      <c r="D9" s="46">
        <v>3938455</v>
      </c>
      <c r="E9" s="46">
        <v>1098855</v>
      </c>
      <c r="F9" s="46">
        <v>2839600</v>
      </c>
      <c r="G9" s="46"/>
      <c r="H9" s="46"/>
      <c r="I9" s="46"/>
      <c r="J9" s="46"/>
      <c r="K9" s="46"/>
      <c r="L9" s="46"/>
      <c r="M9" s="46"/>
      <c r="N9" s="46"/>
      <c r="O9" s="46"/>
    </row>
    <row r="10" spans="1:15" ht="21" customHeight="1">
      <c r="A10" s="30">
        <v>2060701</v>
      </c>
      <c r="B10" s="30" t="s">
        <v>220</v>
      </c>
      <c r="C10" s="46">
        <v>1108855</v>
      </c>
      <c r="D10" s="46">
        <v>1108855</v>
      </c>
      <c r="E10" s="46">
        <v>1098855</v>
      </c>
      <c r="F10" s="46">
        <v>10000</v>
      </c>
      <c r="G10" s="46"/>
      <c r="H10" s="46"/>
      <c r="I10" s="46"/>
      <c r="J10" s="46"/>
      <c r="K10" s="46"/>
      <c r="L10" s="46"/>
      <c r="M10" s="46"/>
      <c r="N10" s="46"/>
      <c r="O10" s="46"/>
    </row>
    <row r="11" spans="1:15" ht="21" customHeight="1">
      <c r="A11" s="30">
        <v>2060702</v>
      </c>
      <c r="B11" s="30" t="s">
        <v>221</v>
      </c>
      <c r="C11" s="46">
        <v>2829600</v>
      </c>
      <c r="D11" s="46">
        <v>2829600</v>
      </c>
      <c r="E11" s="46"/>
      <c r="F11" s="46">
        <v>2829600</v>
      </c>
      <c r="G11" s="46"/>
      <c r="H11" s="46"/>
      <c r="I11" s="46"/>
      <c r="J11" s="46"/>
      <c r="K11" s="46"/>
      <c r="L11" s="46"/>
      <c r="M11" s="46"/>
      <c r="N11" s="46"/>
      <c r="O11" s="46"/>
    </row>
    <row r="12" spans="1:15" ht="21" customHeight="1">
      <c r="A12" s="30">
        <v>208</v>
      </c>
      <c r="B12" s="30" t="s">
        <v>222</v>
      </c>
      <c r="C12" s="46">
        <v>267876</v>
      </c>
      <c r="D12" s="46">
        <v>267876</v>
      </c>
      <c r="E12" s="46">
        <v>267876</v>
      </c>
      <c r="F12" s="46"/>
      <c r="G12" s="46"/>
      <c r="H12" s="46"/>
      <c r="I12" s="46"/>
      <c r="J12" s="46"/>
      <c r="K12" s="46"/>
      <c r="L12" s="46"/>
      <c r="M12" s="46"/>
      <c r="N12" s="46"/>
      <c r="O12" s="46"/>
    </row>
    <row r="13" spans="1:15" ht="21" customHeight="1">
      <c r="A13" s="30">
        <v>20805</v>
      </c>
      <c r="B13" s="30" t="s">
        <v>223</v>
      </c>
      <c r="C13" s="46">
        <v>267876</v>
      </c>
      <c r="D13" s="46">
        <v>267876</v>
      </c>
      <c r="E13" s="46">
        <v>267876</v>
      </c>
      <c r="F13" s="46"/>
      <c r="G13" s="46"/>
      <c r="H13" s="46"/>
      <c r="I13" s="46"/>
      <c r="J13" s="46"/>
      <c r="K13" s="46"/>
      <c r="L13" s="46"/>
      <c r="M13" s="46"/>
      <c r="N13" s="46"/>
      <c r="O13" s="46"/>
    </row>
    <row r="14" spans="1:15" ht="21" customHeight="1">
      <c r="A14" s="30">
        <v>2080501</v>
      </c>
      <c r="B14" s="30" t="s">
        <v>224</v>
      </c>
      <c r="C14" s="46">
        <v>144000</v>
      </c>
      <c r="D14" s="46">
        <v>144000</v>
      </c>
      <c r="E14" s="46">
        <v>144000</v>
      </c>
      <c r="F14" s="46"/>
      <c r="G14" s="46"/>
      <c r="H14" s="46"/>
      <c r="I14" s="46"/>
      <c r="J14" s="46"/>
      <c r="K14" s="46"/>
      <c r="L14" s="46"/>
      <c r="M14" s="46"/>
      <c r="N14" s="46"/>
      <c r="O14" s="46"/>
    </row>
    <row r="15" spans="1:15" ht="21" customHeight="1">
      <c r="A15" s="30">
        <v>2080505</v>
      </c>
      <c r="B15" s="30" t="s">
        <v>225</v>
      </c>
      <c r="C15" s="46">
        <v>123876</v>
      </c>
      <c r="D15" s="46">
        <v>123876</v>
      </c>
      <c r="E15" s="46">
        <v>123876</v>
      </c>
      <c r="F15" s="46"/>
      <c r="G15" s="46"/>
      <c r="H15" s="46"/>
      <c r="I15" s="46"/>
      <c r="J15" s="46"/>
      <c r="K15" s="46"/>
      <c r="L15" s="46"/>
      <c r="M15" s="46"/>
      <c r="N15" s="46"/>
      <c r="O15" s="46"/>
    </row>
    <row r="16" spans="1:15" ht="21" customHeight="1">
      <c r="A16" s="30">
        <v>210</v>
      </c>
      <c r="B16" s="30" t="s">
        <v>226</v>
      </c>
      <c r="C16" s="46">
        <v>125832</v>
      </c>
      <c r="D16" s="46">
        <v>125832</v>
      </c>
      <c r="E16" s="46">
        <v>125832</v>
      </c>
      <c r="F16" s="46"/>
      <c r="G16" s="46"/>
      <c r="H16" s="46"/>
      <c r="I16" s="46"/>
      <c r="J16" s="46"/>
      <c r="K16" s="46"/>
      <c r="L16" s="46"/>
      <c r="M16" s="46"/>
      <c r="N16" s="46"/>
      <c r="O16" s="46"/>
    </row>
    <row r="17" spans="1:15" ht="21" customHeight="1">
      <c r="A17" s="30">
        <v>21011</v>
      </c>
      <c r="B17" s="30" t="s">
        <v>227</v>
      </c>
      <c r="C17" s="46">
        <v>125832</v>
      </c>
      <c r="D17" s="46">
        <v>125832</v>
      </c>
      <c r="E17" s="46">
        <v>125832</v>
      </c>
      <c r="F17" s="46"/>
      <c r="G17" s="46"/>
      <c r="H17" s="46"/>
      <c r="I17" s="46"/>
      <c r="J17" s="46"/>
      <c r="K17" s="46"/>
      <c r="L17" s="46"/>
      <c r="M17" s="46"/>
      <c r="N17" s="46"/>
      <c r="O17" s="46"/>
    </row>
    <row r="18" spans="1:15" ht="21" customHeight="1">
      <c r="A18" s="30">
        <v>2101101</v>
      </c>
      <c r="B18" s="30" t="s">
        <v>228</v>
      </c>
      <c r="C18" s="46">
        <v>61668</v>
      </c>
      <c r="D18" s="46">
        <v>61668</v>
      </c>
      <c r="E18" s="46">
        <v>61668</v>
      </c>
      <c r="F18" s="46"/>
      <c r="G18" s="46"/>
      <c r="H18" s="46"/>
      <c r="I18" s="46"/>
      <c r="J18" s="46"/>
      <c r="K18" s="46"/>
      <c r="L18" s="46"/>
      <c r="M18" s="46"/>
      <c r="N18" s="46"/>
      <c r="O18" s="46"/>
    </row>
    <row r="19" spans="1:15" ht="21" customHeight="1">
      <c r="A19" s="30">
        <v>2101103</v>
      </c>
      <c r="B19" s="30" t="s">
        <v>229</v>
      </c>
      <c r="C19" s="46">
        <v>56916</v>
      </c>
      <c r="D19" s="46">
        <v>56916</v>
      </c>
      <c r="E19" s="46">
        <v>56916</v>
      </c>
      <c r="F19" s="46"/>
      <c r="G19" s="46"/>
      <c r="H19" s="46"/>
      <c r="I19" s="46"/>
      <c r="J19" s="46"/>
      <c r="K19" s="46"/>
      <c r="L19" s="46"/>
      <c r="M19" s="46"/>
      <c r="N19" s="46"/>
      <c r="O19" s="46"/>
    </row>
    <row r="20" spans="1:15" ht="21" customHeight="1">
      <c r="A20" s="30">
        <v>2101199</v>
      </c>
      <c r="B20" s="30" t="s">
        <v>230</v>
      </c>
      <c r="C20" s="46">
        <v>7248</v>
      </c>
      <c r="D20" s="46">
        <v>7248</v>
      </c>
      <c r="E20" s="46">
        <v>7248</v>
      </c>
      <c r="F20" s="46"/>
      <c r="G20" s="46"/>
      <c r="H20" s="46"/>
      <c r="I20" s="46"/>
      <c r="J20" s="46"/>
      <c r="K20" s="46"/>
      <c r="L20" s="46"/>
      <c r="M20" s="46"/>
      <c r="N20" s="46"/>
      <c r="O20" s="46"/>
    </row>
    <row r="21" spans="1:15" ht="21" customHeight="1">
      <c r="A21" s="30">
        <v>221</v>
      </c>
      <c r="B21" s="30" t="s">
        <v>231</v>
      </c>
      <c r="C21" s="46">
        <v>114348</v>
      </c>
      <c r="D21" s="46">
        <v>114348</v>
      </c>
      <c r="E21" s="46">
        <v>114348</v>
      </c>
      <c r="F21" s="46"/>
      <c r="G21" s="46"/>
      <c r="H21" s="46"/>
      <c r="I21" s="46"/>
      <c r="J21" s="46"/>
      <c r="K21" s="46"/>
      <c r="L21" s="46"/>
      <c r="M21" s="46"/>
      <c r="N21" s="46"/>
      <c r="O21" s="46"/>
    </row>
    <row r="22" spans="1:15" ht="21" customHeight="1">
      <c r="A22" s="30">
        <v>22102</v>
      </c>
      <c r="B22" s="30" t="s">
        <v>232</v>
      </c>
      <c r="C22" s="46">
        <v>114348</v>
      </c>
      <c r="D22" s="46">
        <v>114348</v>
      </c>
      <c r="E22" s="46">
        <v>114348</v>
      </c>
      <c r="F22" s="46"/>
      <c r="G22" s="46"/>
      <c r="H22" s="46"/>
      <c r="I22" s="46"/>
      <c r="J22" s="46"/>
      <c r="K22" s="46"/>
      <c r="L22" s="46"/>
      <c r="M22" s="46"/>
      <c r="N22" s="46"/>
      <c r="O22" s="46"/>
    </row>
    <row r="23" spans="1:15" ht="21" customHeight="1">
      <c r="A23" s="30">
        <v>2210201</v>
      </c>
      <c r="B23" s="30" t="s">
        <v>233</v>
      </c>
      <c r="C23" s="46">
        <v>114348</v>
      </c>
      <c r="D23" s="46">
        <v>114348</v>
      </c>
      <c r="E23" s="46">
        <v>114348</v>
      </c>
      <c r="F23" s="46"/>
      <c r="G23" s="46"/>
      <c r="H23" s="46"/>
      <c r="I23" s="46"/>
      <c r="J23" s="46"/>
      <c r="K23" s="46"/>
      <c r="L23" s="46"/>
      <c r="M23" s="46"/>
      <c r="N23" s="46"/>
      <c r="O23" s="46"/>
    </row>
    <row r="24" spans="1:15" ht="21" customHeight="1">
      <c r="A24" s="111" t="s">
        <v>55</v>
      </c>
      <c r="B24" s="112"/>
      <c r="C24" s="46">
        <v>4446511</v>
      </c>
      <c r="D24" s="46">
        <v>4446511</v>
      </c>
      <c r="E24" s="46">
        <v>1606911</v>
      </c>
      <c r="F24" s="46">
        <v>2839600</v>
      </c>
      <c r="G24" s="46"/>
      <c r="H24" s="46"/>
      <c r="I24" s="46"/>
      <c r="J24" s="46"/>
      <c r="K24" s="46"/>
      <c r="L24" s="46"/>
      <c r="M24" s="46"/>
      <c r="N24" s="46"/>
      <c r="O24" s="46"/>
    </row>
  </sheetData>
  <mergeCells count="12">
    <mergeCell ref="A2:O2"/>
    <mergeCell ref="A3:O3"/>
    <mergeCell ref="A4:B4"/>
    <mergeCell ref="D5:F5"/>
    <mergeCell ref="J5:O5"/>
    <mergeCell ref="H5:H6"/>
    <mergeCell ref="I5:I6"/>
    <mergeCell ref="A24:B24"/>
    <mergeCell ref="A5:A6"/>
    <mergeCell ref="B5:B6"/>
    <mergeCell ref="C5:C6"/>
    <mergeCell ref="G5:G6"/>
  </mergeCells>
  <phoneticPr fontId="16" type="noConversion"/>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Right="0"/>
    <pageSetUpPr fitToPage="1"/>
  </sheetPr>
  <dimension ref="A1:D35"/>
  <sheetViews>
    <sheetView showGridLines="0" showZeros="0" workbookViewId="0">
      <pane ySplit="1" topLeftCell="A24" activePane="bottomLeft" state="frozen"/>
      <selection pane="bottomLeft" activeCell="D10" sqref="D10:D29"/>
    </sheetView>
  </sheetViews>
  <sheetFormatPr defaultColWidth="8.53515625" defaultRowHeight="12.75" customHeight="1"/>
  <cols>
    <col min="1" max="4" width="35.53515625" customWidth="1"/>
  </cols>
  <sheetData>
    <row r="1" spans="1:4" ht="12.75" customHeight="1">
      <c r="A1" s="1"/>
      <c r="B1" s="1"/>
      <c r="C1" s="1"/>
      <c r="D1" s="1"/>
    </row>
    <row r="2" spans="1:4" ht="15" customHeight="1">
      <c r="A2" s="21"/>
      <c r="B2" s="23"/>
      <c r="C2" s="23"/>
      <c r="D2" s="23" t="s">
        <v>95</v>
      </c>
    </row>
    <row r="3" spans="1:4" ht="41.25" customHeight="1">
      <c r="A3" s="88" t="str">
        <f>"2025"&amp;"年部门财政拨款收支预算总表"</f>
        <v>2025年部门财政拨款收支预算总表</v>
      </c>
      <c r="B3" s="89"/>
      <c r="C3" s="89"/>
      <c r="D3" s="89"/>
    </row>
    <row r="4" spans="1:4" ht="17.25" customHeight="1">
      <c r="A4" s="90" t="str">
        <f>"单位名称："&amp;"昆明市五华区科学技术协会"</f>
        <v>单位名称：昆明市五华区科学技术协会</v>
      </c>
      <c r="B4" s="91"/>
      <c r="D4" s="23" t="s">
        <v>1</v>
      </c>
    </row>
    <row r="5" spans="1:4" ht="17.25" customHeight="1">
      <c r="A5" s="92" t="s">
        <v>2</v>
      </c>
      <c r="B5" s="93"/>
      <c r="C5" s="92" t="s">
        <v>3</v>
      </c>
      <c r="D5" s="93"/>
    </row>
    <row r="6" spans="1:4" ht="18.75" customHeight="1">
      <c r="A6" s="76" t="s">
        <v>4</v>
      </c>
      <c r="B6" s="76" t="s">
        <v>5</v>
      </c>
      <c r="C6" s="76" t="s">
        <v>6</v>
      </c>
      <c r="D6" s="76" t="s">
        <v>5</v>
      </c>
    </row>
    <row r="7" spans="1:4" ht="16.5" customHeight="1">
      <c r="A7" s="77" t="s">
        <v>96</v>
      </c>
      <c r="B7" s="46">
        <v>4446511</v>
      </c>
      <c r="C7" s="77" t="s">
        <v>97</v>
      </c>
      <c r="D7" s="46">
        <v>4446511</v>
      </c>
    </row>
    <row r="8" spans="1:4" ht="16.5" customHeight="1">
      <c r="A8" s="77" t="s">
        <v>98</v>
      </c>
      <c r="B8" s="46">
        <v>4446511</v>
      </c>
      <c r="C8" s="77" t="s">
        <v>99</v>
      </c>
      <c r="D8" s="46"/>
    </row>
    <row r="9" spans="1:4" ht="16.5" customHeight="1">
      <c r="A9" s="77" t="s">
        <v>100</v>
      </c>
      <c r="B9" s="46"/>
      <c r="C9" s="77" t="s">
        <v>101</v>
      </c>
      <c r="D9" s="46"/>
    </row>
    <row r="10" spans="1:4" ht="16.5" customHeight="1">
      <c r="A10" s="77" t="s">
        <v>102</v>
      </c>
      <c r="B10" s="46"/>
      <c r="C10" s="77" t="s">
        <v>103</v>
      </c>
      <c r="D10" s="46"/>
    </row>
    <row r="11" spans="1:4" ht="16.5" customHeight="1">
      <c r="A11" s="77" t="s">
        <v>104</v>
      </c>
      <c r="B11" s="46"/>
      <c r="C11" s="77" t="s">
        <v>105</v>
      </c>
      <c r="D11" s="46"/>
    </row>
    <row r="12" spans="1:4" ht="16.5" customHeight="1">
      <c r="A12" s="77" t="s">
        <v>98</v>
      </c>
      <c r="B12" s="46"/>
      <c r="C12" s="77" t="s">
        <v>106</v>
      </c>
      <c r="D12" s="46"/>
    </row>
    <row r="13" spans="1:4" ht="16.5" customHeight="1">
      <c r="A13" s="73" t="s">
        <v>100</v>
      </c>
      <c r="B13" s="46"/>
      <c r="C13" s="37" t="s">
        <v>107</v>
      </c>
      <c r="D13" s="46">
        <v>3938455</v>
      </c>
    </row>
    <row r="14" spans="1:4" ht="16.5" customHeight="1">
      <c r="A14" s="73" t="s">
        <v>102</v>
      </c>
      <c r="B14" s="46"/>
      <c r="C14" s="37" t="s">
        <v>108</v>
      </c>
      <c r="D14" s="46"/>
    </row>
    <row r="15" spans="1:4" ht="16.5" customHeight="1">
      <c r="A15" s="78"/>
      <c r="B15" s="46"/>
      <c r="C15" s="37" t="s">
        <v>109</v>
      </c>
      <c r="D15" s="46">
        <v>267876</v>
      </c>
    </row>
    <row r="16" spans="1:4" ht="16.5" customHeight="1">
      <c r="A16" s="78"/>
      <c r="B16" s="46"/>
      <c r="C16" s="37" t="s">
        <v>110</v>
      </c>
      <c r="D16" s="46">
        <v>125832</v>
      </c>
    </row>
    <row r="17" spans="1:4" ht="16.5" customHeight="1">
      <c r="A17" s="78"/>
      <c r="B17" s="46"/>
      <c r="C17" s="37" t="s">
        <v>111</v>
      </c>
      <c r="D17" s="46"/>
    </row>
    <row r="18" spans="1:4" ht="16.5" customHeight="1">
      <c r="A18" s="78"/>
      <c r="B18" s="46"/>
      <c r="C18" s="37" t="s">
        <v>112</v>
      </c>
      <c r="D18" s="46"/>
    </row>
    <row r="19" spans="1:4" ht="16.5" customHeight="1">
      <c r="A19" s="78"/>
      <c r="B19" s="46"/>
      <c r="C19" s="37" t="s">
        <v>113</v>
      </c>
      <c r="D19" s="46"/>
    </row>
    <row r="20" spans="1:4" ht="16.5" customHeight="1">
      <c r="A20" s="78"/>
      <c r="B20" s="46"/>
      <c r="C20" s="37" t="s">
        <v>114</v>
      </c>
      <c r="D20" s="46"/>
    </row>
    <row r="21" spans="1:4" ht="16.5" customHeight="1">
      <c r="A21" s="78"/>
      <c r="B21" s="46"/>
      <c r="C21" s="37" t="s">
        <v>115</v>
      </c>
      <c r="D21" s="46"/>
    </row>
    <row r="22" spans="1:4" ht="16.5" customHeight="1">
      <c r="A22" s="78"/>
      <c r="B22" s="46"/>
      <c r="C22" s="37" t="s">
        <v>116</v>
      </c>
      <c r="D22" s="46"/>
    </row>
    <row r="23" spans="1:4" ht="16.5" customHeight="1">
      <c r="A23" s="78"/>
      <c r="B23" s="46"/>
      <c r="C23" s="37" t="s">
        <v>117</v>
      </c>
      <c r="D23" s="46"/>
    </row>
    <row r="24" spans="1:4" ht="16.5" customHeight="1">
      <c r="A24" s="78"/>
      <c r="B24" s="46"/>
      <c r="C24" s="37" t="s">
        <v>118</v>
      </c>
      <c r="D24" s="46"/>
    </row>
    <row r="25" spans="1:4" ht="16.5" customHeight="1">
      <c r="A25" s="78"/>
      <c r="B25" s="46"/>
      <c r="C25" s="37" t="s">
        <v>119</v>
      </c>
      <c r="D25" s="46"/>
    </row>
    <row r="26" spans="1:4" ht="16.5" customHeight="1">
      <c r="A26" s="78"/>
      <c r="B26" s="46"/>
      <c r="C26" s="37" t="s">
        <v>120</v>
      </c>
      <c r="D26" s="46">
        <v>114348</v>
      </c>
    </row>
    <row r="27" spans="1:4" ht="16.5" customHeight="1">
      <c r="A27" s="78"/>
      <c r="B27" s="46"/>
      <c r="C27" s="37" t="s">
        <v>121</v>
      </c>
      <c r="D27" s="46"/>
    </row>
    <row r="28" spans="1:4" ht="16.5" customHeight="1">
      <c r="A28" s="78"/>
      <c r="B28" s="46"/>
      <c r="C28" s="37" t="s">
        <v>122</v>
      </c>
      <c r="D28" s="46"/>
    </row>
    <row r="29" spans="1:4" ht="16.5" customHeight="1">
      <c r="A29" s="78"/>
      <c r="B29" s="46"/>
      <c r="C29" s="37" t="s">
        <v>123</v>
      </c>
      <c r="D29" s="46"/>
    </row>
    <row r="30" spans="1:4" ht="16.5" customHeight="1">
      <c r="A30" s="78"/>
      <c r="B30" s="46"/>
      <c r="C30" s="37" t="s">
        <v>124</v>
      </c>
      <c r="D30" s="46"/>
    </row>
    <row r="31" spans="1:4" ht="16.5" customHeight="1">
      <c r="A31" s="78"/>
      <c r="B31" s="46"/>
      <c r="C31" s="37" t="s">
        <v>125</v>
      </c>
      <c r="D31" s="46"/>
    </row>
    <row r="32" spans="1:4" ht="16.5" customHeight="1">
      <c r="A32" s="78"/>
      <c r="B32" s="46"/>
      <c r="C32" s="73" t="s">
        <v>126</v>
      </c>
      <c r="D32" s="46"/>
    </row>
    <row r="33" spans="1:4" ht="16.5" customHeight="1">
      <c r="A33" s="78"/>
      <c r="B33" s="46"/>
      <c r="C33" s="73" t="s">
        <v>127</v>
      </c>
      <c r="D33" s="46"/>
    </row>
    <row r="34" spans="1:4" ht="16.5" customHeight="1">
      <c r="A34" s="78"/>
      <c r="B34" s="46"/>
      <c r="C34" s="16" t="s">
        <v>128</v>
      </c>
      <c r="D34" s="46"/>
    </row>
    <row r="35" spans="1:4" ht="15" customHeight="1">
      <c r="A35" s="79" t="s">
        <v>50</v>
      </c>
      <c r="B35" s="80">
        <v>4446511</v>
      </c>
      <c r="C35" s="79" t="s">
        <v>51</v>
      </c>
      <c r="D35" s="80">
        <v>4446511</v>
      </c>
    </row>
  </sheetData>
  <mergeCells count="4">
    <mergeCell ref="A3:D3"/>
    <mergeCell ref="A4:B4"/>
    <mergeCell ref="A5:B5"/>
    <mergeCell ref="C5:D5"/>
  </mergeCells>
  <phoneticPr fontId="16" type="noConversion"/>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Right="0"/>
    <pageSetUpPr fitToPage="1"/>
  </sheetPr>
  <dimension ref="A1:G24"/>
  <sheetViews>
    <sheetView showZeros="0" workbookViewId="0">
      <pane ySplit="1" topLeftCell="A11" activePane="bottomLeft" state="frozen"/>
      <selection pane="bottomLeft" activeCell="D10" sqref="D10"/>
    </sheetView>
  </sheetViews>
  <sheetFormatPr defaultColWidth="9.15234375" defaultRowHeight="14.25" customHeight="1"/>
  <cols>
    <col min="1" max="1" width="20.15234375" customWidth="1"/>
    <col min="2" max="2" width="44" customWidth="1"/>
    <col min="3" max="7" width="24.15234375" customWidth="1"/>
  </cols>
  <sheetData>
    <row r="1" spans="1:7" ht="14.25" customHeight="1">
      <c r="A1" s="1"/>
      <c r="B1" s="1"/>
      <c r="C1" s="1"/>
      <c r="D1" s="1"/>
      <c r="E1" s="1"/>
      <c r="F1" s="1"/>
      <c r="G1" s="1"/>
    </row>
    <row r="2" spans="1:7" ht="14.25" customHeight="1">
      <c r="D2" s="69"/>
      <c r="F2" s="40"/>
      <c r="G2" s="70" t="s">
        <v>129</v>
      </c>
    </row>
    <row r="3" spans="1:7" ht="41.25" customHeight="1">
      <c r="A3" s="124" t="str">
        <f>"2025"&amp;"年一般公共预算支出预算表（按功能科目分类）"</f>
        <v>2025年一般公共预算支出预算表（按功能科目分类）</v>
      </c>
      <c r="B3" s="124"/>
      <c r="C3" s="124"/>
      <c r="D3" s="124"/>
      <c r="E3" s="124"/>
      <c r="F3" s="124"/>
      <c r="G3" s="124"/>
    </row>
    <row r="4" spans="1:7" ht="18" customHeight="1">
      <c r="A4" s="4" t="str">
        <f>"单位名称："&amp;"昆明市五华区科学技术协会"</f>
        <v>单位名称：昆明市五华区科学技术协会</v>
      </c>
      <c r="F4" s="65"/>
      <c r="G4" s="70" t="s">
        <v>1</v>
      </c>
    </row>
    <row r="5" spans="1:7" ht="20.25" customHeight="1">
      <c r="A5" s="125" t="s">
        <v>130</v>
      </c>
      <c r="B5" s="126"/>
      <c r="C5" s="132" t="s">
        <v>55</v>
      </c>
      <c r="D5" s="127" t="s">
        <v>73</v>
      </c>
      <c r="E5" s="128"/>
      <c r="F5" s="129"/>
      <c r="G5" s="134" t="s">
        <v>74</v>
      </c>
    </row>
    <row r="6" spans="1:7" ht="20.25" customHeight="1">
      <c r="A6" s="75" t="s">
        <v>70</v>
      </c>
      <c r="B6" s="75" t="s">
        <v>71</v>
      </c>
      <c r="C6" s="133"/>
      <c r="D6" s="67" t="s">
        <v>57</v>
      </c>
      <c r="E6" s="67" t="s">
        <v>131</v>
      </c>
      <c r="F6" s="67" t="s">
        <v>132</v>
      </c>
      <c r="G6" s="135"/>
    </row>
    <row r="7" spans="1:7" ht="15" customHeight="1">
      <c r="A7" s="33" t="s">
        <v>80</v>
      </c>
      <c r="B7" s="33" t="s">
        <v>81</v>
      </c>
      <c r="C7" s="33" t="s">
        <v>82</v>
      </c>
      <c r="D7" s="33" t="s">
        <v>83</v>
      </c>
      <c r="E7" s="33" t="s">
        <v>84</v>
      </c>
      <c r="F7" s="33" t="s">
        <v>85</v>
      </c>
      <c r="G7" s="33" t="s">
        <v>86</v>
      </c>
    </row>
    <row r="8" spans="1:7" ht="18" customHeight="1">
      <c r="A8" s="16">
        <v>206</v>
      </c>
      <c r="B8" s="16" t="s">
        <v>218</v>
      </c>
      <c r="C8" s="46">
        <v>3938455</v>
      </c>
      <c r="D8" s="46">
        <v>1098855</v>
      </c>
      <c r="E8" s="46">
        <v>986313</v>
      </c>
      <c r="F8" s="46">
        <v>112542</v>
      </c>
      <c r="G8" s="46">
        <v>2839600</v>
      </c>
    </row>
    <row r="9" spans="1:7" ht="18" customHeight="1">
      <c r="A9" s="16">
        <v>20607</v>
      </c>
      <c r="B9" s="16" t="s">
        <v>219</v>
      </c>
      <c r="C9" s="46">
        <v>3938455</v>
      </c>
      <c r="D9" s="46">
        <v>1098855</v>
      </c>
      <c r="E9" s="46">
        <v>986313</v>
      </c>
      <c r="F9" s="46">
        <v>112542</v>
      </c>
      <c r="G9" s="46">
        <v>2839600</v>
      </c>
    </row>
    <row r="10" spans="1:7" ht="18" customHeight="1">
      <c r="A10" s="16">
        <v>2060701</v>
      </c>
      <c r="B10" s="16" t="s">
        <v>220</v>
      </c>
      <c r="C10" s="46">
        <v>1108855</v>
      </c>
      <c r="D10" s="46">
        <v>1098855</v>
      </c>
      <c r="E10" s="46">
        <v>986313</v>
      </c>
      <c r="F10" s="46">
        <v>112542</v>
      </c>
      <c r="G10" s="46">
        <v>10000</v>
      </c>
    </row>
    <row r="11" spans="1:7" ht="18" customHeight="1">
      <c r="A11" s="16">
        <v>2060702</v>
      </c>
      <c r="B11" s="16" t="s">
        <v>221</v>
      </c>
      <c r="C11" s="46">
        <v>2829600</v>
      </c>
      <c r="D11" s="46"/>
      <c r="E11" s="46"/>
      <c r="F11" s="46"/>
      <c r="G11" s="46">
        <v>2829600</v>
      </c>
    </row>
    <row r="12" spans="1:7" ht="18" customHeight="1">
      <c r="A12" s="16">
        <v>208</v>
      </c>
      <c r="B12" s="16" t="s">
        <v>222</v>
      </c>
      <c r="C12" s="46">
        <v>267876</v>
      </c>
      <c r="D12" s="46">
        <v>267876</v>
      </c>
      <c r="E12" s="46">
        <v>249876</v>
      </c>
      <c r="F12" s="46">
        <v>18000</v>
      </c>
      <c r="G12" s="46"/>
    </row>
    <row r="13" spans="1:7" ht="18" customHeight="1">
      <c r="A13" s="16">
        <v>20805</v>
      </c>
      <c r="B13" s="16" t="s">
        <v>223</v>
      </c>
      <c r="C13" s="46">
        <v>267876</v>
      </c>
      <c r="D13" s="46">
        <v>267876</v>
      </c>
      <c r="E13" s="46">
        <v>249876</v>
      </c>
      <c r="F13" s="46">
        <v>18000</v>
      </c>
      <c r="G13" s="46"/>
    </row>
    <row r="14" spans="1:7" ht="18" customHeight="1">
      <c r="A14" s="16">
        <v>2080501</v>
      </c>
      <c r="B14" s="16" t="s">
        <v>224</v>
      </c>
      <c r="C14" s="46">
        <v>144000</v>
      </c>
      <c r="D14" s="46">
        <v>144000</v>
      </c>
      <c r="E14" s="46">
        <v>126000</v>
      </c>
      <c r="F14" s="46">
        <v>18000</v>
      </c>
      <c r="G14" s="46"/>
    </row>
    <row r="15" spans="1:7" ht="18" customHeight="1">
      <c r="A15" s="16">
        <v>2080505</v>
      </c>
      <c r="B15" s="16" t="s">
        <v>225</v>
      </c>
      <c r="C15" s="46">
        <v>123876</v>
      </c>
      <c r="D15" s="46">
        <v>123876</v>
      </c>
      <c r="E15" s="46">
        <v>123876</v>
      </c>
      <c r="F15" s="46"/>
      <c r="G15" s="46"/>
    </row>
    <row r="16" spans="1:7" ht="18" customHeight="1">
      <c r="A16" s="16">
        <v>210</v>
      </c>
      <c r="B16" s="16" t="s">
        <v>226</v>
      </c>
      <c r="C16" s="46">
        <v>125832</v>
      </c>
      <c r="D16" s="46">
        <v>125832</v>
      </c>
      <c r="E16" s="46">
        <v>125832</v>
      </c>
      <c r="F16" s="46"/>
      <c r="G16" s="46"/>
    </row>
    <row r="17" spans="1:7" ht="18" customHeight="1">
      <c r="A17" s="16">
        <v>21011</v>
      </c>
      <c r="B17" s="16" t="s">
        <v>227</v>
      </c>
      <c r="C17" s="46">
        <v>125832</v>
      </c>
      <c r="D17" s="46">
        <v>125832</v>
      </c>
      <c r="E17" s="46">
        <v>125832</v>
      </c>
      <c r="F17" s="46"/>
      <c r="G17" s="46"/>
    </row>
    <row r="18" spans="1:7" ht="18" customHeight="1">
      <c r="A18" s="16">
        <v>2101101</v>
      </c>
      <c r="B18" s="16" t="s">
        <v>228</v>
      </c>
      <c r="C18" s="46">
        <v>61668</v>
      </c>
      <c r="D18" s="46">
        <v>61668</v>
      </c>
      <c r="E18" s="46">
        <v>61668</v>
      </c>
      <c r="F18" s="46"/>
      <c r="G18" s="46"/>
    </row>
    <row r="19" spans="1:7" ht="18" customHeight="1">
      <c r="A19" s="16">
        <v>2101103</v>
      </c>
      <c r="B19" s="16" t="s">
        <v>229</v>
      </c>
      <c r="C19" s="46">
        <v>56916</v>
      </c>
      <c r="D19" s="46">
        <v>56916</v>
      </c>
      <c r="E19" s="46">
        <v>56916</v>
      </c>
      <c r="F19" s="46"/>
      <c r="G19" s="46"/>
    </row>
    <row r="20" spans="1:7" ht="18" customHeight="1">
      <c r="A20" s="16">
        <v>2101199</v>
      </c>
      <c r="B20" s="16" t="s">
        <v>230</v>
      </c>
      <c r="C20" s="46">
        <v>7248</v>
      </c>
      <c r="D20" s="46">
        <v>7248</v>
      </c>
      <c r="E20" s="46">
        <v>7248</v>
      </c>
      <c r="F20" s="46"/>
      <c r="G20" s="46"/>
    </row>
    <row r="21" spans="1:7" ht="18" customHeight="1">
      <c r="A21" s="16">
        <v>221</v>
      </c>
      <c r="B21" s="16" t="s">
        <v>231</v>
      </c>
      <c r="C21" s="46">
        <v>114348</v>
      </c>
      <c r="D21" s="46">
        <v>114348</v>
      </c>
      <c r="E21" s="46">
        <v>114348</v>
      </c>
      <c r="F21" s="46"/>
      <c r="G21" s="46"/>
    </row>
    <row r="22" spans="1:7" ht="18" customHeight="1">
      <c r="A22" s="16">
        <v>22102</v>
      </c>
      <c r="B22" s="16" t="s">
        <v>232</v>
      </c>
      <c r="C22" s="46">
        <v>114348</v>
      </c>
      <c r="D22" s="46">
        <v>114348</v>
      </c>
      <c r="E22" s="46">
        <v>114348</v>
      </c>
      <c r="F22" s="46"/>
      <c r="G22" s="46"/>
    </row>
    <row r="23" spans="1:7" ht="18" customHeight="1">
      <c r="A23" s="16">
        <v>2210201</v>
      </c>
      <c r="B23" s="16" t="s">
        <v>233</v>
      </c>
      <c r="C23" s="46">
        <v>114348</v>
      </c>
      <c r="D23" s="46">
        <v>114348</v>
      </c>
      <c r="E23" s="46">
        <v>114348</v>
      </c>
      <c r="F23" s="46"/>
      <c r="G23" s="46"/>
    </row>
    <row r="24" spans="1:7" ht="18" customHeight="1">
      <c r="A24" s="130" t="s">
        <v>133</v>
      </c>
      <c r="B24" s="131" t="s">
        <v>133</v>
      </c>
      <c r="C24" s="46">
        <v>4446511</v>
      </c>
      <c r="D24" s="46">
        <v>1606911</v>
      </c>
      <c r="E24" s="46">
        <v>1476369</v>
      </c>
      <c r="F24" s="46">
        <v>130542</v>
      </c>
      <c r="G24" s="46">
        <v>2839600</v>
      </c>
    </row>
  </sheetData>
  <mergeCells count="6">
    <mergeCell ref="A3:G3"/>
    <mergeCell ref="A5:B5"/>
    <mergeCell ref="D5:F5"/>
    <mergeCell ref="A24:B24"/>
    <mergeCell ref="C5:C6"/>
    <mergeCell ref="G5:G6"/>
  </mergeCells>
  <phoneticPr fontId="16" type="noConversion"/>
  <printOptions horizontalCentered="1"/>
  <pageMargins left="0.37" right="0.37" top="0.56000000000000005" bottom="0.56000000000000005" header="0.48" footer="0.48"/>
  <pageSetup paperSize="9" fitToHeight="10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Right="0"/>
    <pageSetUpPr fitToPage="1"/>
  </sheetPr>
  <dimension ref="A1:F9"/>
  <sheetViews>
    <sheetView showZeros="0" workbookViewId="0">
      <pane ySplit="1" topLeftCell="A2" activePane="bottomLeft" state="frozen"/>
      <selection pane="bottomLeft" activeCell="B16" sqref="B16"/>
    </sheetView>
  </sheetViews>
  <sheetFormatPr defaultColWidth="10.3828125" defaultRowHeight="14.25" customHeight="1"/>
  <cols>
    <col min="1" max="6" width="28.15234375" customWidth="1"/>
  </cols>
  <sheetData>
    <row r="1" spans="1:6" ht="14.25" customHeight="1">
      <c r="A1" s="1"/>
      <c r="B1" s="1"/>
      <c r="C1" s="1"/>
      <c r="D1" s="1"/>
      <c r="E1" s="1"/>
      <c r="F1" s="1"/>
    </row>
    <row r="2" spans="1:6" ht="14.25" customHeight="1">
      <c r="A2" s="22"/>
      <c r="B2" s="22"/>
      <c r="C2" s="22"/>
      <c r="D2" s="22"/>
      <c r="E2" s="21"/>
      <c r="F2" s="74" t="s">
        <v>134</v>
      </c>
    </row>
    <row r="3" spans="1:6" ht="41.25" customHeight="1">
      <c r="A3" s="136" t="str">
        <f>"2025"&amp;"年一般公共预算“三公”经费支出预算表"</f>
        <v>2025年一般公共预算“三公”经费支出预算表</v>
      </c>
      <c r="B3" s="137"/>
      <c r="C3" s="137"/>
      <c r="D3" s="137"/>
      <c r="E3" s="138"/>
      <c r="F3" s="137"/>
    </row>
    <row r="4" spans="1:6" ht="14.25" customHeight="1">
      <c r="A4" s="139" t="str">
        <f>"单位名称："&amp;"昆明市五华区科学技术协会"</f>
        <v>单位名称：昆明市五华区科学技术协会</v>
      </c>
      <c r="B4" s="140"/>
      <c r="D4" s="22"/>
      <c r="E4" s="21"/>
      <c r="F4" s="34" t="s">
        <v>1</v>
      </c>
    </row>
    <row r="5" spans="1:6" ht="27" customHeight="1">
      <c r="A5" s="141" t="s">
        <v>135</v>
      </c>
      <c r="B5" s="141" t="s">
        <v>136</v>
      </c>
      <c r="C5" s="100" t="s">
        <v>137</v>
      </c>
      <c r="D5" s="141"/>
      <c r="E5" s="142"/>
      <c r="F5" s="141" t="s">
        <v>138</v>
      </c>
    </row>
    <row r="6" spans="1:6" ht="28.5" customHeight="1">
      <c r="A6" s="143"/>
      <c r="B6" s="144"/>
      <c r="C6" s="24" t="s">
        <v>57</v>
      </c>
      <c r="D6" s="24" t="s">
        <v>139</v>
      </c>
      <c r="E6" s="24" t="s">
        <v>140</v>
      </c>
      <c r="F6" s="145"/>
    </row>
    <row r="7" spans="1:6" ht="17.25" customHeight="1">
      <c r="A7" s="29" t="s">
        <v>80</v>
      </c>
      <c r="B7" s="29" t="s">
        <v>81</v>
      </c>
      <c r="C7" s="29" t="s">
        <v>82</v>
      </c>
      <c r="D7" s="29" t="s">
        <v>83</v>
      </c>
      <c r="E7" s="29" t="s">
        <v>84</v>
      </c>
      <c r="F7" s="29" t="s">
        <v>85</v>
      </c>
    </row>
    <row r="8" spans="1:6" ht="17.25" customHeight="1">
      <c r="A8" s="46"/>
      <c r="B8" s="46"/>
      <c r="C8" s="46"/>
      <c r="D8" s="46"/>
      <c r="E8" s="46"/>
      <c r="F8" s="46"/>
    </row>
    <row r="9" spans="1:6" ht="14.25" customHeight="1">
      <c r="A9" s="86" t="s">
        <v>242</v>
      </c>
    </row>
  </sheetData>
  <mergeCells count="6">
    <mergeCell ref="A3:F3"/>
    <mergeCell ref="A4:B4"/>
    <mergeCell ref="C5:E5"/>
    <mergeCell ref="A5:A6"/>
    <mergeCell ref="B5:B6"/>
    <mergeCell ref="F5:F6"/>
  </mergeCells>
  <phoneticPr fontId="16" type="noConversion"/>
  <pageMargins left="0.67" right="0.67" top="0.72" bottom="0.72" header="0.28000000000000003" footer="0.28000000000000003"/>
  <pageSetup paperSize="9" fitToWidth="0"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Right="0"/>
    <pageSetUpPr fitToPage="1"/>
  </sheetPr>
  <dimension ref="A1:X35"/>
  <sheetViews>
    <sheetView showZeros="0" topLeftCell="F1" workbookViewId="0">
      <pane ySplit="1" topLeftCell="A22" activePane="bottomLeft" state="frozen"/>
      <selection pane="bottomLeft" activeCell="J10" sqref="J10:J34"/>
    </sheetView>
  </sheetViews>
  <sheetFormatPr defaultColWidth="9.15234375" defaultRowHeight="14.25" customHeight="1"/>
  <cols>
    <col min="1" max="2" width="32.84375" customWidth="1"/>
    <col min="3" max="3" width="20.69140625" customWidth="1"/>
    <col min="4" max="4" width="31.3046875" customWidth="1"/>
    <col min="5" max="5" width="10.15234375" customWidth="1"/>
    <col min="6" max="6" width="27.4609375" customWidth="1"/>
    <col min="7" max="7" width="10.3046875" customWidth="1"/>
    <col min="8" max="8" width="30.61328125" customWidth="1"/>
    <col min="9" max="24" width="18.69140625" customWidth="1"/>
  </cols>
  <sheetData>
    <row r="1" spans="1:24" ht="14.25" customHeight="1">
      <c r="A1" s="1"/>
      <c r="B1" s="1"/>
      <c r="C1" s="1"/>
      <c r="D1" s="1"/>
      <c r="E1" s="1"/>
      <c r="F1" s="1"/>
      <c r="G1" s="1"/>
      <c r="H1" s="1"/>
      <c r="I1" s="1"/>
      <c r="J1" s="1"/>
      <c r="K1" s="1"/>
      <c r="L1" s="1"/>
      <c r="M1" s="1"/>
      <c r="N1" s="1"/>
      <c r="O1" s="1"/>
      <c r="P1" s="1"/>
      <c r="Q1" s="1"/>
      <c r="R1" s="1"/>
      <c r="S1" s="1"/>
      <c r="T1" s="1"/>
      <c r="U1" s="1"/>
      <c r="V1" s="1"/>
      <c r="W1" s="1"/>
      <c r="X1" s="1"/>
    </row>
    <row r="2" spans="1:24" ht="13.5" customHeight="1">
      <c r="B2" s="69"/>
      <c r="C2" s="71"/>
      <c r="E2" s="72"/>
      <c r="F2" s="72"/>
      <c r="G2" s="72"/>
      <c r="H2" s="72"/>
      <c r="I2" s="48"/>
      <c r="J2" s="48"/>
      <c r="K2" s="48"/>
      <c r="L2" s="48"/>
      <c r="M2" s="48"/>
      <c r="N2" s="48"/>
      <c r="R2" s="48"/>
      <c r="V2" s="71"/>
      <c r="X2" s="3" t="s">
        <v>141</v>
      </c>
    </row>
    <row r="3" spans="1:24" ht="45.75" customHeight="1">
      <c r="A3" s="156" t="str">
        <f>"2025"&amp;"年部门基本支出预算表"</f>
        <v>2025年部门基本支出预算表</v>
      </c>
      <c r="B3" s="157"/>
      <c r="C3" s="156"/>
      <c r="D3" s="156"/>
      <c r="E3" s="156"/>
      <c r="F3" s="156"/>
      <c r="G3" s="156"/>
      <c r="H3" s="156"/>
      <c r="I3" s="156"/>
      <c r="J3" s="156"/>
      <c r="K3" s="156"/>
      <c r="L3" s="156"/>
      <c r="M3" s="156"/>
      <c r="N3" s="156"/>
      <c r="O3" s="157"/>
      <c r="P3" s="157"/>
      <c r="Q3" s="157"/>
      <c r="R3" s="156"/>
      <c r="S3" s="156"/>
      <c r="T3" s="156"/>
      <c r="U3" s="156"/>
      <c r="V3" s="156"/>
      <c r="W3" s="156"/>
      <c r="X3" s="156"/>
    </row>
    <row r="4" spans="1:24" ht="18.75" customHeight="1">
      <c r="A4" s="158" t="str">
        <f>"单位名称："&amp;"昆明市五华区科学技术协会"</f>
        <v>单位名称：昆明市五华区科学技术协会</v>
      </c>
      <c r="B4" s="159"/>
      <c r="C4" s="160"/>
      <c r="D4" s="160"/>
      <c r="E4" s="160"/>
      <c r="F4" s="160"/>
      <c r="G4" s="160"/>
      <c r="H4" s="160"/>
      <c r="I4" s="49"/>
      <c r="J4" s="49"/>
      <c r="K4" s="49"/>
      <c r="L4" s="49"/>
      <c r="M4" s="49"/>
      <c r="N4" s="49"/>
      <c r="O4" s="5"/>
      <c r="P4" s="5"/>
      <c r="Q4" s="5"/>
      <c r="R4" s="49"/>
      <c r="V4" s="71"/>
      <c r="X4" s="3" t="s">
        <v>1</v>
      </c>
    </row>
    <row r="5" spans="1:24" ht="18" customHeight="1">
      <c r="A5" s="146" t="s">
        <v>142</v>
      </c>
      <c r="B5" s="146" t="s">
        <v>143</v>
      </c>
      <c r="C5" s="146" t="s">
        <v>144</v>
      </c>
      <c r="D5" s="146" t="s">
        <v>145</v>
      </c>
      <c r="E5" s="146" t="s">
        <v>146</v>
      </c>
      <c r="F5" s="146" t="s">
        <v>147</v>
      </c>
      <c r="G5" s="146" t="s">
        <v>148</v>
      </c>
      <c r="H5" s="146" t="s">
        <v>149</v>
      </c>
      <c r="I5" s="127" t="s">
        <v>150</v>
      </c>
      <c r="J5" s="161" t="s">
        <v>150</v>
      </c>
      <c r="K5" s="161"/>
      <c r="L5" s="161"/>
      <c r="M5" s="161"/>
      <c r="N5" s="161"/>
      <c r="O5" s="128"/>
      <c r="P5" s="128"/>
      <c r="Q5" s="128"/>
      <c r="R5" s="162" t="s">
        <v>61</v>
      </c>
      <c r="S5" s="161" t="s">
        <v>62</v>
      </c>
      <c r="T5" s="161"/>
      <c r="U5" s="161"/>
      <c r="V5" s="161"/>
      <c r="W5" s="161"/>
      <c r="X5" s="163"/>
    </row>
    <row r="6" spans="1:24" ht="18" customHeight="1">
      <c r="A6" s="152"/>
      <c r="B6" s="153"/>
      <c r="C6" s="155"/>
      <c r="D6" s="152"/>
      <c r="E6" s="152"/>
      <c r="F6" s="152"/>
      <c r="G6" s="152"/>
      <c r="H6" s="152"/>
      <c r="I6" s="132" t="s">
        <v>151</v>
      </c>
      <c r="J6" s="127" t="s">
        <v>58</v>
      </c>
      <c r="K6" s="161"/>
      <c r="L6" s="161"/>
      <c r="M6" s="161"/>
      <c r="N6" s="163"/>
      <c r="O6" s="164" t="s">
        <v>152</v>
      </c>
      <c r="P6" s="128"/>
      <c r="Q6" s="129"/>
      <c r="R6" s="146" t="s">
        <v>61</v>
      </c>
      <c r="S6" s="127" t="s">
        <v>62</v>
      </c>
      <c r="T6" s="162" t="s">
        <v>64</v>
      </c>
      <c r="U6" s="161" t="s">
        <v>62</v>
      </c>
      <c r="V6" s="162" t="s">
        <v>66</v>
      </c>
      <c r="W6" s="162" t="s">
        <v>67</v>
      </c>
      <c r="X6" s="165" t="s">
        <v>68</v>
      </c>
    </row>
    <row r="7" spans="1:24" ht="19.5" customHeight="1">
      <c r="A7" s="153"/>
      <c r="B7" s="153"/>
      <c r="C7" s="153"/>
      <c r="D7" s="153"/>
      <c r="E7" s="153"/>
      <c r="F7" s="153"/>
      <c r="G7" s="153"/>
      <c r="H7" s="153"/>
      <c r="I7" s="153"/>
      <c r="J7" s="166" t="s">
        <v>153</v>
      </c>
      <c r="K7" s="146" t="s">
        <v>154</v>
      </c>
      <c r="L7" s="146" t="s">
        <v>155</v>
      </c>
      <c r="M7" s="146" t="s">
        <v>156</v>
      </c>
      <c r="N7" s="146" t="s">
        <v>157</v>
      </c>
      <c r="O7" s="146" t="s">
        <v>58</v>
      </c>
      <c r="P7" s="146" t="s">
        <v>59</v>
      </c>
      <c r="Q7" s="146" t="s">
        <v>60</v>
      </c>
      <c r="R7" s="153"/>
      <c r="S7" s="146" t="s">
        <v>57</v>
      </c>
      <c r="T7" s="146" t="s">
        <v>64</v>
      </c>
      <c r="U7" s="146" t="s">
        <v>158</v>
      </c>
      <c r="V7" s="146" t="s">
        <v>66</v>
      </c>
      <c r="W7" s="146" t="s">
        <v>67</v>
      </c>
      <c r="X7" s="146" t="s">
        <v>68</v>
      </c>
    </row>
    <row r="8" spans="1:24" ht="37.5" customHeight="1">
      <c r="A8" s="154"/>
      <c r="B8" s="133"/>
      <c r="C8" s="154"/>
      <c r="D8" s="154"/>
      <c r="E8" s="154"/>
      <c r="F8" s="154"/>
      <c r="G8" s="154"/>
      <c r="H8" s="154"/>
      <c r="I8" s="154"/>
      <c r="J8" s="167" t="s">
        <v>57</v>
      </c>
      <c r="K8" s="147" t="s">
        <v>159</v>
      </c>
      <c r="L8" s="147" t="s">
        <v>155</v>
      </c>
      <c r="M8" s="147" t="s">
        <v>156</v>
      </c>
      <c r="N8" s="147" t="s">
        <v>157</v>
      </c>
      <c r="O8" s="147" t="s">
        <v>155</v>
      </c>
      <c r="P8" s="147" t="s">
        <v>156</v>
      </c>
      <c r="Q8" s="147" t="s">
        <v>157</v>
      </c>
      <c r="R8" s="147" t="s">
        <v>61</v>
      </c>
      <c r="S8" s="147" t="s">
        <v>57</v>
      </c>
      <c r="T8" s="147" t="s">
        <v>64</v>
      </c>
      <c r="U8" s="147" t="s">
        <v>158</v>
      </c>
      <c r="V8" s="147" t="s">
        <v>66</v>
      </c>
      <c r="W8" s="147" t="s">
        <v>67</v>
      </c>
      <c r="X8" s="147" t="s">
        <v>68</v>
      </c>
    </row>
    <row r="9" spans="1:24" ht="14.25" customHeight="1">
      <c r="A9" s="19">
        <v>1</v>
      </c>
      <c r="B9" s="19">
        <v>2</v>
      </c>
      <c r="C9" s="19">
        <v>3</v>
      </c>
      <c r="D9" s="19">
        <v>4</v>
      </c>
      <c r="E9" s="19">
        <v>5</v>
      </c>
      <c r="F9" s="19">
        <v>6</v>
      </c>
      <c r="G9" s="19">
        <v>7</v>
      </c>
      <c r="H9" s="19">
        <v>8</v>
      </c>
      <c r="I9" s="19">
        <v>9</v>
      </c>
      <c r="J9" s="19">
        <v>10</v>
      </c>
      <c r="K9" s="19">
        <v>11</v>
      </c>
      <c r="L9" s="19">
        <v>12</v>
      </c>
      <c r="M9" s="19">
        <v>13</v>
      </c>
      <c r="N9" s="19">
        <v>14</v>
      </c>
      <c r="O9" s="19">
        <v>15</v>
      </c>
      <c r="P9" s="19">
        <v>16</v>
      </c>
      <c r="Q9" s="19">
        <v>17</v>
      </c>
      <c r="R9" s="19">
        <v>18</v>
      </c>
      <c r="S9" s="19">
        <v>19</v>
      </c>
      <c r="T9" s="19">
        <v>20</v>
      </c>
      <c r="U9" s="19">
        <v>21</v>
      </c>
      <c r="V9" s="19">
        <v>22</v>
      </c>
      <c r="W9" s="19">
        <v>23</v>
      </c>
      <c r="X9" s="19">
        <v>24</v>
      </c>
    </row>
    <row r="10" spans="1:24" ht="20.25" customHeight="1">
      <c r="A10" s="73" t="s">
        <v>243</v>
      </c>
      <c r="B10" s="73" t="s">
        <v>243</v>
      </c>
      <c r="C10" s="73" t="s">
        <v>244</v>
      </c>
      <c r="D10" s="73" t="s">
        <v>253</v>
      </c>
      <c r="E10" s="73" t="s">
        <v>234</v>
      </c>
      <c r="F10" s="73" t="s">
        <v>220</v>
      </c>
      <c r="G10" s="73">
        <v>30101</v>
      </c>
      <c r="H10" s="73" t="s">
        <v>261</v>
      </c>
      <c r="I10" s="46">
        <v>298044</v>
      </c>
      <c r="J10" s="46">
        <v>298044</v>
      </c>
      <c r="K10" s="46"/>
      <c r="L10" s="46"/>
      <c r="M10" s="46">
        <v>298044</v>
      </c>
      <c r="N10" s="46"/>
      <c r="O10" s="46"/>
      <c r="P10" s="46"/>
      <c r="Q10" s="46"/>
      <c r="R10" s="46"/>
      <c r="S10" s="46"/>
      <c r="T10" s="46"/>
      <c r="U10" s="46"/>
      <c r="V10" s="46"/>
      <c r="W10" s="46"/>
      <c r="X10" s="46"/>
    </row>
    <row r="11" spans="1:24" ht="20.25" customHeight="1">
      <c r="A11" s="73" t="s">
        <v>243</v>
      </c>
      <c r="B11" s="73" t="s">
        <v>243</v>
      </c>
      <c r="C11" s="73" t="s">
        <v>244</v>
      </c>
      <c r="D11" s="73" t="s">
        <v>253</v>
      </c>
      <c r="E11" s="73" t="s">
        <v>234</v>
      </c>
      <c r="F11" s="73" t="s">
        <v>220</v>
      </c>
      <c r="G11" s="73">
        <v>30102</v>
      </c>
      <c r="H11" s="73" t="s">
        <v>262</v>
      </c>
      <c r="I11" s="46">
        <v>385608</v>
      </c>
      <c r="J11" s="46">
        <v>385608</v>
      </c>
      <c r="K11" s="46"/>
      <c r="L11" s="46"/>
      <c r="M11" s="46">
        <v>385608</v>
      </c>
      <c r="N11" s="46"/>
      <c r="O11" s="46"/>
      <c r="P11" s="46"/>
      <c r="Q11" s="46"/>
      <c r="R11" s="46"/>
      <c r="S11" s="46"/>
      <c r="T11" s="46"/>
      <c r="U11" s="46"/>
      <c r="V11" s="46"/>
      <c r="W11" s="46"/>
      <c r="X11" s="46"/>
    </row>
    <row r="12" spans="1:24" ht="20.25" customHeight="1">
      <c r="A12" s="73" t="s">
        <v>243</v>
      </c>
      <c r="B12" s="73" t="s">
        <v>243</v>
      </c>
      <c r="C12" s="73" t="s">
        <v>244</v>
      </c>
      <c r="D12" s="73" t="s">
        <v>253</v>
      </c>
      <c r="E12" s="73" t="s">
        <v>234</v>
      </c>
      <c r="F12" s="73" t="s">
        <v>220</v>
      </c>
      <c r="G12" s="73">
        <v>30103</v>
      </c>
      <c r="H12" s="73" t="s">
        <v>263</v>
      </c>
      <c r="I12" s="46">
        <v>24837</v>
      </c>
      <c r="J12" s="46">
        <v>24837</v>
      </c>
      <c r="K12" s="46"/>
      <c r="L12" s="46"/>
      <c r="M12" s="46">
        <v>24837</v>
      </c>
      <c r="N12" s="46"/>
      <c r="O12" s="46"/>
      <c r="P12" s="46"/>
      <c r="Q12" s="46"/>
      <c r="R12" s="46"/>
      <c r="S12" s="46"/>
      <c r="T12" s="46"/>
      <c r="U12" s="46"/>
      <c r="V12" s="46"/>
      <c r="W12" s="46"/>
      <c r="X12" s="46"/>
    </row>
    <row r="13" spans="1:24" ht="20.25" customHeight="1">
      <c r="A13" s="73" t="s">
        <v>243</v>
      </c>
      <c r="B13" s="73" t="s">
        <v>243</v>
      </c>
      <c r="C13" s="73" t="s">
        <v>245</v>
      </c>
      <c r="D13" s="73" t="s">
        <v>254</v>
      </c>
      <c r="E13" s="73" t="s">
        <v>237</v>
      </c>
      <c r="F13" s="73" t="s">
        <v>225</v>
      </c>
      <c r="G13" s="73">
        <v>30108</v>
      </c>
      <c r="H13" s="73" t="s">
        <v>264</v>
      </c>
      <c r="I13" s="46">
        <v>123876</v>
      </c>
      <c r="J13" s="46">
        <v>123876</v>
      </c>
      <c r="K13" s="46"/>
      <c r="L13" s="46"/>
      <c r="M13" s="46">
        <v>123876</v>
      </c>
      <c r="N13" s="46"/>
      <c r="O13" s="46"/>
      <c r="P13" s="46"/>
      <c r="Q13" s="46"/>
      <c r="R13" s="46"/>
      <c r="S13" s="46"/>
      <c r="T13" s="46"/>
      <c r="U13" s="46"/>
      <c r="V13" s="46"/>
      <c r="W13" s="46"/>
      <c r="X13" s="46"/>
    </row>
    <row r="14" spans="1:24" ht="20.25" customHeight="1">
      <c r="A14" s="73" t="s">
        <v>243</v>
      </c>
      <c r="B14" s="73" t="s">
        <v>243</v>
      </c>
      <c r="C14" s="73" t="s">
        <v>245</v>
      </c>
      <c r="D14" s="73" t="s">
        <v>254</v>
      </c>
      <c r="E14" s="73" t="s">
        <v>238</v>
      </c>
      <c r="F14" s="73" t="s">
        <v>228</v>
      </c>
      <c r="G14" s="73">
        <v>30110</v>
      </c>
      <c r="H14" s="73" t="s">
        <v>265</v>
      </c>
      <c r="I14" s="46">
        <v>61668</v>
      </c>
      <c r="J14" s="46">
        <v>61668</v>
      </c>
      <c r="K14" s="46"/>
      <c r="L14" s="46"/>
      <c r="M14" s="46">
        <v>61668</v>
      </c>
      <c r="N14" s="46"/>
      <c r="O14" s="46"/>
      <c r="P14" s="46"/>
      <c r="Q14" s="46"/>
      <c r="R14" s="46"/>
      <c r="S14" s="46"/>
      <c r="T14" s="46"/>
      <c r="U14" s="46"/>
      <c r="V14" s="46"/>
      <c r="W14" s="46"/>
      <c r="X14" s="46"/>
    </row>
    <row r="15" spans="1:24" ht="20.25" customHeight="1">
      <c r="A15" s="73" t="s">
        <v>243</v>
      </c>
      <c r="B15" s="73" t="s">
        <v>243</v>
      </c>
      <c r="C15" s="73" t="s">
        <v>245</v>
      </c>
      <c r="D15" s="73" t="s">
        <v>254</v>
      </c>
      <c r="E15" s="73" t="s">
        <v>239</v>
      </c>
      <c r="F15" s="73" t="s">
        <v>229</v>
      </c>
      <c r="G15" s="73">
        <v>30111</v>
      </c>
      <c r="H15" s="73" t="s">
        <v>266</v>
      </c>
      <c r="I15" s="46">
        <v>56916</v>
      </c>
      <c r="J15" s="46">
        <v>56916</v>
      </c>
      <c r="K15" s="46"/>
      <c r="L15" s="46"/>
      <c r="M15" s="46">
        <v>56916</v>
      </c>
      <c r="N15" s="46"/>
      <c r="O15" s="46"/>
      <c r="P15" s="46"/>
      <c r="Q15" s="46"/>
      <c r="R15" s="46"/>
      <c r="S15" s="46"/>
      <c r="T15" s="46"/>
      <c r="U15" s="46"/>
      <c r="V15" s="46"/>
      <c r="W15" s="46"/>
      <c r="X15" s="46"/>
    </row>
    <row r="16" spans="1:24" ht="20.25" customHeight="1">
      <c r="A16" s="73" t="s">
        <v>243</v>
      </c>
      <c r="B16" s="73" t="s">
        <v>243</v>
      </c>
      <c r="C16" s="73" t="s">
        <v>245</v>
      </c>
      <c r="D16" s="73" t="s">
        <v>254</v>
      </c>
      <c r="E16" s="73" t="s">
        <v>234</v>
      </c>
      <c r="F16" s="73" t="s">
        <v>220</v>
      </c>
      <c r="G16" s="73">
        <v>30112</v>
      </c>
      <c r="H16" s="73" t="s">
        <v>267</v>
      </c>
      <c r="I16" s="46">
        <v>744</v>
      </c>
      <c r="J16" s="46">
        <v>744</v>
      </c>
      <c r="K16" s="46"/>
      <c r="L16" s="46"/>
      <c r="M16" s="46">
        <v>744</v>
      </c>
      <c r="N16" s="46"/>
      <c r="O16" s="46"/>
      <c r="P16" s="46"/>
      <c r="Q16" s="46"/>
      <c r="R16" s="46"/>
      <c r="S16" s="46"/>
      <c r="T16" s="46"/>
      <c r="U16" s="46"/>
      <c r="V16" s="46"/>
      <c r="W16" s="46"/>
      <c r="X16" s="46"/>
    </row>
    <row r="17" spans="1:24" ht="20.25" customHeight="1">
      <c r="A17" s="73" t="s">
        <v>243</v>
      </c>
      <c r="B17" s="73" t="s">
        <v>243</v>
      </c>
      <c r="C17" s="73" t="s">
        <v>245</v>
      </c>
      <c r="D17" s="73" t="s">
        <v>254</v>
      </c>
      <c r="E17" s="73" t="s">
        <v>240</v>
      </c>
      <c r="F17" s="73" t="s">
        <v>230</v>
      </c>
      <c r="G17" s="73">
        <v>30112</v>
      </c>
      <c r="H17" s="73" t="s">
        <v>267</v>
      </c>
      <c r="I17" s="46">
        <v>1560</v>
      </c>
      <c r="J17" s="46">
        <v>1560</v>
      </c>
      <c r="K17" s="46"/>
      <c r="L17" s="46"/>
      <c r="M17" s="46">
        <v>1560</v>
      </c>
      <c r="N17" s="46"/>
      <c r="O17" s="46"/>
      <c r="P17" s="46"/>
      <c r="Q17" s="46"/>
      <c r="R17" s="46"/>
      <c r="S17" s="46"/>
      <c r="T17" s="46"/>
      <c r="U17" s="46"/>
      <c r="V17" s="46"/>
      <c r="W17" s="46"/>
      <c r="X17" s="46"/>
    </row>
    <row r="18" spans="1:24" ht="20.25" customHeight="1">
      <c r="A18" s="73" t="s">
        <v>243</v>
      </c>
      <c r="B18" s="73" t="s">
        <v>243</v>
      </c>
      <c r="C18" s="73" t="s">
        <v>245</v>
      </c>
      <c r="D18" s="73" t="s">
        <v>254</v>
      </c>
      <c r="E18" s="73" t="s">
        <v>240</v>
      </c>
      <c r="F18" s="73" t="s">
        <v>230</v>
      </c>
      <c r="G18" s="73">
        <v>30112</v>
      </c>
      <c r="H18" s="73" t="s">
        <v>267</v>
      </c>
      <c r="I18" s="46">
        <v>5688</v>
      </c>
      <c r="J18" s="46">
        <v>5688</v>
      </c>
      <c r="K18" s="46"/>
      <c r="L18" s="46"/>
      <c r="M18" s="46">
        <v>5688</v>
      </c>
      <c r="N18" s="46"/>
      <c r="O18" s="46"/>
      <c r="P18" s="46"/>
      <c r="Q18" s="46"/>
      <c r="R18" s="46"/>
      <c r="S18" s="46"/>
      <c r="T18" s="46"/>
      <c r="U18" s="46"/>
      <c r="V18" s="46"/>
      <c r="W18" s="46"/>
      <c r="X18" s="46"/>
    </row>
    <row r="19" spans="1:24" ht="20.25" customHeight="1">
      <c r="A19" s="73" t="s">
        <v>243</v>
      </c>
      <c r="B19" s="73" t="s">
        <v>243</v>
      </c>
      <c r="C19" s="73" t="s">
        <v>246</v>
      </c>
      <c r="D19" s="73" t="s">
        <v>233</v>
      </c>
      <c r="E19" s="73" t="s">
        <v>241</v>
      </c>
      <c r="F19" s="73" t="s">
        <v>233</v>
      </c>
      <c r="G19" s="73">
        <v>30113</v>
      </c>
      <c r="H19" s="73" t="s">
        <v>233</v>
      </c>
      <c r="I19" s="46">
        <v>114348</v>
      </c>
      <c r="J19" s="46">
        <v>114348</v>
      </c>
      <c r="K19" s="46"/>
      <c r="L19" s="46"/>
      <c r="M19" s="46">
        <v>114348</v>
      </c>
      <c r="N19" s="46"/>
      <c r="O19" s="46"/>
      <c r="P19" s="46"/>
      <c r="Q19" s="46"/>
      <c r="R19" s="46"/>
      <c r="S19" s="46"/>
      <c r="T19" s="46"/>
      <c r="U19" s="46"/>
      <c r="V19" s="46"/>
      <c r="W19" s="46"/>
      <c r="X19" s="46"/>
    </row>
    <row r="20" spans="1:24" ht="20.25" customHeight="1">
      <c r="A20" s="73" t="s">
        <v>243</v>
      </c>
      <c r="B20" s="73" t="s">
        <v>243</v>
      </c>
      <c r="C20" s="73" t="s">
        <v>247</v>
      </c>
      <c r="D20" s="73" t="s">
        <v>255</v>
      </c>
      <c r="E20" s="73" t="s">
        <v>234</v>
      </c>
      <c r="F20" s="73" t="s">
        <v>220</v>
      </c>
      <c r="G20" s="73">
        <v>30239</v>
      </c>
      <c r="H20" s="73" t="s">
        <v>268</v>
      </c>
      <c r="I20" s="46">
        <v>58200</v>
      </c>
      <c r="J20" s="46">
        <v>58200</v>
      </c>
      <c r="K20" s="46"/>
      <c r="L20" s="46"/>
      <c r="M20" s="46">
        <v>58200</v>
      </c>
      <c r="N20" s="46"/>
      <c r="O20" s="46"/>
      <c r="P20" s="46"/>
      <c r="Q20" s="46"/>
      <c r="R20" s="46"/>
      <c r="S20" s="46"/>
      <c r="T20" s="46"/>
      <c r="U20" s="46"/>
      <c r="V20" s="46"/>
      <c r="W20" s="46"/>
      <c r="X20" s="46"/>
    </row>
    <row r="21" spans="1:24" ht="20.25" customHeight="1">
      <c r="A21" s="73" t="s">
        <v>243</v>
      </c>
      <c r="B21" s="73" t="s">
        <v>243</v>
      </c>
      <c r="C21" s="73" t="s">
        <v>248</v>
      </c>
      <c r="D21" s="73" t="s">
        <v>256</v>
      </c>
      <c r="E21" s="73" t="s">
        <v>234</v>
      </c>
      <c r="F21" s="73" t="s">
        <v>220</v>
      </c>
      <c r="G21" s="73">
        <v>30228</v>
      </c>
      <c r="H21" s="73" t="s">
        <v>256</v>
      </c>
      <c r="I21" s="46">
        <v>4680</v>
      </c>
      <c r="J21" s="46">
        <v>4680</v>
      </c>
      <c r="K21" s="46"/>
      <c r="L21" s="46"/>
      <c r="M21" s="46">
        <v>4680</v>
      </c>
      <c r="N21" s="46"/>
      <c r="O21" s="46"/>
      <c r="P21" s="46"/>
      <c r="Q21" s="46"/>
      <c r="R21" s="46"/>
      <c r="S21" s="46"/>
      <c r="T21" s="46"/>
      <c r="U21" s="46"/>
      <c r="V21" s="46"/>
      <c r="W21" s="46"/>
      <c r="X21" s="46"/>
    </row>
    <row r="22" spans="1:24" ht="20.149999999999999" customHeight="1">
      <c r="A22" s="73" t="s">
        <v>243</v>
      </c>
      <c r="B22" s="73" t="s">
        <v>243</v>
      </c>
      <c r="C22" s="73" t="s">
        <v>249</v>
      </c>
      <c r="D22" s="73" t="s">
        <v>257</v>
      </c>
      <c r="E22" s="73" t="s">
        <v>234</v>
      </c>
      <c r="F22" s="73" t="s">
        <v>220</v>
      </c>
      <c r="G22" s="73">
        <v>30201</v>
      </c>
      <c r="H22" s="73" t="s">
        <v>269</v>
      </c>
      <c r="I22" s="46">
        <v>8748</v>
      </c>
      <c r="J22" s="46">
        <v>8748</v>
      </c>
      <c r="K22" s="46"/>
      <c r="L22" s="46"/>
      <c r="M22" s="46">
        <v>8748</v>
      </c>
      <c r="N22" s="46"/>
      <c r="O22" s="46"/>
      <c r="P22" s="46"/>
      <c r="Q22" s="46"/>
      <c r="R22" s="46"/>
      <c r="S22" s="46"/>
      <c r="T22" s="46"/>
      <c r="U22" s="46"/>
      <c r="V22" s="46"/>
      <c r="W22" s="46"/>
      <c r="X22" s="46"/>
    </row>
    <row r="23" spans="1:24" ht="20.25" customHeight="1">
      <c r="A23" s="73" t="s">
        <v>243</v>
      </c>
      <c r="B23" s="73" t="s">
        <v>243</v>
      </c>
      <c r="C23" s="73" t="s">
        <v>249</v>
      </c>
      <c r="D23" s="73" t="s">
        <v>257</v>
      </c>
      <c r="E23" s="73" t="s">
        <v>234</v>
      </c>
      <c r="F23" s="73" t="s">
        <v>220</v>
      </c>
      <c r="G23" s="73">
        <v>30205</v>
      </c>
      <c r="H23" s="73" t="s">
        <v>270</v>
      </c>
      <c r="I23" s="46">
        <v>1314</v>
      </c>
      <c r="J23" s="46">
        <v>1314</v>
      </c>
      <c r="K23" s="46"/>
      <c r="L23" s="46"/>
      <c r="M23" s="46">
        <v>1314</v>
      </c>
      <c r="N23" s="46"/>
      <c r="O23" s="46"/>
      <c r="P23" s="46"/>
      <c r="Q23" s="46"/>
      <c r="R23" s="46"/>
      <c r="S23" s="46"/>
      <c r="T23" s="46"/>
      <c r="U23" s="46"/>
      <c r="V23" s="46"/>
      <c r="W23" s="46"/>
      <c r="X23" s="46"/>
    </row>
    <row r="24" spans="1:24" ht="20.25" customHeight="1">
      <c r="A24" s="73" t="s">
        <v>243</v>
      </c>
      <c r="B24" s="73" t="s">
        <v>243</v>
      </c>
      <c r="C24" s="73" t="s">
        <v>249</v>
      </c>
      <c r="D24" s="73" t="s">
        <v>257</v>
      </c>
      <c r="E24" s="73" t="s">
        <v>234</v>
      </c>
      <c r="F24" s="73" t="s">
        <v>220</v>
      </c>
      <c r="G24" s="73">
        <v>30207</v>
      </c>
      <c r="H24" s="73" t="s">
        <v>271</v>
      </c>
      <c r="I24" s="46">
        <v>3108</v>
      </c>
      <c r="J24" s="46">
        <v>3108</v>
      </c>
      <c r="K24" s="46"/>
      <c r="L24" s="46"/>
      <c r="M24" s="46">
        <v>3108</v>
      </c>
      <c r="N24" s="46"/>
      <c r="O24" s="46"/>
      <c r="P24" s="46"/>
      <c r="Q24" s="46"/>
      <c r="R24" s="46"/>
      <c r="S24" s="46"/>
      <c r="T24" s="46"/>
      <c r="U24" s="46"/>
      <c r="V24" s="46"/>
      <c r="W24" s="46"/>
      <c r="X24" s="46"/>
    </row>
    <row r="25" spans="1:24" ht="20.25" customHeight="1">
      <c r="A25" s="73" t="s">
        <v>243</v>
      </c>
      <c r="B25" s="73" t="s">
        <v>243</v>
      </c>
      <c r="C25" s="73" t="s">
        <v>249</v>
      </c>
      <c r="D25" s="73" t="s">
        <v>257</v>
      </c>
      <c r="E25" s="73" t="s">
        <v>234</v>
      </c>
      <c r="F25" s="73" t="s">
        <v>220</v>
      </c>
      <c r="G25" s="73">
        <v>30211</v>
      </c>
      <c r="H25" s="73" t="s">
        <v>272</v>
      </c>
      <c r="I25" s="46">
        <v>5442</v>
      </c>
      <c r="J25" s="46">
        <v>5442</v>
      </c>
      <c r="K25" s="46"/>
      <c r="L25" s="46"/>
      <c r="M25" s="46">
        <v>5442</v>
      </c>
      <c r="N25" s="46"/>
      <c r="O25" s="46"/>
      <c r="P25" s="46"/>
      <c r="Q25" s="46"/>
      <c r="R25" s="46"/>
      <c r="S25" s="46"/>
      <c r="T25" s="46"/>
      <c r="U25" s="46"/>
      <c r="V25" s="46"/>
      <c r="W25" s="46"/>
      <c r="X25" s="46"/>
    </row>
    <row r="26" spans="1:24" ht="20.25" customHeight="1">
      <c r="A26" s="73" t="s">
        <v>243</v>
      </c>
      <c r="B26" s="73" t="s">
        <v>243</v>
      </c>
      <c r="C26" s="73" t="s">
        <v>249</v>
      </c>
      <c r="D26" s="73" t="s">
        <v>257</v>
      </c>
      <c r="E26" s="73" t="s">
        <v>234</v>
      </c>
      <c r="F26" s="73" t="s">
        <v>220</v>
      </c>
      <c r="G26" s="73">
        <v>30213</v>
      </c>
      <c r="H26" s="73" t="s">
        <v>273</v>
      </c>
      <c r="I26" s="46">
        <v>5832</v>
      </c>
      <c r="J26" s="46">
        <v>5832</v>
      </c>
      <c r="K26" s="46"/>
      <c r="L26" s="46"/>
      <c r="M26" s="46">
        <v>5832</v>
      </c>
      <c r="N26" s="46"/>
      <c r="O26" s="46"/>
      <c r="P26" s="46"/>
      <c r="Q26" s="46"/>
      <c r="R26" s="46"/>
      <c r="S26" s="46"/>
      <c r="T26" s="46"/>
      <c r="U26" s="46"/>
      <c r="V26" s="46"/>
      <c r="W26" s="46"/>
      <c r="X26" s="46"/>
    </row>
    <row r="27" spans="1:24" ht="20.25" customHeight="1">
      <c r="A27" s="73" t="s">
        <v>243</v>
      </c>
      <c r="B27" s="73" t="s">
        <v>243</v>
      </c>
      <c r="C27" s="73" t="s">
        <v>249</v>
      </c>
      <c r="D27" s="73" t="s">
        <v>257</v>
      </c>
      <c r="E27" s="73" t="s">
        <v>234</v>
      </c>
      <c r="F27" s="73" t="s">
        <v>220</v>
      </c>
      <c r="G27" s="73">
        <v>30216</v>
      </c>
      <c r="H27" s="73" t="s">
        <v>274</v>
      </c>
      <c r="I27" s="46">
        <v>1398</v>
      </c>
      <c r="J27" s="46">
        <v>1398</v>
      </c>
      <c r="K27" s="46"/>
      <c r="L27" s="46"/>
      <c r="M27" s="46">
        <v>1398</v>
      </c>
      <c r="N27" s="46"/>
      <c r="O27" s="46"/>
      <c r="P27" s="46"/>
      <c r="Q27" s="46"/>
      <c r="R27" s="46"/>
      <c r="S27" s="46"/>
      <c r="T27" s="46"/>
      <c r="U27" s="46"/>
      <c r="V27" s="46"/>
      <c r="W27" s="46"/>
      <c r="X27" s="46"/>
    </row>
    <row r="28" spans="1:24" ht="20.25" customHeight="1">
      <c r="A28" s="73" t="s">
        <v>243</v>
      </c>
      <c r="B28" s="73" t="s">
        <v>243</v>
      </c>
      <c r="C28" s="73" t="s">
        <v>249</v>
      </c>
      <c r="D28" s="73" t="s">
        <v>257</v>
      </c>
      <c r="E28" s="73" t="s">
        <v>234</v>
      </c>
      <c r="F28" s="73" t="s">
        <v>220</v>
      </c>
      <c r="G28" s="73">
        <v>30229</v>
      </c>
      <c r="H28" s="73" t="s">
        <v>275</v>
      </c>
      <c r="I28" s="46">
        <v>18000</v>
      </c>
      <c r="J28" s="46">
        <v>18000</v>
      </c>
      <c r="K28" s="46"/>
      <c r="L28" s="46"/>
      <c r="M28" s="46">
        <v>18000</v>
      </c>
      <c r="N28" s="46"/>
      <c r="O28" s="46"/>
      <c r="P28" s="46"/>
      <c r="Q28" s="46"/>
      <c r="R28" s="46"/>
      <c r="S28" s="46"/>
      <c r="T28" s="46"/>
      <c r="U28" s="46"/>
      <c r="V28" s="46"/>
      <c r="W28" s="46"/>
      <c r="X28" s="46"/>
    </row>
    <row r="29" spans="1:24" ht="20.25" customHeight="1">
      <c r="A29" s="73" t="s">
        <v>243</v>
      </c>
      <c r="B29" s="73" t="s">
        <v>243</v>
      </c>
      <c r="C29" s="73" t="s">
        <v>249</v>
      </c>
      <c r="D29" s="73" t="s">
        <v>257</v>
      </c>
      <c r="E29" s="73" t="s">
        <v>234</v>
      </c>
      <c r="F29" s="73" t="s">
        <v>220</v>
      </c>
      <c r="G29" s="73">
        <v>30239</v>
      </c>
      <c r="H29" s="73" t="s">
        <v>268</v>
      </c>
      <c r="I29" s="46">
        <v>5820</v>
      </c>
      <c r="J29" s="46">
        <v>5820</v>
      </c>
      <c r="K29" s="46"/>
      <c r="L29" s="46"/>
      <c r="M29" s="46">
        <v>5820</v>
      </c>
      <c r="N29" s="46"/>
      <c r="O29" s="46"/>
      <c r="P29" s="46"/>
      <c r="Q29" s="46"/>
      <c r="R29" s="46"/>
      <c r="S29" s="46"/>
      <c r="T29" s="46"/>
      <c r="U29" s="46"/>
      <c r="V29" s="46"/>
      <c r="W29" s="46"/>
      <c r="X29" s="46"/>
    </row>
    <row r="30" spans="1:24" ht="20.25" customHeight="1">
      <c r="A30" s="73" t="s">
        <v>243</v>
      </c>
      <c r="B30" s="73" t="s">
        <v>243</v>
      </c>
      <c r="C30" s="73" t="s">
        <v>249</v>
      </c>
      <c r="D30" s="73" t="s">
        <v>257</v>
      </c>
      <c r="E30" s="73" t="s">
        <v>236</v>
      </c>
      <c r="F30" s="73" t="s">
        <v>224</v>
      </c>
      <c r="G30" s="73">
        <v>30299</v>
      </c>
      <c r="H30" s="73" t="s">
        <v>276</v>
      </c>
      <c r="I30" s="46">
        <v>3000</v>
      </c>
      <c r="J30" s="46">
        <v>3000</v>
      </c>
      <c r="K30" s="46"/>
      <c r="L30" s="46"/>
      <c r="M30" s="46">
        <v>3000</v>
      </c>
      <c r="N30" s="46"/>
      <c r="O30" s="46"/>
      <c r="P30" s="46"/>
      <c r="Q30" s="46"/>
      <c r="R30" s="46"/>
      <c r="S30" s="46"/>
      <c r="T30" s="46"/>
      <c r="U30" s="46"/>
      <c r="V30" s="46"/>
      <c r="W30" s="46"/>
      <c r="X30" s="46"/>
    </row>
    <row r="31" spans="1:24" ht="20.25" customHeight="1">
      <c r="A31" s="73" t="s">
        <v>243</v>
      </c>
      <c r="B31" s="73" t="s">
        <v>243</v>
      </c>
      <c r="C31" s="73" t="s">
        <v>250</v>
      </c>
      <c r="D31" s="73" t="s">
        <v>258</v>
      </c>
      <c r="E31" s="73" t="s">
        <v>236</v>
      </c>
      <c r="F31" s="73" t="s">
        <v>224</v>
      </c>
      <c r="G31" s="73">
        <v>30305</v>
      </c>
      <c r="H31" s="73" t="s">
        <v>277</v>
      </c>
      <c r="I31" s="46">
        <v>126000</v>
      </c>
      <c r="J31" s="46">
        <v>126000</v>
      </c>
      <c r="K31" s="46"/>
      <c r="L31" s="46"/>
      <c r="M31" s="46">
        <v>126000</v>
      </c>
      <c r="N31" s="46"/>
      <c r="O31" s="46"/>
      <c r="P31" s="46"/>
      <c r="Q31" s="46"/>
      <c r="R31" s="46"/>
      <c r="S31" s="46"/>
      <c r="T31" s="46"/>
      <c r="U31" s="46"/>
      <c r="V31" s="46"/>
      <c r="W31" s="46"/>
      <c r="X31" s="46"/>
    </row>
    <row r="32" spans="1:24" ht="20.25" customHeight="1">
      <c r="A32" s="73" t="s">
        <v>243</v>
      </c>
      <c r="B32" s="73" t="s">
        <v>243</v>
      </c>
      <c r="C32" s="73" t="s">
        <v>251</v>
      </c>
      <c r="D32" s="73" t="s">
        <v>259</v>
      </c>
      <c r="E32" s="73" t="s">
        <v>234</v>
      </c>
      <c r="F32" s="73" t="s">
        <v>220</v>
      </c>
      <c r="G32" s="73">
        <v>30103</v>
      </c>
      <c r="H32" s="73" t="s">
        <v>263</v>
      </c>
      <c r="I32" s="46">
        <v>157080</v>
      </c>
      <c r="J32" s="46">
        <v>157080</v>
      </c>
      <c r="K32" s="46"/>
      <c r="L32" s="46"/>
      <c r="M32" s="46">
        <v>157080</v>
      </c>
      <c r="N32" s="46"/>
      <c r="O32" s="46"/>
      <c r="P32" s="46"/>
      <c r="Q32" s="46"/>
      <c r="R32" s="46"/>
      <c r="S32" s="46"/>
      <c r="T32" s="46"/>
      <c r="U32" s="46"/>
      <c r="V32" s="46"/>
      <c r="W32" s="46"/>
      <c r="X32" s="46"/>
    </row>
    <row r="33" spans="1:24" ht="20.25" customHeight="1">
      <c r="A33" s="73" t="s">
        <v>243</v>
      </c>
      <c r="B33" s="73" t="s">
        <v>243</v>
      </c>
      <c r="C33" s="73" t="s">
        <v>251</v>
      </c>
      <c r="D33" s="73" t="s">
        <v>259</v>
      </c>
      <c r="E33" s="73" t="s">
        <v>234</v>
      </c>
      <c r="F33" s="73" t="s">
        <v>220</v>
      </c>
      <c r="G33" s="73">
        <v>30103</v>
      </c>
      <c r="H33" s="73" t="s">
        <v>263</v>
      </c>
      <c r="I33" s="46">
        <v>120000</v>
      </c>
      <c r="J33" s="46">
        <v>120000</v>
      </c>
      <c r="K33" s="46"/>
      <c r="L33" s="46"/>
      <c r="M33" s="46">
        <v>120000</v>
      </c>
      <c r="N33" s="46"/>
      <c r="O33" s="46"/>
      <c r="P33" s="46"/>
      <c r="Q33" s="46"/>
      <c r="R33" s="46"/>
      <c r="S33" s="46"/>
      <c r="T33" s="46"/>
      <c r="U33" s="46"/>
      <c r="V33" s="46"/>
      <c r="W33" s="46"/>
      <c r="X33" s="46"/>
    </row>
    <row r="34" spans="1:24" ht="20.25" customHeight="1">
      <c r="A34" s="73" t="s">
        <v>243</v>
      </c>
      <c r="B34" s="73" t="s">
        <v>243</v>
      </c>
      <c r="C34" s="73" t="s">
        <v>252</v>
      </c>
      <c r="D34" s="73" t="s">
        <v>260</v>
      </c>
      <c r="E34" s="73" t="s">
        <v>236</v>
      </c>
      <c r="F34" s="73" t="s">
        <v>224</v>
      </c>
      <c r="G34" s="73">
        <v>30229</v>
      </c>
      <c r="H34" s="73" t="s">
        <v>275</v>
      </c>
      <c r="I34" s="46">
        <v>15000</v>
      </c>
      <c r="J34" s="46">
        <v>15000</v>
      </c>
      <c r="K34" s="46"/>
      <c r="L34" s="46"/>
      <c r="M34" s="46">
        <v>15000</v>
      </c>
      <c r="N34" s="46"/>
      <c r="O34" s="46"/>
      <c r="P34" s="46"/>
      <c r="Q34" s="46"/>
      <c r="R34" s="46"/>
      <c r="S34" s="46"/>
      <c r="T34" s="46"/>
      <c r="U34" s="46"/>
      <c r="V34" s="46"/>
      <c r="W34" s="46"/>
      <c r="X34" s="46"/>
    </row>
    <row r="35" spans="1:24" ht="17.25" customHeight="1">
      <c r="A35" s="148" t="s">
        <v>133</v>
      </c>
      <c r="B35" s="149"/>
      <c r="C35" s="150"/>
      <c r="D35" s="150"/>
      <c r="E35" s="150"/>
      <c r="F35" s="150"/>
      <c r="G35" s="150"/>
      <c r="H35" s="151"/>
      <c r="I35" s="46">
        <v>1606911</v>
      </c>
      <c r="J35" s="46">
        <v>1606911</v>
      </c>
      <c r="K35" s="46"/>
      <c r="L35" s="46"/>
      <c r="M35" s="46">
        <v>1606911</v>
      </c>
      <c r="N35" s="46"/>
      <c r="O35" s="46"/>
      <c r="P35" s="46"/>
      <c r="Q35" s="46"/>
      <c r="R35" s="46"/>
      <c r="S35" s="46"/>
      <c r="T35" s="46"/>
      <c r="U35" s="46"/>
      <c r="V35" s="46"/>
      <c r="W35" s="46"/>
      <c r="X35" s="46"/>
    </row>
  </sheetData>
  <mergeCells count="31">
    <mergeCell ref="A3:X3"/>
    <mergeCell ref="A4:H4"/>
    <mergeCell ref="I5:X5"/>
    <mergeCell ref="J6:N6"/>
    <mergeCell ref="O6:Q6"/>
    <mergeCell ref="S6:X6"/>
    <mergeCell ref="I6:I8"/>
    <mergeCell ref="J7:J8"/>
    <mergeCell ref="K7:K8"/>
    <mergeCell ref="L7:L8"/>
    <mergeCell ref="M7:M8"/>
    <mergeCell ref="N7:N8"/>
    <mergeCell ref="O7:O8"/>
    <mergeCell ref="P7:P8"/>
    <mergeCell ref="Q7:Q8"/>
    <mergeCell ref="R6:R8"/>
    <mergeCell ref="A35:H35"/>
    <mergeCell ref="A5:A8"/>
    <mergeCell ref="B5:B8"/>
    <mergeCell ref="C5:C8"/>
    <mergeCell ref="D5:D8"/>
    <mergeCell ref="E5:E8"/>
    <mergeCell ref="F5:F8"/>
    <mergeCell ref="G5:G8"/>
    <mergeCell ref="H5:H8"/>
    <mergeCell ref="X7:X8"/>
    <mergeCell ref="S7:S8"/>
    <mergeCell ref="T7:T8"/>
    <mergeCell ref="U7:U8"/>
    <mergeCell ref="V7:V8"/>
    <mergeCell ref="W7:W8"/>
  </mergeCells>
  <phoneticPr fontId="16" type="noConversion"/>
  <printOptions horizontalCentered="1"/>
  <pageMargins left="0.37" right="0.37" top="0.56000000000000005" bottom="0.56000000000000005" header="0.48" footer="0.48"/>
  <pageSetup paperSize="9" scale="56"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Right="0"/>
    <pageSetUpPr fitToPage="1"/>
  </sheetPr>
  <dimension ref="A1:W12"/>
  <sheetViews>
    <sheetView showZeros="0" workbookViewId="0">
      <pane ySplit="1" topLeftCell="A2" activePane="bottomLeft" state="frozen"/>
      <selection pane="bottomLeft" activeCell="I10" sqref="I10:I11"/>
    </sheetView>
  </sheetViews>
  <sheetFormatPr defaultColWidth="9.15234375" defaultRowHeight="14.25" customHeight="1"/>
  <cols>
    <col min="1" max="1" width="10.3046875" customWidth="1"/>
    <col min="2" max="2" width="19.53515625" customWidth="1"/>
    <col min="3" max="3" width="32.84375" customWidth="1"/>
    <col min="4" max="4" width="23.84375" customWidth="1"/>
    <col min="5" max="5" width="11.15234375" customWidth="1"/>
    <col min="6" max="6" width="17.69140625" customWidth="1"/>
    <col min="7" max="7" width="9.84375" customWidth="1"/>
    <col min="8" max="8" width="17.69140625" customWidth="1"/>
    <col min="9" max="13" width="20" customWidth="1"/>
    <col min="14" max="14" width="12.3046875" customWidth="1"/>
    <col min="15" max="15" width="12.69140625" customWidth="1"/>
    <col min="16" max="16" width="11.15234375" customWidth="1"/>
    <col min="17" max="21" width="19.84375" customWidth="1"/>
    <col min="22" max="22" width="20" customWidth="1"/>
    <col min="23" max="23" width="19.8437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B2" s="69"/>
      <c r="E2" s="2"/>
      <c r="F2" s="2"/>
      <c r="G2" s="2"/>
      <c r="H2" s="2"/>
      <c r="U2" s="69"/>
      <c r="W2" s="70" t="s">
        <v>160</v>
      </c>
    </row>
    <row r="3" spans="1:23" ht="46.5" customHeight="1">
      <c r="A3" s="157" t="str">
        <f>"2025"&amp;"年部门项目支出预算表"</f>
        <v>2025年部门项目支出预算表</v>
      </c>
      <c r="B3" s="157"/>
      <c r="C3" s="157"/>
      <c r="D3" s="157"/>
      <c r="E3" s="157"/>
      <c r="F3" s="157"/>
      <c r="G3" s="157"/>
      <c r="H3" s="157"/>
      <c r="I3" s="157"/>
      <c r="J3" s="157"/>
      <c r="K3" s="157"/>
      <c r="L3" s="157"/>
      <c r="M3" s="157"/>
      <c r="N3" s="157"/>
      <c r="O3" s="157"/>
      <c r="P3" s="157"/>
      <c r="Q3" s="157"/>
      <c r="R3" s="157"/>
      <c r="S3" s="157"/>
      <c r="T3" s="157"/>
      <c r="U3" s="157"/>
      <c r="V3" s="157"/>
      <c r="W3" s="157"/>
    </row>
    <row r="4" spans="1:23" ht="13.5" customHeight="1">
      <c r="A4" s="158" t="str">
        <f>"单位名称："&amp;"昆明市五华区科学技术协会"</f>
        <v>单位名称：昆明市五华区科学技术协会</v>
      </c>
      <c r="B4" s="159"/>
      <c r="C4" s="159"/>
      <c r="D4" s="159"/>
      <c r="E4" s="159"/>
      <c r="F4" s="159"/>
      <c r="G4" s="159"/>
      <c r="H4" s="159"/>
      <c r="I4" s="5"/>
      <c r="J4" s="5"/>
      <c r="K4" s="5"/>
      <c r="L4" s="5"/>
      <c r="M4" s="5"/>
      <c r="N4" s="5"/>
      <c r="O4" s="5"/>
      <c r="P4" s="5"/>
      <c r="Q4" s="5"/>
      <c r="U4" s="69"/>
      <c r="W4" s="62" t="s">
        <v>1</v>
      </c>
    </row>
    <row r="5" spans="1:23" ht="21.75" customHeight="1">
      <c r="A5" s="146" t="s">
        <v>161</v>
      </c>
      <c r="B5" s="168" t="s">
        <v>144</v>
      </c>
      <c r="C5" s="146" t="s">
        <v>145</v>
      </c>
      <c r="D5" s="146" t="s">
        <v>162</v>
      </c>
      <c r="E5" s="168" t="s">
        <v>146</v>
      </c>
      <c r="F5" s="168" t="s">
        <v>147</v>
      </c>
      <c r="G5" s="168" t="s">
        <v>163</v>
      </c>
      <c r="H5" s="168" t="s">
        <v>164</v>
      </c>
      <c r="I5" s="173" t="s">
        <v>55</v>
      </c>
      <c r="J5" s="164" t="s">
        <v>165</v>
      </c>
      <c r="K5" s="128"/>
      <c r="L5" s="128"/>
      <c r="M5" s="129"/>
      <c r="N5" s="164" t="s">
        <v>152</v>
      </c>
      <c r="O5" s="128"/>
      <c r="P5" s="129"/>
      <c r="Q5" s="168" t="s">
        <v>61</v>
      </c>
      <c r="R5" s="164" t="s">
        <v>62</v>
      </c>
      <c r="S5" s="128"/>
      <c r="T5" s="128"/>
      <c r="U5" s="128"/>
      <c r="V5" s="128"/>
      <c r="W5" s="129"/>
    </row>
    <row r="6" spans="1:23" ht="21.75" customHeight="1">
      <c r="A6" s="152"/>
      <c r="B6" s="153"/>
      <c r="C6" s="152"/>
      <c r="D6" s="152"/>
      <c r="E6" s="172"/>
      <c r="F6" s="172"/>
      <c r="G6" s="172"/>
      <c r="H6" s="172"/>
      <c r="I6" s="153"/>
      <c r="J6" s="170" t="s">
        <v>58</v>
      </c>
      <c r="K6" s="134"/>
      <c r="L6" s="168" t="s">
        <v>59</v>
      </c>
      <c r="M6" s="168" t="s">
        <v>60</v>
      </c>
      <c r="N6" s="168" t="s">
        <v>58</v>
      </c>
      <c r="O6" s="168" t="s">
        <v>59</v>
      </c>
      <c r="P6" s="168" t="s">
        <v>60</v>
      </c>
      <c r="Q6" s="172"/>
      <c r="R6" s="168" t="s">
        <v>57</v>
      </c>
      <c r="S6" s="168" t="s">
        <v>64</v>
      </c>
      <c r="T6" s="168" t="s">
        <v>158</v>
      </c>
      <c r="U6" s="168" t="s">
        <v>66</v>
      </c>
      <c r="V6" s="168" t="s">
        <v>67</v>
      </c>
      <c r="W6" s="168" t="s">
        <v>68</v>
      </c>
    </row>
    <row r="7" spans="1:23" ht="21" customHeight="1">
      <c r="A7" s="153"/>
      <c r="B7" s="153"/>
      <c r="C7" s="153"/>
      <c r="D7" s="153"/>
      <c r="E7" s="153"/>
      <c r="F7" s="153"/>
      <c r="G7" s="153"/>
      <c r="H7" s="153"/>
      <c r="I7" s="153"/>
      <c r="J7" s="171" t="s">
        <v>57</v>
      </c>
      <c r="K7" s="135"/>
      <c r="L7" s="153"/>
      <c r="M7" s="153"/>
      <c r="N7" s="153"/>
      <c r="O7" s="153"/>
      <c r="P7" s="153"/>
      <c r="Q7" s="153"/>
      <c r="R7" s="153"/>
      <c r="S7" s="153"/>
      <c r="T7" s="153"/>
      <c r="U7" s="153"/>
      <c r="V7" s="153"/>
      <c r="W7" s="153"/>
    </row>
    <row r="8" spans="1:23" ht="39.75" customHeight="1">
      <c r="A8" s="147"/>
      <c r="B8" s="133"/>
      <c r="C8" s="147"/>
      <c r="D8" s="147"/>
      <c r="E8" s="169"/>
      <c r="F8" s="169"/>
      <c r="G8" s="169"/>
      <c r="H8" s="169"/>
      <c r="I8" s="133"/>
      <c r="J8" s="35" t="s">
        <v>57</v>
      </c>
      <c r="K8" s="35" t="s">
        <v>166</v>
      </c>
      <c r="L8" s="169"/>
      <c r="M8" s="169"/>
      <c r="N8" s="169"/>
      <c r="O8" s="169"/>
      <c r="P8" s="169"/>
      <c r="Q8" s="169"/>
      <c r="R8" s="169"/>
      <c r="S8" s="169"/>
      <c r="T8" s="169"/>
      <c r="U8" s="133"/>
      <c r="V8" s="169"/>
      <c r="W8" s="169"/>
    </row>
    <row r="9" spans="1:23" ht="15" customHeight="1">
      <c r="A9" s="11">
        <v>1</v>
      </c>
      <c r="B9" s="11">
        <v>2</v>
      </c>
      <c r="C9" s="11">
        <v>3</v>
      </c>
      <c r="D9" s="11">
        <v>4</v>
      </c>
      <c r="E9" s="11">
        <v>5</v>
      </c>
      <c r="F9" s="11">
        <v>6</v>
      </c>
      <c r="G9" s="11">
        <v>7</v>
      </c>
      <c r="H9" s="11">
        <v>8</v>
      </c>
      <c r="I9" s="11">
        <v>9</v>
      </c>
      <c r="J9" s="11">
        <v>10</v>
      </c>
      <c r="K9" s="11">
        <v>11</v>
      </c>
      <c r="L9" s="19">
        <v>12</v>
      </c>
      <c r="M9" s="19">
        <v>13</v>
      </c>
      <c r="N9" s="19">
        <v>14</v>
      </c>
      <c r="O9" s="19">
        <v>15</v>
      </c>
      <c r="P9" s="19">
        <v>16</v>
      </c>
      <c r="Q9" s="19">
        <v>17</v>
      </c>
      <c r="R9" s="19">
        <v>18</v>
      </c>
      <c r="S9" s="19">
        <v>19</v>
      </c>
      <c r="T9" s="19">
        <v>20</v>
      </c>
      <c r="U9" s="11">
        <v>21</v>
      </c>
      <c r="V9" s="19">
        <v>22</v>
      </c>
      <c r="W9" s="11">
        <v>23</v>
      </c>
    </row>
    <row r="10" spans="1:23" ht="21.75" customHeight="1">
      <c r="A10" s="37" t="s">
        <v>278</v>
      </c>
      <c r="B10" s="37" t="s">
        <v>280</v>
      </c>
      <c r="C10" s="37" t="s">
        <v>282</v>
      </c>
      <c r="D10" s="37" t="s">
        <v>217</v>
      </c>
      <c r="E10" s="37" t="s">
        <v>234</v>
      </c>
      <c r="F10" s="37" t="s">
        <v>220</v>
      </c>
      <c r="G10" s="37" t="s">
        <v>283</v>
      </c>
      <c r="H10" s="37" t="s">
        <v>276</v>
      </c>
      <c r="I10" s="46">
        <v>10000</v>
      </c>
      <c r="J10" s="46">
        <v>10000</v>
      </c>
      <c r="K10" s="46">
        <v>10000</v>
      </c>
      <c r="L10" s="46"/>
      <c r="M10" s="46"/>
      <c r="N10" s="46"/>
      <c r="O10" s="46"/>
      <c r="P10" s="46"/>
      <c r="Q10" s="46"/>
      <c r="R10" s="46"/>
      <c r="S10" s="46"/>
      <c r="T10" s="46"/>
      <c r="U10" s="46"/>
      <c r="V10" s="46"/>
      <c r="W10" s="46"/>
    </row>
    <row r="11" spans="1:23" ht="21.75" customHeight="1">
      <c r="A11" s="37" t="s">
        <v>279</v>
      </c>
      <c r="B11" s="37" t="s">
        <v>281</v>
      </c>
      <c r="C11" s="37" t="s">
        <v>284</v>
      </c>
      <c r="D11" s="37" t="s">
        <v>217</v>
      </c>
      <c r="E11" s="37" t="s">
        <v>235</v>
      </c>
      <c r="F11" s="37" t="s">
        <v>221</v>
      </c>
      <c r="G11" s="37" t="s">
        <v>285</v>
      </c>
      <c r="H11" s="37" t="s">
        <v>286</v>
      </c>
      <c r="I11" s="46">
        <v>2829600</v>
      </c>
      <c r="J11" s="46">
        <v>2829600</v>
      </c>
      <c r="K11" s="46">
        <v>2829600</v>
      </c>
      <c r="L11" s="46"/>
      <c r="M11" s="46"/>
      <c r="N11" s="46"/>
      <c r="O11" s="46"/>
      <c r="P11" s="46"/>
      <c r="Q11" s="46"/>
      <c r="R11" s="46"/>
      <c r="S11" s="46"/>
      <c r="T11" s="46"/>
      <c r="U11" s="46"/>
      <c r="V11" s="46"/>
      <c r="W11" s="46"/>
    </row>
    <row r="12" spans="1:23" ht="18.75" customHeight="1">
      <c r="A12" s="148" t="s">
        <v>133</v>
      </c>
      <c r="B12" s="149"/>
      <c r="C12" s="149"/>
      <c r="D12" s="149"/>
      <c r="E12" s="149"/>
      <c r="F12" s="149"/>
      <c r="G12" s="149"/>
      <c r="H12" s="112"/>
      <c r="I12" s="46">
        <v>2839600</v>
      </c>
      <c r="J12" s="46">
        <v>2839600</v>
      </c>
      <c r="K12" s="46">
        <v>2839600</v>
      </c>
      <c r="L12" s="46"/>
      <c r="M12" s="46"/>
      <c r="N12" s="46"/>
      <c r="O12" s="46"/>
      <c r="P12" s="46"/>
      <c r="Q12" s="46"/>
      <c r="R12" s="46"/>
      <c r="S12" s="46"/>
      <c r="T12" s="46"/>
      <c r="U12" s="46"/>
      <c r="V12" s="46"/>
      <c r="W12" s="46"/>
    </row>
  </sheetData>
  <mergeCells count="28">
    <mergeCell ref="A3:W3"/>
    <mergeCell ref="A4:H4"/>
    <mergeCell ref="J5:M5"/>
    <mergeCell ref="N5:P5"/>
    <mergeCell ref="R5:W5"/>
    <mergeCell ref="I5:I8"/>
    <mergeCell ref="L6:L8"/>
    <mergeCell ref="M6:M8"/>
    <mergeCell ref="N6:N8"/>
    <mergeCell ref="O6:O8"/>
    <mergeCell ref="P6:P8"/>
    <mergeCell ref="Q5:Q8"/>
    <mergeCell ref="R6:R8"/>
    <mergeCell ref="S6:S8"/>
    <mergeCell ref="T6:T8"/>
    <mergeCell ref="U6:U8"/>
    <mergeCell ref="V6:V8"/>
    <mergeCell ref="W6:W8"/>
    <mergeCell ref="J6:K7"/>
    <mergeCell ref="A12:H12"/>
    <mergeCell ref="A5:A8"/>
    <mergeCell ref="B5:B8"/>
    <mergeCell ref="C5:C8"/>
    <mergeCell ref="D5:D8"/>
    <mergeCell ref="E5:E8"/>
    <mergeCell ref="F5:F8"/>
    <mergeCell ref="G5:G8"/>
    <mergeCell ref="H5:H8"/>
  </mergeCells>
  <phoneticPr fontId="16" type="noConversion"/>
  <printOptions horizontalCentered="1"/>
  <pageMargins left="0.37" right="0.37" top="0.56000000000000005" bottom="0.56000000000000005" header="0.48" footer="0.48"/>
  <pageSetup paperSize="9" scale="5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Right="0"/>
    <pageSetUpPr fitToPage="1"/>
  </sheetPr>
  <dimension ref="A1:J26"/>
  <sheetViews>
    <sheetView showZeros="0" tabSelected="1" topLeftCell="B1" workbookViewId="0">
      <pane ySplit="1" topLeftCell="A23" activePane="bottomLeft" state="frozen"/>
      <selection pane="bottomLeft" activeCell="C8" sqref="C8"/>
    </sheetView>
  </sheetViews>
  <sheetFormatPr defaultColWidth="9.15234375" defaultRowHeight="12" customHeight="1"/>
  <cols>
    <col min="1" max="1" width="34.3046875" customWidth="1"/>
    <col min="2" max="2" width="29" customWidth="1"/>
    <col min="3" max="5" width="23.53515625" customWidth="1"/>
    <col min="6" max="6" width="11.3046875" customWidth="1"/>
    <col min="7" max="7" width="25.15234375" customWidth="1"/>
    <col min="8" max="8" width="15.53515625" customWidth="1"/>
    <col min="9" max="9" width="13.3828125" customWidth="1"/>
    <col min="10" max="10" width="24.07421875" customWidth="1"/>
  </cols>
  <sheetData>
    <row r="1" spans="1:10" ht="12" customHeight="1">
      <c r="A1" s="1"/>
      <c r="B1" s="1"/>
      <c r="C1" s="1"/>
      <c r="D1" s="1"/>
      <c r="E1" s="1"/>
      <c r="F1" s="1"/>
      <c r="G1" s="1"/>
      <c r="H1" s="1"/>
      <c r="I1" s="1"/>
      <c r="J1" s="1"/>
    </row>
    <row r="2" spans="1:10" ht="18" customHeight="1">
      <c r="J2" s="3" t="s">
        <v>167</v>
      </c>
    </row>
    <row r="3" spans="1:10" ht="39.75" customHeight="1">
      <c r="A3" s="174" t="str">
        <f>"2025"&amp;"年部门项目支出绩效目标表"</f>
        <v>2025年部门项目支出绩效目标表</v>
      </c>
      <c r="B3" s="157"/>
      <c r="C3" s="157"/>
      <c r="D3" s="157"/>
      <c r="E3" s="157"/>
      <c r="F3" s="156"/>
      <c r="G3" s="157"/>
      <c r="H3" s="156"/>
      <c r="I3" s="156"/>
      <c r="J3" s="157"/>
    </row>
    <row r="4" spans="1:10" ht="17.25" customHeight="1">
      <c r="A4" s="158" t="str">
        <f>"单位名称："&amp;"昆明市五华区科学技术协会"</f>
        <v>单位名称：昆明市五华区科学技术协会</v>
      </c>
      <c r="B4" s="89"/>
      <c r="C4" s="89"/>
      <c r="D4" s="89"/>
      <c r="E4" s="89"/>
      <c r="F4" s="89"/>
      <c r="G4" s="89"/>
      <c r="H4" s="89"/>
    </row>
    <row r="5" spans="1:10" ht="44.25" customHeight="1">
      <c r="A5" s="35" t="s">
        <v>145</v>
      </c>
      <c r="B5" s="35" t="s">
        <v>168</v>
      </c>
      <c r="C5" s="35" t="s">
        <v>169</v>
      </c>
      <c r="D5" s="35" t="s">
        <v>170</v>
      </c>
      <c r="E5" s="35" t="s">
        <v>171</v>
      </c>
      <c r="F5" s="36" t="s">
        <v>172</v>
      </c>
      <c r="G5" s="35" t="s">
        <v>173</v>
      </c>
      <c r="H5" s="36" t="s">
        <v>174</v>
      </c>
      <c r="I5" s="36" t="s">
        <v>175</v>
      </c>
      <c r="J5" s="35" t="s">
        <v>176</v>
      </c>
    </row>
    <row r="6" spans="1:10" ht="18.75" customHeight="1">
      <c r="A6" s="68">
        <v>1</v>
      </c>
      <c r="B6" s="68">
        <v>2</v>
      </c>
      <c r="C6" s="68">
        <v>3</v>
      </c>
      <c r="D6" s="68">
        <v>4</v>
      </c>
      <c r="E6" s="68">
        <v>5</v>
      </c>
      <c r="F6" s="19">
        <v>6</v>
      </c>
      <c r="G6" s="68">
        <v>7</v>
      </c>
      <c r="H6" s="19">
        <v>8</v>
      </c>
      <c r="I6" s="19">
        <v>9</v>
      </c>
      <c r="J6" s="68">
        <v>10</v>
      </c>
    </row>
    <row r="7" spans="1:10" ht="42" customHeight="1">
      <c r="A7" s="175" t="s">
        <v>284</v>
      </c>
      <c r="B7" s="176" t="s">
        <v>287</v>
      </c>
      <c r="C7" s="87" t="s">
        <v>288</v>
      </c>
      <c r="D7" s="87" t="s">
        <v>289</v>
      </c>
      <c r="E7" s="16" t="s">
        <v>290</v>
      </c>
      <c r="F7" s="87" t="s">
        <v>291</v>
      </c>
      <c r="G7" s="16" t="s">
        <v>292</v>
      </c>
      <c r="H7" s="87" t="s">
        <v>293</v>
      </c>
      <c r="I7" s="87" t="s">
        <v>294</v>
      </c>
      <c r="J7" s="16" t="s">
        <v>295</v>
      </c>
    </row>
    <row r="8" spans="1:10" ht="42" customHeight="1">
      <c r="A8" s="175" t="s">
        <v>284</v>
      </c>
      <c r="B8" s="176" t="s">
        <v>287</v>
      </c>
      <c r="C8" s="87" t="s">
        <v>288</v>
      </c>
      <c r="D8" s="87" t="s">
        <v>289</v>
      </c>
      <c r="E8" s="16" t="s">
        <v>296</v>
      </c>
      <c r="F8" s="87" t="s">
        <v>291</v>
      </c>
      <c r="G8" s="16" t="s">
        <v>81</v>
      </c>
      <c r="H8" s="87" t="s">
        <v>297</v>
      </c>
      <c r="I8" s="87" t="s">
        <v>294</v>
      </c>
      <c r="J8" s="16" t="s">
        <v>298</v>
      </c>
    </row>
    <row r="9" spans="1:10" ht="42" customHeight="1">
      <c r="A9" s="175" t="s">
        <v>284</v>
      </c>
      <c r="B9" s="176" t="s">
        <v>287</v>
      </c>
      <c r="C9" s="87" t="s">
        <v>288</v>
      </c>
      <c r="D9" s="87" t="s">
        <v>289</v>
      </c>
      <c r="E9" s="16" t="s">
        <v>299</v>
      </c>
      <c r="F9" s="87" t="s">
        <v>291</v>
      </c>
      <c r="G9" s="16" t="s">
        <v>300</v>
      </c>
      <c r="H9" s="87" t="s">
        <v>301</v>
      </c>
      <c r="I9" s="87" t="s">
        <v>294</v>
      </c>
      <c r="J9" s="16" t="s">
        <v>302</v>
      </c>
    </row>
    <row r="10" spans="1:10" ht="42" customHeight="1">
      <c r="A10" s="175" t="s">
        <v>284</v>
      </c>
      <c r="B10" s="176" t="s">
        <v>287</v>
      </c>
      <c r="C10" s="87" t="s">
        <v>288</v>
      </c>
      <c r="D10" s="87" t="s">
        <v>289</v>
      </c>
      <c r="E10" s="16" t="s">
        <v>303</v>
      </c>
      <c r="F10" s="87" t="s">
        <v>304</v>
      </c>
      <c r="G10" s="16" t="s">
        <v>81</v>
      </c>
      <c r="H10" s="87" t="s">
        <v>297</v>
      </c>
      <c r="I10" s="87" t="s">
        <v>294</v>
      </c>
      <c r="J10" s="16" t="s">
        <v>305</v>
      </c>
    </row>
    <row r="11" spans="1:10" ht="42" customHeight="1">
      <c r="A11" s="175" t="s">
        <v>284</v>
      </c>
      <c r="B11" s="176" t="s">
        <v>287</v>
      </c>
      <c r="C11" s="87" t="s">
        <v>288</v>
      </c>
      <c r="D11" s="87" t="s">
        <v>289</v>
      </c>
      <c r="E11" s="16" t="s">
        <v>306</v>
      </c>
      <c r="F11" s="87" t="s">
        <v>304</v>
      </c>
      <c r="G11" s="16">
        <v>1</v>
      </c>
      <c r="H11" s="87" t="s">
        <v>297</v>
      </c>
      <c r="I11" s="87" t="s">
        <v>294</v>
      </c>
      <c r="J11" s="16" t="s">
        <v>307</v>
      </c>
    </row>
    <row r="12" spans="1:10" ht="42" customHeight="1">
      <c r="A12" s="175" t="s">
        <v>284</v>
      </c>
      <c r="B12" s="176" t="s">
        <v>287</v>
      </c>
      <c r="C12" s="87" t="s">
        <v>288</v>
      </c>
      <c r="D12" s="87" t="s">
        <v>289</v>
      </c>
      <c r="E12" s="16" t="s">
        <v>308</v>
      </c>
      <c r="F12" s="87" t="s">
        <v>291</v>
      </c>
      <c r="G12" s="16" t="s">
        <v>81</v>
      </c>
      <c r="H12" s="87" t="s">
        <v>309</v>
      </c>
      <c r="I12" s="87" t="s">
        <v>294</v>
      </c>
      <c r="J12" s="16" t="s">
        <v>311</v>
      </c>
    </row>
    <row r="13" spans="1:10" ht="42" customHeight="1">
      <c r="A13" s="175" t="s">
        <v>284</v>
      </c>
      <c r="B13" s="176" t="s">
        <v>287</v>
      </c>
      <c r="C13" s="87" t="s">
        <v>288</v>
      </c>
      <c r="D13" s="87" t="s">
        <v>289</v>
      </c>
      <c r="E13" s="16" t="s">
        <v>312</v>
      </c>
      <c r="F13" s="87" t="s">
        <v>291</v>
      </c>
      <c r="G13" s="16" t="s">
        <v>313</v>
      </c>
      <c r="H13" s="87" t="s">
        <v>314</v>
      </c>
      <c r="I13" s="87" t="s">
        <v>294</v>
      </c>
      <c r="J13" s="16" t="s">
        <v>315</v>
      </c>
    </row>
    <row r="14" spans="1:10" ht="42" customHeight="1">
      <c r="A14" s="175" t="s">
        <v>284</v>
      </c>
      <c r="B14" s="176" t="s">
        <v>287</v>
      </c>
      <c r="C14" s="87" t="s">
        <v>288</v>
      </c>
      <c r="D14" s="87" t="s">
        <v>316</v>
      </c>
      <c r="E14" s="16" t="s">
        <v>317</v>
      </c>
      <c r="F14" s="87" t="s">
        <v>291</v>
      </c>
      <c r="G14" s="16" t="s">
        <v>318</v>
      </c>
      <c r="H14" s="87" t="s">
        <v>319</v>
      </c>
      <c r="I14" s="87" t="s">
        <v>294</v>
      </c>
      <c r="J14" s="16" t="s">
        <v>320</v>
      </c>
    </row>
    <row r="15" spans="1:10" ht="42" customHeight="1">
      <c r="A15" s="175" t="s">
        <v>284</v>
      </c>
      <c r="B15" s="176" t="s">
        <v>287</v>
      </c>
      <c r="C15" s="87" t="s">
        <v>288</v>
      </c>
      <c r="D15" s="87" t="s">
        <v>316</v>
      </c>
      <c r="E15" s="16" t="s">
        <v>321</v>
      </c>
      <c r="F15" s="87" t="s">
        <v>304</v>
      </c>
      <c r="G15" s="16" t="s">
        <v>322</v>
      </c>
      <c r="H15" s="87" t="s">
        <v>319</v>
      </c>
      <c r="I15" s="87" t="s">
        <v>294</v>
      </c>
      <c r="J15" s="16" t="s">
        <v>323</v>
      </c>
    </row>
    <row r="16" spans="1:10" ht="42" customHeight="1">
      <c r="A16" s="175" t="s">
        <v>284</v>
      </c>
      <c r="B16" s="176" t="s">
        <v>287</v>
      </c>
      <c r="C16" s="87" t="s">
        <v>288</v>
      </c>
      <c r="D16" s="87" t="s">
        <v>324</v>
      </c>
      <c r="E16" s="16" t="s">
        <v>325</v>
      </c>
      <c r="F16" s="87" t="s">
        <v>291</v>
      </c>
      <c r="G16" s="16" t="s">
        <v>318</v>
      </c>
      <c r="H16" s="87" t="s">
        <v>319</v>
      </c>
      <c r="I16" s="87" t="s">
        <v>294</v>
      </c>
      <c r="J16" s="16" t="s">
        <v>326</v>
      </c>
    </row>
    <row r="17" spans="1:10" ht="42" customHeight="1">
      <c r="A17" s="175" t="s">
        <v>284</v>
      </c>
      <c r="B17" s="176" t="s">
        <v>287</v>
      </c>
      <c r="C17" s="87" t="s">
        <v>288</v>
      </c>
      <c r="D17" s="87" t="s">
        <v>324</v>
      </c>
      <c r="E17" s="16" t="s">
        <v>327</v>
      </c>
      <c r="F17" s="87" t="s">
        <v>291</v>
      </c>
      <c r="G17" s="16" t="s">
        <v>318</v>
      </c>
      <c r="H17" s="87" t="s">
        <v>319</v>
      </c>
      <c r="I17" s="87" t="s">
        <v>294</v>
      </c>
      <c r="J17" s="16" t="s">
        <v>328</v>
      </c>
    </row>
    <row r="18" spans="1:10" ht="42" customHeight="1">
      <c r="A18" s="175" t="s">
        <v>284</v>
      </c>
      <c r="B18" s="176" t="s">
        <v>287</v>
      </c>
      <c r="C18" s="87" t="s">
        <v>288</v>
      </c>
      <c r="D18" s="87" t="s">
        <v>329</v>
      </c>
      <c r="E18" s="16" t="s">
        <v>330</v>
      </c>
      <c r="F18" s="87" t="s">
        <v>331</v>
      </c>
      <c r="G18" s="16" t="s">
        <v>332</v>
      </c>
      <c r="H18" s="87" t="s">
        <v>333</v>
      </c>
      <c r="I18" s="87" t="s">
        <v>294</v>
      </c>
      <c r="J18" s="16" t="s">
        <v>334</v>
      </c>
    </row>
    <row r="19" spans="1:10" ht="42" customHeight="1">
      <c r="A19" s="175" t="s">
        <v>284</v>
      </c>
      <c r="B19" s="176" t="s">
        <v>287</v>
      </c>
      <c r="C19" s="87" t="s">
        <v>335</v>
      </c>
      <c r="D19" s="87" t="s">
        <v>336</v>
      </c>
      <c r="E19" s="16" t="s">
        <v>337</v>
      </c>
      <c r="F19" s="87" t="s">
        <v>291</v>
      </c>
      <c r="G19" s="16" t="s">
        <v>338</v>
      </c>
      <c r="H19" s="87" t="s">
        <v>339</v>
      </c>
      <c r="I19" s="87" t="s">
        <v>310</v>
      </c>
      <c r="J19" s="16" t="s">
        <v>340</v>
      </c>
    </row>
    <row r="20" spans="1:10" ht="42" customHeight="1">
      <c r="A20" s="175" t="s">
        <v>284</v>
      </c>
      <c r="B20" s="176" t="s">
        <v>287</v>
      </c>
      <c r="C20" s="87" t="s">
        <v>335</v>
      </c>
      <c r="D20" s="87" t="s">
        <v>336</v>
      </c>
      <c r="E20" s="16" t="s">
        <v>341</v>
      </c>
      <c r="F20" s="87" t="s">
        <v>291</v>
      </c>
      <c r="G20" s="16" t="s">
        <v>342</v>
      </c>
      <c r="H20" s="87" t="s">
        <v>339</v>
      </c>
      <c r="I20" s="87" t="s">
        <v>310</v>
      </c>
      <c r="J20" s="16" t="s">
        <v>343</v>
      </c>
    </row>
    <row r="21" spans="1:10" ht="42" customHeight="1">
      <c r="A21" s="175" t="s">
        <v>284</v>
      </c>
      <c r="B21" s="176" t="s">
        <v>287</v>
      </c>
      <c r="C21" s="87" t="s">
        <v>335</v>
      </c>
      <c r="D21" s="87" t="s">
        <v>344</v>
      </c>
      <c r="E21" s="16" t="s">
        <v>345</v>
      </c>
      <c r="F21" s="87" t="s">
        <v>291</v>
      </c>
      <c r="G21" s="16" t="s">
        <v>346</v>
      </c>
      <c r="H21" s="87" t="s">
        <v>339</v>
      </c>
      <c r="I21" s="87" t="s">
        <v>310</v>
      </c>
      <c r="J21" s="16" t="s">
        <v>347</v>
      </c>
    </row>
    <row r="22" spans="1:10" ht="42" customHeight="1">
      <c r="A22" s="175" t="s">
        <v>284</v>
      </c>
      <c r="B22" s="176" t="s">
        <v>287</v>
      </c>
      <c r="C22" s="87" t="s">
        <v>348</v>
      </c>
      <c r="D22" s="87" t="s">
        <v>349</v>
      </c>
      <c r="E22" s="16" t="s">
        <v>349</v>
      </c>
      <c r="F22" s="87" t="s">
        <v>304</v>
      </c>
      <c r="G22" s="16" t="s">
        <v>350</v>
      </c>
      <c r="H22" s="87" t="s">
        <v>319</v>
      </c>
      <c r="I22" s="87" t="s">
        <v>294</v>
      </c>
      <c r="J22" s="16" t="s">
        <v>351</v>
      </c>
    </row>
    <row r="23" spans="1:10" ht="42" customHeight="1">
      <c r="A23" s="175" t="s">
        <v>282</v>
      </c>
      <c r="B23" s="176" t="s">
        <v>352</v>
      </c>
      <c r="C23" s="87" t="s">
        <v>288</v>
      </c>
      <c r="D23" s="87" t="s">
        <v>289</v>
      </c>
      <c r="E23" s="16" t="s">
        <v>353</v>
      </c>
      <c r="F23" s="87" t="s">
        <v>291</v>
      </c>
      <c r="G23" s="16" t="s">
        <v>85</v>
      </c>
      <c r="H23" s="87" t="s">
        <v>301</v>
      </c>
      <c r="I23" s="87" t="s">
        <v>294</v>
      </c>
      <c r="J23" s="16" t="s">
        <v>354</v>
      </c>
    </row>
    <row r="24" spans="1:10" ht="42" customHeight="1">
      <c r="A24" s="175" t="s">
        <v>282</v>
      </c>
      <c r="B24" s="176" t="s">
        <v>352</v>
      </c>
      <c r="C24" s="87" t="s">
        <v>288</v>
      </c>
      <c r="D24" s="87" t="s">
        <v>329</v>
      </c>
      <c r="E24" s="16" t="s">
        <v>330</v>
      </c>
      <c r="F24" s="87" t="s">
        <v>291</v>
      </c>
      <c r="G24" s="16" t="s">
        <v>355</v>
      </c>
      <c r="H24" s="87" t="s">
        <v>356</v>
      </c>
      <c r="I24" s="87" t="s">
        <v>294</v>
      </c>
      <c r="J24" s="16" t="s">
        <v>357</v>
      </c>
    </row>
    <row r="25" spans="1:10" ht="42" customHeight="1">
      <c r="A25" s="175" t="s">
        <v>282</v>
      </c>
      <c r="B25" s="176" t="s">
        <v>352</v>
      </c>
      <c r="C25" s="87" t="s">
        <v>335</v>
      </c>
      <c r="D25" s="87" t="s">
        <v>336</v>
      </c>
      <c r="E25" s="16" t="s">
        <v>358</v>
      </c>
      <c r="F25" s="87" t="s">
        <v>291</v>
      </c>
      <c r="G25" s="16" t="s">
        <v>359</v>
      </c>
      <c r="H25" s="87" t="s">
        <v>339</v>
      </c>
      <c r="I25" s="87" t="s">
        <v>310</v>
      </c>
      <c r="J25" s="16" t="s">
        <v>360</v>
      </c>
    </row>
    <row r="26" spans="1:10" ht="25.3" customHeight="1">
      <c r="A26" s="175" t="s">
        <v>282</v>
      </c>
      <c r="B26" s="176" t="s">
        <v>352</v>
      </c>
      <c r="C26" s="87" t="s">
        <v>348</v>
      </c>
      <c r="D26" s="87" t="s">
        <v>349</v>
      </c>
      <c r="E26" s="16" t="s">
        <v>361</v>
      </c>
      <c r="F26" s="87" t="s">
        <v>304</v>
      </c>
      <c r="G26" s="16" t="s">
        <v>350</v>
      </c>
      <c r="H26" s="87" t="s">
        <v>319</v>
      </c>
      <c r="I26" s="87" t="s">
        <v>294</v>
      </c>
      <c r="J26" s="16" t="s">
        <v>362</v>
      </c>
    </row>
  </sheetData>
  <mergeCells count="6">
    <mergeCell ref="A3:J3"/>
    <mergeCell ref="A4:H4"/>
    <mergeCell ref="A7:A22"/>
    <mergeCell ref="B7:B22"/>
    <mergeCell ref="A23:A26"/>
    <mergeCell ref="B23:B26"/>
  </mergeCells>
  <phoneticPr fontId="16" type="noConversion"/>
  <printOptions horizontalCentered="1"/>
  <pageMargins left="0.96" right="0.96" top="0.72" bottom="0.72" header="0" footer="0"/>
  <pageSetup paperSize="9" scale="6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'区对下转移支付绩效目标表09-2'!Print_Titles</vt:lpstr>
      <vt:lpstr>'区对下转移支付预算表09-1'!Print_Titles</vt:lpstr>
      <vt:lpstr>上级转移支付补助项目支出预算表11!Print_Titles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fen shi</cp:lastModifiedBy>
  <dcterms:created xsi:type="dcterms:W3CDTF">2025-02-06T07:09:00Z</dcterms:created>
  <dcterms:modified xsi:type="dcterms:W3CDTF">2025-03-07T02:15:23Z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2052-11.8.6.8722</vt:lpwstr>
  </property>
</Properties>
</file>