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office-ty-1608-\项目20240507：五华财政2023年度财政支出重点绩效评价\5.2023年老旧小区及周边配套基础设施提升改造项目\0.2023年老旧小区及周边配套基础设施提升改造项目重点绩效评价报告-会审修改稿(20240909)\可编辑\"/>
    </mc:Choice>
  </mc:AlternateContent>
  <xr:revisionPtr revIDLastSave="0" documentId="13_ncr:1_{A03EC487-CE58-4682-9A38-1D7645AEDEEE}" xr6:coauthVersionLast="47" xr6:coauthVersionMax="47" xr10:uidLastSave="{00000000-0000-0000-0000-000000000000}"/>
  <bookViews>
    <workbookView xWindow="-108" yWindow="-108" windowWidth="23256" windowHeight="12456" firstSheet="5" activeTab="5" xr2:uid="{00000000-000D-0000-FFFF-FFFF00000000}"/>
  </bookViews>
  <sheets>
    <sheet name="2017年绩效再评价情况汇总表" sheetId="4" state="hidden" r:id="rId1"/>
    <sheet name="2017年绩效再评价情况汇总表 (2)" sheetId="5" state="hidden" r:id="rId2"/>
    <sheet name="2018年预算支出绩效再评价资金到位及使用情况汇总表" sheetId="1" state="hidden" r:id="rId3"/>
    <sheet name="2018年预算支出绩效再评价资金到位及使用情况汇总表 (2)" sheetId="6" state="hidden" r:id="rId4"/>
    <sheet name="2018年预算支出绩效再评价资金到位及使用情况汇总表 (3)" sheetId="7" state="hidden" r:id="rId5"/>
    <sheet name="抽样点资金使用情况表" sheetId="2" r:id="rId6"/>
  </sheets>
  <definedNames>
    <definedName name="_xlnm._FilterDatabase" localSheetId="0" hidden="1">'2017年绩效再评价情况汇总表'!$A$4:$AL$51</definedName>
    <definedName name="_xlnm._FilterDatabase" localSheetId="1" hidden="1">'2017年绩效再评价情况汇总表 (2)'!$A$4:$AL$51</definedName>
    <definedName name="_xlnm.Print_Titles" localSheetId="0">'2017年绩效再评价情况汇总表'!$1:$3</definedName>
    <definedName name="_xlnm.Print_Titles" localSheetId="1">'2017年绩效再评价情况汇总表 (2)'!$1:$3</definedName>
    <definedName name="_xlnm.Print_Titles" localSheetId="5">抽样点资金使用情况表!$5:$5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2"/>
  <c r="F17" i="2"/>
  <c r="H17" i="2"/>
  <c r="E17" i="2"/>
  <c r="G7" i="2"/>
  <c r="I7" i="2" s="1"/>
  <c r="G8" i="2"/>
  <c r="I8" i="2" s="1"/>
  <c r="G9" i="2"/>
  <c r="I9" i="2" s="1"/>
  <c r="G11" i="2"/>
  <c r="I11" i="2" s="1"/>
  <c r="G10" i="2"/>
  <c r="I10" i="2" s="1"/>
  <c r="G12" i="2"/>
  <c r="I12" i="2" s="1"/>
  <c r="G13" i="2"/>
  <c r="I13" i="2" s="1"/>
  <c r="G14" i="2"/>
  <c r="I14" i="2" s="1"/>
  <c r="C17" i="2"/>
  <c r="N8" i="7"/>
  <c r="K8" i="7"/>
  <c r="F8" i="7" s="1"/>
  <c r="F7" i="6"/>
  <c r="D7" i="6" s="1"/>
  <c r="E7" i="6"/>
  <c r="C7" i="6"/>
  <c r="AI48" i="5"/>
  <c r="AK48" i="5" s="1"/>
  <c r="W48" i="5"/>
  <c r="T48" i="5"/>
  <c r="G48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L47" i="5"/>
  <c r="K47" i="5"/>
  <c r="J47" i="5"/>
  <c r="I47" i="5"/>
  <c r="H47" i="5"/>
  <c r="G47" i="5"/>
  <c r="G45" i="5"/>
  <c r="AI38" i="5"/>
  <c r="AH38" i="5"/>
  <c r="AG38" i="5"/>
  <c r="AF38" i="5"/>
  <c r="AE38" i="5"/>
  <c r="AD38" i="5"/>
  <c r="AC38" i="5"/>
  <c r="AC5" i="5" s="1"/>
  <c r="AB38" i="5"/>
  <c r="AA38" i="5"/>
  <c r="Z38" i="5"/>
  <c r="Z5" i="5" s="1"/>
  <c r="Y38" i="5"/>
  <c r="X38" i="5"/>
  <c r="W38" i="5"/>
  <c r="V38" i="5"/>
  <c r="U38" i="5"/>
  <c r="T38" i="5"/>
  <c r="S38" i="5"/>
  <c r="R38" i="5"/>
  <c r="R5" i="5" s="1"/>
  <c r="L38" i="5"/>
  <c r="K38" i="5"/>
  <c r="J38" i="5"/>
  <c r="I38" i="5"/>
  <c r="H38" i="5"/>
  <c r="G38" i="5"/>
  <c r="G33" i="5"/>
  <c r="G31" i="5" s="1"/>
  <c r="G5" i="5" s="1"/>
  <c r="AI31" i="5"/>
  <c r="AH31" i="5"/>
  <c r="AG31" i="5"/>
  <c r="AF31" i="5"/>
  <c r="AE31" i="5"/>
  <c r="AD31" i="5"/>
  <c r="AC31" i="5"/>
  <c r="AB31" i="5"/>
  <c r="AB5" i="5" s="1"/>
  <c r="AA31" i="5"/>
  <c r="Z31" i="5"/>
  <c r="Y31" i="5"/>
  <c r="X31" i="5"/>
  <c r="W31" i="5"/>
  <c r="V31" i="5"/>
  <c r="U31" i="5"/>
  <c r="U5" i="5" s="1"/>
  <c r="T31" i="5"/>
  <c r="S31" i="5"/>
  <c r="R31" i="5"/>
  <c r="L31" i="5"/>
  <c r="K31" i="5"/>
  <c r="J31" i="5"/>
  <c r="I31" i="5"/>
  <c r="H31" i="5"/>
  <c r="AI15" i="5"/>
  <c r="AI5" i="5" s="1"/>
  <c r="G15" i="5"/>
  <c r="Y11" i="5"/>
  <c r="AH7" i="5"/>
  <c r="AG7" i="5"/>
  <c r="AF7" i="5"/>
  <c r="AE7" i="5"/>
  <c r="AD7" i="5"/>
  <c r="AD5" i="5" s="1"/>
  <c r="AC7" i="5"/>
  <c r="AB7" i="5"/>
  <c r="AA7" i="5"/>
  <c r="AA5" i="5" s="1"/>
  <c r="Z7" i="5"/>
  <c r="Y7" i="5"/>
  <c r="X7" i="5"/>
  <c r="W7" i="5"/>
  <c r="V7" i="5"/>
  <c r="V5" i="5" s="1"/>
  <c r="U7" i="5"/>
  <c r="T7" i="5"/>
  <c r="S7" i="5"/>
  <c r="S5" i="5" s="1"/>
  <c r="R7" i="5"/>
  <c r="L7" i="5"/>
  <c r="L5" i="5" s="1"/>
  <c r="K7" i="5"/>
  <c r="J7" i="5"/>
  <c r="J5" i="5" s="1"/>
  <c r="I7" i="5"/>
  <c r="I5" i="5" s="1"/>
  <c r="H7" i="5"/>
  <c r="G7" i="5"/>
  <c r="F7" i="5"/>
  <c r="AH5" i="5"/>
  <c r="AG5" i="5"/>
  <c r="AF5" i="5"/>
  <c r="AE5" i="5"/>
  <c r="X5" i="5"/>
  <c r="W5" i="5"/>
  <c r="T5" i="5"/>
  <c r="K5" i="5"/>
  <c r="H5" i="5"/>
  <c r="AI48" i="4"/>
  <c r="AK48" i="4" s="1"/>
  <c r="W48" i="4"/>
  <c r="T48" i="4"/>
  <c r="T5" i="4" s="1"/>
  <c r="G48" i="4"/>
  <c r="G47" i="4" s="1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U5" i="4" s="1"/>
  <c r="T47" i="4"/>
  <c r="S47" i="4"/>
  <c r="R47" i="4"/>
  <c r="L47" i="4"/>
  <c r="K47" i="4"/>
  <c r="J47" i="4"/>
  <c r="I47" i="4"/>
  <c r="H47" i="4"/>
  <c r="G45" i="4"/>
  <c r="AI38" i="4"/>
  <c r="AH38" i="4"/>
  <c r="AG38" i="4"/>
  <c r="AF38" i="4"/>
  <c r="AE38" i="4"/>
  <c r="AD38" i="4"/>
  <c r="AC38" i="4"/>
  <c r="AC5" i="4" s="1"/>
  <c r="AB38" i="4"/>
  <c r="AA38" i="4"/>
  <c r="Z38" i="4"/>
  <c r="Y38" i="4"/>
  <c r="X38" i="4"/>
  <c r="X5" i="4" s="1"/>
  <c r="Y5" i="4" s="1"/>
  <c r="W38" i="4"/>
  <c r="V38" i="4"/>
  <c r="U38" i="4"/>
  <c r="T38" i="4"/>
  <c r="S38" i="4"/>
  <c r="R38" i="4"/>
  <c r="L38" i="4"/>
  <c r="K38" i="4"/>
  <c r="J38" i="4"/>
  <c r="I38" i="4"/>
  <c r="H38" i="4"/>
  <c r="H5" i="4" s="1"/>
  <c r="G38" i="4"/>
  <c r="G33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V5" i="4" s="1"/>
  <c r="U31" i="4"/>
  <c r="T31" i="4"/>
  <c r="S31" i="4"/>
  <c r="R31" i="4"/>
  <c r="L31" i="4"/>
  <c r="K31" i="4"/>
  <c r="J31" i="4"/>
  <c r="J5" i="4" s="1"/>
  <c r="I31" i="4"/>
  <c r="H31" i="4"/>
  <c r="G31" i="4"/>
  <c r="AI15" i="4"/>
  <c r="AI7" i="4" s="1"/>
  <c r="G15" i="4"/>
  <c r="Y11" i="4"/>
  <c r="AH7" i="4"/>
  <c r="AG7" i="4"/>
  <c r="AF7" i="4"/>
  <c r="AE7" i="4"/>
  <c r="AD7" i="4"/>
  <c r="AD5" i="4" s="1"/>
  <c r="AC7" i="4"/>
  <c r="AB7" i="4"/>
  <c r="AB5" i="4" s="1"/>
  <c r="AA7" i="4"/>
  <c r="Z7" i="4"/>
  <c r="Y7" i="4"/>
  <c r="X7" i="4"/>
  <c r="W7" i="4"/>
  <c r="V7" i="4"/>
  <c r="U7" i="4"/>
  <c r="T7" i="4"/>
  <c r="S7" i="4"/>
  <c r="R7" i="4"/>
  <c r="R5" i="4" s="1"/>
  <c r="L7" i="4"/>
  <c r="L5" i="4" s="1"/>
  <c r="K7" i="4"/>
  <c r="J7" i="4"/>
  <c r="I7" i="4"/>
  <c r="I5" i="4" s="1"/>
  <c r="H7" i="4"/>
  <c r="G7" i="4"/>
  <c r="G5" i="4" s="1"/>
  <c r="F7" i="4"/>
  <c r="AI5" i="4"/>
  <c r="AH5" i="4"/>
  <c r="AG5" i="4"/>
  <c r="AF5" i="4"/>
  <c r="AE5" i="4"/>
  <c r="AA5" i="4"/>
  <c r="Z5" i="4"/>
  <c r="W5" i="4"/>
  <c r="S5" i="4"/>
  <c r="K5" i="4"/>
  <c r="G15" i="2" l="1"/>
  <c r="I15" i="2" s="1"/>
  <c r="Y5" i="5"/>
  <c r="AI47" i="4"/>
  <c r="AI47" i="5"/>
  <c r="AI7" i="5"/>
  <c r="G6" i="2" l="1"/>
  <c r="D17" i="2"/>
  <c r="G17" i="2" l="1"/>
  <c r="I6" i="2"/>
  <c r="I17" i="2" s="1"/>
</calcChain>
</file>

<file path=xl/sharedStrings.xml><?xml version="1.0" encoding="utf-8"?>
<sst xmlns="http://schemas.openxmlformats.org/spreadsheetml/2006/main" count="1141" uniqueCount="219">
  <si>
    <t>2017年预算支出绩效再评价情况汇总表</t>
  </si>
  <si>
    <t>序号</t>
  </si>
  <si>
    <t>省财政厅部门预算管理处</t>
  </si>
  <si>
    <t>省级预算主管部门</t>
  </si>
  <si>
    <t>项目名称</t>
  </si>
  <si>
    <t>项目实施年度</t>
  </si>
  <si>
    <t>预算局通知文件中的资金
（万元）</t>
  </si>
  <si>
    <t>纳入本次评价范围的实际下达资金（万元）</t>
  </si>
  <si>
    <t>自评情况</t>
  </si>
  <si>
    <t>再评价情况</t>
  </si>
  <si>
    <t>备注</t>
  </si>
  <si>
    <t>小计</t>
  </si>
  <si>
    <t>中央</t>
  </si>
  <si>
    <t>省级</t>
  </si>
  <si>
    <t>州（市）</t>
  </si>
  <si>
    <t>县（区、市）</t>
  </si>
  <si>
    <t>其他</t>
  </si>
  <si>
    <t>是否自评</t>
  </si>
  <si>
    <t>自评方式</t>
  </si>
  <si>
    <t>是否建立评价指标体系</t>
  </si>
  <si>
    <t>评价分值</t>
  </si>
  <si>
    <t>评价等级</t>
  </si>
  <si>
    <t>抽样情况</t>
  </si>
  <si>
    <t>绩效目标完成情况</t>
  </si>
  <si>
    <t>总结经验个数</t>
  </si>
  <si>
    <t>提出问题个数</t>
  </si>
  <si>
    <t>提出建议个数</t>
  </si>
  <si>
    <t>再评价等级</t>
  </si>
  <si>
    <t>再评价与自评相差分值</t>
  </si>
  <si>
    <t>项目总数</t>
  </si>
  <si>
    <t>抽查项目数</t>
  </si>
  <si>
    <t>抽查项目数占比（%）</t>
  </si>
  <si>
    <t>项目类数</t>
  </si>
  <si>
    <t>抽查项目类数</t>
  </si>
  <si>
    <t>抽查类数占比（%）</t>
  </si>
  <si>
    <t>抽查资金（万元）</t>
  </si>
  <si>
    <t>抽查资金占比（%）</t>
  </si>
  <si>
    <t>设立的绩效指标个数</t>
  </si>
  <si>
    <t>完成的绩效指标个数</t>
  </si>
  <si>
    <t>投入得分（15分）</t>
  </si>
  <si>
    <t>过程得分（20分）</t>
  </si>
  <si>
    <t>产出得分（35）</t>
  </si>
  <si>
    <t>效果得分（30分）</t>
  </si>
  <si>
    <t>再评价总得分</t>
  </si>
  <si>
    <t>总计</t>
  </si>
  <si>
    <t>-</t>
  </si>
  <si>
    <t>一、重点项目绩效再评价</t>
  </si>
  <si>
    <t>合计/平均分</t>
  </si>
  <si>
    <t>云南省人力资源和社会保障厅</t>
  </si>
  <si>
    <t>社会保障处</t>
  </si>
  <si>
    <t>2016年城乡居民基本养老保险</t>
  </si>
  <si>
    <t>2016年</t>
  </si>
  <si>
    <t>是</t>
  </si>
  <si>
    <t>优</t>
  </si>
  <si>
    <t>中</t>
  </si>
  <si>
    <t>2016年省级就业创业资金</t>
  </si>
  <si>
    <t>2016年青年技能人才培养工程项目（省对下）</t>
  </si>
  <si>
    <t>否</t>
  </si>
  <si>
    <t>无</t>
  </si>
  <si>
    <t>良</t>
  </si>
  <si>
    <t>自评未设分值</t>
  </si>
  <si>
    <t>云南省民政厅</t>
  </si>
  <si>
    <t>2016年城乡困难群众基本生活救助补助资金</t>
  </si>
  <si>
    <t>由于绩效自评与绩效再评价的指标体系、分值不一致，导致再评价与自评相差分值对比无可比性</t>
  </si>
  <si>
    <t>2016年抚恤补助和解困帮抚措施经费</t>
  </si>
  <si>
    <t>2016年孤儿、感染艾滋病病毒儿童及事实无人抚养儿童生活保障经费</t>
  </si>
  <si>
    <t>云南省卫生和计划生育委员会</t>
  </si>
  <si>
    <t>2016年卫生计生事业发展专项资金</t>
  </si>
  <si>
    <t>2016年计划生育奖励专项经费对下</t>
  </si>
  <si>
    <t>云南省教育厅</t>
  </si>
  <si>
    <t>教育科技文化处</t>
  </si>
  <si>
    <t>2016年寄宿生生活费补助资金</t>
  </si>
  <si>
    <t>2016年农村义务教育学生营养改善计划全覆盖资金</t>
  </si>
  <si>
    <t>2016年中等职业学校国家免费学费省级配套资金</t>
  </si>
  <si>
    <t xml:space="preserve">2016年 </t>
  </si>
  <si>
    <t>省人社厅未进行自评；</t>
  </si>
  <si>
    <t>2016年普通高中家庭经济困难学生助学金</t>
  </si>
  <si>
    <t>云南省委农村工作领导小组办公室</t>
  </si>
  <si>
    <t>农村综合改革处</t>
  </si>
  <si>
    <t>2016年美丽宜居乡村省级重点建设村  对村级一事一议的补助</t>
  </si>
  <si>
    <t>云南省工业和信息化委员会</t>
  </si>
  <si>
    <t>产业发展处</t>
  </si>
  <si>
    <t>2016年云南省微型企业培育专项资金</t>
  </si>
  <si>
    <t>云南省文化厅</t>
  </si>
  <si>
    <t>2016年公共文化服务体系建设</t>
  </si>
  <si>
    <t>云南省移民开发局</t>
  </si>
  <si>
    <t>农业处</t>
  </si>
  <si>
    <t>2016年云南省大中型水库库区基金项目</t>
  </si>
  <si>
    <t>云南省总工会</t>
  </si>
  <si>
    <t>2016年困难职工及省部级困难劳模帮扶工作</t>
  </si>
  <si>
    <t>云南省公安厅</t>
  </si>
  <si>
    <t>政法处</t>
  </si>
  <si>
    <t>2016年公安保障能力及队伍建设  全省出入境证照签发制作成本工作经费</t>
  </si>
  <si>
    <t>——</t>
  </si>
  <si>
    <t>预算局通知文件中的资金2755万元，实际下拨金额为2623万元，差异为预算批准中的购买“云南省非税收入收费收据”成本项目，因2016年取消收费，财政实际下拨的资金中不包括该成本项目预算资金。</t>
  </si>
  <si>
    <t>云南省公安厅交通警察总队</t>
  </si>
  <si>
    <t>2016年深化道路交通安全宣传、加强队伍正规化建设</t>
  </si>
  <si>
    <t>云南省民族宗教事务委员会</t>
  </si>
  <si>
    <t>行政处</t>
  </si>
  <si>
    <t>2016年发展民族经济项目  解决民族地区特殊困难</t>
  </si>
  <si>
    <t>云南省林业厅</t>
  </si>
  <si>
    <t>2016年天然林资源保护工程及省级森林生态效益补偿</t>
  </si>
  <si>
    <t>云南省商务厅</t>
  </si>
  <si>
    <t>涉外财政工作处</t>
  </si>
  <si>
    <t>2016年支持商贸流通业发展项目</t>
  </si>
  <si>
    <t>二、项目中期绩效再评价</t>
  </si>
  <si>
    <t>地方金融处</t>
  </si>
  <si>
    <t>2014—2016年创业担保贷款省级贴息资金</t>
  </si>
  <si>
    <t>2014-2016年</t>
  </si>
  <si>
    <t>2014—2016年基层医疗卫生机构实施基本药物制度和综合改革省级补助资金</t>
  </si>
  <si>
    <t>云南省发展和改革委员会</t>
  </si>
  <si>
    <t>经济建设处</t>
  </si>
  <si>
    <t>2014—2016年“云岭产业技术领军人才”培养工程</t>
  </si>
  <si>
    <t>中国共产党云南省委员会组织部</t>
  </si>
  <si>
    <t>2014—2016年人才工作经费  省委1号文件配套</t>
  </si>
  <si>
    <t>云南省气象局</t>
  </si>
  <si>
    <t>2014—2016年省气象局项目经费</t>
  </si>
  <si>
    <t>2014—2016年</t>
  </si>
  <si>
    <t>三、部门整体支出绩效再评价</t>
  </si>
  <si>
    <t>云南省人力资源和社会保障厅部门整体支出</t>
  </si>
  <si>
    <t>云南警官学院</t>
  </si>
  <si>
    <t>云南警官学院部门整体支出</t>
  </si>
  <si>
    <t>云南省科学技术厅</t>
  </si>
  <si>
    <t>云南省科学技术厅部门整体支出</t>
  </si>
  <si>
    <t>云南省公共资源管理局</t>
  </si>
  <si>
    <t>云南省公共资源管理局部门整体支出</t>
  </si>
  <si>
    <t>云南省体育局</t>
  </si>
  <si>
    <t>云南省体育局部门整体支出</t>
  </si>
  <si>
    <t>云南省环境保护厅</t>
  </si>
  <si>
    <t>云南省环境保护厅部门整体支出</t>
  </si>
  <si>
    <t>云南国际博览事务管理办公室</t>
  </si>
  <si>
    <t>云南国际博览事务管理办公室部门整体支出</t>
  </si>
  <si>
    <t>四、基金项目绩效再评价</t>
  </si>
  <si>
    <t>云南省金融办公室</t>
  </si>
  <si>
    <t>云南省股权投资政府引导基金</t>
  </si>
  <si>
    <t>2010年起</t>
  </si>
  <si>
    <t>差</t>
  </si>
  <si>
    <t>云南省重点项目投资基金</t>
  </si>
  <si>
    <t>2016年起</t>
  </si>
  <si>
    <t>云南省重点产业发展基金</t>
  </si>
  <si>
    <t>2016-2017年</t>
  </si>
  <si>
    <t>注：1.是否自评：开展的填写“是”，未开展填写“否”；
    2.自评方式为：聘用中介机构自评填写“1”；部门分级自评填写“2”；省级总结自评填写“3”；
    3.自评是否建立评价指标体系：建立填写“是”，未建立填写“否”；
    4.自评评价分值：有分值时填写具体分值，未设分值填写“无”；
    5.自评评价等级：有等级时填写具体等级，未设等级填写“无”；
    6.再评价与自评相差分值：可以比较时填写具体相差分值，无法比较时填写“-”
    7.表中每一项为必填项，不掌握或无法填列的请在备注中作说明。</t>
  </si>
  <si>
    <t>2018年预算支出绩效再评价资金到位及使用情况汇总表</t>
  </si>
  <si>
    <t>抽样点资金到位情况</t>
  </si>
  <si>
    <t>资金使用情况</t>
  </si>
  <si>
    <t>资金结余结转情况</t>
  </si>
  <si>
    <t>项目完成情况</t>
  </si>
  <si>
    <t>资金总计</t>
  </si>
  <si>
    <t>财政资金</t>
  </si>
  <si>
    <t>其它资金</t>
  </si>
  <si>
    <t>资金使用总计</t>
  </si>
  <si>
    <t>其他资金</t>
  </si>
  <si>
    <t>结余资金</t>
  </si>
  <si>
    <t>结转资金</t>
  </si>
  <si>
    <t>中央资金</t>
  </si>
  <si>
    <t>省级资金</t>
  </si>
  <si>
    <t>州（市）资金</t>
  </si>
  <si>
    <t>县级资金</t>
  </si>
  <si>
    <t>计划</t>
  </si>
  <si>
    <t>实际</t>
  </si>
  <si>
    <t>5=7+17</t>
  </si>
  <si>
    <t>6=8+18</t>
  </si>
  <si>
    <t>7=9+11+13+15</t>
  </si>
  <si>
    <t>8=10+12+14+16</t>
  </si>
  <si>
    <t>19=20+21</t>
  </si>
  <si>
    <t>备注：</t>
  </si>
  <si>
    <t>计划：填写资金文件下达数。</t>
  </si>
  <si>
    <t>实际：填写核实的到位资金。</t>
  </si>
  <si>
    <t>2018年预算支出绩效再评价抽样点资金情况表</t>
  </si>
  <si>
    <t>地区</t>
  </si>
  <si>
    <t>抽样点未到位资金情况</t>
  </si>
  <si>
    <t>结余资金（不含未到位资金）</t>
  </si>
  <si>
    <t>结转资金（不含未到位资金）</t>
  </si>
  <si>
    <t>省级部门</t>
  </si>
  <si>
    <t>州(市)部门</t>
  </si>
  <si>
    <t>县（市、区）部门</t>
  </si>
  <si>
    <t>县（市、区）以下单位</t>
  </si>
  <si>
    <t>财政部门</t>
  </si>
  <si>
    <t>主管部门</t>
  </si>
  <si>
    <t>3=5+15</t>
  </si>
  <si>
    <t>4=6+16</t>
  </si>
  <si>
    <t>5=7+9+11+13</t>
  </si>
  <si>
    <t>6=8+10+12+14</t>
  </si>
  <si>
    <t>抽样点汇总（1+2+3+……）</t>
  </si>
  <si>
    <t>省本级</t>
  </si>
  <si>
    <t>昆明市合计</t>
  </si>
  <si>
    <t>昆明市
（市本级）</t>
  </si>
  <si>
    <t>五华区</t>
  </si>
  <si>
    <t>西山区</t>
  </si>
  <si>
    <t>···</t>
  </si>
  <si>
    <t>大理州汇总</t>
  </si>
  <si>
    <t>大理州
（州本级）</t>
  </si>
  <si>
    <t>祥云县</t>
  </si>
  <si>
    <t>剑川县</t>
  </si>
  <si>
    <t>计划：填写资金文件下达数。实际：填写核实的到位资金。地区：填写实地抽样点</t>
  </si>
  <si>
    <t>2015年</t>
  </si>
  <si>
    <t>2017年</t>
  </si>
  <si>
    <t>附件3</t>
  </si>
  <si>
    <t>抽样点资金使用情况表</t>
  </si>
  <si>
    <t>单位：万元</t>
  </si>
  <si>
    <t>抽样点</t>
  </si>
  <si>
    <t>下达资金</t>
  </si>
  <si>
    <t>到位资金</t>
  </si>
  <si>
    <t>已使用资金</t>
  </si>
  <si>
    <t>累计结余资金</t>
  </si>
  <si>
    <t>累计结转资金</t>
  </si>
  <si>
    <t>…</t>
  </si>
  <si>
    <t>项目名称：昆明市五华区住房和城乡建设局2023年老旧小区及周边配套基础设施提升改造项目</t>
    <phoneticPr fontId="23" type="noConversion"/>
  </si>
  <si>
    <t>区建服中心</t>
  </si>
  <si>
    <t>大观街道办</t>
  </si>
  <si>
    <t>丰宁街道办</t>
  </si>
  <si>
    <t>黑林铺街道办</t>
  </si>
  <si>
    <t>红云街道办</t>
  </si>
  <si>
    <t>护国街道办</t>
  </si>
  <si>
    <t>华山街道办</t>
  </si>
  <si>
    <t>莲华街道办</t>
  </si>
  <si>
    <t>龙翔街道办</t>
  </si>
  <si>
    <t>普吉街道办</t>
  </si>
  <si>
    <t>合计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</si>
</sst>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.00_);[Red]\(0.00\)"/>
    <numFmt numFmtId="177" formatCode="#,##0.00_);[Red]\(#,##0.00\)"/>
    <numFmt numFmtId="178" formatCode="0.00_ "/>
  </numFmts>
  <fonts count="25" x14ac:knownFonts="1">
    <font>
      <sz val="11"/>
      <color theme="1"/>
      <name val="宋体"/>
      <charset val="134"/>
      <scheme val="minor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b/>
      <sz val="12"/>
      <color theme="1"/>
      <name val="仿宋"/>
      <family val="3"/>
      <charset val="134"/>
    </font>
    <font>
      <sz val="10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theme="1"/>
      <name val="仿宋"/>
      <family val="3"/>
      <charset val="134"/>
    </font>
    <font>
      <sz val="9"/>
      <name val="Times New Roman"/>
      <family val="1"/>
    </font>
    <font>
      <sz val="20"/>
      <color theme="1"/>
      <name val="方正小标宋简体"/>
      <family val="3"/>
      <charset val="134"/>
    </font>
    <font>
      <sz val="10"/>
      <color indexed="8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9"/>
      <name val="黑体"/>
      <family val="3"/>
      <charset val="134"/>
    </font>
    <font>
      <sz val="18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sz val="20"/>
      <color indexed="8"/>
      <name val="方正小标宋简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10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43" fontId="2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 wrapText="1"/>
    </xf>
    <xf numFmtId="176" fontId="13" fillId="0" borderId="1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76" fontId="13" fillId="0" borderId="10" xfId="0" applyNumberFormat="1" applyFont="1" applyBorder="1" applyAlignment="1">
      <alignment vertical="center" wrapText="1"/>
    </xf>
    <xf numFmtId="176" fontId="13" fillId="0" borderId="11" xfId="0" applyNumberFormat="1" applyFont="1" applyBorder="1" applyAlignment="1">
      <alignment vertical="center" wrapText="1"/>
    </xf>
    <xf numFmtId="176" fontId="13" fillId="0" borderId="12" xfId="0" applyNumberFormat="1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16" fillId="0" borderId="0" xfId="2" applyFont="1" applyAlignment="1">
      <alignment vertical="center" wrapText="1"/>
    </xf>
    <xf numFmtId="0" fontId="16" fillId="2" borderId="0" xfId="2" applyFont="1" applyFill="1" applyAlignment="1">
      <alignment vertical="center" wrapText="1"/>
    </xf>
    <xf numFmtId="10" fontId="16" fillId="0" borderId="0" xfId="2" applyNumberFormat="1" applyFont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/>
    </xf>
    <xf numFmtId="177" fontId="18" fillId="2" borderId="2" xfId="2" applyNumberFormat="1" applyFont="1" applyFill="1" applyBorder="1" applyAlignment="1">
      <alignment horizontal="center" vertical="center" wrapText="1"/>
    </xf>
    <xf numFmtId="177" fontId="18" fillId="0" borderId="2" xfId="2" applyNumberFormat="1" applyFont="1" applyBorder="1" applyAlignment="1">
      <alignment horizontal="center" vertical="center" wrapText="1"/>
    </xf>
    <xf numFmtId="0" fontId="18" fillId="0" borderId="2" xfId="2" applyFont="1" applyBorder="1" applyAlignment="1">
      <alignment horizontal="left" vertical="center" wrapText="1"/>
    </xf>
    <xf numFmtId="0" fontId="18" fillId="0" borderId="2" xfId="2" applyFont="1" applyBorder="1" applyAlignment="1">
      <alignment vertical="center" wrapText="1"/>
    </xf>
    <xf numFmtId="177" fontId="18" fillId="2" borderId="2" xfId="2" applyNumberFormat="1" applyFont="1" applyFill="1" applyBorder="1" applyAlignment="1">
      <alignment vertical="center" wrapText="1"/>
    </xf>
    <xf numFmtId="177" fontId="18" fillId="0" borderId="2" xfId="2" applyNumberFormat="1" applyFont="1" applyBorder="1" applyAlignment="1">
      <alignment vertical="center" wrapText="1"/>
    </xf>
    <xf numFmtId="177" fontId="18" fillId="0" borderId="2" xfId="2" applyNumberFormat="1" applyFont="1" applyBorder="1">
      <alignment vertical="center"/>
    </xf>
    <xf numFmtId="177" fontId="18" fillId="2" borderId="2" xfId="2" applyNumberFormat="1" applyFont="1" applyFill="1" applyBorder="1" applyAlignment="1">
      <alignment horizontal="right" vertical="center"/>
    </xf>
    <xf numFmtId="177" fontId="18" fillId="0" borderId="2" xfId="2" applyNumberFormat="1" applyFont="1" applyBorder="1" applyAlignment="1">
      <alignment horizontal="right" vertical="center"/>
    </xf>
    <xf numFmtId="177" fontId="18" fillId="2" borderId="2" xfId="2" applyNumberFormat="1" applyFont="1" applyFill="1" applyBorder="1">
      <alignment vertical="center"/>
    </xf>
    <xf numFmtId="177" fontId="19" fillId="0" borderId="12" xfId="2" applyNumberFormat="1" applyFont="1" applyBorder="1" applyAlignment="1">
      <alignment vertical="center" wrapText="1"/>
    </xf>
    <xf numFmtId="0" fontId="18" fillId="2" borderId="2" xfId="2" applyFont="1" applyFill="1" applyBorder="1" applyAlignment="1">
      <alignment horizontal="right" vertical="center"/>
    </xf>
    <xf numFmtId="0" fontId="18" fillId="0" borderId="2" xfId="2" applyFont="1" applyBorder="1" applyAlignment="1">
      <alignment horizontal="right" vertical="center"/>
    </xf>
    <xf numFmtId="0" fontId="18" fillId="2" borderId="2" xfId="2" applyFont="1" applyFill="1" applyBorder="1">
      <alignment vertical="center"/>
    </xf>
    <xf numFmtId="0" fontId="18" fillId="0" borderId="2" xfId="2" applyFont="1" applyBorder="1">
      <alignment vertical="center"/>
    </xf>
    <xf numFmtId="177" fontId="18" fillId="0" borderId="2" xfId="2" applyNumberFormat="1" applyFont="1" applyBorder="1" applyAlignment="1">
      <alignment horizontal="right" vertical="center" wrapText="1"/>
    </xf>
    <xf numFmtId="177" fontId="18" fillId="0" borderId="2" xfId="2" applyNumberFormat="1" applyFont="1" applyBorder="1" applyAlignment="1">
      <alignment horizontal="center" vertical="center"/>
    </xf>
    <xf numFmtId="10" fontId="11" fillId="0" borderId="2" xfId="2" applyNumberFormat="1" applyFont="1" applyBorder="1" applyAlignment="1">
      <alignment horizontal="center" vertical="center" wrapText="1"/>
    </xf>
    <xf numFmtId="10" fontId="18" fillId="0" borderId="2" xfId="2" applyNumberFormat="1" applyFont="1" applyBorder="1" applyAlignment="1">
      <alignment horizontal="center" vertical="center" wrapText="1"/>
    </xf>
    <xf numFmtId="9" fontId="18" fillId="0" borderId="2" xfId="2" applyNumberFormat="1" applyFont="1" applyBorder="1" applyAlignment="1">
      <alignment horizontal="center" vertical="center"/>
    </xf>
    <xf numFmtId="10" fontId="18" fillId="0" borderId="2" xfId="2" applyNumberFormat="1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2" fontId="18" fillId="0" borderId="2" xfId="2" applyNumberFormat="1" applyFont="1" applyBorder="1" applyAlignment="1">
      <alignment horizontal="center" vertical="center"/>
    </xf>
    <xf numFmtId="178" fontId="18" fillId="0" borderId="2" xfId="2" applyNumberFormat="1" applyFont="1" applyBorder="1" applyAlignment="1">
      <alignment horizontal="right" vertical="center"/>
    </xf>
    <xf numFmtId="178" fontId="18" fillId="0" borderId="2" xfId="2" applyNumberFormat="1" applyFont="1" applyBorder="1" applyAlignment="1">
      <alignment horizontal="center" vertical="center"/>
    </xf>
    <xf numFmtId="0" fontId="11" fillId="0" borderId="7" xfId="2" applyFont="1" applyBorder="1" applyAlignment="1">
      <alignment vertical="center" wrapText="1"/>
    </xf>
    <xf numFmtId="0" fontId="18" fillId="2" borderId="2" xfId="2" applyFont="1" applyFill="1" applyBorder="1" applyAlignment="1">
      <alignment horizontal="center" vertical="center"/>
    </xf>
    <xf numFmtId="43" fontId="6" fillId="0" borderId="2" xfId="1" applyFont="1" applyBorder="1" applyAlignment="1">
      <alignment horizontal="right" vertical="center" wrapText="1"/>
    </xf>
    <xf numFmtId="43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43" fontId="8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left" vertical="center" wrapText="1"/>
    </xf>
    <xf numFmtId="0" fontId="20" fillId="0" borderId="2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176" fontId="13" fillId="0" borderId="10" xfId="0" applyNumberFormat="1" applyFont="1" applyBorder="1" applyAlignment="1">
      <alignment horizontal="center" vertical="center" wrapText="1"/>
    </xf>
    <xf numFmtId="176" fontId="13" fillId="0" borderId="11" xfId="0" applyNumberFormat="1" applyFont="1" applyBorder="1" applyAlignment="1">
      <alignment horizontal="center" vertical="center" wrapText="1"/>
    </xf>
    <xf numFmtId="176" fontId="13" fillId="0" borderId="1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</cellXfs>
  <cellStyles count="7">
    <cellStyle name="常规" xfId="0" builtinId="0"/>
    <cellStyle name="常规 2" xfId="2" xr:uid="{00000000-0005-0000-0000-000031000000}"/>
    <cellStyle name="常规 2 2" xfId="3" xr:uid="{00000000-0005-0000-0000-000032000000}"/>
    <cellStyle name="常规 3" xfId="4" xr:uid="{00000000-0005-0000-0000-000033000000}"/>
    <cellStyle name="常规 4" xfId="5" xr:uid="{00000000-0005-0000-0000-000034000000}"/>
    <cellStyle name="千位分隔" xfId="1" builtinId="3"/>
    <cellStyle name="千位分隔 2" xfId="6" xr:uid="{00000000-0005-0000-0000-00003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1"/>
  <sheetViews>
    <sheetView zoomScale="80" zoomScaleNormal="80" workbookViewId="0">
      <pane ySplit="4" topLeftCell="A5" activePane="bottomLeft" state="frozen"/>
      <selection pane="bottomLeft" sqref="A1:AL1"/>
    </sheetView>
  </sheetViews>
  <sheetFormatPr defaultColWidth="9" defaultRowHeight="12" x14ac:dyDescent="0.25"/>
  <cols>
    <col min="1" max="1" width="5.109375" style="24" customWidth="1"/>
    <col min="2" max="2" width="10.21875" style="24" customWidth="1"/>
    <col min="3" max="3" width="10.33203125" style="25" customWidth="1"/>
    <col min="4" max="4" width="21.88671875" style="26" customWidth="1"/>
    <col min="5" max="5" width="8" style="24" customWidth="1"/>
    <col min="6" max="6" width="13.6640625" style="24" customWidth="1"/>
    <col min="7" max="7" width="13.77734375" style="27" customWidth="1"/>
    <col min="8" max="8" width="14" style="26" customWidth="1"/>
    <col min="9" max="9" width="14.109375" style="26" customWidth="1"/>
    <col min="10" max="10" width="11.88671875" style="26" customWidth="1"/>
    <col min="11" max="11" width="10.77734375" style="26" customWidth="1"/>
    <col min="12" max="12" width="11.33203125" style="26" customWidth="1"/>
    <col min="13" max="13" width="5.33203125" style="24" customWidth="1"/>
    <col min="14" max="14" width="8" style="24" customWidth="1"/>
    <col min="15" max="15" width="5.33203125" style="24" customWidth="1"/>
    <col min="16" max="16" width="9.109375" style="24" customWidth="1"/>
    <col min="17" max="17" width="7.77734375" style="24" customWidth="1"/>
    <col min="18" max="18" width="10.6640625" style="24" customWidth="1"/>
    <col min="19" max="19" width="11.33203125" style="24" customWidth="1"/>
    <col min="20" max="20" width="11.21875" style="28" customWidth="1"/>
    <col min="21" max="21" width="9.6640625" style="24" customWidth="1"/>
    <col min="22" max="22" width="9.44140625" style="24" customWidth="1"/>
    <col min="23" max="23" width="8.33203125" style="24" customWidth="1"/>
    <col min="24" max="24" width="13.77734375" style="24" customWidth="1"/>
    <col min="25" max="25" width="7.109375" style="24" customWidth="1"/>
    <col min="26" max="26" width="7.88671875" style="24" customWidth="1"/>
    <col min="27" max="27" width="8.109375" style="24" customWidth="1"/>
    <col min="28" max="28" width="7.77734375" style="24" customWidth="1"/>
    <col min="29" max="29" width="7.33203125" style="24" customWidth="1"/>
    <col min="30" max="30" width="8" style="24" customWidth="1"/>
    <col min="31" max="31" width="9.88671875" style="24" customWidth="1"/>
    <col min="32" max="32" width="7.6640625" style="24" customWidth="1"/>
    <col min="33" max="33" width="7" style="24" customWidth="1"/>
    <col min="34" max="34" width="7.77734375" style="24" customWidth="1"/>
    <col min="35" max="35" width="7" style="24" customWidth="1"/>
    <col min="36" max="37" width="5.6640625" style="24" customWidth="1"/>
    <col min="38" max="38" width="18" style="24" customWidth="1"/>
    <col min="39" max="256" width="9" style="24"/>
    <col min="257" max="257" width="5.109375" style="24" customWidth="1"/>
    <col min="258" max="258" width="10.21875" style="24" customWidth="1"/>
    <col min="259" max="259" width="10.33203125" style="24" customWidth="1"/>
    <col min="260" max="260" width="21.88671875" style="24" customWidth="1"/>
    <col min="261" max="261" width="8" style="24" customWidth="1"/>
    <col min="262" max="262" width="13.6640625" style="24" customWidth="1"/>
    <col min="263" max="263" width="13.77734375" style="24" customWidth="1"/>
    <col min="264" max="264" width="14" style="24" customWidth="1"/>
    <col min="265" max="265" width="14.109375" style="24" customWidth="1"/>
    <col min="266" max="266" width="11.88671875" style="24" customWidth="1"/>
    <col min="267" max="267" width="10.77734375" style="24" customWidth="1"/>
    <col min="268" max="268" width="11.33203125" style="24" customWidth="1"/>
    <col min="269" max="269" width="5.33203125" style="24" customWidth="1"/>
    <col min="270" max="270" width="8" style="24" customWidth="1"/>
    <col min="271" max="271" width="5.33203125" style="24" customWidth="1"/>
    <col min="272" max="272" width="9.109375" style="24" customWidth="1"/>
    <col min="273" max="273" width="7.77734375" style="24" customWidth="1"/>
    <col min="274" max="274" width="10.6640625" style="24" customWidth="1"/>
    <col min="275" max="275" width="11.33203125" style="24" customWidth="1"/>
    <col min="276" max="276" width="11.21875" style="24" customWidth="1"/>
    <col min="277" max="277" width="9.6640625" style="24" customWidth="1"/>
    <col min="278" max="278" width="9.44140625" style="24" customWidth="1"/>
    <col min="279" max="279" width="8.33203125" style="24" customWidth="1"/>
    <col min="280" max="280" width="13.77734375" style="24" customWidth="1"/>
    <col min="281" max="281" width="7.109375" style="24" customWidth="1"/>
    <col min="282" max="282" width="7.88671875" style="24" customWidth="1"/>
    <col min="283" max="283" width="8.109375" style="24" customWidth="1"/>
    <col min="284" max="284" width="7.77734375" style="24" customWidth="1"/>
    <col min="285" max="285" width="7.33203125" style="24" customWidth="1"/>
    <col min="286" max="286" width="8" style="24" customWidth="1"/>
    <col min="287" max="287" width="9.88671875" style="24" customWidth="1"/>
    <col min="288" max="288" width="7.6640625" style="24" customWidth="1"/>
    <col min="289" max="289" width="7" style="24" customWidth="1"/>
    <col min="290" max="290" width="7.77734375" style="24" customWidth="1"/>
    <col min="291" max="291" width="7" style="24" customWidth="1"/>
    <col min="292" max="293" width="5.6640625" style="24" customWidth="1"/>
    <col min="294" max="294" width="18" style="24" customWidth="1"/>
    <col min="295" max="512" width="9" style="24"/>
    <col min="513" max="513" width="5.109375" style="24" customWidth="1"/>
    <col min="514" max="514" width="10.21875" style="24" customWidth="1"/>
    <col min="515" max="515" width="10.33203125" style="24" customWidth="1"/>
    <col min="516" max="516" width="21.88671875" style="24" customWidth="1"/>
    <col min="517" max="517" width="8" style="24" customWidth="1"/>
    <col min="518" max="518" width="13.6640625" style="24" customWidth="1"/>
    <col min="519" max="519" width="13.77734375" style="24" customWidth="1"/>
    <col min="520" max="520" width="14" style="24" customWidth="1"/>
    <col min="521" max="521" width="14.109375" style="24" customWidth="1"/>
    <col min="522" max="522" width="11.88671875" style="24" customWidth="1"/>
    <col min="523" max="523" width="10.77734375" style="24" customWidth="1"/>
    <col min="524" max="524" width="11.33203125" style="24" customWidth="1"/>
    <col min="525" max="525" width="5.33203125" style="24" customWidth="1"/>
    <col min="526" max="526" width="8" style="24" customWidth="1"/>
    <col min="527" max="527" width="5.33203125" style="24" customWidth="1"/>
    <col min="528" max="528" width="9.109375" style="24" customWidth="1"/>
    <col min="529" max="529" width="7.77734375" style="24" customWidth="1"/>
    <col min="530" max="530" width="10.6640625" style="24" customWidth="1"/>
    <col min="531" max="531" width="11.33203125" style="24" customWidth="1"/>
    <col min="532" max="532" width="11.21875" style="24" customWidth="1"/>
    <col min="533" max="533" width="9.6640625" style="24" customWidth="1"/>
    <col min="534" max="534" width="9.44140625" style="24" customWidth="1"/>
    <col min="535" max="535" width="8.33203125" style="24" customWidth="1"/>
    <col min="536" max="536" width="13.77734375" style="24" customWidth="1"/>
    <col min="537" max="537" width="7.109375" style="24" customWidth="1"/>
    <col min="538" max="538" width="7.88671875" style="24" customWidth="1"/>
    <col min="539" max="539" width="8.109375" style="24" customWidth="1"/>
    <col min="540" max="540" width="7.77734375" style="24" customWidth="1"/>
    <col min="541" max="541" width="7.33203125" style="24" customWidth="1"/>
    <col min="542" max="542" width="8" style="24" customWidth="1"/>
    <col min="543" max="543" width="9.88671875" style="24" customWidth="1"/>
    <col min="544" max="544" width="7.6640625" style="24" customWidth="1"/>
    <col min="545" max="545" width="7" style="24" customWidth="1"/>
    <col min="546" max="546" width="7.77734375" style="24" customWidth="1"/>
    <col min="547" max="547" width="7" style="24" customWidth="1"/>
    <col min="548" max="549" width="5.6640625" style="24" customWidth="1"/>
    <col min="550" max="550" width="18" style="24" customWidth="1"/>
    <col min="551" max="768" width="9" style="24"/>
    <col min="769" max="769" width="5.109375" style="24" customWidth="1"/>
    <col min="770" max="770" width="10.21875" style="24" customWidth="1"/>
    <col min="771" max="771" width="10.33203125" style="24" customWidth="1"/>
    <col min="772" max="772" width="21.88671875" style="24" customWidth="1"/>
    <col min="773" max="773" width="8" style="24" customWidth="1"/>
    <col min="774" max="774" width="13.6640625" style="24" customWidth="1"/>
    <col min="775" max="775" width="13.77734375" style="24" customWidth="1"/>
    <col min="776" max="776" width="14" style="24" customWidth="1"/>
    <col min="777" max="777" width="14.109375" style="24" customWidth="1"/>
    <col min="778" max="778" width="11.88671875" style="24" customWidth="1"/>
    <col min="779" max="779" width="10.77734375" style="24" customWidth="1"/>
    <col min="780" max="780" width="11.33203125" style="24" customWidth="1"/>
    <col min="781" max="781" width="5.33203125" style="24" customWidth="1"/>
    <col min="782" max="782" width="8" style="24" customWidth="1"/>
    <col min="783" max="783" width="5.33203125" style="24" customWidth="1"/>
    <col min="784" max="784" width="9.109375" style="24" customWidth="1"/>
    <col min="785" max="785" width="7.77734375" style="24" customWidth="1"/>
    <col min="786" max="786" width="10.6640625" style="24" customWidth="1"/>
    <col min="787" max="787" width="11.33203125" style="24" customWidth="1"/>
    <col min="788" max="788" width="11.21875" style="24" customWidth="1"/>
    <col min="789" max="789" width="9.6640625" style="24" customWidth="1"/>
    <col min="790" max="790" width="9.44140625" style="24" customWidth="1"/>
    <col min="791" max="791" width="8.33203125" style="24" customWidth="1"/>
    <col min="792" max="792" width="13.77734375" style="24" customWidth="1"/>
    <col min="793" max="793" width="7.109375" style="24" customWidth="1"/>
    <col min="794" max="794" width="7.88671875" style="24" customWidth="1"/>
    <col min="795" max="795" width="8.109375" style="24" customWidth="1"/>
    <col min="796" max="796" width="7.77734375" style="24" customWidth="1"/>
    <col min="797" max="797" width="7.33203125" style="24" customWidth="1"/>
    <col min="798" max="798" width="8" style="24" customWidth="1"/>
    <col min="799" max="799" width="9.88671875" style="24" customWidth="1"/>
    <col min="800" max="800" width="7.6640625" style="24" customWidth="1"/>
    <col min="801" max="801" width="7" style="24" customWidth="1"/>
    <col min="802" max="802" width="7.77734375" style="24" customWidth="1"/>
    <col min="803" max="803" width="7" style="24" customWidth="1"/>
    <col min="804" max="805" width="5.6640625" style="24" customWidth="1"/>
    <col min="806" max="806" width="18" style="24" customWidth="1"/>
    <col min="807" max="1024" width="9" style="24"/>
    <col min="1025" max="1025" width="5.109375" style="24" customWidth="1"/>
    <col min="1026" max="1026" width="10.21875" style="24" customWidth="1"/>
    <col min="1027" max="1027" width="10.33203125" style="24" customWidth="1"/>
    <col min="1028" max="1028" width="21.88671875" style="24" customWidth="1"/>
    <col min="1029" max="1029" width="8" style="24" customWidth="1"/>
    <col min="1030" max="1030" width="13.6640625" style="24" customWidth="1"/>
    <col min="1031" max="1031" width="13.77734375" style="24" customWidth="1"/>
    <col min="1032" max="1032" width="14" style="24" customWidth="1"/>
    <col min="1033" max="1033" width="14.109375" style="24" customWidth="1"/>
    <col min="1034" max="1034" width="11.88671875" style="24" customWidth="1"/>
    <col min="1035" max="1035" width="10.77734375" style="24" customWidth="1"/>
    <col min="1036" max="1036" width="11.33203125" style="24" customWidth="1"/>
    <col min="1037" max="1037" width="5.33203125" style="24" customWidth="1"/>
    <col min="1038" max="1038" width="8" style="24" customWidth="1"/>
    <col min="1039" max="1039" width="5.33203125" style="24" customWidth="1"/>
    <col min="1040" max="1040" width="9.109375" style="24" customWidth="1"/>
    <col min="1041" max="1041" width="7.77734375" style="24" customWidth="1"/>
    <col min="1042" max="1042" width="10.6640625" style="24" customWidth="1"/>
    <col min="1043" max="1043" width="11.33203125" style="24" customWidth="1"/>
    <col min="1044" max="1044" width="11.21875" style="24" customWidth="1"/>
    <col min="1045" max="1045" width="9.6640625" style="24" customWidth="1"/>
    <col min="1046" max="1046" width="9.44140625" style="24" customWidth="1"/>
    <col min="1047" max="1047" width="8.33203125" style="24" customWidth="1"/>
    <col min="1048" max="1048" width="13.77734375" style="24" customWidth="1"/>
    <col min="1049" max="1049" width="7.109375" style="24" customWidth="1"/>
    <col min="1050" max="1050" width="7.88671875" style="24" customWidth="1"/>
    <col min="1051" max="1051" width="8.109375" style="24" customWidth="1"/>
    <col min="1052" max="1052" width="7.77734375" style="24" customWidth="1"/>
    <col min="1053" max="1053" width="7.33203125" style="24" customWidth="1"/>
    <col min="1054" max="1054" width="8" style="24" customWidth="1"/>
    <col min="1055" max="1055" width="9.88671875" style="24" customWidth="1"/>
    <col min="1056" max="1056" width="7.6640625" style="24" customWidth="1"/>
    <col min="1057" max="1057" width="7" style="24" customWidth="1"/>
    <col min="1058" max="1058" width="7.77734375" style="24" customWidth="1"/>
    <col min="1059" max="1059" width="7" style="24" customWidth="1"/>
    <col min="1060" max="1061" width="5.6640625" style="24" customWidth="1"/>
    <col min="1062" max="1062" width="18" style="24" customWidth="1"/>
    <col min="1063" max="1280" width="9" style="24"/>
    <col min="1281" max="1281" width="5.109375" style="24" customWidth="1"/>
    <col min="1282" max="1282" width="10.21875" style="24" customWidth="1"/>
    <col min="1283" max="1283" width="10.33203125" style="24" customWidth="1"/>
    <col min="1284" max="1284" width="21.88671875" style="24" customWidth="1"/>
    <col min="1285" max="1285" width="8" style="24" customWidth="1"/>
    <col min="1286" max="1286" width="13.6640625" style="24" customWidth="1"/>
    <col min="1287" max="1287" width="13.77734375" style="24" customWidth="1"/>
    <col min="1288" max="1288" width="14" style="24" customWidth="1"/>
    <col min="1289" max="1289" width="14.109375" style="24" customWidth="1"/>
    <col min="1290" max="1290" width="11.88671875" style="24" customWidth="1"/>
    <col min="1291" max="1291" width="10.77734375" style="24" customWidth="1"/>
    <col min="1292" max="1292" width="11.33203125" style="24" customWidth="1"/>
    <col min="1293" max="1293" width="5.33203125" style="24" customWidth="1"/>
    <col min="1294" max="1294" width="8" style="24" customWidth="1"/>
    <col min="1295" max="1295" width="5.33203125" style="24" customWidth="1"/>
    <col min="1296" max="1296" width="9.109375" style="24" customWidth="1"/>
    <col min="1297" max="1297" width="7.77734375" style="24" customWidth="1"/>
    <col min="1298" max="1298" width="10.6640625" style="24" customWidth="1"/>
    <col min="1299" max="1299" width="11.33203125" style="24" customWidth="1"/>
    <col min="1300" max="1300" width="11.21875" style="24" customWidth="1"/>
    <col min="1301" max="1301" width="9.6640625" style="24" customWidth="1"/>
    <col min="1302" max="1302" width="9.44140625" style="24" customWidth="1"/>
    <col min="1303" max="1303" width="8.33203125" style="24" customWidth="1"/>
    <col min="1304" max="1304" width="13.77734375" style="24" customWidth="1"/>
    <col min="1305" max="1305" width="7.109375" style="24" customWidth="1"/>
    <col min="1306" max="1306" width="7.88671875" style="24" customWidth="1"/>
    <col min="1307" max="1307" width="8.109375" style="24" customWidth="1"/>
    <col min="1308" max="1308" width="7.77734375" style="24" customWidth="1"/>
    <col min="1309" max="1309" width="7.33203125" style="24" customWidth="1"/>
    <col min="1310" max="1310" width="8" style="24" customWidth="1"/>
    <col min="1311" max="1311" width="9.88671875" style="24" customWidth="1"/>
    <col min="1312" max="1312" width="7.6640625" style="24" customWidth="1"/>
    <col min="1313" max="1313" width="7" style="24" customWidth="1"/>
    <col min="1314" max="1314" width="7.77734375" style="24" customWidth="1"/>
    <col min="1315" max="1315" width="7" style="24" customWidth="1"/>
    <col min="1316" max="1317" width="5.6640625" style="24" customWidth="1"/>
    <col min="1318" max="1318" width="18" style="24" customWidth="1"/>
    <col min="1319" max="1536" width="9" style="24"/>
    <col min="1537" max="1537" width="5.109375" style="24" customWidth="1"/>
    <col min="1538" max="1538" width="10.21875" style="24" customWidth="1"/>
    <col min="1539" max="1539" width="10.33203125" style="24" customWidth="1"/>
    <col min="1540" max="1540" width="21.88671875" style="24" customWidth="1"/>
    <col min="1541" max="1541" width="8" style="24" customWidth="1"/>
    <col min="1542" max="1542" width="13.6640625" style="24" customWidth="1"/>
    <col min="1543" max="1543" width="13.77734375" style="24" customWidth="1"/>
    <col min="1544" max="1544" width="14" style="24" customWidth="1"/>
    <col min="1545" max="1545" width="14.109375" style="24" customWidth="1"/>
    <col min="1546" max="1546" width="11.88671875" style="24" customWidth="1"/>
    <col min="1547" max="1547" width="10.77734375" style="24" customWidth="1"/>
    <col min="1548" max="1548" width="11.33203125" style="24" customWidth="1"/>
    <col min="1549" max="1549" width="5.33203125" style="24" customWidth="1"/>
    <col min="1550" max="1550" width="8" style="24" customWidth="1"/>
    <col min="1551" max="1551" width="5.33203125" style="24" customWidth="1"/>
    <col min="1552" max="1552" width="9.109375" style="24" customWidth="1"/>
    <col min="1553" max="1553" width="7.77734375" style="24" customWidth="1"/>
    <col min="1554" max="1554" width="10.6640625" style="24" customWidth="1"/>
    <col min="1555" max="1555" width="11.33203125" style="24" customWidth="1"/>
    <col min="1556" max="1556" width="11.21875" style="24" customWidth="1"/>
    <col min="1557" max="1557" width="9.6640625" style="24" customWidth="1"/>
    <col min="1558" max="1558" width="9.44140625" style="24" customWidth="1"/>
    <col min="1559" max="1559" width="8.33203125" style="24" customWidth="1"/>
    <col min="1560" max="1560" width="13.77734375" style="24" customWidth="1"/>
    <col min="1561" max="1561" width="7.109375" style="24" customWidth="1"/>
    <col min="1562" max="1562" width="7.88671875" style="24" customWidth="1"/>
    <col min="1563" max="1563" width="8.109375" style="24" customWidth="1"/>
    <col min="1564" max="1564" width="7.77734375" style="24" customWidth="1"/>
    <col min="1565" max="1565" width="7.33203125" style="24" customWidth="1"/>
    <col min="1566" max="1566" width="8" style="24" customWidth="1"/>
    <col min="1567" max="1567" width="9.88671875" style="24" customWidth="1"/>
    <col min="1568" max="1568" width="7.6640625" style="24" customWidth="1"/>
    <col min="1569" max="1569" width="7" style="24" customWidth="1"/>
    <col min="1570" max="1570" width="7.77734375" style="24" customWidth="1"/>
    <col min="1571" max="1571" width="7" style="24" customWidth="1"/>
    <col min="1572" max="1573" width="5.6640625" style="24" customWidth="1"/>
    <col min="1574" max="1574" width="18" style="24" customWidth="1"/>
    <col min="1575" max="1792" width="9" style="24"/>
    <col min="1793" max="1793" width="5.109375" style="24" customWidth="1"/>
    <col min="1794" max="1794" width="10.21875" style="24" customWidth="1"/>
    <col min="1795" max="1795" width="10.33203125" style="24" customWidth="1"/>
    <col min="1796" max="1796" width="21.88671875" style="24" customWidth="1"/>
    <col min="1797" max="1797" width="8" style="24" customWidth="1"/>
    <col min="1798" max="1798" width="13.6640625" style="24" customWidth="1"/>
    <col min="1799" max="1799" width="13.77734375" style="24" customWidth="1"/>
    <col min="1800" max="1800" width="14" style="24" customWidth="1"/>
    <col min="1801" max="1801" width="14.109375" style="24" customWidth="1"/>
    <col min="1802" max="1802" width="11.88671875" style="24" customWidth="1"/>
    <col min="1803" max="1803" width="10.77734375" style="24" customWidth="1"/>
    <col min="1804" max="1804" width="11.33203125" style="24" customWidth="1"/>
    <col min="1805" max="1805" width="5.33203125" style="24" customWidth="1"/>
    <col min="1806" max="1806" width="8" style="24" customWidth="1"/>
    <col min="1807" max="1807" width="5.33203125" style="24" customWidth="1"/>
    <col min="1808" max="1808" width="9.109375" style="24" customWidth="1"/>
    <col min="1809" max="1809" width="7.77734375" style="24" customWidth="1"/>
    <col min="1810" max="1810" width="10.6640625" style="24" customWidth="1"/>
    <col min="1811" max="1811" width="11.33203125" style="24" customWidth="1"/>
    <col min="1812" max="1812" width="11.21875" style="24" customWidth="1"/>
    <col min="1813" max="1813" width="9.6640625" style="24" customWidth="1"/>
    <col min="1814" max="1814" width="9.44140625" style="24" customWidth="1"/>
    <col min="1815" max="1815" width="8.33203125" style="24" customWidth="1"/>
    <col min="1816" max="1816" width="13.77734375" style="24" customWidth="1"/>
    <col min="1817" max="1817" width="7.109375" style="24" customWidth="1"/>
    <col min="1818" max="1818" width="7.88671875" style="24" customWidth="1"/>
    <col min="1819" max="1819" width="8.109375" style="24" customWidth="1"/>
    <col min="1820" max="1820" width="7.77734375" style="24" customWidth="1"/>
    <col min="1821" max="1821" width="7.33203125" style="24" customWidth="1"/>
    <col min="1822" max="1822" width="8" style="24" customWidth="1"/>
    <col min="1823" max="1823" width="9.88671875" style="24" customWidth="1"/>
    <col min="1824" max="1824" width="7.6640625" style="24" customWidth="1"/>
    <col min="1825" max="1825" width="7" style="24" customWidth="1"/>
    <col min="1826" max="1826" width="7.77734375" style="24" customWidth="1"/>
    <col min="1827" max="1827" width="7" style="24" customWidth="1"/>
    <col min="1828" max="1829" width="5.6640625" style="24" customWidth="1"/>
    <col min="1830" max="1830" width="18" style="24" customWidth="1"/>
    <col min="1831" max="2048" width="9" style="24"/>
    <col min="2049" max="2049" width="5.109375" style="24" customWidth="1"/>
    <col min="2050" max="2050" width="10.21875" style="24" customWidth="1"/>
    <col min="2051" max="2051" width="10.33203125" style="24" customWidth="1"/>
    <col min="2052" max="2052" width="21.88671875" style="24" customWidth="1"/>
    <col min="2053" max="2053" width="8" style="24" customWidth="1"/>
    <col min="2054" max="2054" width="13.6640625" style="24" customWidth="1"/>
    <col min="2055" max="2055" width="13.77734375" style="24" customWidth="1"/>
    <col min="2056" max="2056" width="14" style="24" customWidth="1"/>
    <col min="2057" max="2057" width="14.109375" style="24" customWidth="1"/>
    <col min="2058" max="2058" width="11.88671875" style="24" customWidth="1"/>
    <col min="2059" max="2059" width="10.77734375" style="24" customWidth="1"/>
    <col min="2060" max="2060" width="11.33203125" style="24" customWidth="1"/>
    <col min="2061" max="2061" width="5.33203125" style="24" customWidth="1"/>
    <col min="2062" max="2062" width="8" style="24" customWidth="1"/>
    <col min="2063" max="2063" width="5.33203125" style="24" customWidth="1"/>
    <col min="2064" max="2064" width="9.109375" style="24" customWidth="1"/>
    <col min="2065" max="2065" width="7.77734375" style="24" customWidth="1"/>
    <col min="2066" max="2066" width="10.6640625" style="24" customWidth="1"/>
    <col min="2067" max="2067" width="11.33203125" style="24" customWidth="1"/>
    <col min="2068" max="2068" width="11.21875" style="24" customWidth="1"/>
    <col min="2069" max="2069" width="9.6640625" style="24" customWidth="1"/>
    <col min="2070" max="2070" width="9.44140625" style="24" customWidth="1"/>
    <col min="2071" max="2071" width="8.33203125" style="24" customWidth="1"/>
    <col min="2072" max="2072" width="13.77734375" style="24" customWidth="1"/>
    <col min="2073" max="2073" width="7.109375" style="24" customWidth="1"/>
    <col min="2074" max="2074" width="7.88671875" style="24" customWidth="1"/>
    <col min="2075" max="2075" width="8.109375" style="24" customWidth="1"/>
    <col min="2076" max="2076" width="7.77734375" style="24" customWidth="1"/>
    <col min="2077" max="2077" width="7.33203125" style="24" customWidth="1"/>
    <col min="2078" max="2078" width="8" style="24" customWidth="1"/>
    <col min="2079" max="2079" width="9.88671875" style="24" customWidth="1"/>
    <col min="2080" max="2080" width="7.6640625" style="24" customWidth="1"/>
    <col min="2081" max="2081" width="7" style="24" customWidth="1"/>
    <col min="2082" max="2082" width="7.77734375" style="24" customWidth="1"/>
    <col min="2083" max="2083" width="7" style="24" customWidth="1"/>
    <col min="2084" max="2085" width="5.6640625" style="24" customWidth="1"/>
    <col min="2086" max="2086" width="18" style="24" customWidth="1"/>
    <col min="2087" max="2304" width="9" style="24"/>
    <col min="2305" max="2305" width="5.109375" style="24" customWidth="1"/>
    <col min="2306" max="2306" width="10.21875" style="24" customWidth="1"/>
    <col min="2307" max="2307" width="10.33203125" style="24" customWidth="1"/>
    <col min="2308" max="2308" width="21.88671875" style="24" customWidth="1"/>
    <col min="2309" max="2309" width="8" style="24" customWidth="1"/>
    <col min="2310" max="2310" width="13.6640625" style="24" customWidth="1"/>
    <col min="2311" max="2311" width="13.77734375" style="24" customWidth="1"/>
    <col min="2312" max="2312" width="14" style="24" customWidth="1"/>
    <col min="2313" max="2313" width="14.109375" style="24" customWidth="1"/>
    <col min="2314" max="2314" width="11.88671875" style="24" customWidth="1"/>
    <col min="2315" max="2315" width="10.77734375" style="24" customWidth="1"/>
    <col min="2316" max="2316" width="11.33203125" style="24" customWidth="1"/>
    <col min="2317" max="2317" width="5.33203125" style="24" customWidth="1"/>
    <col min="2318" max="2318" width="8" style="24" customWidth="1"/>
    <col min="2319" max="2319" width="5.33203125" style="24" customWidth="1"/>
    <col min="2320" max="2320" width="9.109375" style="24" customWidth="1"/>
    <col min="2321" max="2321" width="7.77734375" style="24" customWidth="1"/>
    <col min="2322" max="2322" width="10.6640625" style="24" customWidth="1"/>
    <col min="2323" max="2323" width="11.33203125" style="24" customWidth="1"/>
    <col min="2324" max="2324" width="11.21875" style="24" customWidth="1"/>
    <col min="2325" max="2325" width="9.6640625" style="24" customWidth="1"/>
    <col min="2326" max="2326" width="9.44140625" style="24" customWidth="1"/>
    <col min="2327" max="2327" width="8.33203125" style="24" customWidth="1"/>
    <col min="2328" max="2328" width="13.77734375" style="24" customWidth="1"/>
    <col min="2329" max="2329" width="7.109375" style="24" customWidth="1"/>
    <col min="2330" max="2330" width="7.88671875" style="24" customWidth="1"/>
    <col min="2331" max="2331" width="8.109375" style="24" customWidth="1"/>
    <col min="2332" max="2332" width="7.77734375" style="24" customWidth="1"/>
    <col min="2333" max="2333" width="7.33203125" style="24" customWidth="1"/>
    <col min="2334" max="2334" width="8" style="24" customWidth="1"/>
    <col min="2335" max="2335" width="9.88671875" style="24" customWidth="1"/>
    <col min="2336" max="2336" width="7.6640625" style="24" customWidth="1"/>
    <col min="2337" max="2337" width="7" style="24" customWidth="1"/>
    <col min="2338" max="2338" width="7.77734375" style="24" customWidth="1"/>
    <col min="2339" max="2339" width="7" style="24" customWidth="1"/>
    <col min="2340" max="2341" width="5.6640625" style="24" customWidth="1"/>
    <col min="2342" max="2342" width="18" style="24" customWidth="1"/>
    <col min="2343" max="2560" width="9" style="24"/>
    <col min="2561" max="2561" width="5.109375" style="24" customWidth="1"/>
    <col min="2562" max="2562" width="10.21875" style="24" customWidth="1"/>
    <col min="2563" max="2563" width="10.33203125" style="24" customWidth="1"/>
    <col min="2564" max="2564" width="21.88671875" style="24" customWidth="1"/>
    <col min="2565" max="2565" width="8" style="24" customWidth="1"/>
    <col min="2566" max="2566" width="13.6640625" style="24" customWidth="1"/>
    <col min="2567" max="2567" width="13.77734375" style="24" customWidth="1"/>
    <col min="2568" max="2568" width="14" style="24" customWidth="1"/>
    <col min="2569" max="2569" width="14.109375" style="24" customWidth="1"/>
    <col min="2570" max="2570" width="11.88671875" style="24" customWidth="1"/>
    <col min="2571" max="2571" width="10.77734375" style="24" customWidth="1"/>
    <col min="2572" max="2572" width="11.33203125" style="24" customWidth="1"/>
    <col min="2573" max="2573" width="5.33203125" style="24" customWidth="1"/>
    <col min="2574" max="2574" width="8" style="24" customWidth="1"/>
    <col min="2575" max="2575" width="5.33203125" style="24" customWidth="1"/>
    <col min="2576" max="2576" width="9.109375" style="24" customWidth="1"/>
    <col min="2577" max="2577" width="7.77734375" style="24" customWidth="1"/>
    <col min="2578" max="2578" width="10.6640625" style="24" customWidth="1"/>
    <col min="2579" max="2579" width="11.33203125" style="24" customWidth="1"/>
    <col min="2580" max="2580" width="11.21875" style="24" customWidth="1"/>
    <col min="2581" max="2581" width="9.6640625" style="24" customWidth="1"/>
    <col min="2582" max="2582" width="9.44140625" style="24" customWidth="1"/>
    <col min="2583" max="2583" width="8.33203125" style="24" customWidth="1"/>
    <col min="2584" max="2584" width="13.77734375" style="24" customWidth="1"/>
    <col min="2585" max="2585" width="7.109375" style="24" customWidth="1"/>
    <col min="2586" max="2586" width="7.88671875" style="24" customWidth="1"/>
    <col min="2587" max="2587" width="8.109375" style="24" customWidth="1"/>
    <col min="2588" max="2588" width="7.77734375" style="24" customWidth="1"/>
    <col min="2589" max="2589" width="7.33203125" style="24" customWidth="1"/>
    <col min="2590" max="2590" width="8" style="24" customWidth="1"/>
    <col min="2591" max="2591" width="9.88671875" style="24" customWidth="1"/>
    <col min="2592" max="2592" width="7.6640625" style="24" customWidth="1"/>
    <col min="2593" max="2593" width="7" style="24" customWidth="1"/>
    <col min="2594" max="2594" width="7.77734375" style="24" customWidth="1"/>
    <col min="2595" max="2595" width="7" style="24" customWidth="1"/>
    <col min="2596" max="2597" width="5.6640625" style="24" customWidth="1"/>
    <col min="2598" max="2598" width="18" style="24" customWidth="1"/>
    <col min="2599" max="2816" width="9" style="24"/>
    <col min="2817" max="2817" width="5.109375" style="24" customWidth="1"/>
    <col min="2818" max="2818" width="10.21875" style="24" customWidth="1"/>
    <col min="2819" max="2819" width="10.33203125" style="24" customWidth="1"/>
    <col min="2820" max="2820" width="21.88671875" style="24" customWidth="1"/>
    <col min="2821" max="2821" width="8" style="24" customWidth="1"/>
    <col min="2822" max="2822" width="13.6640625" style="24" customWidth="1"/>
    <col min="2823" max="2823" width="13.77734375" style="24" customWidth="1"/>
    <col min="2824" max="2824" width="14" style="24" customWidth="1"/>
    <col min="2825" max="2825" width="14.109375" style="24" customWidth="1"/>
    <col min="2826" max="2826" width="11.88671875" style="24" customWidth="1"/>
    <col min="2827" max="2827" width="10.77734375" style="24" customWidth="1"/>
    <col min="2828" max="2828" width="11.33203125" style="24" customWidth="1"/>
    <col min="2829" max="2829" width="5.33203125" style="24" customWidth="1"/>
    <col min="2830" max="2830" width="8" style="24" customWidth="1"/>
    <col min="2831" max="2831" width="5.33203125" style="24" customWidth="1"/>
    <col min="2832" max="2832" width="9.109375" style="24" customWidth="1"/>
    <col min="2833" max="2833" width="7.77734375" style="24" customWidth="1"/>
    <col min="2834" max="2834" width="10.6640625" style="24" customWidth="1"/>
    <col min="2835" max="2835" width="11.33203125" style="24" customWidth="1"/>
    <col min="2836" max="2836" width="11.21875" style="24" customWidth="1"/>
    <col min="2837" max="2837" width="9.6640625" style="24" customWidth="1"/>
    <col min="2838" max="2838" width="9.44140625" style="24" customWidth="1"/>
    <col min="2839" max="2839" width="8.33203125" style="24" customWidth="1"/>
    <col min="2840" max="2840" width="13.77734375" style="24" customWidth="1"/>
    <col min="2841" max="2841" width="7.109375" style="24" customWidth="1"/>
    <col min="2842" max="2842" width="7.88671875" style="24" customWidth="1"/>
    <col min="2843" max="2843" width="8.109375" style="24" customWidth="1"/>
    <col min="2844" max="2844" width="7.77734375" style="24" customWidth="1"/>
    <col min="2845" max="2845" width="7.33203125" style="24" customWidth="1"/>
    <col min="2846" max="2846" width="8" style="24" customWidth="1"/>
    <col min="2847" max="2847" width="9.88671875" style="24" customWidth="1"/>
    <col min="2848" max="2848" width="7.6640625" style="24" customWidth="1"/>
    <col min="2849" max="2849" width="7" style="24" customWidth="1"/>
    <col min="2850" max="2850" width="7.77734375" style="24" customWidth="1"/>
    <col min="2851" max="2851" width="7" style="24" customWidth="1"/>
    <col min="2852" max="2853" width="5.6640625" style="24" customWidth="1"/>
    <col min="2854" max="2854" width="18" style="24" customWidth="1"/>
    <col min="2855" max="3072" width="9" style="24"/>
    <col min="3073" max="3073" width="5.109375" style="24" customWidth="1"/>
    <col min="3074" max="3074" width="10.21875" style="24" customWidth="1"/>
    <col min="3075" max="3075" width="10.33203125" style="24" customWidth="1"/>
    <col min="3076" max="3076" width="21.88671875" style="24" customWidth="1"/>
    <col min="3077" max="3077" width="8" style="24" customWidth="1"/>
    <col min="3078" max="3078" width="13.6640625" style="24" customWidth="1"/>
    <col min="3079" max="3079" width="13.77734375" style="24" customWidth="1"/>
    <col min="3080" max="3080" width="14" style="24" customWidth="1"/>
    <col min="3081" max="3081" width="14.109375" style="24" customWidth="1"/>
    <col min="3082" max="3082" width="11.88671875" style="24" customWidth="1"/>
    <col min="3083" max="3083" width="10.77734375" style="24" customWidth="1"/>
    <col min="3084" max="3084" width="11.33203125" style="24" customWidth="1"/>
    <col min="3085" max="3085" width="5.33203125" style="24" customWidth="1"/>
    <col min="3086" max="3086" width="8" style="24" customWidth="1"/>
    <col min="3087" max="3087" width="5.33203125" style="24" customWidth="1"/>
    <col min="3088" max="3088" width="9.109375" style="24" customWidth="1"/>
    <col min="3089" max="3089" width="7.77734375" style="24" customWidth="1"/>
    <col min="3090" max="3090" width="10.6640625" style="24" customWidth="1"/>
    <col min="3091" max="3091" width="11.33203125" style="24" customWidth="1"/>
    <col min="3092" max="3092" width="11.21875" style="24" customWidth="1"/>
    <col min="3093" max="3093" width="9.6640625" style="24" customWidth="1"/>
    <col min="3094" max="3094" width="9.44140625" style="24" customWidth="1"/>
    <col min="3095" max="3095" width="8.33203125" style="24" customWidth="1"/>
    <col min="3096" max="3096" width="13.77734375" style="24" customWidth="1"/>
    <col min="3097" max="3097" width="7.109375" style="24" customWidth="1"/>
    <col min="3098" max="3098" width="7.88671875" style="24" customWidth="1"/>
    <col min="3099" max="3099" width="8.109375" style="24" customWidth="1"/>
    <col min="3100" max="3100" width="7.77734375" style="24" customWidth="1"/>
    <col min="3101" max="3101" width="7.33203125" style="24" customWidth="1"/>
    <col min="3102" max="3102" width="8" style="24" customWidth="1"/>
    <col min="3103" max="3103" width="9.88671875" style="24" customWidth="1"/>
    <col min="3104" max="3104" width="7.6640625" style="24" customWidth="1"/>
    <col min="3105" max="3105" width="7" style="24" customWidth="1"/>
    <col min="3106" max="3106" width="7.77734375" style="24" customWidth="1"/>
    <col min="3107" max="3107" width="7" style="24" customWidth="1"/>
    <col min="3108" max="3109" width="5.6640625" style="24" customWidth="1"/>
    <col min="3110" max="3110" width="18" style="24" customWidth="1"/>
    <col min="3111" max="3328" width="9" style="24"/>
    <col min="3329" max="3329" width="5.109375" style="24" customWidth="1"/>
    <col min="3330" max="3330" width="10.21875" style="24" customWidth="1"/>
    <col min="3331" max="3331" width="10.33203125" style="24" customWidth="1"/>
    <col min="3332" max="3332" width="21.88671875" style="24" customWidth="1"/>
    <col min="3333" max="3333" width="8" style="24" customWidth="1"/>
    <col min="3334" max="3334" width="13.6640625" style="24" customWidth="1"/>
    <col min="3335" max="3335" width="13.77734375" style="24" customWidth="1"/>
    <col min="3336" max="3336" width="14" style="24" customWidth="1"/>
    <col min="3337" max="3337" width="14.109375" style="24" customWidth="1"/>
    <col min="3338" max="3338" width="11.88671875" style="24" customWidth="1"/>
    <col min="3339" max="3339" width="10.77734375" style="24" customWidth="1"/>
    <col min="3340" max="3340" width="11.33203125" style="24" customWidth="1"/>
    <col min="3341" max="3341" width="5.33203125" style="24" customWidth="1"/>
    <col min="3342" max="3342" width="8" style="24" customWidth="1"/>
    <col min="3343" max="3343" width="5.33203125" style="24" customWidth="1"/>
    <col min="3344" max="3344" width="9.109375" style="24" customWidth="1"/>
    <col min="3345" max="3345" width="7.77734375" style="24" customWidth="1"/>
    <col min="3346" max="3346" width="10.6640625" style="24" customWidth="1"/>
    <col min="3347" max="3347" width="11.33203125" style="24" customWidth="1"/>
    <col min="3348" max="3348" width="11.21875" style="24" customWidth="1"/>
    <col min="3349" max="3349" width="9.6640625" style="24" customWidth="1"/>
    <col min="3350" max="3350" width="9.44140625" style="24" customWidth="1"/>
    <col min="3351" max="3351" width="8.33203125" style="24" customWidth="1"/>
    <col min="3352" max="3352" width="13.77734375" style="24" customWidth="1"/>
    <col min="3353" max="3353" width="7.109375" style="24" customWidth="1"/>
    <col min="3354" max="3354" width="7.88671875" style="24" customWidth="1"/>
    <col min="3355" max="3355" width="8.109375" style="24" customWidth="1"/>
    <col min="3356" max="3356" width="7.77734375" style="24" customWidth="1"/>
    <col min="3357" max="3357" width="7.33203125" style="24" customWidth="1"/>
    <col min="3358" max="3358" width="8" style="24" customWidth="1"/>
    <col min="3359" max="3359" width="9.88671875" style="24" customWidth="1"/>
    <col min="3360" max="3360" width="7.6640625" style="24" customWidth="1"/>
    <col min="3361" max="3361" width="7" style="24" customWidth="1"/>
    <col min="3362" max="3362" width="7.77734375" style="24" customWidth="1"/>
    <col min="3363" max="3363" width="7" style="24" customWidth="1"/>
    <col min="3364" max="3365" width="5.6640625" style="24" customWidth="1"/>
    <col min="3366" max="3366" width="18" style="24" customWidth="1"/>
    <col min="3367" max="3584" width="9" style="24"/>
    <col min="3585" max="3585" width="5.109375" style="24" customWidth="1"/>
    <col min="3586" max="3586" width="10.21875" style="24" customWidth="1"/>
    <col min="3587" max="3587" width="10.33203125" style="24" customWidth="1"/>
    <col min="3588" max="3588" width="21.88671875" style="24" customWidth="1"/>
    <col min="3589" max="3589" width="8" style="24" customWidth="1"/>
    <col min="3590" max="3590" width="13.6640625" style="24" customWidth="1"/>
    <col min="3591" max="3591" width="13.77734375" style="24" customWidth="1"/>
    <col min="3592" max="3592" width="14" style="24" customWidth="1"/>
    <col min="3593" max="3593" width="14.109375" style="24" customWidth="1"/>
    <col min="3594" max="3594" width="11.88671875" style="24" customWidth="1"/>
    <col min="3595" max="3595" width="10.77734375" style="24" customWidth="1"/>
    <col min="3596" max="3596" width="11.33203125" style="24" customWidth="1"/>
    <col min="3597" max="3597" width="5.33203125" style="24" customWidth="1"/>
    <col min="3598" max="3598" width="8" style="24" customWidth="1"/>
    <col min="3599" max="3599" width="5.33203125" style="24" customWidth="1"/>
    <col min="3600" max="3600" width="9.109375" style="24" customWidth="1"/>
    <col min="3601" max="3601" width="7.77734375" style="24" customWidth="1"/>
    <col min="3602" max="3602" width="10.6640625" style="24" customWidth="1"/>
    <col min="3603" max="3603" width="11.33203125" style="24" customWidth="1"/>
    <col min="3604" max="3604" width="11.21875" style="24" customWidth="1"/>
    <col min="3605" max="3605" width="9.6640625" style="24" customWidth="1"/>
    <col min="3606" max="3606" width="9.44140625" style="24" customWidth="1"/>
    <col min="3607" max="3607" width="8.33203125" style="24" customWidth="1"/>
    <col min="3608" max="3608" width="13.77734375" style="24" customWidth="1"/>
    <col min="3609" max="3609" width="7.109375" style="24" customWidth="1"/>
    <col min="3610" max="3610" width="7.88671875" style="24" customWidth="1"/>
    <col min="3611" max="3611" width="8.109375" style="24" customWidth="1"/>
    <col min="3612" max="3612" width="7.77734375" style="24" customWidth="1"/>
    <col min="3613" max="3613" width="7.33203125" style="24" customWidth="1"/>
    <col min="3614" max="3614" width="8" style="24" customWidth="1"/>
    <col min="3615" max="3615" width="9.88671875" style="24" customWidth="1"/>
    <col min="3616" max="3616" width="7.6640625" style="24" customWidth="1"/>
    <col min="3617" max="3617" width="7" style="24" customWidth="1"/>
    <col min="3618" max="3618" width="7.77734375" style="24" customWidth="1"/>
    <col min="3619" max="3619" width="7" style="24" customWidth="1"/>
    <col min="3620" max="3621" width="5.6640625" style="24" customWidth="1"/>
    <col min="3622" max="3622" width="18" style="24" customWidth="1"/>
    <col min="3623" max="3840" width="9" style="24"/>
    <col min="3841" max="3841" width="5.109375" style="24" customWidth="1"/>
    <col min="3842" max="3842" width="10.21875" style="24" customWidth="1"/>
    <col min="3843" max="3843" width="10.33203125" style="24" customWidth="1"/>
    <col min="3844" max="3844" width="21.88671875" style="24" customWidth="1"/>
    <col min="3845" max="3845" width="8" style="24" customWidth="1"/>
    <col min="3846" max="3846" width="13.6640625" style="24" customWidth="1"/>
    <col min="3847" max="3847" width="13.77734375" style="24" customWidth="1"/>
    <col min="3848" max="3848" width="14" style="24" customWidth="1"/>
    <col min="3849" max="3849" width="14.109375" style="24" customWidth="1"/>
    <col min="3850" max="3850" width="11.88671875" style="24" customWidth="1"/>
    <col min="3851" max="3851" width="10.77734375" style="24" customWidth="1"/>
    <col min="3852" max="3852" width="11.33203125" style="24" customWidth="1"/>
    <col min="3853" max="3853" width="5.33203125" style="24" customWidth="1"/>
    <col min="3854" max="3854" width="8" style="24" customWidth="1"/>
    <col min="3855" max="3855" width="5.33203125" style="24" customWidth="1"/>
    <col min="3856" max="3856" width="9.109375" style="24" customWidth="1"/>
    <col min="3857" max="3857" width="7.77734375" style="24" customWidth="1"/>
    <col min="3858" max="3858" width="10.6640625" style="24" customWidth="1"/>
    <col min="3859" max="3859" width="11.33203125" style="24" customWidth="1"/>
    <col min="3860" max="3860" width="11.21875" style="24" customWidth="1"/>
    <col min="3861" max="3861" width="9.6640625" style="24" customWidth="1"/>
    <col min="3862" max="3862" width="9.44140625" style="24" customWidth="1"/>
    <col min="3863" max="3863" width="8.33203125" style="24" customWidth="1"/>
    <col min="3864" max="3864" width="13.77734375" style="24" customWidth="1"/>
    <col min="3865" max="3865" width="7.109375" style="24" customWidth="1"/>
    <col min="3866" max="3866" width="7.88671875" style="24" customWidth="1"/>
    <col min="3867" max="3867" width="8.109375" style="24" customWidth="1"/>
    <col min="3868" max="3868" width="7.77734375" style="24" customWidth="1"/>
    <col min="3869" max="3869" width="7.33203125" style="24" customWidth="1"/>
    <col min="3870" max="3870" width="8" style="24" customWidth="1"/>
    <col min="3871" max="3871" width="9.88671875" style="24" customWidth="1"/>
    <col min="3872" max="3872" width="7.6640625" style="24" customWidth="1"/>
    <col min="3873" max="3873" width="7" style="24" customWidth="1"/>
    <col min="3874" max="3874" width="7.77734375" style="24" customWidth="1"/>
    <col min="3875" max="3875" width="7" style="24" customWidth="1"/>
    <col min="3876" max="3877" width="5.6640625" style="24" customWidth="1"/>
    <col min="3878" max="3878" width="18" style="24" customWidth="1"/>
    <col min="3879" max="4096" width="9" style="24"/>
    <col min="4097" max="4097" width="5.109375" style="24" customWidth="1"/>
    <col min="4098" max="4098" width="10.21875" style="24" customWidth="1"/>
    <col min="4099" max="4099" width="10.33203125" style="24" customWidth="1"/>
    <col min="4100" max="4100" width="21.88671875" style="24" customWidth="1"/>
    <col min="4101" max="4101" width="8" style="24" customWidth="1"/>
    <col min="4102" max="4102" width="13.6640625" style="24" customWidth="1"/>
    <col min="4103" max="4103" width="13.77734375" style="24" customWidth="1"/>
    <col min="4104" max="4104" width="14" style="24" customWidth="1"/>
    <col min="4105" max="4105" width="14.109375" style="24" customWidth="1"/>
    <col min="4106" max="4106" width="11.88671875" style="24" customWidth="1"/>
    <col min="4107" max="4107" width="10.77734375" style="24" customWidth="1"/>
    <col min="4108" max="4108" width="11.33203125" style="24" customWidth="1"/>
    <col min="4109" max="4109" width="5.33203125" style="24" customWidth="1"/>
    <col min="4110" max="4110" width="8" style="24" customWidth="1"/>
    <col min="4111" max="4111" width="5.33203125" style="24" customWidth="1"/>
    <col min="4112" max="4112" width="9.109375" style="24" customWidth="1"/>
    <col min="4113" max="4113" width="7.77734375" style="24" customWidth="1"/>
    <col min="4114" max="4114" width="10.6640625" style="24" customWidth="1"/>
    <col min="4115" max="4115" width="11.33203125" style="24" customWidth="1"/>
    <col min="4116" max="4116" width="11.21875" style="24" customWidth="1"/>
    <col min="4117" max="4117" width="9.6640625" style="24" customWidth="1"/>
    <col min="4118" max="4118" width="9.44140625" style="24" customWidth="1"/>
    <col min="4119" max="4119" width="8.33203125" style="24" customWidth="1"/>
    <col min="4120" max="4120" width="13.77734375" style="24" customWidth="1"/>
    <col min="4121" max="4121" width="7.109375" style="24" customWidth="1"/>
    <col min="4122" max="4122" width="7.88671875" style="24" customWidth="1"/>
    <col min="4123" max="4123" width="8.109375" style="24" customWidth="1"/>
    <col min="4124" max="4124" width="7.77734375" style="24" customWidth="1"/>
    <col min="4125" max="4125" width="7.33203125" style="24" customWidth="1"/>
    <col min="4126" max="4126" width="8" style="24" customWidth="1"/>
    <col min="4127" max="4127" width="9.88671875" style="24" customWidth="1"/>
    <col min="4128" max="4128" width="7.6640625" style="24" customWidth="1"/>
    <col min="4129" max="4129" width="7" style="24" customWidth="1"/>
    <col min="4130" max="4130" width="7.77734375" style="24" customWidth="1"/>
    <col min="4131" max="4131" width="7" style="24" customWidth="1"/>
    <col min="4132" max="4133" width="5.6640625" style="24" customWidth="1"/>
    <col min="4134" max="4134" width="18" style="24" customWidth="1"/>
    <col min="4135" max="4352" width="9" style="24"/>
    <col min="4353" max="4353" width="5.109375" style="24" customWidth="1"/>
    <col min="4354" max="4354" width="10.21875" style="24" customWidth="1"/>
    <col min="4355" max="4355" width="10.33203125" style="24" customWidth="1"/>
    <col min="4356" max="4356" width="21.88671875" style="24" customWidth="1"/>
    <col min="4357" max="4357" width="8" style="24" customWidth="1"/>
    <col min="4358" max="4358" width="13.6640625" style="24" customWidth="1"/>
    <col min="4359" max="4359" width="13.77734375" style="24" customWidth="1"/>
    <col min="4360" max="4360" width="14" style="24" customWidth="1"/>
    <col min="4361" max="4361" width="14.109375" style="24" customWidth="1"/>
    <col min="4362" max="4362" width="11.88671875" style="24" customWidth="1"/>
    <col min="4363" max="4363" width="10.77734375" style="24" customWidth="1"/>
    <col min="4364" max="4364" width="11.33203125" style="24" customWidth="1"/>
    <col min="4365" max="4365" width="5.33203125" style="24" customWidth="1"/>
    <col min="4366" max="4366" width="8" style="24" customWidth="1"/>
    <col min="4367" max="4367" width="5.33203125" style="24" customWidth="1"/>
    <col min="4368" max="4368" width="9.109375" style="24" customWidth="1"/>
    <col min="4369" max="4369" width="7.77734375" style="24" customWidth="1"/>
    <col min="4370" max="4370" width="10.6640625" style="24" customWidth="1"/>
    <col min="4371" max="4371" width="11.33203125" style="24" customWidth="1"/>
    <col min="4372" max="4372" width="11.21875" style="24" customWidth="1"/>
    <col min="4373" max="4373" width="9.6640625" style="24" customWidth="1"/>
    <col min="4374" max="4374" width="9.44140625" style="24" customWidth="1"/>
    <col min="4375" max="4375" width="8.33203125" style="24" customWidth="1"/>
    <col min="4376" max="4376" width="13.77734375" style="24" customWidth="1"/>
    <col min="4377" max="4377" width="7.109375" style="24" customWidth="1"/>
    <col min="4378" max="4378" width="7.88671875" style="24" customWidth="1"/>
    <col min="4379" max="4379" width="8.109375" style="24" customWidth="1"/>
    <col min="4380" max="4380" width="7.77734375" style="24" customWidth="1"/>
    <col min="4381" max="4381" width="7.33203125" style="24" customWidth="1"/>
    <col min="4382" max="4382" width="8" style="24" customWidth="1"/>
    <col min="4383" max="4383" width="9.88671875" style="24" customWidth="1"/>
    <col min="4384" max="4384" width="7.6640625" style="24" customWidth="1"/>
    <col min="4385" max="4385" width="7" style="24" customWidth="1"/>
    <col min="4386" max="4386" width="7.77734375" style="24" customWidth="1"/>
    <col min="4387" max="4387" width="7" style="24" customWidth="1"/>
    <col min="4388" max="4389" width="5.6640625" style="24" customWidth="1"/>
    <col min="4390" max="4390" width="18" style="24" customWidth="1"/>
    <col min="4391" max="4608" width="9" style="24"/>
    <col min="4609" max="4609" width="5.109375" style="24" customWidth="1"/>
    <col min="4610" max="4610" width="10.21875" style="24" customWidth="1"/>
    <col min="4611" max="4611" width="10.33203125" style="24" customWidth="1"/>
    <col min="4612" max="4612" width="21.88671875" style="24" customWidth="1"/>
    <col min="4613" max="4613" width="8" style="24" customWidth="1"/>
    <col min="4614" max="4614" width="13.6640625" style="24" customWidth="1"/>
    <col min="4615" max="4615" width="13.77734375" style="24" customWidth="1"/>
    <col min="4616" max="4616" width="14" style="24" customWidth="1"/>
    <col min="4617" max="4617" width="14.109375" style="24" customWidth="1"/>
    <col min="4618" max="4618" width="11.88671875" style="24" customWidth="1"/>
    <col min="4619" max="4619" width="10.77734375" style="24" customWidth="1"/>
    <col min="4620" max="4620" width="11.33203125" style="24" customWidth="1"/>
    <col min="4621" max="4621" width="5.33203125" style="24" customWidth="1"/>
    <col min="4622" max="4622" width="8" style="24" customWidth="1"/>
    <col min="4623" max="4623" width="5.33203125" style="24" customWidth="1"/>
    <col min="4624" max="4624" width="9.109375" style="24" customWidth="1"/>
    <col min="4625" max="4625" width="7.77734375" style="24" customWidth="1"/>
    <col min="4626" max="4626" width="10.6640625" style="24" customWidth="1"/>
    <col min="4627" max="4627" width="11.33203125" style="24" customWidth="1"/>
    <col min="4628" max="4628" width="11.21875" style="24" customWidth="1"/>
    <col min="4629" max="4629" width="9.6640625" style="24" customWidth="1"/>
    <col min="4630" max="4630" width="9.44140625" style="24" customWidth="1"/>
    <col min="4631" max="4631" width="8.33203125" style="24" customWidth="1"/>
    <col min="4632" max="4632" width="13.77734375" style="24" customWidth="1"/>
    <col min="4633" max="4633" width="7.109375" style="24" customWidth="1"/>
    <col min="4634" max="4634" width="7.88671875" style="24" customWidth="1"/>
    <col min="4635" max="4635" width="8.109375" style="24" customWidth="1"/>
    <col min="4636" max="4636" width="7.77734375" style="24" customWidth="1"/>
    <col min="4637" max="4637" width="7.33203125" style="24" customWidth="1"/>
    <col min="4638" max="4638" width="8" style="24" customWidth="1"/>
    <col min="4639" max="4639" width="9.88671875" style="24" customWidth="1"/>
    <col min="4640" max="4640" width="7.6640625" style="24" customWidth="1"/>
    <col min="4641" max="4641" width="7" style="24" customWidth="1"/>
    <col min="4642" max="4642" width="7.77734375" style="24" customWidth="1"/>
    <col min="4643" max="4643" width="7" style="24" customWidth="1"/>
    <col min="4644" max="4645" width="5.6640625" style="24" customWidth="1"/>
    <col min="4646" max="4646" width="18" style="24" customWidth="1"/>
    <col min="4647" max="4864" width="9" style="24"/>
    <col min="4865" max="4865" width="5.109375" style="24" customWidth="1"/>
    <col min="4866" max="4866" width="10.21875" style="24" customWidth="1"/>
    <col min="4867" max="4867" width="10.33203125" style="24" customWidth="1"/>
    <col min="4868" max="4868" width="21.88671875" style="24" customWidth="1"/>
    <col min="4869" max="4869" width="8" style="24" customWidth="1"/>
    <col min="4870" max="4870" width="13.6640625" style="24" customWidth="1"/>
    <col min="4871" max="4871" width="13.77734375" style="24" customWidth="1"/>
    <col min="4872" max="4872" width="14" style="24" customWidth="1"/>
    <col min="4873" max="4873" width="14.109375" style="24" customWidth="1"/>
    <col min="4874" max="4874" width="11.88671875" style="24" customWidth="1"/>
    <col min="4875" max="4875" width="10.77734375" style="24" customWidth="1"/>
    <col min="4876" max="4876" width="11.33203125" style="24" customWidth="1"/>
    <col min="4877" max="4877" width="5.33203125" style="24" customWidth="1"/>
    <col min="4878" max="4878" width="8" style="24" customWidth="1"/>
    <col min="4879" max="4879" width="5.33203125" style="24" customWidth="1"/>
    <col min="4880" max="4880" width="9.109375" style="24" customWidth="1"/>
    <col min="4881" max="4881" width="7.77734375" style="24" customWidth="1"/>
    <col min="4882" max="4882" width="10.6640625" style="24" customWidth="1"/>
    <col min="4883" max="4883" width="11.33203125" style="24" customWidth="1"/>
    <col min="4884" max="4884" width="11.21875" style="24" customWidth="1"/>
    <col min="4885" max="4885" width="9.6640625" style="24" customWidth="1"/>
    <col min="4886" max="4886" width="9.44140625" style="24" customWidth="1"/>
    <col min="4887" max="4887" width="8.33203125" style="24" customWidth="1"/>
    <col min="4888" max="4888" width="13.77734375" style="24" customWidth="1"/>
    <col min="4889" max="4889" width="7.109375" style="24" customWidth="1"/>
    <col min="4890" max="4890" width="7.88671875" style="24" customWidth="1"/>
    <col min="4891" max="4891" width="8.109375" style="24" customWidth="1"/>
    <col min="4892" max="4892" width="7.77734375" style="24" customWidth="1"/>
    <col min="4893" max="4893" width="7.33203125" style="24" customWidth="1"/>
    <col min="4894" max="4894" width="8" style="24" customWidth="1"/>
    <col min="4895" max="4895" width="9.88671875" style="24" customWidth="1"/>
    <col min="4896" max="4896" width="7.6640625" style="24" customWidth="1"/>
    <col min="4897" max="4897" width="7" style="24" customWidth="1"/>
    <col min="4898" max="4898" width="7.77734375" style="24" customWidth="1"/>
    <col min="4899" max="4899" width="7" style="24" customWidth="1"/>
    <col min="4900" max="4901" width="5.6640625" style="24" customWidth="1"/>
    <col min="4902" max="4902" width="18" style="24" customWidth="1"/>
    <col min="4903" max="5120" width="9" style="24"/>
    <col min="5121" max="5121" width="5.109375" style="24" customWidth="1"/>
    <col min="5122" max="5122" width="10.21875" style="24" customWidth="1"/>
    <col min="5123" max="5123" width="10.33203125" style="24" customWidth="1"/>
    <col min="5124" max="5124" width="21.88671875" style="24" customWidth="1"/>
    <col min="5125" max="5125" width="8" style="24" customWidth="1"/>
    <col min="5126" max="5126" width="13.6640625" style="24" customWidth="1"/>
    <col min="5127" max="5127" width="13.77734375" style="24" customWidth="1"/>
    <col min="5128" max="5128" width="14" style="24" customWidth="1"/>
    <col min="5129" max="5129" width="14.109375" style="24" customWidth="1"/>
    <col min="5130" max="5130" width="11.88671875" style="24" customWidth="1"/>
    <col min="5131" max="5131" width="10.77734375" style="24" customWidth="1"/>
    <col min="5132" max="5132" width="11.33203125" style="24" customWidth="1"/>
    <col min="5133" max="5133" width="5.33203125" style="24" customWidth="1"/>
    <col min="5134" max="5134" width="8" style="24" customWidth="1"/>
    <col min="5135" max="5135" width="5.33203125" style="24" customWidth="1"/>
    <col min="5136" max="5136" width="9.109375" style="24" customWidth="1"/>
    <col min="5137" max="5137" width="7.77734375" style="24" customWidth="1"/>
    <col min="5138" max="5138" width="10.6640625" style="24" customWidth="1"/>
    <col min="5139" max="5139" width="11.33203125" style="24" customWidth="1"/>
    <col min="5140" max="5140" width="11.21875" style="24" customWidth="1"/>
    <col min="5141" max="5141" width="9.6640625" style="24" customWidth="1"/>
    <col min="5142" max="5142" width="9.44140625" style="24" customWidth="1"/>
    <col min="5143" max="5143" width="8.33203125" style="24" customWidth="1"/>
    <col min="5144" max="5144" width="13.77734375" style="24" customWidth="1"/>
    <col min="5145" max="5145" width="7.109375" style="24" customWidth="1"/>
    <col min="5146" max="5146" width="7.88671875" style="24" customWidth="1"/>
    <col min="5147" max="5147" width="8.109375" style="24" customWidth="1"/>
    <col min="5148" max="5148" width="7.77734375" style="24" customWidth="1"/>
    <col min="5149" max="5149" width="7.33203125" style="24" customWidth="1"/>
    <col min="5150" max="5150" width="8" style="24" customWidth="1"/>
    <col min="5151" max="5151" width="9.88671875" style="24" customWidth="1"/>
    <col min="5152" max="5152" width="7.6640625" style="24" customWidth="1"/>
    <col min="5153" max="5153" width="7" style="24" customWidth="1"/>
    <col min="5154" max="5154" width="7.77734375" style="24" customWidth="1"/>
    <col min="5155" max="5155" width="7" style="24" customWidth="1"/>
    <col min="5156" max="5157" width="5.6640625" style="24" customWidth="1"/>
    <col min="5158" max="5158" width="18" style="24" customWidth="1"/>
    <col min="5159" max="5376" width="9" style="24"/>
    <col min="5377" max="5377" width="5.109375" style="24" customWidth="1"/>
    <col min="5378" max="5378" width="10.21875" style="24" customWidth="1"/>
    <col min="5379" max="5379" width="10.33203125" style="24" customWidth="1"/>
    <col min="5380" max="5380" width="21.88671875" style="24" customWidth="1"/>
    <col min="5381" max="5381" width="8" style="24" customWidth="1"/>
    <col min="5382" max="5382" width="13.6640625" style="24" customWidth="1"/>
    <col min="5383" max="5383" width="13.77734375" style="24" customWidth="1"/>
    <col min="5384" max="5384" width="14" style="24" customWidth="1"/>
    <col min="5385" max="5385" width="14.109375" style="24" customWidth="1"/>
    <col min="5386" max="5386" width="11.88671875" style="24" customWidth="1"/>
    <col min="5387" max="5387" width="10.77734375" style="24" customWidth="1"/>
    <col min="5388" max="5388" width="11.33203125" style="24" customWidth="1"/>
    <col min="5389" max="5389" width="5.33203125" style="24" customWidth="1"/>
    <col min="5390" max="5390" width="8" style="24" customWidth="1"/>
    <col min="5391" max="5391" width="5.33203125" style="24" customWidth="1"/>
    <col min="5392" max="5392" width="9.109375" style="24" customWidth="1"/>
    <col min="5393" max="5393" width="7.77734375" style="24" customWidth="1"/>
    <col min="5394" max="5394" width="10.6640625" style="24" customWidth="1"/>
    <col min="5395" max="5395" width="11.33203125" style="24" customWidth="1"/>
    <col min="5396" max="5396" width="11.21875" style="24" customWidth="1"/>
    <col min="5397" max="5397" width="9.6640625" style="24" customWidth="1"/>
    <col min="5398" max="5398" width="9.44140625" style="24" customWidth="1"/>
    <col min="5399" max="5399" width="8.33203125" style="24" customWidth="1"/>
    <col min="5400" max="5400" width="13.77734375" style="24" customWidth="1"/>
    <col min="5401" max="5401" width="7.109375" style="24" customWidth="1"/>
    <col min="5402" max="5402" width="7.88671875" style="24" customWidth="1"/>
    <col min="5403" max="5403" width="8.109375" style="24" customWidth="1"/>
    <col min="5404" max="5404" width="7.77734375" style="24" customWidth="1"/>
    <col min="5405" max="5405" width="7.33203125" style="24" customWidth="1"/>
    <col min="5406" max="5406" width="8" style="24" customWidth="1"/>
    <col min="5407" max="5407" width="9.88671875" style="24" customWidth="1"/>
    <col min="5408" max="5408" width="7.6640625" style="24" customWidth="1"/>
    <col min="5409" max="5409" width="7" style="24" customWidth="1"/>
    <col min="5410" max="5410" width="7.77734375" style="24" customWidth="1"/>
    <col min="5411" max="5411" width="7" style="24" customWidth="1"/>
    <col min="5412" max="5413" width="5.6640625" style="24" customWidth="1"/>
    <col min="5414" max="5414" width="18" style="24" customWidth="1"/>
    <col min="5415" max="5632" width="9" style="24"/>
    <col min="5633" max="5633" width="5.109375" style="24" customWidth="1"/>
    <col min="5634" max="5634" width="10.21875" style="24" customWidth="1"/>
    <col min="5635" max="5635" width="10.33203125" style="24" customWidth="1"/>
    <col min="5636" max="5636" width="21.88671875" style="24" customWidth="1"/>
    <col min="5637" max="5637" width="8" style="24" customWidth="1"/>
    <col min="5638" max="5638" width="13.6640625" style="24" customWidth="1"/>
    <col min="5639" max="5639" width="13.77734375" style="24" customWidth="1"/>
    <col min="5640" max="5640" width="14" style="24" customWidth="1"/>
    <col min="5641" max="5641" width="14.109375" style="24" customWidth="1"/>
    <col min="5642" max="5642" width="11.88671875" style="24" customWidth="1"/>
    <col min="5643" max="5643" width="10.77734375" style="24" customWidth="1"/>
    <col min="5644" max="5644" width="11.33203125" style="24" customWidth="1"/>
    <col min="5645" max="5645" width="5.33203125" style="24" customWidth="1"/>
    <col min="5646" max="5646" width="8" style="24" customWidth="1"/>
    <col min="5647" max="5647" width="5.33203125" style="24" customWidth="1"/>
    <col min="5648" max="5648" width="9.109375" style="24" customWidth="1"/>
    <col min="5649" max="5649" width="7.77734375" style="24" customWidth="1"/>
    <col min="5650" max="5650" width="10.6640625" style="24" customWidth="1"/>
    <col min="5651" max="5651" width="11.33203125" style="24" customWidth="1"/>
    <col min="5652" max="5652" width="11.21875" style="24" customWidth="1"/>
    <col min="5653" max="5653" width="9.6640625" style="24" customWidth="1"/>
    <col min="5654" max="5654" width="9.44140625" style="24" customWidth="1"/>
    <col min="5655" max="5655" width="8.33203125" style="24" customWidth="1"/>
    <col min="5656" max="5656" width="13.77734375" style="24" customWidth="1"/>
    <col min="5657" max="5657" width="7.109375" style="24" customWidth="1"/>
    <col min="5658" max="5658" width="7.88671875" style="24" customWidth="1"/>
    <col min="5659" max="5659" width="8.109375" style="24" customWidth="1"/>
    <col min="5660" max="5660" width="7.77734375" style="24" customWidth="1"/>
    <col min="5661" max="5661" width="7.33203125" style="24" customWidth="1"/>
    <col min="5662" max="5662" width="8" style="24" customWidth="1"/>
    <col min="5663" max="5663" width="9.88671875" style="24" customWidth="1"/>
    <col min="5664" max="5664" width="7.6640625" style="24" customWidth="1"/>
    <col min="5665" max="5665" width="7" style="24" customWidth="1"/>
    <col min="5666" max="5666" width="7.77734375" style="24" customWidth="1"/>
    <col min="5667" max="5667" width="7" style="24" customWidth="1"/>
    <col min="5668" max="5669" width="5.6640625" style="24" customWidth="1"/>
    <col min="5670" max="5670" width="18" style="24" customWidth="1"/>
    <col min="5671" max="5888" width="9" style="24"/>
    <col min="5889" max="5889" width="5.109375" style="24" customWidth="1"/>
    <col min="5890" max="5890" width="10.21875" style="24" customWidth="1"/>
    <col min="5891" max="5891" width="10.33203125" style="24" customWidth="1"/>
    <col min="5892" max="5892" width="21.88671875" style="24" customWidth="1"/>
    <col min="5893" max="5893" width="8" style="24" customWidth="1"/>
    <col min="5894" max="5894" width="13.6640625" style="24" customWidth="1"/>
    <col min="5895" max="5895" width="13.77734375" style="24" customWidth="1"/>
    <col min="5896" max="5896" width="14" style="24" customWidth="1"/>
    <col min="5897" max="5897" width="14.109375" style="24" customWidth="1"/>
    <col min="5898" max="5898" width="11.88671875" style="24" customWidth="1"/>
    <col min="5899" max="5899" width="10.77734375" style="24" customWidth="1"/>
    <col min="5900" max="5900" width="11.33203125" style="24" customWidth="1"/>
    <col min="5901" max="5901" width="5.33203125" style="24" customWidth="1"/>
    <col min="5902" max="5902" width="8" style="24" customWidth="1"/>
    <col min="5903" max="5903" width="5.33203125" style="24" customWidth="1"/>
    <col min="5904" max="5904" width="9.109375" style="24" customWidth="1"/>
    <col min="5905" max="5905" width="7.77734375" style="24" customWidth="1"/>
    <col min="5906" max="5906" width="10.6640625" style="24" customWidth="1"/>
    <col min="5907" max="5907" width="11.33203125" style="24" customWidth="1"/>
    <col min="5908" max="5908" width="11.21875" style="24" customWidth="1"/>
    <col min="5909" max="5909" width="9.6640625" style="24" customWidth="1"/>
    <col min="5910" max="5910" width="9.44140625" style="24" customWidth="1"/>
    <col min="5911" max="5911" width="8.33203125" style="24" customWidth="1"/>
    <col min="5912" max="5912" width="13.77734375" style="24" customWidth="1"/>
    <col min="5913" max="5913" width="7.109375" style="24" customWidth="1"/>
    <col min="5914" max="5914" width="7.88671875" style="24" customWidth="1"/>
    <col min="5915" max="5915" width="8.109375" style="24" customWidth="1"/>
    <col min="5916" max="5916" width="7.77734375" style="24" customWidth="1"/>
    <col min="5917" max="5917" width="7.33203125" style="24" customWidth="1"/>
    <col min="5918" max="5918" width="8" style="24" customWidth="1"/>
    <col min="5919" max="5919" width="9.88671875" style="24" customWidth="1"/>
    <col min="5920" max="5920" width="7.6640625" style="24" customWidth="1"/>
    <col min="5921" max="5921" width="7" style="24" customWidth="1"/>
    <col min="5922" max="5922" width="7.77734375" style="24" customWidth="1"/>
    <col min="5923" max="5923" width="7" style="24" customWidth="1"/>
    <col min="5924" max="5925" width="5.6640625" style="24" customWidth="1"/>
    <col min="5926" max="5926" width="18" style="24" customWidth="1"/>
    <col min="5927" max="6144" width="9" style="24"/>
    <col min="6145" max="6145" width="5.109375" style="24" customWidth="1"/>
    <col min="6146" max="6146" width="10.21875" style="24" customWidth="1"/>
    <col min="6147" max="6147" width="10.33203125" style="24" customWidth="1"/>
    <col min="6148" max="6148" width="21.88671875" style="24" customWidth="1"/>
    <col min="6149" max="6149" width="8" style="24" customWidth="1"/>
    <col min="6150" max="6150" width="13.6640625" style="24" customWidth="1"/>
    <col min="6151" max="6151" width="13.77734375" style="24" customWidth="1"/>
    <col min="6152" max="6152" width="14" style="24" customWidth="1"/>
    <col min="6153" max="6153" width="14.109375" style="24" customWidth="1"/>
    <col min="6154" max="6154" width="11.88671875" style="24" customWidth="1"/>
    <col min="6155" max="6155" width="10.77734375" style="24" customWidth="1"/>
    <col min="6156" max="6156" width="11.33203125" style="24" customWidth="1"/>
    <col min="6157" max="6157" width="5.33203125" style="24" customWidth="1"/>
    <col min="6158" max="6158" width="8" style="24" customWidth="1"/>
    <col min="6159" max="6159" width="5.33203125" style="24" customWidth="1"/>
    <col min="6160" max="6160" width="9.109375" style="24" customWidth="1"/>
    <col min="6161" max="6161" width="7.77734375" style="24" customWidth="1"/>
    <col min="6162" max="6162" width="10.6640625" style="24" customWidth="1"/>
    <col min="6163" max="6163" width="11.33203125" style="24" customWidth="1"/>
    <col min="6164" max="6164" width="11.21875" style="24" customWidth="1"/>
    <col min="6165" max="6165" width="9.6640625" style="24" customWidth="1"/>
    <col min="6166" max="6166" width="9.44140625" style="24" customWidth="1"/>
    <col min="6167" max="6167" width="8.33203125" style="24" customWidth="1"/>
    <col min="6168" max="6168" width="13.77734375" style="24" customWidth="1"/>
    <col min="6169" max="6169" width="7.109375" style="24" customWidth="1"/>
    <col min="6170" max="6170" width="7.88671875" style="24" customWidth="1"/>
    <col min="6171" max="6171" width="8.109375" style="24" customWidth="1"/>
    <col min="6172" max="6172" width="7.77734375" style="24" customWidth="1"/>
    <col min="6173" max="6173" width="7.33203125" style="24" customWidth="1"/>
    <col min="6174" max="6174" width="8" style="24" customWidth="1"/>
    <col min="6175" max="6175" width="9.88671875" style="24" customWidth="1"/>
    <col min="6176" max="6176" width="7.6640625" style="24" customWidth="1"/>
    <col min="6177" max="6177" width="7" style="24" customWidth="1"/>
    <col min="6178" max="6178" width="7.77734375" style="24" customWidth="1"/>
    <col min="6179" max="6179" width="7" style="24" customWidth="1"/>
    <col min="6180" max="6181" width="5.6640625" style="24" customWidth="1"/>
    <col min="6182" max="6182" width="18" style="24" customWidth="1"/>
    <col min="6183" max="6400" width="9" style="24"/>
    <col min="6401" max="6401" width="5.109375" style="24" customWidth="1"/>
    <col min="6402" max="6402" width="10.21875" style="24" customWidth="1"/>
    <col min="6403" max="6403" width="10.33203125" style="24" customWidth="1"/>
    <col min="6404" max="6404" width="21.88671875" style="24" customWidth="1"/>
    <col min="6405" max="6405" width="8" style="24" customWidth="1"/>
    <col min="6406" max="6406" width="13.6640625" style="24" customWidth="1"/>
    <col min="6407" max="6407" width="13.77734375" style="24" customWidth="1"/>
    <col min="6408" max="6408" width="14" style="24" customWidth="1"/>
    <col min="6409" max="6409" width="14.109375" style="24" customWidth="1"/>
    <col min="6410" max="6410" width="11.88671875" style="24" customWidth="1"/>
    <col min="6411" max="6411" width="10.77734375" style="24" customWidth="1"/>
    <col min="6412" max="6412" width="11.33203125" style="24" customWidth="1"/>
    <col min="6413" max="6413" width="5.33203125" style="24" customWidth="1"/>
    <col min="6414" max="6414" width="8" style="24" customWidth="1"/>
    <col min="6415" max="6415" width="5.33203125" style="24" customWidth="1"/>
    <col min="6416" max="6416" width="9.109375" style="24" customWidth="1"/>
    <col min="6417" max="6417" width="7.77734375" style="24" customWidth="1"/>
    <col min="6418" max="6418" width="10.6640625" style="24" customWidth="1"/>
    <col min="6419" max="6419" width="11.33203125" style="24" customWidth="1"/>
    <col min="6420" max="6420" width="11.21875" style="24" customWidth="1"/>
    <col min="6421" max="6421" width="9.6640625" style="24" customWidth="1"/>
    <col min="6422" max="6422" width="9.44140625" style="24" customWidth="1"/>
    <col min="6423" max="6423" width="8.33203125" style="24" customWidth="1"/>
    <col min="6424" max="6424" width="13.77734375" style="24" customWidth="1"/>
    <col min="6425" max="6425" width="7.109375" style="24" customWidth="1"/>
    <col min="6426" max="6426" width="7.88671875" style="24" customWidth="1"/>
    <col min="6427" max="6427" width="8.109375" style="24" customWidth="1"/>
    <col min="6428" max="6428" width="7.77734375" style="24" customWidth="1"/>
    <col min="6429" max="6429" width="7.33203125" style="24" customWidth="1"/>
    <col min="6430" max="6430" width="8" style="24" customWidth="1"/>
    <col min="6431" max="6431" width="9.88671875" style="24" customWidth="1"/>
    <col min="6432" max="6432" width="7.6640625" style="24" customWidth="1"/>
    <col min="6433" max="6433" width="7" style="24" customWidth="1"/>
    <col min="6434" max="6434" width="7.77734375" style="24" customWidth="1"/>
    <col min="6435" max="6435" width="7" style="24" customWidth="1"/>
    <col min="6436" max="6437" width="5.6640625" style="24" customWidth="1"/>
    <col min="6438" max="6438" width="18" style="24" customWidth="1"/>
    <col min="6439" max="6656" width="9" style="24"/>
    <col min="6657" max="6657" width="5.109375" style="24" customWidth="1"/>
    <col min="6658" max="6658" width="10.21875" style="24" customWidth="1"/>
    <col min="6659" max="6659" width="10.33203125" style="24" customWidth="1"/>
    <col min="6660" max="6660" width="21.88671875" style="24" customWidth="1"/>
    <col min="6661" max="6661" width="8" style="24" customWidth="1"/>
    <col min="6662" max="6662" width="13.6640625" style="24" customWidth="1"/>
    <col min="6663" max="6663" width="13.77734375" style="24" customWidth="1"/>
    <col min="6664" max="6664" width="14" style="24" customWidth="1"/>
    <col min="6665" max="6665" width="14.109375" style="24" customWidth="1"/>
    <col min="6666" max="6666" width="11.88671875" style="24" customWidth="1"/>
    <col min="6667" max="6667" width="10.77734375" style="24" customWidth="1"/>
    <col min="6668" max="6668" width="11.33203125" style="24" customWidth="1"/>
    <col min="6669" max="6669" width="5.33203125" style="24" customWidth="1"/>
    <col min="6670" max="6670" width="8" style="24" customWidth="1"/>
    <col min="6671" max="6671" width="5.33203125" style="24" customWidth="1"/>
    <col min="6672" max="6672" width="9.109375" style="24" customWidth="1"/>
    <col min="6673" max="6673" width="7.77734375" style="24" customWidth="1"/>
    <col min="6674" max="6674" width="10.6640625" style="24" customWidth="1"/>
    <col min="6675" max="6675" width="11.33203125" style="24" customWidth="1"/>
    <col min="6676" max="6676" width="11.21875" style="24" customWidth="1"/>
    <col min="6677" max="6677" width="9.6640625" style="24" customWidth="1"/>
    <col min="6678" max="6678" width="9.44140625" style="24" customWidth="1"/>
    <col min="6679" max="6679" width="8.33203125" style="24" customWidth="1"/>
    <col min="6680" max="6680" width="13.77734375" style="24" customWidth="1"/>
    <col min="6681" max="6681" width="7.109375" style="24" customWidth="1"/>
    <col min="6682" max="6682" width="7.88671875" style="24" customWidth="1"/>
    <col min="6683" max="6683" width="8.109375" style="24" customWidth="1"/>
    <col min="6684" max="6684" width="7.77734375" style="24" customWidth="1"/>
    <col min="6685" max="6685" width="7.33203125" style="24" customWidth="1"/>
    <col min="6686" max="6686" width="8" style="24" customWidth="1"/>
    <col min="6687" max="6687" width="9.88671875" style="24" customWidth="1"/>
    <col min="6688" max="6688" width="7.6640625" style="24" customWidth="1"/>
    <col min="6689" max="6689" width="7" style="24" customWidth="1"/>
    <col min="6690" max="6690" width="7.77734375" style="24" customWidth="1"/>
    <col min="6691" max="6691" width="7" style="24" customWidth="1"/>
    <col min="6692" max="6693" width="5.6640625" style="24" customWidth="1"/>
    <col min="6694" max="6694" width="18" style="24" customWidth="1"/>
    <col min="6695" max="6912" width="9" style="24"/>
    <col min="6913" max="6913" width="5.109375" style="24" customWidth="1"/>
    <col min="6914" max="6914" width="10.21875" style="24" customWidth="1"/>
    <col min="6915" max="6915" width="10.33203125" style="24" customWidth="1"/>
    <col min="6916" max="6916" width="21.88671875" style="24" customWidth="1"/>
    <col min="6917" max="6917" width="8" style="24" customWidth="1"/>
    <col min="6918" max="6918" width="13.6640625" style="24" customWidth="1"/>
    <col min="6919" max="6919" width="13.77734375" style="24" customWidth="1"/>
    <col min="6920" max="6920" width="14" style="24" customWidth="1"/>
    <col min="6921" max="6921" width="14.109375" style="24" customWidth="1"/>
    <col min="6922" max="6922" width="11.88671875" style="24" customWidth="1"/>
    <col min="6923" max="6923" width="10.77734375" style="24" customWidth="1"/>
    <col min="6924" max="6924" width="11.33203125" style="24" customWidth="1"/>
    <col min="6925" max="6925" width="5.33203125" style="24" customWidth="1"/>
    <col min="6926" max="6926" width="8" style="24" customWidth="1"/>
    <col min="6927" max="6927" width="5.33203125" style="24" customWidth="1"/>
    <col min="6928" max="6928" width="9.109375" style="24" customWidth="1"/>
    <col min="6929" max="6929" width="7.77734375" style="24" customWidth="1"/>
    <col min="6930" max="6930" width="10.6640625" style="24" customWidth="1"/>
    <col min="6931" max="6931" width="11.33203125" style="24" customWidth="1"/>
    <col min="6932" max="6932" width="11.21875" style="24" customWidth="1"/>
    <col min="6933" max="6933" width="9.6640625" style="24" customWidth="1"/>
    <col min="6934" max="6934" width="9.44140625" style="24" customWidth="1"/>
    <col min="6935" max="6935" width="8.33203125" style="24" customWidth="1"/>
    <col min="6936" max="6936" width="13.77734375" style="24" customWidth="1"/>
    <col min="6937" max="6937" width="7.109375" style="24" customWidth="1"/>
    <col min="6938" max="6938" width="7.88671875" style="24" customWidth="1"/>
    <col min="6939" max="6939" width="8.109375" style="24" customWidth="1"/>
    <col min="6940" max="6940" width="7.77734375" style="24" customWidth="1"/>
    <col min="6941" max="6941" width="7.33203125" style="24" customWidth="1"/>
    <col min="6942" max="6942" width="8" style="24" customWidth="1"/>
    <col min="6943" max="6943" width="9.88671875" style="24" customWidth="1"/>
    <col min="6944" max="6944" width="7.6640625" style="24" customWidth="1"/>
    <col min="6945" max="6945" width="7" style="24" customWidth="1"/>
    <col min="6946" max="6946" width="7.77734375" style="24" customWidth="1"/>
    <col min="6947" max="6947" width="7" style="24" customWidth="1"/>
    <col min="6948" max="6949" width="5.6640625" style="24" customWidth="1"/>
    <col min="6950" max="6950" width="18" style="24" customWidth="1"/>
    <col min="6951" max="7168" width="9" style="24"/>
    <col min="7169" max="7169" width="5.109375" style="24" customWidth="1"/>
    <col min="7170" max="7170" width="10.21875" style="24" customWidth="1"/>
    <col min="7171" max="7171" width="10.33203125" style="24" customWidth="1"/>
    <col min="7172" max="7172" width="21.88671875" style="24" customWidth="1"/>
    <col min="7173" max="7173" width="8" style="24" customWidth="1"/>
    <col min="7174" max="7174" width="13.6640625" style="24" customWidth="1"/>
    <col min="7175" max="7175" width="13.77734375" style="24" customWidth="1"/>
    <col min="7176" max="7176" width="14" style="24" customWidth="1"/>
    <col min="7177" max="7177" width="14.109375" style="24" customWidth="1"/>
    <col min="7178" max="7178" width="11.88671875" style="24" customWidth="1"/>
    <col min="7179" max="7179" width="10.77734375" style="24" customWidth="1"/>
    <col min="7180" max="7180" width="11.33203125" style="24" customWidth="1"/>
    <col min="7181" max="7181" width="5.33203125" style="24" customWidth="1"/>
    <col min="7182" max="7182" width="8" style="24" customWidth="1"/>
    <col min="7183" max="7183" width="5.33203125" style="24" customWidth="1"/>
    <col min="7184" max="7184" width="9.109375" style="24" customWidth="1"/>
    <col min="7185" max="7185" width="7.77734375" style="24" customWidth="1"/>
    <col min="7186" max="7186" width="10.6640625" style="24" customWidth="1"/>
    <col min="7187" max="7187" width="11.33203125" style="24" customWidth="1"/>
    <col min="7188" max="7188" width="11.21875" style="24" customWidth="1"/>
    <col min="7189" max="7189" width="9.6640625" style="24" customWidth="1"/>
    <col min="7190" max="7190" width="9.44140625" style="24" customWidth="1"/>
    <col min="7191" max="7191" width="8.33203125" style="24" customWidth="1"/>
    <col min="7192" max="7192" width="13.77734375" style="24" customWidth="1"/>
    <col min="7193" max="7193" width="7.109375" style="24" customWidth="1"/>
    <col min="7194" max="7194" width="7.88671875" style="24" customWidth="1"/>
    <col min="7195" max="7195" width="8.109375" style="24" customWidth="1"/>
    <col min="7196" max="7196" width="7.77734375" style="24" customWidth="1"/>
    <col min="7197" max="7197" width="7.33203125" style="24" customWidth="1"/>
    <col min="7198" max="7198" width="8" style="24" customWidth="1"/>
    <col min="7199" max="7199" width="9.88671875" style="24" customWidth="1"/>
    <col min="7200" max="7200" width="7.6640625" style="24" customWidth="1"/>
    <col min="7201" max="7201" width="7" style="24" customWidth="1"/>
    <col min="7202" max="7202" width="7.77734375" style="24" customWidth="1"/>
    <col min="7203" max="7203" width="7" style="24" customWidth="1"/>
    <col min="7204" max="7205" width="5.6640625" style="24" customWidth="1"/>
    <col min="7206" max="7206" width="18" style="24" customWidth="1"/>
    <col min="7207" max="7424" width="9" style="24"/>
    <col min="7425" max="7425" width="5.109375" style="24" customWidth="1"/>
    <col min="7426" max="7426" width="10.21875" style="24" customWidth="1"/>
    <col min="7427" max="7427" width="10.33203125" style="24" customWidth="1"/>
    <col min="7428" max="7428" width="21.88671875" style="24" customWidth="1"/>
    <col min="7429" max="7429" width="8" style="24" customWidth="1"/>
    <col min="7430" max="7430" width="13.6640625" style="24" customWidth="1"/>
    <col min="7431" max="7431" width="13.77734375" style="24" customWidth="1"/>
    <col min="7432" max="7432" width="14" style="24" customWidth="1"/>
    <col min="7433" max="7433" width="14.109375" style="24" customWidth="1"/>
    <col min="7434" max="7434" width="11.88671875" style="24" customWidth="1"/>
    <col min="7435" max="7435" width="10.77734375" style="24" customWidth="1"/>
    <col min="7436" max="7436" width="11.33203125" style="24" customWidth="1"/>
    <col min="7437" max="7437" width="5.33203125" style="24" customWidth="1"/>
    <col min="7438" max="7438" width="8" style="24" customWidth="1"/>
    <col min="7439" max="7439" width="5.33203125" style="24" customWidth="1"/>
    <col min="7440" max="7440" width="9.109375" style="24" customWidth="1"/>
    <col min="7441" max="7441" width="7.77734375" style="24" customWidth="1"/>
    <col min="7442" max="7442" width="10.6640625" style="24" customWidth="1"/>
    <col min="7443" max="7443" width="11.33203125" style="24" customWidth="1"/>
    <col min="7444" max="7444" width="11.21875" style="24" customWidth="1"/>
    <col min="7445" max="7445" width="9.6640625" style="24" customWidth="1"/>
    <col min="7446" max="7446" width="9.44140625" style="24" customWidth="1"/>
    <col min="7447" max="7447" width="8.33203125" style="24" customWidth="1"/>
    <col min="7448" max="7448" width="13.77734375" style="24" customWidth="1"/>
    <col min="7449" max="7449" width="7.109375" style="24" customWidth="1"/>
    <col min="7450" max="7450" width="7.88671875" style="24" customWidth="1"/>
    <col min="7451" max="7451" width="8.109375" style="24" customWidth="1"/>
    <col min="7452" max="7452" width="7.77734375" style="24" customWidth="1"/>
    <col min="7453" max="7453" width="7.33203125" style="24" customWidth="1"/>
    <col min="7454" max="7454" width="8" style="24" customWidth="1"/>
    <col min="7455" max="7455" width="9.88671875" style="24" customWidth="1"/>
    <col min="7456" max="7456" width="7.6640625" style="24" customWidth="1"/>
    <col min="7457" max="7457" width="7" style="24" customWidth="1"/>
    <col min="7458" max="7458" width="7.77734375" style="24" customWidth="1"/>
    <col min="7459" max="7459" width="7" style="24" customWidth="1"/>
    <col min="7460" max="7461" width="5.6640625" style="24" customWidth="1"/>
    <col min="7462" max="7462" width="18" style="24" customWidth="1"/>
    <col min="7463" max="7680" width="9" style="24"/>
    <col min="7681" max="7681" width="5.109375" style="24" customWidth="1"/>
    <col min="7682" max="7682" width="10.21875" style="24" customWidth="1"/>
    <col min="7683" max="7683" width="10.33203125" style="24" customWidth="1"/>
    <col min="7684" max="7684" width="21.88671875" style="24" customWidth="1"/>
    <col min="7685" max="7685" width="8" style="24" customWidth="1"/>
    <col min="7686" max="7686" width="13.6640625" style="24" customWidth="1"/>
    <col min="7687" max="7687" width="13.77734375" style="24" customWidth="1"/>
    <col min="7688" max="7688" width="14" style="24" customWidth="1"/>
    <col min="7689" max="7689" width="14.109375" style="24" customWidth="1"/>
    <col min="7690" max="7690" width="11.88671875" style="24" customWidth="1"/>
    <col min="7691" max="7691" width="10.77734375" style="24" customWidth="1"/>
    <col min="7692" max="7692" width="11.33203125" style="24" customWidth="1"/>
    <col min="7693" max="7693" width="5.33203125" style="24" customWidth="1"/>
    <col min="7694" max="7694" width="8" style="24" customWidth="1"/>
    <col min="7695" max="7695" width="5.33203125" style="24" customWidth="1"/>
    <col min="7696" max="7696" width="9.109375" style="24" customWidth="1"/>
    <col min="7697" max="7697" width="7.77734375" style="24" customWidth="1"/>
    <col min="7698" max="7698" width="10.6640625" style="24" customWidth="1"/>
    <col min="7699" max="7699" width="11.33203125" style="24" customWidth="1"/>
    <col min="7700" max="7700" width="11.21875" style="24" customWidth="1"/>
    <col min="7701" max="7701" width="9.6640625" style="24" customWidth="1"/>
    <col min="7702" max="7702" width="9.44140625" style="24" customWidth="1"/>
    <col min="7703" max="7703" width="8.33203125" style="24" customWidth="1"/>
    <col min="7704" max="7704" width="13.77734375" style="24" customWidth="1"/>
    <col min="7705" max="7705" width="7.109375" style="24" customWidth="1"/>
    <col min="7706" max="7706" width="7.88671875" style="24" customWidth="1"/>
    <col min="7707" max="7707" width="8.109375" style="24" customWidth="1"/>
    <col min="7708" max="7708" width="7.77734375" style="24" customWidth="1"/>
    <col min="7709" max="7709" width="7.33203125" style="24" customWidth="1"/>
    <col min="7710" max="7710" width="8" style="24" customWidth="1"/>
    <col min="7711" max="7711" width="9.88671875" style="24" customWidth="1"/>
    <col min="7712" max="7712" width="7.6640625" style="24" customWidth="1"/>
    <col min="7713" max="7713" width="7" style="24" customWidth="1"/>
    <col min="7714" max="7714" width="7.77734375" style="24" customWidth="1"/>
    <col min="7715" max="7715" width="7" style="24" customWidth="1"/>
    <col min="7716" max="7717" width="5.6640625" style="24" customWidth="1"/>
    <col min="7718" max="7718" width="18" style="24" customWidth="1"/>
    <col min="7719" max="7936" width="9" style="24"/>
    <col min="7937" max="7937" width="5.109375" style="24" customWidth="1"/>
    <col min="7938" max="7938" width="10.21875" style="24" customWidth="1"/>
    <col min="7939" max="7939" width="10.33203125" style="24" customWidth="1"/>
    <col min="7940" max="7940" width="21.88671875" style="24" customWidth="1"/>
    <col min="7941" max="7941" width="8" style="24" customWidth="1"/>
    <col min="7942" max="7942" width="13.6640625" style="24" customWidth="1"/>
    <col min="7943" max="7943" width="13.77734375" style="24" customWidth="1"/>
    <col min="7944" max="7944" width="14" style="24" customWidth="1"/>
    <col min="7945" max="7945" width="14.109375" style="24" customWidth="1"/>
    <col min="7946" max="7946" width="11.88671875" style="24" customWidth="1"/>
    <col min="7947" max="7947" width="10.77734375" style="24" customWidth="1"/>
    <col min="7948" max="7948" width="11.33203125" style="24" customWidth="1"/>
    <col min="7949" max="7949" width="5.33203125" style="24" customWidth="1"/>
    <col min="7950" max="7950" width="8" style="24" customWidth="1"/>
    <col min="7951" max="7951" width="5.33203125" style="24" customWidth="1"/>
    <col min="7952" max="7952" width="9.109375" style="24" customWidth="1"/>
    <col min="7953" max="7953" width="7.77734375" style="24" customWidth="1"/>
    <col min="7954" max="7954" width="10.6640625" style="24" customWidth="1"/>
    <col min="7955" max="7955" width="11.33203125" style="24" customWidth="1"/>
    <col min="7956" max="7956" width="11.21875" style="24" customWidth="1"/>
    <col min="7957" max="7957" width="9.6640625" style="24" customWidth="1"/>
    <col min="7958" max="7958" width="9.44140625" style="24" customWidth="1"/>
    <col min="7959" max="7959" width="8.33203125" style="24" customWidth="1"/>
    <col min="7960" max="7960" width="13.77734375" style="24" customWidth="1"/>
    <col min="7961" max="7961" width="7.109375" style="24" customWidth="1"/>
    <col min="7962" max="7962" width="7.88671875" style="24" customWidth="1"/>
    <col min="7963" max="7963" width="8.109375" style="24" customWidth="1"/>
    <col min="7964" max="7964" width="7.77734375" style="24" customWidth="1"/>
    <col min="7965" max="7965" width="7.33203125" style="24" customWidth="1"/>
    <col min="7966" max="7966" width="8" style="24" customWidth="1"/>
    <col min="7967" max="7967" width="9.88671875" style="24" customWidth="1"/>
    <col min="7968" max="7968" width="7.6640625" style="24" customWidth="1"/>
    <col min="7969" max="7969" width="7" style="24" customWidth="1"/>
    <col min="7970" max="7970" width="7.77734375" style="24" customWidth="1"/>
    <col min="7971" max="7971" width="7" style="24" customWidth="1"/>
    <col min="7972" max="7973" width="5.6640625" style="24" customWidth="1"/>
    <col min="7974" max="7974" width="18" style="24" customWidth="1"/>
    <col min="7975" max="8192" width="9" style="24"/>
    <col min="8193" max="8193" width="5.109375" style="24" customWidth="1"/>
    <col min="8194" max="8194" width="10.21875" style="24" customWidth="1"/>
    <col min="8195" max="8195" width="10.33203125" style="24" customWidth="1"/>
    <col min="8196" max="8196" width="21.88671875" style="24" customWidth="1"/>
    <col min="8197" max="8197" width="8" style="24" customWidth="1"/>
    <col min="8198" max="8198" width="13.6640625" style="24" customWidth="1"/>
    <col min="8199" max="8199" width="13.77734375" style="24" customWidth="1"/>
    <col min="8200" max="8200" width="14" style="24" customWidth="1"/>
    <col min="8201" max="8201" width="14.109375" style="24" customWidth="1"/>
    <col min="8202" max="8202" width="11.88671875" style="24" customWidth="1"/>
    <col min="8203" max="8203" width="10.77734375" style="24" customWidth="1"/>
    <col min="8204" max="8204" width="11.33203125" style="24" customWidth="1"/>
    <col min="8205" max="8205" width="5.33203125" style="24" customWidth="1"/>
    <col min="8206" max="8206" width="8" style="24" customWidth="1"/>
    <col min="8207" max="8207" width="5.33203125" style="24" customWidth="1"/>
    <col min="8208" max="8208" width="9.109375" style="24" customWidth="1"/>
    <col min="8209" max="8209" width="7.77734375" style="24" customWidth="1"/>
    <col min="8210" max="8210" width="10.6640625" style="24" customWidth="1"/>
    <col min="8211" max="8211" width="11.33203125" style="24" customWidth="1"/>
    <col min="8212" max="8212" width="11.21875" style="24" customWidth="1"/>
    <col min="8213" max="8213" width="9.6640625" style="24" customWidth="1"/>
    <col min="8214" max="8214" width="9.44140625" style="24" customWidth="1"/>
    <col min="8215" max="8215" width="8.33203125" style="24" customWidth="1"/>
    <col min="8216" max="8216" width="13.77734375" style="24" customWidth="1"/>
    <col min="8217" max="8217" width="7.109375" style="24" customWidth="1"/>
    <col min="8218" max="8218" width="7.88671875" style="24" customWidth="1"/>
    <col min="8219" max="8219" width="8.109375" style="24" customWidth="1"/>
    <col min="8220" max="8220" width="7.77734375" style="24" customWidth="1"/>
    <col min="8221" max="8221" width="7.33203125" style="24" customWidth="1"/>
    <col min="8222" max="8222" width="8" style="24" customWidth="1"/>
    <col min="8223" max="8223" width="9.88671875" style="24" customWidth="1"/>
    <col min="8224" max="8224" width="7.6640625" style="24" customWidth="1"/>
    <col min="8225" max="8225" width="7" style="24" customWidth="1"/>
    <col min="8226" max="8226" width="7.77734375" style="24" customWidth="1"/>
    <col min="8227" max="8227" width="7" style="24" customWidth="1"/>
    <col min="8228" max="8229" width="5.6640625" style="24" customWidth="1"/>
    <col min="8230" max="8230" width="18" style="24" customWidth="1"/>
    <col min="8231" max="8448" width="9" style="24"/>
    <col min="8449" max="8449" width="5.109375" style="24" customWidth="1"/>
    <col min="8450" max="8450" width="10.21875" style="24" customWidth="1"/>
    <col min="8451" max="8451" width="10.33203125" style="24" customWidth="1"/>
    <col min="8452" max="8452" width="21.88671875" style="24" customWidth="1"/>
    <col min="8453" max="8453" width="8" style="24" customWidth="1"/>
    <col min="8454" max="8454" width="13.6640625" style="24" customWidth="1"/>
    <col min="8455" max="8455" width="13.77734375" style="24" customWidth="1"/>
    <col min="8456" max="8456" width="14" style="24" customWidth="1"/>
    <col min="8457" max="8457" width="14.109375" style="24" customWidth="1"/>
    <col min="8458" max="8458" width="11.88671875" style="24" customWidth="1"/>
    <col min="8459" max="8459" width="10.77734375" style="24" customWidth="1"/>
    <col min="8460" max="8460" width="11.33203125" style="24" customWidth="1"/>
    <col min="8461" max="8461" width="5.33203125" style="24" customWidth="1"/>
    <col min="8462" max="8462" width="8" style="24" customWidth="1"/>
    <col min="8463" max="8463" width="5.33203125" style="24" customWidth="1"/>
    <col min="8464" max="8464" width="9.109375" style="24" customWidth="1"/>
    <col min="8465" max="8465" width="7.77734375" style="24" customWidth="1"/>
    <col min="8466" max="8466" width="10.6640625" style="24" customWidth="1"/>
    <col min="8467" max="8467" width="11.33203125" style="24" customWidth="1"/>
    <col min="8468" max="8468" width="11.21875" style="24" customWidth="1"/>
    <col min="8469" max="8469" width="9.6640625" style="24" customWidth="1"/>
    <col min="8470" max="8470" width="9.44140625" style="24" customWidth="1"/>
    <col min="8471" max="8471" width="8.33203125" style="24" customWidth="1"/>
    <col min="8472" max="8472" width="13.77734375" style="24" customWidth="1"/>
    <col min="8473" max="8473" width="7.109375" style="24" customWidth="1"/>
    <col min="8474" max="8474" width="7.88671875" style="24" customWidth="1"/>
    <col min="8475" max="8475" width="8.109375" style="24" customWidth="1"/>
    <col min="8476" max="8476" width="7.77734375" style="24" customWidth="1"/>
    <col min="8477" max="8477" width="7.33203125" style="24" customWidth="1"/>
    <col min="8478" max="8478" width="8" style="24" customWidth="1"/>
    <col min="8479" max="8479" width="9.88671875" style="24" customWidth="1"/>
    <col min="8480" max="8480" width="7.6640625" style="24" customWidth="1"/>
    <col min="8481" max="8481" width="7" style="24" customWidth="1"/>
    <col min="8482" max="8482" width="7.77734375" style="24" customWidth="1"/>
    <col min="8483" max="8483" width="7" style="24" customWidth="1"/>
    <col min="8484" max="8485" width="5.6640625" style="24" customWidth="1"/>
    <col min="8486" max="8486" width="18" style="24" customWidth="1"/>
    <col min="8487" max="8704" width="9" style="24"/>
    <col min="8705" max="8705" width="5.109375" style="24" customWidth="1"/>
    <col min="8706" max="8706" width="10.21875" style="24" customWidth="1"/>
    <col min="8707" max="8707" width="10.33203125" style="24" customWidth="1"/>
    <col min="8708" max="8708" width="21.88671875" style="24" customWidth="1"/>
    <col min="8709" max="8709" width="8" style="24" customWidth="1"/>
    <col min="8710" max="8710" width="13.6640625" style="24" customWidth="1"/>
    <col min="8711" max="8711" width="13.77734375" style="24" customWidth="1"/>
    <col min="8712" max="8712" width="14" style="24" customWidth="1"/>
    <col min="8713" max="8713" width="14.109375" style="24" customWidth="1"/>
    <col min="8714" max="8714" width="11.88671875" style="24" customWidth="1"/>
    <col min="8715" max="8715" width="10.77734375" style="24" customWidth="1"/>
    <col min="8716" max="8716" width="11.33203125" style="24" customWidth="1"/>
    <col min="8717" max="8717" width="5.33203125" style="24" customWidth="1"/>
    <col min="8718" max="8718" width="8" style="24" customWidth="1"/>
    <col min="8719" max="8719" width="5.33203125" style="24" customWidth="1"/>
    <col min="8720" max="8720" width="9.109375" style="24" customWidth="1"/>
    <col min="8721" max="8721" width="7.77734375" style="24" customWidth="1"/>
    <col min="8722" max="8722" width="10.6640625" style="24" customWidth="1"/>
    <col min="8723" max="8723" width="11.33203125" style="24" customWidth="1"/>
    <col min="8724" max="8724" width="11.21875" style="24" customWidth="1"/>
    <col min="8725" max="8725" width="9.6640625" style="24" customWidth="1"/>
    <col min="8726" max="8726" width="9.44140625" style="24" customWidth="1"/>
    <col min="8727" max="8727" width="8.33203125" style="24" customWidth="1"/>
    <col min="8728" max="8728" width="13.77734375" style="24" customWidth="1"/>
    <col min="8729" max="8729" width="7.109375" style="24" customWidth="1"/>
    <col min="8730" max="8730" width="7.88671875" style="24" customWidth="1"/>
    <col min="8731" max="8731" width="8.109375" style="24" customWidth="1"/>
    <col min="8732" max="8732" width="7.77734375" style="24" customWidth="1"/>
    <col min="8733" max="8733" width="7.33203125" style="24" customWidth="1"/>
    <col min="8734" max="8734" width="8" style="24" customWidth="1"/>
    <col min="8735" max="8735" width="9.88671875" style="24" customWidth="1"/>
    <col min="8736" max="8736" width="7.6640625" style="24" customWidth="1"/>
    <col min="8737" max="8737" width="7" style="24" customWidth="1"/>
    <col min="8738" max="8738" width="7.77734375" style="24" customWidth="1"/>
    <col min="8739" max="8739" width="7" style="24" customWidth="1"/>
    <col min="8740" max="8741" width="5.6640625" style="24" customWidth="1"/>
    <col min="8742" max="8742" width="18" style="24" customWidth="1"/>
    <col min="8743" max="8960" width="9" style="24"/>
    <col min="8961" max="8961" width="5.109375" style="24" customWidth="1"/>
    <col min="8962" max="8962" width="10.21875" style="24" customWidth="1"/>
    <col min="8963" max="8963" width="10.33203125" style="24" customWidth="1"/>
    <col min="8964" max="8964" width="21.88671875" style="24" customWidth="1"/>
    <col min="8965" max="8965" width="8" style="24" customWidth="1"/>
    <col min="8966" max="8966" width="13.6640625" style="24" customWidth="1"/>
    <col min="8967" max="8967" width="13.77734375" style="24" customWidth="1"/>
    <col min="8968" max="8968" width="14" style="24" customWidth="1"/>
    <col min="8969" max="8969" width="14.109375" style="24" customWidth="1"/>
    <col min="8970" max="8970" width="11.88671875" style="24" customWidth="1"/>
    <col min="8971" max="8971" width="10.77734375" style="24" customWidth="1"/>
    <col min="8972" max="8972" width="11.33203125" style="24" customWidth="1"/>
    <col min="8973" max="8973" width="5.33203125" style="24" customWidth="1"/>
    <col min="8974" max="8974" width="8" style="24" customWidth="1"/>
    <col min="8975" max="8975" width="5.33203125" style="24" customWidth="1"/>
    <col min="8976" max="8976" width="9.109375" style="24" customWidth="1"/>
    <col min="8977" max="8977" width="7.77734375" style="24" customWidth="1"/>
    <col min="8978" max="8978" width="10.6640625" style="24" customWidth="1"/>
    <col min="8979" max="8979" width="11.33203125" style="24" customWidth="1"/>
    <col min="8980" max="8980" width="11.21875" style="24" customWidth="1"/>
    <col min="8981" max="8981" width="9.6640625" style="24" customWidth="1"/>
    <col min="8982" max="8982" width="9.44140625" style="24" customWidth="1"/>
    <col min="8983" max="8983" width="8.33203125" style="24" customWidth="1"/>
    <col min="8984" max="8984" width="13.77734375" style="24" customWidth="1"/>
    <col min="8985" max="8985" width="7.109375" style="24" customWidth="1"/>
    <col min="8986" max="8986" width="7.88671875" style="24" customWidth="1"/>
    <col min="8987" max="8987" width="8.109375" style="24" customWidth="1"/>
    <col min="8988" max="8988" width="7.77734375" style="24" customWidth="1"/>
    <col min="8989" max="8989" width="7.33203125" style="24" customWidth="1"/>
    <col min="8990" max="8990" width="8" style="24" customWidth="1"/>
    <col min="8991" max="8991" width="9.88671875" style="24" customWidth="1"/>
    <col min="8992" max="8992" width="7.6640625" style="24" customWidth="1"/>
    <col min="8993" max="8993" width="7" style="24" customWidth="1"/>
    <col min="8994" max="8994" width="7.77734375" style="24" customWidth="1"/>
    <col min="8995" max="8995" width="7" style="24" customWidth="1"/>
    <col min="8996" max="8997" width="5.6640625" style="24" customWidth="1"/>
    <col min="8998" max="8998" width="18" style="24" customWidth="1"/>
    <col min="8999" max="9216" width="9" style="24"/>
    <col min="9217" max="9217" width="5.109375" style="24" customWidth="1"/>
    <col min="9218" max="9218" width="10.21875" style="24" customWidth="1"/>
    <col min="9219" max="9219" width="10.33203125" style="24" customWidth="1"/>
    <col min="9220" max="9220" width="21.88671875" style="24" customWidth="1"/>
    <col min="9221" max="9221" width="8" style="24" customWidth="1"/>
    <col min="9222" max="9222" width="13.6640625" style="24" customWidth="1"/>
    <col min="9223" max="9223" width="13.77734375" style="24" customWidth="1"/>
    <col min="9224" max="9224" width="14" style="24" customWidth="1"/>
    <col min="9225" max="9225" width="14.109375" style="24" customWidth="1"/>
    <col min="9226" max="9226" width="11.88671875" style="24" customWidth="1"/>
    <col min="9227" max="9227" width="10.77734375" style="24" customWidth="1"/>
    <col min="9228" max="9228" width="11.33203125" style="24" customWidth="1"/>
    <col min="9229" max="9229" width="5.33203125" style="24" customWidth="1"/>
    <col min="9230" max="9230" width="8" style="24" customWidth="1"/>
    <col min="9231" max="9231" width="5.33203125" style="24" customWidth="1"/>
    <col min="9232" max="9232" width="9.109375" style="24" customWidth="1"/>
    <col min="9233" max="9233" width="7.77734375" style="24" customWidth="1"/>
    <col min="9234" max="9234" width="10.6640625" style="24" customWidth="1"/>
    <col min="9235" max="9235" width="11.33203125" style="24" customWidth="1"/>
    <col min="9236" max="9236" width="11.21875" style="24" customWidth="1"/>
    <col min="9237" max="9237" width="9.6640625" style="24" customWidth="1"/>
    <col min="9238" max="9238" width="9.44140625" style="24" customWidth="1"/>
    <col min="9239" max="9239" width="8.33203125" style="24" customWidth="1"/>
    <col min="9240" max="9240" width="13.77734375" style="24" customWidth="1"/>
    <col min="9241" max="9241" width="7.109375" style="24" customWidth="1"/>
    <col min="9242" max="9242" width="7.88671875" style="24" customWidth="1"/>
    <col min="9243" max="9243" width="8.109375" style="24" customWidth="1"/>
    <col min="9244" max="9244" width="7.77734375" style="24" customWidth="1"/>
    <col min="9245" max="9245" width="7.33203125" style="24" customWidth="1"/>
    <col min="9246" max="9246" width="8" style="24" customWidth="1"/>
    <col min="9247" max="9247" width="9.88671875" style="24" customWidth="1"/>
    <col min="9248" max="9248" width="7.6640625" style="24" customWidth="1"/>
    <col min="9249" max="9249" width="7" style="24" customWidth="1"/>
    <col min="9250" max="9250" width="7.77734375" style="24" customWidth="1"/>
    <col min="9251" max="9251" width="7" style="24" customWidth="1"/>
    <col min="9252" max="9253" width="5.6640625" style="24" customWidth="1"/>
    <col min="9254" max="9254" width="18" style="24" customWidth="1"/>
    <col min="9255" max="9472" width="9" style="24"/>
    <col min="9473" max="9473" width="5.109375" style="24" customWidth="1"/>
    <col min="9474" max="9474" width="10.21875" style="24" customWidth="1"/>
    <col min="9475" max="9475" width="10.33203125" style="24" customWidth="1"/>
    <col min="9476" max="9476" width="21.88671875" style="24" customWidth="1"/>
    <col min="9477" max="9477" width="8" style="24" customWidth="1"/>
    <col min="9478" max="9478" width="13.6640625" style="24" customWidth="1"/>
    <col min="9479" max="9479" width="13.77734375" style="24" customWidth="1"/>
    <col min="9480" max="9480" width="14" style="24" customWidth="1"/>
    <col min="9481" max="9481" width="14.109375" style="24" customWidth="1"/>
    <col min="9482" max="9482" width="11.88671875" style="24" customWidth="1"/>
    <col min="9483" max="9483" width="10.77734375" style="24" customWidth="1"/>
    <col min="9484" max="9484" width="11.33203125" style="24" customWidth="1"/>
    <col min="9485" max="9485" width="5.33203125" style="24" customWidth="1"/>
    <col min="9486" max="9486" width="8" style="24" customWidth="1"/>
    <col min="9487" max="9487" width="5.33203125" style="24" customWidth="1"/>
    <col min="9488" max="9488" width="9.109375" style="24" customWidth="1"/>
    <col min="9489" max="9489" width="7.77734375" style="24" customWidth="1"/>
    <col min="9490" max="9490" width="10.6640625" style="24" customWidth="1"/>
    <col min="9491" max="9491" width="11.33203125" style="24" customWidth="1"/>
    <col min="9492" max="9492" width="11.21875" style="24" customWidth="1"/>
    <col min="9493" max="9493" width="9.6640625" style="24" customWidth="1"/>
    <col min="9494" max="9494" width="9.44140625" style="24" customWidth="1"/>
    <col min="9495" max="9495" width="8.33203125" style="24" customWidth="1"/>
    <col min="9496" max="9496" width="13.77734375" style="24" customWidth="1"/>
    <col min="9497" max="9497" width="7.109375" style="24" customWidth="1"/>
    <col min="9498" max="9498" width="7.88671875" style="24" customWidth="1"/>
    <col min="9499" max="9499" width="8.109375" style="24" customWidth="1"/>
    <col min="9500" max="9500" width="7.77734375" style="24" customWidth="1"/>
    <col min="9501" max="9501" width="7.33203125" style="24" customWidth="1"/>
    <col min="9502" max="9502" width="8" style="24" customWidth="1"/>
    <col min="9503" max="9503" width="9.88671875" style="24" customWidth="1"/>
    <col min="9504" max="9504" width="7.6640625" style="24" customWidth="1"/>
    <col min="9505" max="9505" width="7" style="24" customWidth="1"/>
    <col min="9506" max="9506" width="7.77734375" style="24" customWidth="1"/>
    <col min="9507" max="9507" width="7" style="24" customWidth="1"/>
    <col min="9508" max="9509" width="5.6640625" style="24" customWidth="1"/>
    <col min="9510" max="9510" width="18" style="24" customWidth="1"/>
    <col min="9511" max="9728" width="9" style="24"/>
    <col min="9729" max="9729" width="5.109375" style="24" customWidth="1"/>
    <col min="9730" max="9730" width="10.21875" style="24" customWidth="1"/>
    <col min="9731" max="9731" width="10.33203125" style="24" customWidth="1"/>
    <col min="9732" max="9732" width="21.88671875" style="24" customWidth="1"/>
    <col min="9733" max="9733" width="8" style="24" customWidth="1"/>
    <col min="9734" max="9734" width="13.6640625" style="24" customWidth="1"/>
    <col min="9735" max="9735" width="13.77734375" style="24" customWidth="1"/>
    <col min="9736" max="9736" width="14" style="24" customWidth="1"/>
    <col min="9737" max="9737" width="14.109375" style="24" customWidth="1"/>
    <col min="9738" max="9738" width="11.88671875" style="24" customWidth="1"/>
    <col min="9739" max="9739" width="10.77734375" style="24" customWidth="1"/>
    <col min="9740" max="9740" width="11.33203125" style="24" customWidth="1"/>
    <col min="9741" max="9741" width="5.33203125" style="24" customWidth="1"/>
    <col min="9742" max="9742" width="8" style="24" customWidth="1"/>
    <col min="9743" max="9743" width="5.33203125" style="24" customWidth="1"/>
    <col min="9744" max="9744" width="9.109375" style="24" customWidth="1"/>
    <col min="9745" max="9745" width="7.77734375" style="24" customWidth="1"/>
    <col min="9746" max="9746" width="10.6640625" style="24" customWidth="1"/>
    <col min="9747" max="9747" width="11.33203125" style="24" customWidth="1"/>
    <col min="9748" max="9748" width="11.21875" style="24" customWidth="1"/>
    <col min="9749" max="9749" width="9.6640625" style="24" customWidth="1"/>
    <col min="9750" max="9750" width="9.44140625" style="24" customWidth="1"/>
    <col min="9751" max="9751" width="8.33203125" style="24" customWidth="1"/>
    <col min="9752" max="9752" width="13.77734375" style="24" customWidth="1"/>
    <col min="9753" max="9753" width="7.109375" style="24" customWidth="1"/>
    <col min="9754" max="9754" width="7.88671875" style="24" customWidth="1"/>
    <col min="9755" max="9755" width="8.109375" style="24" customWidth="1"/>
    <col min="9756" max="9756" width="7.77734375" style="24" customWidth="1"/>
    <col min="9757" max="9757" width="7.33203125" style="24" customWidth="1"/>
    <col min="9758" max="9758" width="8" style="24" customWidth="1"/>
    <col min="9759" max="9759" width="9.88671875" style="24" customWidth="1"/>
    <col min="9760" max="9760" width="7.6640625" style="24" customWidth="1"/>
    <col min="9761" max="9761" width="7" style="24" customWidth="1"/>
    <col min="9762" max="9762" width="7.77734375" style="24" customWidth="1"/>
    <col min="9763" max="9763" width="7" style="24" customWidth="1"/>
    <col min="9764" max="9765" width="5.6640625" style="24" customWidth="1"/>
    <col min="9766" max="9766" width="18" style="24" customWidth="1"/>
    <col min="9767" max="9984" width="9" style="24"/>
    <col min="9985" max="9985" width="5.109375" style="24" customWidth="1"/>
    <col min="9986" max="9986" width="10.21875" style="24" customWidth="1"/>
    <col min="9987" max="9987" width="10.33203125" style="24" customWidth="1"/>
    <col min="9988" max="9988" width="21.88671875" style="24" customWidth="1"/>
    <col min="9989" max="9989" width="8" style="24" customWidth="1"/>
    <col min="9990" max="9990" width="13.6640625" style="24" customWidth="1"/>
    <col min="9991" max="9991" width="13.77734375" style="24" customWidth="1"/>
    <col min="9992" max="9992" width="14" style="24" customWidth="1"/>
    <col min="9993" max="9993" width="14.109375" style="24" customWidth="1"/>
    <col min="9994" max="9994" width="11.88671875" style="24" customWidth="1"/>
    <col min="9995" max="9995" width="10.77734375" style="24" customWidth="1"/>
    <col min="9996" max="9996" width="11.33203125" style="24" customWidth="1"/>
    <col min="9997" max="9997" width="5.33203125" style="24" customWidth="1"/>
    <col min="9998" max="9998" width="8" style="24" customWidth="1"/>
    <col min="9999" max="9999" width="5.33203125" style="24" customWidth="1"/>
    <col min="10000" max="10000" width="9.109375" style="24" customWidth="1"/>
    <col min="10001" max="10001" width="7.77734375" style="24" customWidth="1"/>
    <col min="10002" max="10002" width="10.6640625" style="24" customWidth="1"/>
    <col min="10003" max="10003" width="11.33203125" style="24" customWidth="1"/>
    <col min="10004" max="10004" width="11.21875" style="24" customWidth="1"/>
    <col min="10005" max="10005" width="9.6640625" style="24" customWidth="1"/>
    <col min="10006" max="10006" width="9.44140625" style="24" customWidth="1"/>
    <col min="10007" max="10007" width="8.33203125" style="24" customWidth="1"/>
    <col min="10008" max="10008" width="13.77734375" style="24" customWidth="1"/>
    <col min="10009" max="10009" width="7.109375" style="24" customWidth="1"/>
    <col min="10010" max="10010" width="7.88671875" style="24" customWidth="1"/>
    <col min="10011" max="10011" width="8.109375" style="24" customWidth="1"/>
    <col min="10012" max="10012" width="7.77734375" style="24" customWidth="1"/>
    <col min="10013" max="10013" width="7.33203125" style="24" customWidth="1"/>
    <col min="10014" max="10014" width="8" style="24" customWidth="1"/>
    <col min="10015" max="10015" width="9.88671875" style="24" customWidth="1"/>
    <col min="10016" max="10016" width="7.6640625" style="24" customWidth="1"/>
    <col min="10017" max="10017" width="7" style="24" customWidth="1"/>
    <col min="10018" max="10018" width="7.77734375" style="24" customWidth="1"/>
    <col min="10019" max="10019" width="7" style="24" customWidth="1"/>
    <col min="10020" max="10021" width="5.6640625" style="24" customWidth="1"/>
    <col min="10022" max="10022" width="18" style="24" customWidth="1"/>
    <col min="10023" max="10240" width="9" style="24"/>
    <col min="10241" max="10241" width="5.109375" style="24" customWidth="1"/>
    <col min="10242" max="10242" width="10.21875" style="24" customWidth="1"/>
    <col min="10243" max="10243" width="10.33203125" style="24" customWidth="1"/>
    <col min="10244" max="10244" width="21.88671875" style="24" customWidth="1"/>
    <col min="10245" max="10245" width="8" style="24" customWidth="1"/>
    <col min="10246" max="10246" width="13.6640625" style="24" customWidth="1"/>
    <col min="10247" max="10247" width="13.77734375" style="24" customWidth="1"/>
    <col min="10248" max="10248" width="14" style="24" customWidth="1"/>
    <col min="10249" max="10249" width="14.109375" style="24" customWidth="1"/>
    <col min="10250" max="10250" width="11.88671875" style="24" customWidth="1"/>
    <col min="10251" max="10251" width="10.77734375" style="24" customWidth="1"/>
    <col min="10252" max="10252" width="11.33203125" style="24" customWidth="1"/>
    <col min="10253" max="10253" width="5.33203125" style="24" customWidth="1"/>
    <col min="10254" max="10254" width="8" style="24" customWidth="1"/>
    <col min="10255" max="10255" width="5.33203125" style="24" customWidth="1"/>
    <col min="10256" max="10256" width="9.109375" style="24" customWidth="1"/>
    <col min="10257" max="10257" width="7.77734375" style="24" customWidth="1"/>
    <col min="10258" max="10258" width="10.6640625" style="24" customWidth="1"/>
    <col min="10259" max="10259" width="11.33203125" style="24" customWidth="1"/>
    <col min="10260" max="10260" width="11.21875" style="24" customWidth="1"/>
    <col min="10261" max="10261" width="9.6640625" style="24" customWidth="1"/>
    <col min="10262" max="10262" width="9.44140625" style="24" customWidth="1"/>
    <col min="10263" max="10263" width="8.33203125" style="24" customWidth="1"/>
    <col min="10264" max="10264" width="13.77734375" style="24" customWidth="1"/>
    <col min="10265" max="10265" width="7.109375" style="24" customWidth="1"/>
    <col min="10266" max="10266" width="7.88671875" style="24" customWidth="1"/>
    <col min="10267" max="10267" width="8.109375" style="24" customWidth="1"/>
    <col min="10268" max="10268" width="7.77734375" style="24" customWidth="1"/>
    <col min="10269" max="10269" width="7.33203125" style="24" customWidth="1"/>
    <col min="10270" max="10270" width="8" style="24" customWidth="1"/>
    <col min="10271" max="10271" width="9.88671875" style="24" customWidth="1"/>
    <col min="10272" max="10272" width="7.6640625" style="24" customWidth="1"/>
    <col min="10273" max="10273" width="7" style="24" customWidth="1"/>
    <col min="10274" max="10274" width="7.77734375" style="24" customWidth="1"/>
    <col min="10275" max="10275" width="7" style="24" customWidth="1"/>
    <col min="10276" max="10277" width="5.6640625" style="24" customWidth="1"/>
    <col min="10278" max="10278" width="18" style="24" customWidth="1"/>
    <col min="10279" max="10496" width="9" style="24"/>
    <col min="10497" max="10497" width="5.109375" style="24" customWidth="1"/>
    <col min="10498" max="10498" width="10.21875" style="24" customWidth="1"/>
    <col min="10499" max="10499" width="10.33203125" style="24" customWidth="1"/>
    <col min="10500" max="10500" width="21.88671875" style="24" customWidth="1"/>
    <col min="10501" max="10501" width="8" style="24" customWidth="1"/>
    <col min="10502" max="10502" width="13.6640625" style="24" customWidth="1"/>
    <col min="10503" max="10503" width="13.77734375" style="24" customWidth="1"/>
    <col min="10504" max="10504" width="14" style="24" customWidth="1"/>
    <col min="10505" max="10505" width="14.109375" style="24" customWidth="1"/>
    <col min="10506" max="10506" width="11.88671875" style="24" customWidth="1"/>
    <col min="10507" max="10507" width="10.77734375" style="24" customWidth="1"/>
    <col min="10508" max="10508" width="11.33203125" style="24" customWidth="1"/>
    <col min="10509" max="10509" width="5.33203125" style="24" customWidth="1"/>
    <col min="10510" max="10510" width="8" style="24" customWidth="1"/>
    <col min="10511" max="10511" width="5.33203125" style="24" customWidth="1"/>
    <col min="10512" max="10512" width="9.109375" style="24" customWidth="1"/>
    <col min="10513" max="10513" width="7.77734375" style="24" customWidth="1"/>
    <col min="10514" max="10514" width="10.6640625" style="24" customWidth="1"/>
    <col min="10515" max="10515" width="11.33203125" style="24" customWidth="1"/>
    <col min="10516" max="10516" width="11.21875" style="24" customWidth="1"/>
    <col min="10517" max="10517" width="9.6640625" style="24" customWidth="1"/>
    <col min="10518" max="10518" width="9.44140625" style="24" customWidth="1"/>
    <col min="10519" max="10519" width="8.33203125" style="24" customWidth="1"/>
    <col min="10520" max="10520" width="13.77734375" style="24" customWidth="1"/>
    <col min="10521" max="10521" width="7.109375" style="24" customWidth="1"/>
    <col min="10522" max="10522" width="7.88671875" style="24" customWidth="1"/>
    <col min="10523" max="10523" width="8.109375" style="24" customWidth="1"/>
    <col min="10524" max="10524" width="7.77734375" style="24" customWidth="1"/>
    <col min="10525" max="10525" width="7.33203125" style="24" customWidth="1"/>
    <col min="10526" max="10526" width="8" style="24" customWidth="1"/>
    <col min="10527" max="10527" width="9.88671875" style="24" customWidth="1"/>
    <col min="10528" max="10528" width="7.6640625" style="24" customWidth="1"/>
    <col min="10529" max="10529" width="7" style="24" customWidth="1"/>
    <col min="10530" max="10530" width="7.77734375" style="24" customWidth="1"/>
    <col min="10531" max="10531" width="7" style="24" customWidth="1"/>
    <col min="10532" max="10533" width="5.6640625" style="24" customWidth="1"/>
    <col min="10534" max="10534" width="18" style="24" customWidth="1"/>
    <col min="10535" max="10752" width="9" style="24"/>
    <col min="10753" max="10753" width="5.109375" style="24" customWidth="1"/>
    <col min="10754" max="10754" width="10.21875" style="24" customWidth="1"/>
    <col min="10755" max="10755" width="10.33203125" style="24" customWidth="1"/>
    <col min="10756" max="10756" width="21.88671875" style="24" customWidth="1"/>
    <col min="10757" max="10757" width="8" style="24" customWidth="1"/>
    <col min="10758" max="10758" width="13.6640625" style="24" customWidth="1"/>
    <col min="10759" max="10759" width="13.77734375" style="24" customWidth="1"/>
    <col min="10760" max="10760" width="14" style="24" customWidth="1"/>
    <col min="10761" max="10761" width="14.109375" style="24" customWidth="1"/>
    <col min="10762" max="10762" width="11.88671875" style="24" customWidth="1"/>
    <col min="10763" max="10763" width="10.77734375" style="24" customWidth="1"/>
    <col min="10764" max="10764" width="11.33203125" style="24" customWidth="1"/>
    <col min="10765" max="10765" width="5.33203125" style="24" customWidth="1"/>
    <col min="10766" max="10766" width="8" style="24" customWidth="1"/>
    <col min="10767" max="10767" width="5.33203125" style="24" customWidth="1"/>
    <col min="10768" max="10768" width="9.109375" style="24" customWidth="1"/>
    <col min="10769" max="10769" width="7.77734375" style="24" customWidth="1"/>
    <col min="10770" max="10770" width="10.6640625" style="24" customWidth="1"/>
    <col min="10771" max="10771" width="11.33203125" style="24" customWidth="1"/>
    <col min="10772" max="10772" width="11.21875" style="24" customWidth="1"/>
    <col min="10773" max="10773" width="9.6640625" style="24" customWidth="1"/>
    <col min="10774" max="10774" width="9.44140625" style="24" customWidth="1"/>
    <col min="10775" max="10775" width="8.33203125" style="24" customWidth="1"/>
    <col min="10776" max="10776" width="13.77734375" style="24" customWidth="1"/>
    <col min="10777" max="10777" width="7.109375" style="24" customWidth="1"/>
    <col min="10778" max="10778" width="7.88671875" style="24" customWidth="1"/>
    <col min="10779" max="10779" width="8.109375" style="24" customWidth="1"/>
    <col min="10780" max="10780" width="7.77734375" style="24" customWidth="1"/>
    <col min="10781" max="10781" width="7.33203125" style="24" customWidth="1"/>
    <col min="10782" max="10782" width="8" style="24" customWidth="1"/>
    <col min="10783" max="10783" width="9.88671875" style="24" customWidth="1"/>
    <col min="10784" max="10784" width="7.6640625" style="24" customWidth="1"/>
    <col min="10785" max="10785" width="7" style="24" customWidth="1"/>
    <col min="10786" max="10786" width="7.77734375" style="24" customWidth="1"/>
    <col min="10787" max="10787" width="7" style="24" customWidth="1"/>
    <col min="10788" max="10789" width="5.6640625" style="24" customWidth="1"/>
    <col min="10790" max="10790" width="18" style="24" customWidth="1"/>
    <col min="10791" max="11008" width="9" style="24"/>
    <col min="11009" max="11009" width="5.109375" style="24" customWidth="1"/>
    <col min="11010" max="11010" width="10.21875" style="24" customWidth="1"/>
    <col min="11011" max="11011" width="10.33203125" style="24" customWidth="1"/>
    <col min="11012" max="11012" width="21.88671875" style="24" customWidth="1"/>
    <col min="11013" max="11013" width="8" style="24" customWidth="1"/>
    <col min="11014" max="11014" width="13.6640625" style="24" customWidth="1"/>
    <col min="11015" max="11015" width="13.77734375" style="24" customWidth="1"/>
    <col min="11016" max="11016" width="14" style="24" customWidth="1"/>
    <col min="11017" max="11017" width="14.109375" style="24" customWidth="1"/>
    <col min="11018" max="11018" width="11.88671875" style="24" customWidth="1"/>
    <col min="11019" max="11019" width="10.77734375" style="24" customWidth="1"/>
    <col min="11020" max="11020" width="11.33203125" style="24" customWidth="1"/>
    <col min="11021" max="11021" width="5.33203125" style="24" customWidth="1"/>
    <col min="11022" max="11022" width="8" style="24" customWidth="1"/>
    <col min="11023" max="11023" width="5.33203125" style="24" customWidth="1"/>
    <col min="11024" max="11024" width="9.109375" style="24" customWidth="1"/>
    <col min="11025" max="11025" width="7.77734375" style="24" customWidth="1"/>
    <col min="11026" max="11026" width="10.6640625" style="24" customWidth="1"/>
    <col min="11027" max="11027" width="11.33203125" style="24" customWidth="1"/>
    <col min="11028" max="11028" width="11.21875" style="24" customWidth="1"/>
    <col min="11029" max="11029" width="9.6640625" style="24" customWidth="1"/>
    <col min="11030" max="11030" width="9.44140625" style="24" customWidth="1"/>
    <col min="11031" max="11031" width="8.33203125" style="24" customWidth="1"/>
    <col min="11032" max="11032" width="13.77734375" style="24" customWidth="1"/>
    <col min="11033" max="11033" width="7.109375" style="24" customWidth="1"/>
    <col min="11034" max="11034" width="7.88671875" style="24" customWidth="1"/>
    <col min="11035" max="11035" width="8.109375" style="24" customWidth="1"/>
    <col min="11036" max="11036" width="7.77734375" style="24" customWidth="1"/>
    <col min="11037" max="11037" width="7.33203125" style="24" customWidth="1"/>
    <col min="11038" max="11038" width="8" style="24" customWidth="1"/>
    <col min="11039" max="11039" width="9.88671875" style="24" customWidth="1"/>
    <col min="11040" max="11040" width="7.6640625" style="24" customWidth="1"/>
    <col min="11041" max="11041" width="7" style="24" customWidth="1"/>
    <col min="11042" max="11042" width="7.77734375" style="24" customWidth="1"/>
    <col min="11043" max="11043" width="7" style="24" customWidth="1"/>
    <col min="11044" max="11045" width="5.6640625" style="24" customWidth="1"/>
    <col min="11046" max="11046" width="18" style="24" customWidth="1"/>
    <col min="11047" max="11264" width="9" style="24"/>
    <col min="11265" max="11265" width="5.109375" style="24" customWidth="1"/>
    <col min="11266" max="11266" width="10.21875" style="24" customWidth="1"/>
    <col min="11267" max="11267" width="10.33203125" style="24" customWidth="1"/>
    <col min="11268" max="11268" width="21.88671875" style="24" customWidth="1"/>
    <col min="11269" max="11269" width="8" style="24" customWidth="1"/>
    <col min="11270" max="11270" width="13.6640625" style="24" customWidth="1"/>
    <col min="11271" max="11271" width="13.77734375" style="24" customWidth="1"/>
    <col min="11272" max="11272" width="14" style="24" customWidth="1"/>
    <col min="11273" max="11273" width="14.109375" style="24" customWidth="1"/>
    <col min="11274" max="11274" width="11.88671875" style="24" customWidth="1"/>
    <col min="11275" max="11275" width="10.77734375" style="24" customWidth="1"/>
    <col min="11276" max="11276" width="11.33203125" style="24" customWidth="1"/>
    <col min="11277" max="11277" width="5.33203125" style="24" customWidth="1"/>
    <col min="11278" max="11278" width="8" style="24" customWidth="1"/>
    <col min="11279" max="11279" width="5.33203125" style="24" customWidth="1"/>
    <col min="11280" max="11280" width="9.109375" style="24" customWidth="1"/>
    <col min="11281" max="11281" width="7.77734375" style="24" customWidth="1"/>
    <col min="11282" max="11282" width="10.6640625" style="24" customWidth="1"/>
    <col min="11283" max="11283" width="11.33203125" style="24" customWidth="1"/>
    <col min="11284" max="11284" width="11.21875" style="24" customWidth="1"/>
    <col min="11285" max="11285" width="9.6640625" style="24" customWidth="1"/>
    <col min="11286" max="11286" width="9.44140625" style="24" customWidth="1"/>
    <col min="11287" max="11287" width="8.33203125" style="24" customWidth="1"/>
    <col min="11288" max="11288" width="13.77734375" style="24" customWidth="1"/>
    <col min="11289" max="11289" width="7.109375" style="24" customWidth="1"/>
    <col min="11290" max="11290" width="7.88671875" style="24" customWidth="1"/>
    <col min="11291" max="11291" width="8.109375" style="24" customWidth="1"/>
    <col min="11292" max="11292" width="7.77734375" style="24" customWidth="1"/>
    <col min="11293" max="11293" width="7.33203125" style="24" customWidth="1"/>
    <col min="11294" max="11294" width="8" style="24" customWidth="1"/>
    <col min="11295" max="11295" width="9.88671875" style="24" customWidth="1"/>
    <col min="11296" max="11296" width="7.6640625" style="24" customWidth="1"/>
    <col min="11297" max="11297" width="7" style="24" customWidth="1"/>
    <col min="11298" max="11298" width="7.77734375" style="24" customWidth="1"/>
    <col min="11299" max="11299" width="7" style="24" customWidth="1"/>
    <col min="11300" max="11301" width="5.6640625" style="24" customWidth="1"/>
    <col min="11302" max="11302" width="18" style="24" customWidth="1"/>
    <col min="11303" max="11520" width="9" style="24"/>
    <col min="11521" max="11521" width="5.109375" style="24" customWidth="1"/>
    <col min="11522" max="11522" width="10.21875" style="24" customWidth="1"/>
    <col min="11523" max="11523" width="10.33203125" style="24" customWidth="1"/>
    <col min="11524" max="11524" width="21.88671875" style="24" customWidth="1"/>
    <col min="11525" max="11525" width="8" style="24" customWidth="1"/>
    <col min="11526" max="11526" width="13.6640625" style="24" customWidth="1"/>
    <col min="11527" max="11527" width="13.77734375" style="24" customWidth="1"/>
    <col min="11528" max="11528" width="14" style="24" customWidth="1"/>
    <col min="11529" max="11529" width="14.109375" style="24" customWidth="1"/>
    <col min="11530" max="11530" width="11.88671875" style="24" customWidth="1"/>
    <col min="11531" max="11531" width="10.77734375" style="24" customWidth="1"/>
    <col min="11532" max="11532" width="11.33203125" style="24" customWidth="1"/>
    <col min="11533" max="11533" width="5.33203125" style="24" customWidth="1"/>
    <col min="11534" max="11534" width="8" style="24" customWidth="1"/>
    <col min="11535" max="11535" width="5.33203125" style="24" customWidth="1"/>
    <col min="11536" max="11536" width="9.109375" style="24" customWidth="1"/>
    <col min="11537" max="11537" width="7.77734375" style="24" customWidth="1"/>
    <col min="11538" max="11538" width="10.6640625" style="24" customWidth="1"/>
    <col min="11539" max="11539" width="11.33203125" style="24" customWidth="1"/>
    <col min="11540" max="11540" width="11.21875" style="24" customWidth="1"/>
    <col min="11541" max="11541" width="9.6640625" style="24" customWidth="1"/>
    <col min="11542" max="11542" width="9.44140625" style="24" customWidth="1"/>
    <col min="11543" max="11543" width="8.33203125" style="24" customWidth="1"/>
    <col min="11544" max="11544" width="13.77734375" style="24" customWidth="1"/>
    <col min="11545" max="11545" width="7.109375" style="24" customWidth="1"/>
    <col min="11546" max="11546" width="7.88671875" style="24" customWidth="1"/>
    <col min="11547" max="11547" width="8.109375" style="24" customWidth="1"/>
    <col min="11548" max="11548" width="7.77734375" style="24" customWidth="1"/>
    <col min="11549" max="11549" width="7.33203125" style="24" customWidth="1"/>
    <col min="11550" max="11550" width="8" style="24" customWidth="1"/>
    <col min="11551" max="11551" width="9.88671875" style="24" customWidth="1"/>
    <col min="11552" max="11552" width="7.6640625" style="24" customWidth="1"/>
    <col min="11553" max="11553" width="7" style="24" customWidth="1"/>
    <col min="11554" max="11554" width="7.77734375" style="24" customWidth="1"/>
    <col min="11555" max="11555" width="7" style="24" customWidth="1"/>
    <col min="11556" max="11557" width="5.6640625" style="24" customWidth="1"/>
    <col min="11558" max="11558" width="18" style="24" customWidth="1"/>
    <col min="11559" max="11776" width="9" style="24"/>
    <col min="11777" max="11777" width="5.109375" style="24" customWidth="1"/>
    <col min="11778" max="11778" width="10.21875" style="24" customWidth="1"/>
    <col min="11779" max="11779" width="10.33203125" style="24" customWidth="1"/>
    <col min="11780" max="11780" width="21.88671875" style="24" customWidth="1"/>
    <col min="11781" max="11781" width="8" style="24" customWidth="1"/>
    <col min="11782" max="11782" width="13.6640625" style="24" customWidth="1"/>
    <col min="11783" max="11783" width="13.77734375" style="24" customWidth="1"/>
    <col min="11784" max="11784" width="14" style="24" customWidth="1"/>
    <col min="11785" max="11785" width="14.109375" style="24" customWidth="1"/>
    <col min="11786" max="11786" width="11.88671875" style="24" customWidth="1"/>
    <col min="11787" max="11787" width="10.77734375" style="24" customWidth="1"/>
    <col min="11788" max="11788" width="11.33203125" style="24" customWidth="1"/>
    <col min="11789" max="11789" width="5.33203125" style="24" customWidth="1"/>
    <col min="11790" max="11790" width="8" style="24" customWidth="1"/>
    <col min="11791" max="11791" width="5.33203125" style="24" customWidth="1"/>
    <col min="11792" max="11792" width="9.109375" style="24" customWidth="1"/>
    <col min="11793" max="11793" width="7.77734375" style="24" customWidth="1"/>
    <col min="11794" max="11794" width="10.6640625" style="24" customWidth="1"/>
    <col min="11795" max="11795" width="11.33203125" style="24" customWidth="1"/>
    <col min="11796" max="11796" width="11.21875" style="24" customWidth="1"/>
    <col min="11797" max="11797" width="9.6640625" style="24" customWidth="1"/>
    <col min="11798" max="11798" width="9.44140625" style="24" customWidth="1"/>
    <col min="11799" max="11799" width="8.33203125" style="24" customWidth="1"/>
    <col min="11800" max="11800" width="13.77734375" style="24" customWidth="1"/>
    <col min="11801" max="11801" width="7.109375" style="24" customWidth="1"/>
    <col min="11802" max="11802" width="7.88671875" style="24" customWidth="1"/>
    <col min="11803" max="11803" width="8.109375" style="24" customWidth="1"/>
    <col min="11804" max="11804" width="7.77734375" style="24" customWidth="1"/>
    <col min="11805" max="11805" width="7.33203125" style="24" customWidth="1"/>
    <col min="11806" max="11806" width="8" style="24" customWidth="1"/>
    <col min="11807" max="11807" width="9.88671875" style="24" customWidth="1"/>
    <col min="11808" max="11808" width="7.6640625" style="24" customWidth="1"/>
    <col min="11809" max="11809" width="7" style="24" customWidth="1"/>
    <col min="11810" max="11810" width="7.77734375" style="24" customWidth="1"/>
    <col min="11811" max="11811" width="7" style="24" customWidth="1"/>
    <col min="11812" max="11813" width="5.6640625" style="24" customWidth="1"/>
    <col min="11814" max="11814" width="18" style="24" customWidth="1"/>
    <col min="11815" max="12032" width="9" style="24"/>
    <col min="12033" max="12033" width="5.109375" style="24" customWidth="1"/>
    <col min="12034" max="12034" width="10.21875" style="24" customWidth="1"/>
    <col min="12035" max="12035" width="10.33203125" style="24" customWidth="1"/>
    <col min="12036" max="12036" width="21.88671875" style="24" customWidth="1"/>
    <col min="12037" max="12037" width="8" style="24" customWidth="1"/>
    <col min="12038" max="12038" width="13.6640625" style="24" customWidth="1"/>
    <col min="12039" max="12039" width="13.77734375" style="24" customWidth="1"/>
    <col min="12040" max="12040" width="14" style="24" customWidth="1"/>
    <col min="12041" max="12041" width="14.109375" style="24" customWidth="1"/>
    <col min="12042" max="12042" width="11.88671875" style="24" customWidth="1"/>
    <col min="12043" max="12043" width="10.77734375" style="24" customWidth="1"/>
    <col min="12044" max="12044" width="11.33203125" style="24" customWidth="1"/>
    <col min="12045" max="12045" width="5.33203125" style="24" customWidth="1"/>
    <col min="12046" max="12046" width="8" style="24" customWidth="1"/>
    <col min="12047" max="12047" width="5.33203125" style="24" customWidth="1"/>
    <col min="12048" max="12048" width="9.109375" style="24" customWidth="1"/>
    <col min="12049" max="12049" width="7.77734375" style="24" customWidth="1"/>
    <col min="12050" max="12050" width="10.6640625" style="24" customWidth="1"/>
    <col min="12051" max="12051" width="11.33203125" style="24" customWidth="1"/>
    <col min="12052" max="12052" width="11.21875" style="24" customWidth="1"/>
    <col min="12053" max="12053" width="9.6640625" style="24" customWidth="1"/>
    <col min="12054" max="12054" width="9.44140625" style="24" customWidth="1"/>
    <col min="12055" max="12055" width="8.33203125" style="24" customWidth="1"/>
    <col min="12056" max="12056" width="13.77734375" style="24" customWidth="1"/>
    <col min="12057" max="12057" width="7.109375" style="24" customWidth="1"/>
    <col min="12058" max="12058" width="7.88671875" style="24" customWidth="1"/>
    <col min="12059" max="12059" width="8.109375" style="24" customWidth="1"/>
    <col min="12060" max="12060" width="7.77734375" style="24" customWidth="1"/>
    <col min="12061" max="12061" width="7.33203125" style="24" customWidth="1"/>
    <col min="12062" max="12062" width="8" style="24" customWidth="1"/>
    <col min="12063" max="12063" width="9.88671875" style="24" customWidth="1"/>
    <col min="12064" max="12064" width="7.6640625" style="24" customWidth="1"/>
    <col min="12065" max="12065" width="7" style="24" customWidth="1"/>
    <col min="12066" max="12066" width="7.77734375" style="24" customWidth="1"/>
    <col min="12067" max="12067" width="7" style="24" customWidth="1"/>
    <col min="12068" max="12069" width="5.6640625" style="24" customWidth="1"/>
    <col min="12070" max="12070" width="18" style="24" customWidth="1"/>
    <col min="12071" max="12288" width="9" style="24"/>
    <col min="12289" max="12289" width="5.109375" style="24" customWidth="1"/>
    <col min="12290" max="12290" width="10.21875" style="24" customWidth="1"/>
    <col min="12291" max="12291" width="10.33203125" style="24" customWidth="1"/>
    <col min="12292" max="12292" width="21.88671875" style="24" customWidth="1"/>
    <col min="12293" max="12293" width="8" style="24" customWidth="1"/>
    <col min="12294" max="12294" width="13.6640625" style="24" customWidth="1"/>
    <col min="12295" max="12295" width="13.77734375" style="24" customWidth="1"/>
    <col min="12296" max="12296" width="14" style="24" customWidth="1"/>
    <col min="12297" max="12297" width="14.109375" style="24" customWidth="1"/>
    <col min="12298" max="12298" width="11.88671875" style="24" customWidth="1"/>
    <col min="12299" max="12299" width="10.77734375" style="24" customWidth="1"/>
    <col min="12300" max="12300" width="11.33203125" style="24" customWidth="1"/>
    <col min="12301" max="12301" width="5.33203125" style="24" customWidth="1"/>
    <col min="12302" max="12302" width="8" style="24" customWidth="1"/>
    <col min="12303" max="12303" width="5.33203125" style="24" customWidth="1"/>
    <col min="12304" max="12304" width="9.109375" style="24" customWidth="1"/>
    <col min="12305" max="12305" width="7.77734375" style="24" customWidth="1"/>
    <col min="12306" max="12306" width="10.6640625" style="24" customWidth="1"/>
    <col min="12307" max="12307" width="11.33203125" style="24" customWidth="1"/>
    <col min="12308" max="12308" width="11.21875" style="24" customWidth="1"/>
    <col min="12309" max="12309" width="9.6640625" style="24" customWidth="1"/>
    <col min="12310" max="12310" width="9.44140625" style="24" customWidth="1"/>
    <col min="12311" max="12311" width="8.33203125" style="24" customWidth="1"/>
    <col min="12312" max="12312" width="13.77734375" style="24" customWidth="1"/>
    <col min="12313" max="12313" width="7.109375" style="24" customWidth="1"/>
    <col min="12314" max="12314" width="7.88671875" style="24" customWidth="1"/>
    <col min="12315" max="12315" width="8.109375" style="24" customWidth="1"/>
    <col min="12316" max="12316" width="7.77734375" style="24" customWidth="1"/>
    <col min="12317" max="12317" width="7.33203125" style="24" customWidth="1"/>
    <col min="12318" max="12318" width="8" style="24" customWidth="1"/>
    <col min="12319" max="12319" width="9.88671875" style="24" customWidth="1"/>
    <col min="12320" max="12320" width="7.6640625" style="24" customWidth="1"/>
    <col min="12321" max="12321" width="7" style="24" customWidth="1"/>
    <col min="12322" max="12322" width="7.77734375" style="24" customWidth="1"/>
    <col min="12323" max="12323" width="7" style="24" customWidth="1"/>
    <col min="12324" max="12325" width="5.6640625" style="24" customWidth="1"/>
    <col min="12326" max="12326" width="18" style="24" customWidth="1"/>
    <col min="12327" max="12544" width="9" style="24"/>
    <col min="12545" max="12545" width="5.109375" style="24" customWidth="1"/>
    <col min="12546" max="12546" width="10.21875" style="24" customWidth="1"/>
    <col min="12547" max="12547" width="10.33203125" style="24" customWidth="1"/>
    <col min="12548" max="12548" width="21.88671875" style="24" customWidth="1"/>
    <col min="12549" max="12549" width="8" style="24" customWidth="1"/>
    <col min="12550" max="12550" width="13.6640625" style="24" customWidth="1"/>
    <col min="12551" max="12551" width="13.77734375" style="24" customWidth="1"/>
    <col min="12552" max="12552" width="14" style="24" customWidth="1"/>
    <col min="12553" max="12553" width="14.109375" style="24" customWidth="1"/>
    <col min="12554" max="12554" width="11.88671875" style="24" customWidth="1"/>
    <col min="12555" max="12555" width="10.77734375" style="24" customWidth="1"/>
    <col min="12556" max="12556" width="11.33203125" style="24" customWidth="1"/>
    <col min="12557" max="12557" width="5.33203125" style="24" customWidth="1"/>
    <col min="12558" max="12558" width="8" style="24" customWidth="1"/>
    <col min="12559" max="12559" width="5.33203125" style="24" customWidth="1"/>
    <col min="12560" max="12560" width="9.109375" style="24" customWidth="1"/>
    <col min="12561" max="12561" width="7.77734375" style="24" customWidth="1"/>
    <col min="12562" max="12562" width="10.6640625" style="24" customWidth="1"/>
    <col min="12563" max="12563" width="11.33203125" style="24" customWidth="1"/>
    <col min="12564" max="12564" width="11.21875" style="24" customWidth="1"/>
    <col min="12565" max="12565" width="9.6640625" style="24" customWidth="1"/>
    <col min="12566" max="12566" width="9.44140625" style="24" customWidth="1"/>
    <col min="12567" max="12567" width="8.33203125" style="24" customWidth="1"/>
    <col min="12568" max="12568" width="13.77734375" style="24" customWidth="1"/>
    <col min="12569" max="12569" width="7.109375" style="24" customWidth="1"/>
    <col min="12570" max="12570" width="7.88671875" style="24" customWidth="1"/>
    <col min="12571" max="12571" width="8.109375" style="24" customWidth="1"/>
    <col min="12572" max="12572" width="7.77734375" style="24" customWidth="1"/>
    <col min="12573" max="12573" width="7.33203125" style="24" customWidth="1"/>
    <col min="12574" max="12574" width="8" style="24" customWidth="1"/>
    <col min="12575" max="12575" width="9.88671875" style="24" customWidth="1"/>
    <col min="12576" max="12576" width="7.6640625" style="24" customWidth="1"/>
    <col min="12577" max="12577" width="7" style="24" customWidth="1"/>
    <col min="12578" max="12578" width="7.77734375" style="24" customWidth="1"/>
    <col min="12579" max="12579" width="7" style="24" customWidth="1"/>
    <col min="12580" max="12581" width="5.6640625" style="24" customWidth="1"/>
    <col min="12582" max="12582" width="18" style="24" customWidth="1"/>
    <col min="12583" max="12800" width="9" style="24"/>
    <col min="12801" max="12801" width="5.109375" style="24" customWidth="1"/>
    <col min="12802" max="12802" width="10.21875" style="24" customWidth="1"/>
    <col min="12803" max="12803" width="10.33203125" style="24" customWidth="1"/>
    <col min="12804" max="12804" width="21.88671875" style="24" customWidth="1"/>
    <col min="12805" max="12805" width="8" style="24" customWidth="1"/>
    <col min="12806" max="12806" width="13.6640625" style="24" customWidth="1"/>
    <col min="12807" max="12807" width="13.77734375" style="24" customWidth="1"/>
    <col min="12808" max="12808" width="14" style="24" customWidth="1"/>
    <col min="12809" max="12809" width="14.109375" style="24" customWidth="1"/>
    <col min="12810" max="12810" width="11.88671875" style="24" customWidth="1"/>
    <col min="12811" max="12811" width="10.77734375" style="24" customWidth="1"/>
    <col min="12812" max="12812" width="11.33203125" style="24" customWidth="1"/>
    <col min="12813" max="12813" width="5.33203125" style="24" customWidth="1"/>
    <col min="12814" max="12814" width="8" style="24" customWidth="1"/>
    <col min="12815" max="12815" width="5.33203125" style="24" customWidth="1"/>
    <col min="12816" max="12816" width="9.109375" style="24" customWidth="1"/>
    <col min="12817" max="12817" width="7.77734375" style="24" customWidth="1"/>
    <col min="12818" max="12818" width="10.6640625" style="24" customWidth="1"/>
    <col min="12819" max="12819" width="11.33203125" style="24" customWidth="1"/>
    <col min="12820" max="12820" width="11.21875" style="24" customWidth="1"/>
    <col min="12821" max="12821" width="9.6640625" style="24" customWidth="1"/>
    <col min="12822" max="12822" width="9.44140625" style="24" customWidth="1"/>
    <col min="12823" max="12823" width="8.33203125" style="24" customWidth="1"/>
    <col min="12824" max="12824" width="13.77734375" style="24" customWidth="1"/>
    <col min="12825" max="12825" width="7.109375" style="24" customWidth="1"/>
    <col min="12826" max="12826" width="7.88671875" style="24" customWidth="1"/>
    <col min="12827" max="12827" width="8.109375" style="24" customWidth="1"/>
    <col min="12828" max="12828" width="7.77734375" style="24" customWidth="1"/>
    <col min="12829" max="12829" width="7.33203125" style="24" customWidth="1"/>
    <col min="12830" max="12830" width="8" style="24" customWidth="1"/>
    <col min="12831" max="12831" width="9.88671875" style="24" customWidth="1"/>
    <col min="12832" max="12832" width="7.6640625" style="24" customWidth="1"/>
    <col min="12833" max="12833" width="7" style="24" customWidth="1"/>
    <col min="12834" max="12834" width="7.77734375" style="24" customWidth="1"/>
    <col min="12835" max="12835" width="7" style="24" customWidth="1"/>
    <col min="12836" max="12837" width="5.6640625" style="24" customWidth="1"/>
    <col min="12838" max="12838" width="18" style="24" customWidth="1"/>
    <col min="12839" max="13056" width="9" style="24"/>
    <col min="13057" max="13057" width="5.109375" style="24" customWidth="1"/>
    <col min="13058" max="13058" width="10.21875" style="24" customWidth="1"/>
    <col min="13059" max="13059" width="10.33203125" style="24" customWidth="1"/>
    <col min="13060" max="13060" width="21.88671875" style="24" customWidth="1"/>
    <col min="13061" max="13061" width="8" style="24" customWidth="1"/>
    <col min="13062" max="13062" width="13.6640625" style="24" customWidth="1"/>
    <col min="13063" max="13063" width="13.77734375" style="24" customWidth="1"/>
    <col min="13064" max="13064" width="14" style="24" customWidth="1"/>
    <col min="13065" max="13065" width="14.109375" style="24" customWidth="1"/>
    <col min="13066" max="13066" width="11.88671875" style="24" customWidth="1"/>
    <col min="13067" max="13067" width="10.77734375" style="24" customWidth="1"/>
    <col min="13068" max="13068" width="11.33203125" style="24" customWidth="1"/>
    <col min="13069" max="13069" width="5.33203125" style="24" customWidth="1"/>
    <col min="13070" max="13070" width="8" style="24" customWidth="1"/>
    <col min="13071" max="13071" width="5.33203125" style="24" customWidth="1"/>
    <col min="13072" max="13072" width="9.109375" style="24" customWidth="1"/>
    <col min="13073" max="13073" width="7.77734375" style="24" customWidth="1"/>
    <col min="13074" max="13074" width="10.6640625" style="24" customWidth="1"/>
    <col min="13075" max="13075" width="11.33203125" style="24" customWidth="1"/>
    <col min="13076" max="13076" width="11.21875" style="24" customWidth="1"/>
    <col min="13077" max="13077" width="9.6640625" style="24" customWidth="1"/>
    <col min="13078" max="13078" width="9.44140625" style="24" customWidth="1"/>
    <col min="13079" max="13079" width="8.33203125" style="24" customWidth="1"/>
    <col min="13080" max="13080" width="13.77734375" style="24" customWidth="1"/>
    <col min="13081" max="13081" width="7.109375" style="24" customWidth="1"/>
    <col min="13082" max="13082" width="7.88671875" style="24" customWidth="1"/>
    <col min="13083" max="13083" width="8.109375" style="24" customWidth="1"/>
    <col min="13084" max="13084" width="7.77734375" style="24" customWidth="1"/>
    <col min="13085" max="13085" width="7.33203125" style="24" customWidth="1"/>
    <col min="13086" max="13086" width="8" style="24" customWidth="1"/>
    <col min="13087" max="13087" width="9.88671875" style="24" customWidth="1"/>
    <col min="13088" max="13088" width="7.6640625" style="24" customWidth="1"/>
    <col min="13089" max="13089" width="7" style="24" customWidth="1"/>
    <col min="13090" max="13090" width="7.77734375" style="24" customWidth="1"/>
    <col min="13091" max="13091" width="7" style="24" customWidth="1"/>
    <col min="13092" max="13093" width="5.6640625" style="24" customWidth="1"/>
    <col min="13094" max="13094" width="18" style="24" customWidth="1"/>
    <col min="13095" max="13312" width="9" style="24"/>
    <col min="13313" max="13313" width="5.109375" style="24" customWidth="1"/>
    <col min="13314" max="13314" width="10.21875" style="24" customWidth="1"/>
    <col min="13315" max="13315" width="10.33203125" style="24" customWidth="1"/>
    <col min="13316" max="13316" width="21.88671875" style="24" customWidth="1"/>
    <col min="13317" max="13317" width="8" style="24" customWidth="1"/>
    <col min="13318" max="13318" width="13.6640625" style="24" customWidth="1"/>
    <col min="13319" max="13319" width="13.77734375" style="24" customWidth="1"/>
    <col min="13320" max="13320" width="14" style="24" customWidth="1"/>
    <col min="13321" max="13321" width="14.109375" style="24" customWidth="1"/>
    <col min="13322" max="13322" width="11.88671875" style="24" customWidth="1"/>
    <col min="13323" max="13323" width="10.77734375" style="24" customWidth="1"/>
    <col min="13324" max="13324" width="11.33203125" style="24" customWidth="1"/>
    <col min="13325" max="13325" width="5.33203125" style="24" customWidth="1"/>
    <col min="13326" max="13326" width="8" style="24" customWidth="1"/>
    <col min="13327" max="13327" width="5.33203125" style="24" customWidth="1"/>
    <col min="13328" max="13328" width="9.109375" style="24" customWidth="1"/>
    <col min="13329" max="13329" width="7.77734375" style="24" customWidth="1"/>
    <col min="13330" max="13330" width="10.6640625" style="24" customWidth="1"/>
    <col min="13331" max="13331" width="11.33203125" style="24" customWidth="1"/>
    <col min="13332" max="13332" width="11.21875" style="24" customWidth="1"/>
    <col min="13333" max="13333" width="9.6640625" style="24" customWidth="1"/>
    <col min="13334" max="13334" width="9.44140625" style="24" customWidth="1"/>
    <col min="13335" max="13335" width="8.33203125" style="24" customWidth="1"/>
    <col min="13336" max="13336" width="13.77734375" style="24" customWidth="1"/>
    <col min="13337" max="13337" width="7.109375" style="24" customWidth="1"/>
    <col min="13338" max="13338" width="7.88671875" style="24" customWidth="1"/>
    <col min="13339" max="13339" width="8.109375" style="24" customWidth="1"/>
    <col min="13340" max="13340" width="7.77734375" style="24" customWidth="1"/>
    <col min="13341" max="13341" width="7.33203125" style="24" customWidth="1"/>
    <col min="13342" max="13342" width="8" style="24" customWidth="1"/>
    <col min="13343" max="13343" width="9.88671875" style="24" customWidth="1"/>
    <col min="13344" max="13344" width="7.6640625" style="24" customWidth="1"/>
    <col min="13345" max="13345" width="7" style="24" customWidth="1"/>
    <col min="13346" max="13346" width="7.77734375" style="24" customWidth="1"/>
    <col min="13347" max="13347" width="7" style="24" customWidth="1"/>
    <col min="13348" max="13349" width="5.6640625" style="24" customWidth="1"/>
    <col min="13350" max="13350" width="18" style="24" customWidth="1"/>
    <col min="13351" max="13568" width="9" style="24"/>
    <col min="13569" max="13569" width="5.109375" style="24" customWidth="1"/>
    <col min="13570" max="13570" width="10.21875" style="24" customWidth="1"/>
    <col min="13571" max="13571" width="10.33203125" style="24" customWidth="1"/>
    <col min="13572" max="13572" width="21.88671875" style="24" customWidth="1"/>
    <col min="13573" max="13573" width="8" style="24" customWidth="1"/>
    <col min="13574" max="13574" width="13.6640625" style="24" customWidth="1"/>
    <col min="13575" max="13575" width="13.77734375" style="24" customWidth="1"/>
    <col min="13576" max="13576" width="14" style="24" customWidth="1"/>
    <col min="13577" max="13577" width="14.109375" style="24" customWidth="1"/>
    <col min="13578" max="13578" width="11.88671875" style="24" customWidth="1"/>
    <col min="13579" max="13579" width="10.77734375" style="24" customWidth="1"/>
    <col min="13580" max="13580" width="11.33203125" style="24" customWidth="1"/>
    <col min="13581" max="13581" width="5.33203125" style="24" customWidth="1"/>
    <col min="13582" max="13582" width="8" style="24" customWidth="1"/>
    <col min="13583" max="13583" width="5.33203125" style="24" customWidth="1"/>
    <col min="13584" max="13584" width="9.109375" style="24" customWidth="1"/>
    <col min="13585" max="13585" width="7.77734375" style="24" customWidth="1"/>
    <col min="13586" max="13586" width="10.6640625" style="24" customWidth="1"/>
    <col min="13587" max="13587" width="11.33203125" style="24" customWidth="1"/>
    <col min="13588" max="13588" width="11.21875" style="24" customWidth="1"/>
    <col min="13589" max="13589" width="9.6640625" style="24" customWidth="1"/>
    <col min="13590" max="13590" width="9.44140625" style="24" customWidth="1"/>
    <col min="13591" max="13591" width="8.33203125" style="24" customWidth="1"/>
    <col min="13592" max="13592" width="13.77734375" style="24" customWidth="1"/>
    <col min="13593" max="13593" width="7.109375" style="24" customWidth="1"/>
    <col min="13594" max="13594" width="7.88671875" style="24" customWidth="1"/>
    <col min="13595" max="13595" width="8.109375" style="24" customWidth="1"/>
    <col min="13596" max="13596" width="7.77734375" style="24" customWidth="1"/>
    <col min="13597" max="13597" width="7.33203125" style="24" customWidth="1"/>
    <col min="13598" max="13598" width="8" style="24" customWidth="1"/>
    <col min="13599" max="13599" width="9.88671875" style="24" customWidth="1"/>
    <col min="13600" max="13600" width="7.6640625" style="24" customWidth="1"/>
    <col min="13601" max="13601" width="7" style="24" customWidth="1"/>
    <col min="13602" max="13602" width="7.77734375" style="24" customWidth="1"/>
    <col min="13603" max="13603" width="7" style="24" customWidth="1"/>
    <col min="13604" max="13605" width="5.6640625" style="24" customWidth="1"/>
    <col min="13606" max="13606" width="18" style="24" customWidth="1"/>
    <col min="13607" max="13824" width="9" style="24"/>
    <col min="13825" max="13825" width="5.109375" style="24" customWidth="1"/>
    <col min="13826" max="13826" width="10.21875" style="24" customWidth="1"/>
    <col min="13827" max="13827" width="10.33203125" style="24" customWidth="1"/>
    <col min="13828" max="13828" width="21.88671875" style="24" customWidth="1"/>
    <col min="13829" max="13829" width="8" style="24" customWidth="1"/>
    <col min="13830" max="13830" width="13.6640625" style="24" customWidth="1"/>
    <col min="13831" max="13831" width="13.77734375" style="24" customWidth="1"/>
    <col min="13832" max="13832" width="14" style="24" customWidth="1"/>
    <col min="13833" max="13833" width="14.109375" style="24" customWidth="1"/>
    <col min="13834" max="13834" width="11.88671875" style="24" customWidth="1"/>
    <col min="13835" max="13835" width="10.77734375" style="24" customWidth="1"/>
    <col min="13836" max="13836" width="11.33203125" style="24" customWidth="1"/>
    <col min="13837" max="13837" width="5.33203125" style="24" customWidth="1"/>
    <col min="13838" max="13838" width="8" style="24" customWidth="1"/>
    <col min="13839" max="13839" width="5.33203125" style="24" customWidth="1"/>
    <col min="13840" max="13840" width="9.109375" style="24" customWidth="1"/>
    <col min="13841" max="13841" width="7.77734375" style="24" customWidth="1"/>
    <col min="13842" max="13842" width="10.6640625" style="24" customWidth="1"/>
    <col min="13843" max="13843" width="11.33203125" style="24" customWidth="1"/>
    <col min="13844" max="13844" width="11.21875" style="24" customWidth="1"/>
    <col min="13845" max="13845" width="9.6640625" style="24" customWidth="1"/>
    <col min="13846" max="13846" width="9.44140625" style="24" customWidth="1"/>
    <col min="13847" max="13847" width="8.33203125" style="24" customWidth="1"/>
    <col min="13848" max="13848" width="13.77734375" style="24" customWidth="1"/>
    <col min="13849" max="13849" width="7.109375" style="24" customWidth="1"/>
    <col min="13850" max="13850" width="7.88671875" style="24" customWidth="1"/>
    <col min="13851" max="13851" width="8.109375" style="24" customWidth="1"/>
    <col min="13852" max="13852" width="7.77734375" style="24" customWidth="1"/>
    <col min="13853" max="13853" width="7.33203125" style="24" customWidth="1"/>
    <col min="13854" max="13854" width="8" style="24" customWidth="1"/>
    <col min="13855" max="13855" width="9.88671875" style="24" customWidth="1"/>
    <col min="13856" max="13856" width="7.6640625" style="24" customWidth="1"/>
    <col min="13857" max="13857" width="7" style="24" customWidth="1"/>
    <col min="13858" max="13858" width="7.77734375" style="24" customWidth="1"/>
    <col min="13859" max="13859" width="7" style="24" customWidth="1"/>
    <col min="13860" max="13861" width="5.6640625" style="24" customWidth="1"/>
    <col min="13862" max="13862" width="18" style="24" customWidth="1"/>
    <col min="13863" max="14080" width="9" style="24"/>
    <col min="14081" max="14081" width="5.109375" style="24" customWidth="1"/>
    <col min="14082" max="14082" width="10.21875" style="24" customWidth="1"/>
    <col min="14083" max="14083" width="10.33203125" style="24" customWidth="1"/>
    <col min="14084" max="14084" width="21.88671875" style="24" customWidth="1"/>
    <col min="14085" max="14085" width="8" style="24" customWidth="1"/>
    <col min="14086" max="14086" width="13.6640625" style="24" customWidth="1"/>
    <col min="14087" max="14087" width="13.77734375" style="24" customWidth="1"/>
    <col min="14088" max="14088" width="14" style="24" customWidth="1"/>
    <col min="14089" max="14089" width="14.109375" style="24" customWidth="1"/>
    <col min="14090" max="14090" width="11.88671875" style="24" customWidth="1"/>
    <col min="14091" max="14091" width="10.77734375" style="24" customWidth="1"/>
    <col min="14092" max="14092" width="11.33203125" style="24" customWidth="1"/>
    <col min="14093" max="14093" width="5.33203125" style="24" customWidth="1"/>
    <col min="14094" max="14094" width="8" style="24" customWidth="1"/>
    <col min="14095" max="14095" width="5.33203125" style="24" customWidth="1"/>
    <col min="14096" max="14096" width="9.109375" style="24" customWidth="1"/>
    <col min="14097" max="14097" width="7.77734375" style="24" customWidth="1"/>
    <col min="14098" max="14098" width="10.6640625" style="24" customWidth="1"/>
    <col min="14099" max="14099" width="11.33203125" style="24" customWidth="1"/>
    <col min="14100" max="14100" width="11.21875" style="24" customWidth="1"/>
    <col min="14101" max="14101" width="9.6640625" style="24" customWidth="1"/>
    <col min="14102" max="14102" width="9.44140625" style="24" customWidth="1"/>
    <col min="14103" max="14103" width="8.33203125" style="24" customWidth="1"/>
    <col min="14104" max="14104" width="13.77734375" style="24" customWidth="1"/>
    <col min="14105" max="14105" width="7.109375" style="24" customWidth="1"/>
    <col min="14106" max="14106" width="7.88671875" style="24" customWidth="1"/>
    <col min="14107" max="14107" width="8.109375" style="24" customWidth="1"/>
    <col min="14108" max="14108" width="7.77734375" style="24" customWidth="1"/>
    <col min="14109" max="14109" width="7.33203125" style="24" customWidth="1"/>
    <col min="14110" max="14110" width="8" style="24" customWidth="1"/>
    <col min="14111" max="14111" width="9.88671875" style="24" customWidth="1"/>
    <col min="14112" max="14112" width="7.6640625" style="24" customWidth="1"/>
    <col min="14113" max="14113" width="7" style="24" customWidth="1"/>
    <col min="14114" max="14114" width="7.77734375" style="24" customWidth="1"/>
    <col min="14115" max="14115" width="7" style="24" customWidth="1"/>
    <col min="14116" max="14117" width="5.6640625" style="24" customWidth="1"/>
    <col min="14118" max="14118" width="18" style="24" customWidth="1"/>
    <col min="14119" max="14336" width="9" style="24"/>
    <col min="14337" max="14337" width="5.109375" style="24" customWidth="1"/>
    <col min="14338" max="14338" width="10.21875" style="24" customWidth="1"/>
    <col min="14339" max="14339" width="10.33203125" style="24" customWidth="1"/>
    <col min="14340" max="14340" width="21.88671875" style="24" customWidth="1"/>
    <col min="14341" max="14341" width="8" style="24" customWidth="1"/>
    <col min="14342" max="14342" width="13.6640625" style="24" customWidth="1"/>
    <col min="14343" max="14343" width="13.77734375" style="24" customWidth="1"/>
    <col min="14344" max="14344" width="14" style="24" customWidth="1"/>
    <col min="14345" max="14345" width="14.109375" style="24" customWidth="1"/>
    <col min="14346" max="14346" width="11.88671875" style="24" customWidth="1"/>
    <col min="14347" max="14347" width="10.77734375" style="24" customWidth="1"/>
    <col min="14348" max="14348" width="11.33203125" style="24" customWidth="1"/>
    <col min="14349" max="14349" width="5.33203125" style="24" customWidth="1"/>
    <col min="14350" max="14350" width="8" style="24" customWidth="1"/>
    <col min="14351" max="14351" width="5.33203125" style="24" customWidth="1"/>
    <col min="14352" max="14352" width="9.109375" style="24" customWidth="1"/>
    <col min="14353" max="14353" width="7.77734375" style="24" customWidth="1"/>
    <col min="14354" max="14354" width="10.6640625" style="24" customWidth="1"/>
    <col min="14355" max="14355" width="11.33203125" style="24" customWidth="1"/>
    <col min="14356" max="14356" width="11.21875" style="24" customWidth="1"/>
    <col min="14357" max="14357" width="9.6640625" style="24" customWidth="1"/>
    <col min="14358" max="14358" width="9.44140625" style="24" customWidth="1"/>
    <col min="14359" max="14359" width="8.33203125" style="24" customWidth="1"/>
    <col min="14360" max="14360" width="13.77734375" style="24" customWidth="1"/>
    <col min="14361" max="14361" width="7.109375" style="24" customWidth="1"/>
    <col min="14362" max="14362" width="7.88671875" style="24" customWidth="1"/>
    <col min="14363" max="14363" width="8.109375" style="24" customWidth="1"/>
    <col min="14364" max="14364" width="7.77734375" style="24" customWidth="1"/>
    <col min="14365" max="14365" width="7.33203125" style="24" customWidth="1"/>
    <col min="14366" max="14366" width="8" style="24" customWidth="1"/>
    <col min="14367" max="14367" width="9.88671875" style="24" customWidth="1"/>
    <col min="14368" max="14368" width="7.6640625" style="24" customWidth="1"/>
    <col min="14369" max="14369" width="7" style="24" customWidth="1"/>
    <col min="14370" max="14370" width="7.77734375" style="24" customWidth="1"/>
    <col min="14371" max="14371" width="7" style="24" customWidth="1"/>
    <col min="14372" max="14373" width="5.6640625" style="24" customWidth="1"/>
    <col min="14374" max="14374" width="18" style="24" customWidth="1"/>
    <col min="14375" max="14592" width="9" style="24"/>
    <col min="14593" max="14593" width="5.109375" style="24" customWidth="1"/>
    <col min="14594" max="14594" width="10.21875" style="24" customWidth="1"/>
    <col min="14595" max="14595" width="10.33203125" style="24" customWidth="1"/>
    <col min="14596" max="14596" width="21.88671875" style="24" customWidth="1"/>
    <col min="14597" max="14597" width="8" style="24" customWidth="1"/>
    <col min="14598" max="14598" width="13.6640625" style="24" customWidth="1"/>
    <col min="14599" max="14599" width="13.77734375" style="24" customWidth="1"/>
    <col min="14600" max="14600" width="14" style="24" customWidth="1"/>
    <col min="14601" max="14601" width="14.109375" style="24" customWidth="1"/>
    <col min="14602" max="14602" width="11.88671875" style="24" customWidth="1"/>
    <col min="14603" max="14603" width="10.77734375" style="24" customWidth="1"/>
    <col min="14604" max="14604" width="11.33203125" style="24" customWidth="1"/>
    <col min="14605" max="14605" width="5.33203125" style="24" customWidth="1"/>
    <col min="14606" max="14606" width="8" style="24" customWidth="1"/>
    <col min="14607" max="14607" width="5.33203125" style="24" customWidth="1"/>
    <col min="14608" max="14608" width="9.109375" style="24" customWidth="1"/>
    <col min="14609" max="14609" width="7.77734375" style="24" customWidth="1"/>
    <col min="14610" max="14610" width="10.6640625" style="24" customWidth="1"/>
    <col min="14611" max="14611" width="11.33203125" style="24" customWidth="1"/>
    <col min="14612" max="14612" width="11.21875" style="24" customWidth="1"/>
    <col min="14613" max="14613" width="9.6640625" style="24" customWidth="1"/>
    <col min="14614" max="14614" width="9.44140625" style="24" customWidth="1"/>
    <col min="14615" max="14615" width="8.33203125" style="24" customWidth="1"/>
    <col min="14616" max="14616" width="13.77734375" style="24" customWidth="1"/>
    <col min="14617" max="14617" width="7.109375" style="24" customWidth="1"/>
    <col min="14618" max="14618" width="7.88671875" style="24" customWidth="1"/>
    <col min="14619" max="14619" width="8.109375" style="24" customWidth="1"/>
    <col min="14620" max="14620" width="7.77734375" style="24" customWidth="1"/>
    <col min="14621" max="14621" width="7.33203125" style="24" customWidth="1"/>
    <col min="14622" max="14622" width="8" style="24" customWidth="1"/>
    <col min="14623" max="14623" width="9.88671875" style="24" customWidth="1"/>
    <col min="14624" max="14624" width="7.6640625" style="24" customWidth="1"/>
    <col min="14625" max="14625" width="7" style="24" customWidth="1"/>
    <col min="14626" max="14626" width="7.77734375" style="24" customWidth="1"/>
    <col min="14627" max="14627" width="7" style="24" customWidth="1"/>
    <col min="14628" max="14629" width="5.6640625" style="24" customWidth="1"/>
    <col min="14630" max="14630" width="18" style="24" customWidth="1"/>
    <col min="14631" max="14848" width="9" style="24"/>
    <col min="14849" max="14849" width="5.109375" style="24" customWidth="1"/>
    <col min="14850" max="14850" width="10.21875" style="24" customWidth="1"/>
    <col min="14851" max="14851" width="10.33203125" style="24" customWidth="1"/>
    <col min="14852" max="14852" width="21.88671875" style="24" customWidth="1"/>
    <col min="14853" max="14853" width="8" style="24" customWidth="1"/>
    <col min="14854" max="14854" width="13.6640625" style="24" customWidth="1"/>
    <col min="14855" max="14855" width="13.77734375" style="24" customWidth="1"/>
    <col min="14856" max="14856" width="14" style="24" customWidth="1"/>
    <col min="14857" max="14857" width="14.109375" style="24" customWidth="1"/>
    <col min="14858" max="14858" width="11.88671875" style="24" customWidth="1"/>
    <col min="14859" max="14859" width="10.77734375" style="24" customWidth="1"/>
    <col min="14860" max="14860" width="11.33203125" style="24" customWidth="1"/>
    <col min="14861" max="14861" width="5.33203125" style="24" customWidth="1"/>
    <col min="14862" max="14862" width="8" style="24" customWidth="1"/>
    <col min="14863" max="14863" width="5.33203125" style="24" customWidth="1"/>
    <col min="14864" max="14864" width="9.109375" style="24" customWidth="1"/>
    <col min="14865" max="14865" width="7.77734375" style="24" customWidth="1"/>
    <col min="14866" max="14866" width="10.6640625" style="24" customWidth="1"/>
    <col min="14867" max="14867" width="11.33203125" style="24" customWidth="1"/>
    <col min="14868" max="14868" width="11.21875" style="24" customWidth="1"/>
    <col min="14869" max="14869" width="9.6640625" style="24" customWidth="1"/>
    <col min="14870" max="14870" width="9.44140625" style="24" customWidth="1"/>
    <col min="14871" max="14871" width="8.33203125" style="24" customWidth="1"/>
    <col min="14872" max="14872" width="13.77734375" style="24" customWidth="1"/>
    <col min="14873" max="14873" width="7.109375" style="24" customWidth="1"/>
    <col min="14874" max="14874" width="7.88671875" style="24" customWidth="1"/>
    <col min="14875" max="14875" width="8.109375" style="24" customWidth="1"/>
    <col min="14876" max="14876" width="7.77734375" style="24" customWidth="1"/>
    <col min="14877" max="14877" width="7.33203125" style="24" customWidth="1"/>
    <col min="14878" max="14878" width="8" style="24" customWidth="1"/>
    <col min="14879" max="14879" width="9.88671875" style="24" customWidth="1"/>
    <col min="14880" max="14880" width="7.6640625" style="24" customWidth="1"/>
    <col min="14881" max="14881" width="7" style="24" customWidth="1"/>
    <col min="14882" max="14882" width="7.77734375" style="24" customWidth="1"/>
    <col min="14883" max="14883" width="7" style="24" customWidth="1"/>
    <col min="14884" max="14885" width="5.6640625" style="24" customWidth="1"/>
    <col min="14886" max="14886" width="18" style="24" customWidth="1"/>
    <col min="14887" max="15104" width="9" style="24"/>
    <col min="15105" max="15105" width="5.109375" style="24" customWidth="1"/>
    <col min="15106" max="15106" width="10.21875" style="24" customWidth="1"/>
    <col min="15107" max="15107" width="10.33203125" style="24" customWidth="1"/>
    <col min="15108" max="15108" width="21.88671875" style="24" customWidth="1"/>
    <col min="15109" max="15109" width="8" style="24" customWidth="1"/>
    <col min="15110" max="15110" width="13.6640625" style="24" customWidth="1"/>
    <col min="15111" max="15111" width="13.77734375" style="24" customWidth="1"/>
    <col min="15112" max="15112" width="14" style="24" customWidth="1"/>
    <col min="15113" max="15113" width="14.109375" style="24" customWidth="1"/>
    <col min="15114" max="15114" width="11.88671875" style="24" customWidth="1"/>
    <col min="15115" max="15115" width="10.77734375" style="24" customWidth="1"/>
    <col min="15116" max="15116" width="11.33203125" style="24" customWidth="1"/>
    <col min="15117" max="15117" width="5.33203125" style="24" customWidth="1"/>
    <col min="15118" max="15118" width="8" style="24" customWidth="1"/>
    <col min="15119" max="15119" width="5.33203125" style="24" customWidth="1"/>
    <col min="15120" max="15120" width="9.109375" style="24" customWidth="1"/>
    <col min="15121" max="15121" width="7.77734375" style="24" customWidth="1"/>
    <col min="15122" max="15122" width="10.6640625" style="24" customWidth="1"/>
    <col min="15123" max="15123" width="11.33203125" style="24" customWidth="1"/>
    <col min="15124" max="15124" width="11.21875" style="24" customWidth="1"/>
    <col min="15125" max="15125" width="9.6640625" style="24" customWidth="1"/>
    <col min="15126" max="15126" width="9.44140625" style="24" customWidth="1"/>
    <col min="15127" max="15127" width="8.33203125" style="24" customWidth="1"/>
    <col min="15128" max="15128" width="13.77734375" style="24" customWidth="1"/>
    <col min="15129" max="15129" width="7.109375" style="24" customWidth="1"/>
    <col min="15130" max="15130" width="7.88671875" style="24" customWidth="1"/>
    <col min="15131" max="15131" width="8.109375" style="24" customWidth="1"/>
    <col min="15132" max="15132" width="7.77734375" style="24" customWidth="1"/>
    <col min="15133" max="15133" width="7.33203125" style="24" customWidth="1"/>
    <col min="15134" max="15134" width="8" style="24" customWidth="1"/>
    <col min="15135" max="15135" width="9.88671875" style="24" customWidth="1"/>
    <col min="15136" max="15136" width="7.6640625" style="24" customWidth="1"/>
    <col min="15137" max="15137" width="7" style="24" customWidth="1"/>
    <col min="15138" max="15138" width="7.77734375" style="24" customWidth="1"/>
    <col min="15139" max="15139" width="7" style="24" customWidth="1"/>
    <col min="15140" max="15141" width="5.6640625" style="24" customWidth="1"/>
    <col min="15142" max="15142" width="18" style="24" customWidth="1"/>
    <col min="15143" max="15360" width="9" style="24"/>
    <col min="15361" max="15361" width="5.109375" style="24" customWidth="1"/>
    <col min="15362" max="15362" width="10.21875" style="24" customWidth="1"/>
    <col min="15363" max="15363" width="10.33203125" style="24" customWidth="1"/>
    <col min="15364" max="15364" width="21.88671875" style="24" customWidth="1"/>
    <col min="15365" max="15365" width="8" style="24" customWidth="1"/>
    <col min="15366" max="15366" width="13.6640625" style="24" customWidth="1"/>
    <col min="15367" max="15367" width="13.77734375" style="24" customWidth="1"/>
    <col min="15368" max="15368" width="14" style="24" customWidth="1"/>
    <col min="15369" max="15369" width="14.109375" style="24" customWidth="1"/>
    <col min="15370" max="15370" width="11.88671875" style="24" customWidth="1"/>
    <col min="15371" max="15371" width="10.77734375" style="24" customWidth="1"/>
    <col min="15372" max="15372" width="11.33203125" style="24" customWidth="1"/>
    <col min="15373" max="15373" width="5.33203125" style="24" customWidth="1"/>
    <col min="15374" max="15374" width="8" style="24" customWidth="1"/>
    <col min="15375" max="15375" width="5.33203125" style="24" customWidth="1"/>
    <col min="15376" max="15376" width="9.109375" style="24" customWidth="1"/>
    <col min="15377" max="15377" width="7.77734375" style="24" customWidth="1"/>
    <col min="15378" max="15378" width="10.6640625" style="24" customWidth="1"/>
    <col min="15379" max="15379" width="11.33203125" style="24" customWidth="1"/>
    <col min="15380" max="15380" width="11.21875" style="24" customWidth="1"/>
    <col min="15381" max="15381" width="9.6640625" style="24" customWidth="1"/>
    <col min="15382" max="15382" width="9.44140625" style="24" customWidth="1"/>
    <col min="15383" max="15383" width="8.33203125" style="24" customWidth="1"/>
    <col min="15384" max="15384" width="13.77734375" style="24" customWidth="1"/>
    <col min="15385" max="15385" width="7.109375" style="24" customWidth="1"/>
    <col min="15386" max="15386" width="7.88671875" style="24" customWidth="1"/>
    <col min="15387" max="15387" width="8.109375" style="24" customWidth="1"/>
    <col min="15388" max="15388" width="7.77734375" style="24" customWidth="1"/>
    <col min="15389" max="15389" width="7.33203125" style="24" customWidth="1"/>
    <col min="15390" max="15390" width="8" style="24" customWidth="1"/>
    <col min="15391" max="15391" width="9.88671875" style="24" customWidth="1"/>
    <col min="15392" max="15392" width="7.6640625" style="24" customWidth="1"/>
    <col min="15393" max="15393" width="7" style="24" customWidth="1"/>
    <col min="15394" max="15394" width="7.77734375" style="24" customWidth="1"/>
    <col min="15395" max="15395" width="7" style="24" customWidth="1"/>
    <col min="15396" max="15397" width="5.6640625" style="24" customWidth="1"/>
    <col min="15398" max="15398" width="18" style="24" customWidth="1"/>
    <col min="15399" max="15616" width="9" style="24"/>
    <col min="15617" max="15617" width="5.109375" style="24" customWidth="1"/>
    <col min="15618" max="15618" width="10.21875" style="24" customWidth="1"/>
    <col min="15619" max="15619" width="10.33203125" style="24" customWidth="1"/>
    <col min="15620" max="15620" width="21.88671875" style="24" customWidth="1"/>
    <col min="15621" max="15621" width="8" style="24" customWidth="1"/>
    <col min="15622" max="15622" width="13.6640625" style="24" customWidth="1"/>
    <col min="15623" max="15623" width="13.77734375" style="24" customWidth="1"/>
    <col min="15624" max="15624" width="14" style="24" customWidth="1"/>
    <col min="15625" max="15625" width="14.109375" style="24" customWidth="1"/>
    <col min="15626" max="15626" width="11.88671875" style="24" customWidth="1"/>
    <col min="15627" max="15627" width="10.77734375" style="24" customWidth="1"/>
    <col min="15628" max="15628" width="11.33203125" style="24" customWidth="1"/>
    <col min="15629" max="15629" width="5.33203125" style="24" customWidth="1"/>
    <col min="15630" max="15630" width="8" style="24" customWidth="1"/>
    <col min="15631" max="15631" width="5.33203125" style="24" customWidth="1"/>
    <col min="15632" max="15632" width="9.109375" style="24" customWidth="1"/>
    <col min="15633" max="15633" width="7.77734375" style="24" customWidth="1"/>
    <col min="15634" max="15634" width="10.6640625" style="24" customWidth="1"/>
    <col min="15635" max="15635" width="11.33203125" style="24" customWidth="1"/>
    <col min="15636" max="15636" width="11.21875" style="24" customWidth="1"/>
    <col min="15637" max="15637" width="9.6640625" style="24" customWidth="1"/>
    <col min="15638" max="15638" width="9.44140625" style="24" customWidth="1"/>
    <col min="15639" max="15639" width="8.33203125" style="24" customWidth="1"/>
    <col min="15640" max="15640" width="13.77734375" style="24" customWidth="1"/>
    <col min="15641" max="15641" width="7.109375" style="24" customWidth="1"/>
    <col min="15642" max="15642" width="7.88671875" style="24" customWidth="1"/>
    <col min="15643" max="15643" width="8.109375" style="24" customWidth="1"/>
    <col min="15644" max="15644" width="7.77734375" style="24" customWidth="1"/>
    <col min="15645" max="15645" width="7.33203125" style="24" customWidth="1"/>
    <col min="15646" max="15646" width="8" style="24" customWidth="1"/>
    <col min="15647" max="15647" width="9.88671875" style="24" customWidth="1"/>
    <col min="15648" max="15648" width="7.6640625" style="24" customWidth="1"/>
    <col min="15649" max="15649" width="7" style="24" customWidth="1"/>
    <col min="15650" max="15650" width="7.77734375" style="24" customWidth="1"/>
    <col min="15651" max="15651" width="7" style="24" customWidth="1"/>
    <col min="15652" max="15653" width="5.6640625" style="24" customWidth="1"/>
    <col min="15654" max="15654" width="18" style="24" customWidth="1"/>
    <col min="15655" max="15872" width="9" style="24"/>
    <col min="15873" max="15873" width="5.109375" style="24" customWidth="1"/>
    <col min="15874" max="15874" width="10.21875" style="24" customWidth="1"/>
    <col min="15875" max="15875" width="10.33203125" style="24" customWidth="1"/>
    <col min="15876" max="15876" width="21.88671875" style="24" customWidth="1"/>
    <col min="15877" max="15877" width="8" style="24" customWidth="1"/>
    <col min="15878" max="15878" width="13.6640625" style="24" customWidth="1"/>
    <col min="15879" max="15879" width="13.77734375" style="24" customWidth="1"/>
    <col min="15880" max="15880" width="14" style="24" customWidth="1"/>
    <col min="15881" max="15881" width="14.109375" style="24" customWidth="1"/>
    <col min="15882" max="15882" width="11.88671875" style="24" customWidth="1"/>
    <col min="15883" max="15883" width="10.77734375" style="24" customWidth="1"/>
    <col min="15884" max="15884" width="11.33203125" style="24" customWidth="1"/>
    <col min="15885" max="15885" width="5.33203125" style="24" customWidth="1"/>
    <col min="15886" max="15886" width="8" style="24" customWidth="1"/>
    <col min="15887" max="15887" width="5.33203125" style="24" customWidth="1"/>
    <col min="15888" max="15888" width="9.109375" style="24" customWidth="1"/>
    <col min="15889" max="15889" width="7.77734375" style="24" customWidth="1"/>
    <col min="15890" max="15890" width="10.6640625" style="24" customWidth="1"/>
    <col min="15891" max="15891" width="11.33203125" style="24" customWidth="1"/>
    <col min="15892" max="15892" width="11.21875" style="24" customWidth="1"/>
    <col min="15893" max="15893" width="9.6640625" style="24" customWidth="1"/>
    <col min="15894" max="15894" width="9.44140625" style="24" customWidth="1"/>
    <col min="15895" max="15895" width="8.33203125" style="24" customWidth="1"/>
    <col min="15896" max="15896" width="13.77734375" style="24" customWidth="1"/>
    <col min="15897" max="15897" width="7.109375" style="24" customWidth="1"/>
    <col min="15898" max="15898" width="7.88671875" style="24" customWidth="1"/>
    <col min="15899" max="15899" width="8.109375" style="24" customWidth="1"/>
    <col min="15900" max="15900" width="7.77734375" style="24" customWidth="1"/>
    <col min="15901" max="15901" width="7.33203125" style="24" customWidth="1"/>
    <col min="15902" max="15902" width="8" style="24" customWidth="1"/>
    <col min="15903" max="15903" width="9.88671875" style="24" customWidth="1"/>
    <col min="15904" max="15904" width="7.6640625" style="24" customWidth="1"/>
    <col min="15905" max="15905" width="7" style="24" customWidth="1"/>
    <col min="15906" max="15906" width="7.77734375" style="24" customWidth="1"/>
    <col min="15907" max="15907" width="7" style="24" customWidth="1"/>
    <col min="15908" max="15909" width="5.6640625" style="24" customWidth="1"/>
    <col min="15910" max="15910" width="18" style="24" customWidth="1"/>
    <col min="15911" max="16128" width="9" style="24"/>
    <col min="16129" max="16129" width="5.109375" style="24" customWidth="1"/>
    <col min="16130" max="16130" width="10.21875" style="24" customWidth="1"/>
    <col min="16131" max="16131" width="10.33203125" style="24" customWidth="1"/>
    <col min="16132" max="16132" width="21.88671875" style="24" customWidth="1"/>
    <col min="16133" max="16133" width="8" style="24" customWidth="1"/>
    <col min="16134" max="16134" width="13.6640625" style="24" customWidth="1"/>
    <col min="16135" max="16135" width="13.77734375" style="24" customWidth="1"/>
    <col min="16136" max="16136" width="14" style="24" customWidth="1"/>
    <col min="16137" max="16137" width="14.109375" style="24" customWidth="1"/>
    <col min="16138" max="16138" width="11.88671875" style="24" customWidth="1"/>
    <col min="16139" max="16139" width="10.77734375" style="24" customWidth="1"/>
    <col min="16140" max="16140" width="11.33203125" style="24" customWidth="1"/>
    <col min="16141" max="16141" width="5.33203125" style="24" customWidth="1"/>
    <col min="16142" max="16142" width="8" style="24" customWidth="1"/>
    <col min="16143" max="16143" width="5.33203125" style="24" customWidth="1"/>
    <col min="16144" max="16144" width="9.109375" style="24" customWidth="1"/>
    <col min="16145" max="16145" width="7.77734375" style="24" customWidth="1"/>
    <col min="16146" max="16146" width="10.6640625" style="24" customWidth="1"/>
    <col min="16147" max="16147" width="11.33203125" style="24" customWidth="1"/>
    <col min="16148" max="16148" width="11.21875" style="24" customWidth="1"/>
    <col min="16149" max="16149" width="9.6640625" style="24" customWidth="1"/>
    <col min="16150" max="16150" width="9.44140625" style="24" customWidth="1"/>
    <col min="16151" max="16151" width="8.33203125" style="24" customWidth="1"/>
    <col min="16152" max="16152" width="13.77734375" style="24" customWidth="1"/>
    <col min="16153" max="16153" width="7.109375" style="24" customWidth="1"/>
    <col min="16154" max="16154" width="7.88671875" style="24" customWidth="1"/>
    <col min="16155" max="16155" width="8.109375" style="24" customWidth="1"/>
    <col min="16156" max="16156" width="7.77734375" style="24" customWidth="1"/>
    <col min="16157" max="16157" width="7.33203125" style="24" customWidth="1"/>
    <col min="16158" max="16158" width="8" style="24" customWidth="1"/>
    <col min="16159" max="16159" width="9.88671875" style="24" customWidth="1"/>
    <col min="16160" max="16160" width="7.6640625" style="24" customWidth="1"/>
    <col min="16161" max="16161" width="7" style="24" customWidth="1"/>
    <col min="16162" max="16162" width="7.77734375" style="24" customWidth="1"/>
    <col min="16163" max="16163" width="7" style="24" customWidth="1"/>
    <col min="16164" max="16165" width="5.6640625" style="24" customWidth="1"/>
    <col min="16166" max="16166" width="18" style="24" customWidth="1"/>
    <col min="16167" max="16384" width="9" style="24"/>
  </cols>
  <sheetData>
    <row r="1" spans="1:38" s="23" customFormat="1" ht="29.1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</row>
    <row r="2" spans="1:38" ht="21" customHeight="1" x14ac:dyDescent="0.25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68" t="s">
        <v>6</v>
      </c>
      <c r="G2" s="68" t="s">
        <v>7</v>
      </c>
      <c r="H2" s="68"/>
      <c r="I2" s="68"/>
      <c r="J2" s="68"/>
      <c r="K2" s="68"/>
      <c r="L2" s="68"/>
      <c r="M2" s="68" t="s">
        <v>8</v>
      </c>
      <c r="N2" s="68"/>
      <c r="O2" s="68"/>
      <c r="P2" s="68"/>
      <c r="Q2" s="68"/>
      <c r="R2" s="68" t="s">
        <v>9</v>
      </c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 t="s">
        <v>10</v>
      </c>
    </row>
    <row r="3" spans="1:38" ht="31.5" customHeight="1" x14ac:dyDescent="0.25">
      <c r="A3" s="68"/>
      <c r="B3" s="68"/>
      <c r="C3" s="68"/>
      <c r="D3" s="68"/>
      <c r="E3" s="68"/>
      <c r="F3" s="68"/>
      <c r="G3" s="69" t="s">
        <v>11</v>
      </c>
      <c r="H3" s="68" t="s">
        <v>12</v>
      </c>
      <c r="I3" s="68" t="s">
        <v>13</v>
      </c>
      <c r="J3" s="68" t="s">
        <v>14</v>
      </c>
      <c r="K3" s="68" t="s">
        <v>15</v>
      </c>
      <c r="L3" s="68" t="s">
        <v>16</v>
      </c>
      <c r="M3" s="68" t="s">
        <v>17</v>
      </c>
      <c r="N3" s="68" t="s">
        <v>18</v>
      </c>
      <c r="O3" s="68" t="s">
        <v>19</v>
      </c>
      <c r="P3" s="68" t="s">
        <v>20</v>
      </c>
      <c r="Q3" s="68" t="s">
        <v>21</v>
      </c>
      <c r="R3" s="68" t="s">
        <v>22</v>
      </c>
      <c r="S3" s="68"/>
      <c r="T3" s="68"/>
      <c r="U3" s="68"/>
      <c r="V3" s="68"/>
      <c r="W3" s="68"/>
      <c r="X3" s="68"/>
      <c r="Y3" s="68"/>
      <c r="Z3" s="68" t="s">
        <v>23</v>
      </c>
      <c r="AA3" s="68"/>
      <c r="AB3" s="73" t="s">
        <v>24</v>
      </c>
      <c r="AC3" s="68" t="s">
        <v>25</v>
      </c>
      <c r="AD3" s="68" t="s">
        <v>26</v>
      </c>
      <c r="AE3" s="68" t="s">
        <v>20</v>
      </c>
      <c r="AF3" s="68"/>
      <c r="AG3" s="68"/>
      <c r="AH3" s="68"/>
      <c r="AI3" s="68"/>
      <c r="AJ3" s="68" t="s">
        <v>27</v>
      </c>
      <c r="AK3" s="73" t="s">
        <v>28</v>
      </c>
      <c r="AL3" s="68"/>
    </row>
    <row r="4" spans="1:38" ht="82.5" customHeight="1" x14ac:dyDescent="0.25">
      <c r="A4" s="68"/>
      <c r="B4" s="68"/>
      <c r="C4" s="68"/>
      <c r="D4" s="68"/>
      <c r="E4" s="68"/>
      <c r="F4" s="68"/>
      <c r="G4" s="69"/>
      <c r="H4" s="68"/>
      <c r="I4" s="68"/>
      <c r="J4" s="68"/>
      <c r="K4" s="68"/>
      <c r="L4" s="68"/>
      <c r="M4" s="68"/>
      <c r="N4" s="68"/>
      <c r="O4" s="68"/>
      <c r="P4" s="68"/>
      <c r="Q4" s="68"/>
      <c r="R4" s="29" t="s">
        <v>29</v>
      </c>
      <c r="S4" s="29" t="s">
        <v>30</v>
      </c>
      <c r="T4" s="49" t="s">
        <v>31</v>
      </c>
      <c r="U4" s="29" t="s">
        <v>32</v>
      </c>
      <c r="V4" s="29" t="s">
        <v>33</v>
      </c>
      <c r="W4" s="29" t="s">
        <v>34</v>
      </c>
      <c r="X4" s="29" t="s">
        <v>35</v>
      </c>
      <c r="Y4" s="29" t="s">
        <v>36</v>
      </c>
      <c r="Z4" s="29" t="s">
        <v>37</v>
      </c>
      <c r="AA4" s="29" t="s">
        <v>38</v>
      </c>
      <c r="AB4" s="74"/>
      <c r="AC4" s="68"/>
      <c r="AD4" s="68"/>
      <c r="AE4" s="53" t="s">
        <v>39</v>
      </c>
      <c r="AF4" s="53" t="s">
        <v>40</v>
      </c>
      <c r="AG4" s="53" t="s">
        <v>41</v>
      </c>
      <c r="AH4" s="53" t="s">
        <v>42</v>
      </c>
      <c r="AI4" s="57" t="s">
        <v>43</v>
      </c>
      <c r="AJ4" s="68"/>
      <c r="AK4" s="74"/>
      <c r="AL4" s="68"/>
    </row>
    <row r="5" spans="1:38" ht="17.100000000000001" customHeight="1" x14ac:dyDescent="0.25">
      <c r="A5" s="70" t="s">
        <v>44</v>
      </c>
      <c r="B5" s="70"/>
      <c r="C5" s="70"/>
      <c r="D5" s="70"/>
      <c r="E5" s="70"/>
      <c r="F5" s="31" t="s">
        <v>45</v>
      </c>
      <c r="G5" s="32">
        <f t="shared" ref="G5:AD5" si="0">G7+G31+G38+G47</f>
        <v>4754465.6999999993</v>
      </c>
      <c r="H5" s="33">
        <f t="shared" si="0"/>
        <v>2092258.27</v>
      </c>
      <c r="I5" s="33">
        <f t="shared" si="0"/>
        <v>2192306.59</v>
      </c>
      <c r="J5" s="33">
        <f t="shared" si="0"/>
        <v>390630.34</v>
      </c>
      <c r="K5" s="33">
        <f t="shared" si="0"/>
        <v>54564.959999999999</v>
      </c>
      <c r="L5" s="33">
        <f t="shared" si="0"/>
        <v>24705.54</v>
      </c>
      <c r="M5" s="33" t="s">
        <v>45</v>
      </c>
      <c r="N5" s="33" t="s">
        <v>45</v>
      </c>
      <c r="O5" s="33" t="s">
        <v>45</v>
      </c>
      <c r="P5" s="33" t="s">
        <v>45</v>
      </c>
      <c r="Q5" s="33" t="s">
        <v>45</v>
      </c>
      <c r="R5" s="33">
        <f t="shared" si="0"/>
        <v>37488</v>
      </c>
      <c r="S5" s="33">
        <f t="shared" si="0"/>
        <v>13389</v>
      </c>
      <c r="T5" s="50">
        <f>(SUM(T8:T29)+SUM(T32:T36)+SUM(T39:T45)+SUM(T48+T50))/37</f>
        <v>0.7157765948308199</v>
      </c>
      <c r="U5" s="33">
        <f t="shared" si="0"/>
        <v>1121</v>
      </c>
      <c r="V5" s="33">
        <f t="shared" si="0"/>
        <v>482</v>
      </c>
      <c r="W5" s="50">
        <f>(SUM(W8:W29)+SUM(W32:W36)+SUM(W39:W45)+SUM(W48+W50))/37</f>
        <v>0.87847307307307299</v>
      </c>
      <c r="X5" s="33">
        <f t="shared" si="0"/>
        <v>2179860.4699999997</v>
      </c>
      <c r="Y5" s="50">
        <f>X5/G5</f>
        <v>0.45848694838622983</v>
      </c>
      <c r="Z5" s="33">
        <f t="shared" si="0"/>
        <v>671</v>
      </c>
      <c r="AA5" s="33">
        <f t="shared" si="0"/>
        <v>376</v>
      </c>
      <c r="AB5" s="33">
        <f t="shared" si="0"/>
        <v>76</v>
      </c>
      <c r="AC5" s="33">
        <f t="shared" si="0"/>
        <v>148</v>
      </c>
      <c r="AD5" s="33">
        <f t="shared" si="0"/>
        <v>145</v>
      </c>
      <c r="AE5" s="33">
        <f>(SUM(AE8:AE29)+SUM(AE32:AE36)+SUM(AE39:AE45))/34</f>
        <v>12.201176470588235</v>
      </c>
      <c r="AF5" s="33">
        <f>(SUM(AF8:AF29)+SUM(AF32:AF36)+SUM(AF39:AF45))/34</f>
        <v>15.587205882352942</v>
      </c>
      <c r="AG5" s="33">
        <f>(SUM(AG8:AG29)+SUM(AG32:AG36)+SUM(AG39:AG45))/34</f>
        <v>28.595176470588228</v>
      </c>
      <c r="AH5" s="33">
        <f>(SUM(AH8:AH29)+SUM(AH32:AH36)+SUM(AH39:AH45))/34</f>
        <v>23.897352941176468</v>
      </c>
      <c r="AI5" s="33">
        <f>(SUM(AI8:AI29)+SUM(AI32:AI36)+SUM(AI39:AI45))/34</f>
        <v>80.280588235294118</v>
      </c>
      <c r="AJ5" s="30" t="s">
        <v>45</v>
      </c>
      <c r="AK5" s="30" t="s">
        <v>45</v>
      </c>
      <c r="AL5" s="30"/>
    </row>
    <row r="6" spans="1:38" ht="17.100000000000001" customHeight="1" x14ac:dyDescent="0.25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ht="32.25" customHeight="1" x14ac:dyDescent="0.25">
      <c r="A7" s="70" t="s">
        <v>47</v>
      </c>
      <c r="B7" s="70"/>
      <c r="C7" s="70"/>
      <c r="D7" s="70"/>
      <c r="E7" s="70"/>
      <c r="F7" s="33">
        <f>SUM(F8:F29)</f>
        <v>867211</v>
      </c>
      <c r="G7" s="32">
        <f t="shared" ref="G7:L7" si="1">SUM(G8:G29)</f>
        <v>2892620.06</v>
      </c>
      <c r="H7" s="33">
        <f t="shared" si="1"/>
        <v>1622617.25</v>
      </c>
      <c r="I7" s="33">
        <f t="shared" si="1"/>
        <v>865703.32000000018</v>
      </c>
      <c r="J7" s="33">
        <f t="shared" si="1"/>
        <v>364174.53</v>
      </c>
      <c r="K7" s="33">
        <f t="shared" si="1"/>
        <v>40124.959999999999</v>
      </c>
      <c r="L7" s="47">
        <f t="shared" si="1"/>
        <v>0</v>
      </c>
      <c r="M7" s="33" t="s">
        <v>45</v>
      </c>
      <c r="N7" s="33" t="s">
        <v>45</v>
      </c>
      <c r="O7" s="33" t="s">
        <v>45</v>
      </c>
      <c r="P7" s="33" t="s">
        <v>45</v>
      </c>
      <c r="Q7" s="33" t="s">
        <v>45</v>
      </c>
      <c r="R7" s="33">
        <f>SUM(R8:R29)</f>
        <v>34667</v>
      </c>
      <c r="S7" s="33">
        <f>SUM(S8:S29)</f>
        <v>12080</v>
      </c>
      <c r="T7" s="50">
        <f>SUM(T8:T29)/22</f>
        <v>0.65208462985643634</v>
      </c>
      <c r="U7" s="33">
        <f>SUM(U8:U29)</f>
        <v>74</v>
      </c>
      <c r="V7" s="33">
        <f>SUM(V8:V29)</f>
        <v>65</v>
      </c>
      <c r="W7" s="50">
        <f>SUM(W8:W29)/22</f>
        <v>0.97211363636363624</v>
      </c>
      <c r="X7" s="33">
        <f>SUM(X8:X29)</f>
        <v>1099727.6199999999</v>
      </c>
      <c r="Y7" s="50">
        <f>SUM(Y8:Y29)/22</f>
        <v>0.45047285041361512</v>
      </c>
      <c r="Z7" s="33">
        <f>SUM(Z8:Z29)</f>
        <v>370</v>
      </c>
      <c r="AA7" s="33">
        <f>SUM(AA8:AA29)</f>
        <v>191</v>
      </c>
      <c r="AB7" s="33">
        <f>SUM(AB8:AB29)</f>
        <v>49</v>
      </c>
      <c r="AC7" s="33">
        <f>SUM(AC8:AC29)</f>
        <v>87</v>
      </c>
      <c r="AD7" s="33">
        <f>SUM(AD8:AD29)</f>
        <v>86</v>
      </c>
      <c r="AE7" s="33">
        <f>SUM(AE8:AE29)/22</f>
        <v>11.906363636363636</v>
      </c>
      <c r="AF7" s="33">
        <f>SUM(AF8:AF29)/22</f>
        <v>15.964318181818181</v>
      </c>
      <c r="AG7" s="33">
        <f>SUM(AG8:AG29)/22</f>
        <v>28.020727272727264</v>
      </c>
      <c r="AH7" s="33">
        <f>SUM(AH8:AH29)/22</f>
        <v>24.782727272727268</v>
      </c>
      <c r="AI7" s="33">
        <f>SUM(AI8:AI29)/22</f>
        <v>80.674090909090907</v>
      </c>
      <c r="AJ7" s="30" t="s">
        <v>45</v>
      </c>
      <c r="AK7" s="30" t="s">
        <v>45</v>
      </c>
      <c r="AL7" s="46"/>
    </row>
    <row r="8" spans="1:38" ht="42.75" customHeight="1" x14ac:dyDescent="0.25">
      <c r="A8" s="30">
        <v>1</v>
      </c>
      <c r="B8" s="30" t="s">
        <v>48</v>
      </c>
      <c r="C8" s="35" t="s">
        <v>49</v>
      </c>
      <c r="D8" s="35" t="s">
        <v>50</v>
      </c>
      <c r="E8" s="30" t="s">
        <v>51</v>
      </c>
      <c r="F8" s="33">
        <v>91020</v>
      </c>
      <c r="G8" s="36">
        <v>545933.86</v>
      </c>
      <c r="H8" s="37">
        <v>423491</v>
      </c>
      <c r="I8" s="37">
        <v>91020</v>
      </c>
      <c r="J8" s="37">
        <v>31422.86</v>
      </c>
      <c r="K8" s="38">
        <v>0</v>
      </c>
      <c r="L8" s="38">
        <v>0</v>
      </c>
      <c r="M8" s="48" t="s">
        <v>52</v>
      </c>
      <c r="N8" s="31">
        <v>3</v>
      </c>
      <c r="O8" s="48" t="s">
        <v>52</v>
      </c>
      <c r="P8" s="33">
        <v>97</v>
      </c>
      <c r="Q8" s="33" t="s">
        <v>53</v>
      </c>
      <c r="R8" s="48">
        <v>1</v>
      </c>
      <c r="S8" s="48">
        <v>1</v>
      </c>
      <c r="T8" s="51">
        <v>1</v>
      </c>
      <c r="U8" s="48">
        <v>1</v>
      </c>
      <c r="V8" s="48">
        <v>1</v>
      </c>
      <c r="W8" s="51">
        <v>1</v>
      </c>
      <c r="X8" s="48">
        <v>244776.79</v>
      </c>
      <c r="Y8" s="52">
        <v>0.44836345193903199</v>
      </c>
      <c r="Z8" s="48">
        <v>16</v>
      </c>
      <c r="AA8" s="48">
        <v>7</v>
      </c>
      <c r="AB8" s="48">
        <v>4</v>
      </c>
      <c r="AC8" s="48">
        <v>6</v>
      </c>
      <c r="AD8" s="48">
        <v>6</v>
      </c>
      <c r="AE8" s="48">
        <v>10.119999999999999</v>
      </c>
      <c r="AF8" s="48">
        <v>19</v>
      </c>
      <c r="AG8" s="48">
        <v>25.61</v>
      </c>
      <c r="AH8" s="48">
        <v>19.079999999999998</v>
      </c>
      <c r="AI8" s="48">
        <v>73.81</v>
      </c>
      <c r="AJ8" s="31" t="s">
        <v>54</v>
      </c>
      <c r="AK8" s="31">
        <v>23.19</v>
      </c>
      <c r="AL8" s="31"/>
    </row>
    <row r="9" spans="1:38" ht="42.75" customHeight="1" x14ac:dyDescent="0.25">
      <c r="A9" s="30">
        <v>2</v>
      </c>
      <c r="B9" s="30" t="s">
        <v>48</v>
      </c>
      <c r="C9" s="34" t="s">
        <v>49</v>
      </c>
      <c r="D9" s="35" t="s">
        <v>55</v>
      </c>
      <c r="E9" s="30" t="s">
        <v>51</v>
      </c>
      <c r="F9" s="33">
        <v>15890</v>
      </c>
      <c r="G9" s="36">
        <v>15909.5</v>
      </c>
      <c r="H9" s="38">
        <v>0</v>
      </c>
      <c r="I9" s="37">
        <v>15909.5</v>
      </c>
      <c r="J9" s="38">
        <v>0</v>
      </c>
      <c r="K9" s="38">
        <v>0</v>
      </c>
      <c r="L9" s="38">
        <v>0</v>
      </c>
      <c r="M9" s="48" t="s">
        <v>52</v>
      </c>
      <c r="N9" s="31">
        <v>3</v>
      </c>
      <c r="O9" s="48" t="s">
        <v>52</v>
      </c>
      <c r="P9" s="33">
        <v>95</v>
      </c>
      <c r="Q9" s="33" t="s">
        <v>53</v>
      </c>
      <c r="R9" s="48">
        <v>1</v>
      </c>
      <c r="S9" s="48">
        <v>1</v>
      </c>
      <c r="T9" s="51">
        <v>1</v>
      </c>
      <c r="U9" s="48">
        <v>2</v>
      </c>
      <c r="V9" s="48">
        <v>2</v>
      </c>
      <c r="W9" s="51">
        <v>1</v>
      </c>
      <c r="X9" s="48">
        <v>7059.94</v>
      </c>
      <c r="Y9" s="52">
        <v>0.44379999999999997</v>
      </c>
      <c r="Z9" s="48">
        <v>13</v>
      </c>
      <c r="AA9" s="48">
        <v>6</v>
      </c>
      <c r="AB9" s="48">
        <v>2</v>
      </c>
      <c r="AC9" s="48">
        <v>4</v>
      </c>
      <c r="AD9" s="48">
        <v>4</v>
      </c>
      <c r="AE9" s="48">
        <v>12.75</v>
      </c>
      <c r="AF9" s="48">
        <v>17.34</v>
      </c>
      <c r="AG9" s="48">
        <v>26.32</v>
      </c>
      <c r="AH9" s="48">
        <v>18.760000000000002</v>
      </c>
      <c r="AI9" s="48">
        <v>75.17</v>
      </c>
      <c r="AJ9" s="31" t="s">
        <v>54</v>
      </c>
      <c r="AK9" s="31">
        <v>19.829999999999998</v>
      </c>
      <c r="AL9" s="31"/>
    </row>
    <row r="10" spans="1:38" ht="42.75" customHeight="1" x14ac:dyDescent="0.25">
      <c r="A10" s="30">
        <v>3</v>
      </c>
      <c r="B10" s="30" t="s">
        <v>48</v>
      </c>
      <c r="C10" s="34" t="s">
        <v>49</v>
      </c>
      <c r="D10" s="35" t="s">
        <v>56</v>
      </c>
      <c r="E10" s="30" t="s">
        <v>51</v>
      </c>
      <c r="F10" s="33">
        <v>1937</v>
      </c>
      <c r="G10" s="36">
        <v>637.4</v>
      </c>
      <c r="H10" s="38">
        <v>0</v>
      </c>
      <c r="I10" s="37">
        <v>637.4</v>
      </c>
      <c r="J10" s="38">
        <v>0</v>
      </c>
      <c r="K10" s="38">
        <v>0</v>
      </c>
      <c r="L10" s="38">
        <v>0</v>
      </c>
      <c r="M10" s="48" t="s">
        <v>52</v>
      </c>
      <c r="N10" s="31">
        <v>3</v>
      </c>
      <c r="O10" s="48" t="s">
        <v>57</v>
      </c>
      <c r="P10" s="33" t="s">
        <v>58</v>
      </c>
      <c r="Q10" s="33" t="s">
        <v>59</v>
      </c>
      <c r="R10" s="48">
        <v>1</v>
      </c>
      <c r="S10" s="48">
        <v>1</v>
      </c>
      <c r="T10" s="51">
        <v>1</v>
      </c>
      <c r="U10" s="48">
        <v>1</v>
      </c>
      <c r="V10" s="48">
        <v>1</v>
      </c>
      <c r="W10" s="51">
        <v>1</v>
      </c>
      <c r="X10" s="48">
        <v>373.2</v>
      </c>
      <c r="Y10" s="52">
        <v>0.58550000000000002</v>
      </c>
      <c r="Z10" s="48">
        <v>11</v>
      </c>
      <c r="AA10" s="48">
        <v>6</v>
      </c>
      <c r="AB10" s="48">
        <v>4</v>
      </c>
      <c r="AC10" s="48">
        <v>2</v>
      </c>
      <c r="AD10" s="48">
        <v>2</v>
      </c>
      <c r="AE10" s="48">
        <v>12.5</v>
      </c>
      <c r="AF10" s="48">
        <v>16.75</v>
      </c>
      <c r="AG10" s="48">
        <v>19.2</v>
      </c>
      <c r="AH10" s="48">
        <v>24.8</v>
      </c>
      <c r="AI10" s="48">
        <v>73.25</v>
      </c>
      <c r="AJ10" s="31" t="s">
        <v>54</v>
      </c>
      <c r="AK10" s="31" t="s">
        <v>45</v>
      </c>
      <c r="AL10" s="30" t="s">
        <v>60</v>
      </c>
    </row>
    <row r="11" spans="1:38" ht="66" customHeight="1" x14ac:dyDescent="0.25">
      <c r="A11" s="30">
        <v>4</v>
      </c>
      <c r="B11" s="30" t="s">
        <v>61</v>
      </c>
      <c r="C11" s="34" t="s">
        <v>49</v>
      </c>
      <c r="D11" s="35" t="s">
        <v>62</v>
      </c>
      <c r="E11" s="30" t="s">
        <v>51</v>
      </c>
      <c r="F11" s="33">
        <v>250711</v>
      </c>
      <c r="G11" s="36">
        <v>1207640.6499999999</v>
      </c>
      <c r="H11" s="37">
        <v>796661</v>
      </c>
      <c r="I11" s="37">
        <v>250711</v>
      </c>
      <c r="J11" s="37">
        <v>160268.65</v>
      </c>
      <c r="K11" s="38">
        <v>0</v>
      </c>
      <c r="L11" s="38">
        <v>0</v>
      </c>
      <c r="M11" s="48" t="s">
        <v>52</v>
      </c>
      <c r="N11" s="31">
        <v>3</v>
      </c>
      <c r="O11" s="48" t="s">
        <v>52</v>
      </c>
      <c r="P11" s="33">
        <v>99.18</v>
      </c>
      <c r="Q11" s="33" t="s">
        <v>53</v>
      </c>
      <c r="R11" s="48">
        <v>1</v>
      </c>
      <c r="S11" s="48">
        <v>1</v>
      </c>
      <c r="T11" s="51">
        <v>1</v>
      </c>
      <c r="U11" s="48">
        <v>3</v>
      </c>
      <c r="V11" s="48">
        <v>3</v>
      </c>
      <c r="W11" s="51">
        <v>1</v>
      </c>
      <c r="X11" s="48">
        <v>386917</v>
      </c>
      <c r="Y11" s="52">
        <f>X11/G11</f>
        <v>0.32039083811893881</v>
      </c>
      <c r="Z11" s="48">
        <v>35</v>
      </c>
      <c r="AA11" s="48">
        <v>13</v>
      </c>
      <c r="AB11" s="48">
        <v>2</v>
      </c>
      <c r="AC11" s="48">
        <v>6</v>
      </c>
      <c r="AD11" s="48">
        <v>6</v>
      </c>
      <c r="AE11" s="48">
        <v>14.5</v>
      </c>
      <c r="AF11" s="48">
        <v>12.86</v>
      </c>
      <c r="AG11" s="48">
        <v>28.6</v>
      </c>
      <c r="AH11" s="48">
        <v>27.83</v>
      </c>
      <c r="AI11" s="48">
        <v>83.79</v>
      </c>
      <c r="AJ11" s="31" t="s">
        <v>59</v>
      </c>
      <c r="AK11" s="31">
        <v>15.39</v>
      </c>
      <c r="AL11" s="30" t="s">
        <v>63</v>
      </c>
    </row>
    <row r="12" spans="1:38" ht="42.75" customHeight="1" x14ac:dyDescent="0.25">
      <c r="A12" s="30">
        <v>5</v>
      </c>
      <c r="B12" s="30" t="s">
        <v>61</v>
      </c>
      <c r="C12" s="34" t="s">
        <v>49</v>
      </c>
      <c r="D12" s="35" t="s">
        <v>64</v>
      </c>
      <c r="E12" s="30" t="s">
        <v>51</v>
      </c>
      <c r="F12" s="33">
        <v>13260</v>
      </c>
      <c r="G12" s="36">
        <v>72339.48</v>
      </c>
      <c r="H12" s="37">
        <v>44760.32</v>
      </c>
      <c r="I12" s="37">
        <v>15195</v>
      </c>
      <c r="J12" s="37">
        <v>6351.92</v>
      </c>
      <c r="K12" s="38">
        <v>6032.24</v>
      </c>
      <c r="L12" s="38">
        <v>0</v>
      </c>
      <c r="M12" s="48" t="s">
        <v>52</v>
      </c>
      <c r="N12" s="31">
        <v>3</v>
      </c>
      <c r="O12" s="48" t="s">
        <v>57</v>
      </c>
      <c r="P12" s="33" t="s">
        <v>58</v>
      </c>
      <c r="Q12" s="33" t="s">
        <v>53</v>
      </c>
      <c r="R12" s="48">
        <v>2</v>
      </c>
      <c r="S12" s="48">
        <v>2</v>
      </c>
      <c r="T12" s="51">
        <v>1</v>
      </c>
      <c r="U12" s="48">
        <v>7</v>
      </c>
      <c r="V12" s="48">
        <v>6</v>
      </c>
      <c r="W12" s="51">
        <v>0.85709999999999997</v>
      </c>
      <c r="X12" s="48">
        <v>18729.59</v>
      </c>
      <c r="Y12" s="52">
        <v>0.25890000000000002</v>
      </c>
      <c r="Z12" s="48">
        <v>29</v>
      </c>
      <c r="AA12" s="48">
        <v>15</v>
      </c>
      <c r="AB12" s="48">
        <v>7</v>
      </c>
      <c r="AC12" s="48">
        <v>5</v>
      </c>
      <c r="AD12" s="48">
        <v>5</v>
      </c>
      <c r="AE12" s="48">
        <v>13</v>
      </c>
      <c r="AF12" s="48">
        <v>17.79</v>
      </c>
      <c r="AG12" s="48">
        <v>27.56</v>
      </c>
      <c r="AH12" s="48">
        <v>24.18</v>
      </c>
      <c r="AI12" s="48">
        <v>82.53</v>
      </c>
      <c r="AJ12" s="31" t="s">
        <v>59</v>
      </c>
      <c r="AK12" s="31" t="s">
        <v>45</v>
      </c>
      <c r="AL12" s="31"/>
    </row>
    <row r="13" spans="1:38" ht="42.75" customHeight="1" x14ac:dyDescent="0.25">
      <c r="A13" s="30">
        <v>6</v>
      </c>
      <c r="B13" s="30" t="s">
        <v>61</v>
      </c>
      <c r="C13" s="34" t="s">
        <v>49</v>
      </c>
      <c r="D13" s="35" t="s">
        <v>65</v>
      </c>
      <c r="E13" s="30" t="s">
        <v>51</v>
      </c>
      <c r="F13" s="33">
        <v>13260</v>
      </c>
      <c r="G13" s="36">
        <v>30103.65</v>
      </c>
      <c r="H13" s="37">
        <v>11369</v>
      </c>
      <c r="I13" s="37">
        <v>13509.25</v>
      </c>
      <c r="J13" s="37">
        <v>5225.3999999999996</v>
      </c>
      <c r="K13" s="38">
        <v>0</v>
      </c>
      <c r="L13" s="38">
        <v>0</v>
      </c>
      <c r="M13" s="48" t="s">
        <v>52</v>
      </c>
      <c r="N13" s="31">
        <v>3</v>
      </c>
      <c r="O13" s="48" t="s">
        <v>57</v>
      </c>
      <c r="P13" s="33" t="s">
        <v>58</v>
      </c>
      <c r="Q13" s="33" t="s">
        <v>53</v>
      </c>
      <c r="R13" s="48">
        <v>1</v>
      </c>
      <c r="S13" s="48">
        <v>1</v>
      </c>
      <c r="T13" s="51">
        <v>1</v>
      </c>
      <c r="U13" s="48">
        <v>3</v>
      </c>
      <c r="V13" s="48">
        <v>3</v>
      </c>
      <c r="W13" s="52">
        <v>1</v>
      </c>
      <c r="X13" s="48">
        <v>9030.81</v>
      </c>
      <c r="Y13" s="52">
        <v>0.33</v>
      </c>
      <c r="Z13" s="48">
        <v>26</v>
      </c>
      <c r="AA13" s="48">
        <v>7</v>
      </c>
      <c r="AB13" s="48">
        <v>2</v>
      </c>
      <c r="AC13" s="48">
        <v>4</v>
      </c>
      <c r="AD13" s="48">
        <v>4</v>
      </c>
      <c r="AE13" s="48">
        <v>12.26</v>
      </c>
      <c r="AF13" s="48">
        <v>15.14</v>
      </c>
      <c r="AG13" s="48">
        <v>26.79</v>
      </c>
      <c r="AH13" s="48">
        <v>27.41</v>
      </c>
      <c r="AI13" s="48">
        <v>81.599999999999994</v>
      </c>
      <c r="AJ13" s="31" t="s">
        <v>59</v>
      </c>
      <c r="AK13" s="31" t="s">
        <v>45</v>
      </c>
      <c r="AL13" s="31"/>
    </row>
    <row r="14" spans="1:38" ht="42.75" customHeight="1" x14ac:dyDescent="0.25">
      <c r="A14" s="30">
        <v>7</v>
      </c>
      <c r="B14" s="30" t="s">
        <v>66</v>
      </c>
      <c r="C14" s="34" t="s">
        <v>49</v>
      </c>
      <c r="D14" s="35" t="s">
        <v>67</v>
      </c>
      <c r="E14" s="30" t="s">
        <v>51</v>
      </c>
      <c r="F14" s="33">
        <v>38553</v>
      </c>
      <c r="G14" s="36">
        <v>39553</v>
      </c>
      <c r="H14" s="38">
        <v>0</v>
      </c>
      <c r="I14" s="37">
        <v>39553</v>
      </c>
      <c r="J14" s="38">
        <v>0</v>
      </c>
      <c r="K14" s="38">
        <v>0</v>
      </c>
      <c r="L14" s="38">
        <v>0</v>
      </c>
      <c r="M14" s="48" t="s">
        <v>52</v>
      </c>
      <c r="N14" s="31">
        <v>3</v>
      </c>
      <c r="O14" s="48" t="s">
        <v>57</v>
      </c>
      <c r="P14" s="33" t="s">
        <v>58</v>
      </c>
      <c r="Q14" s="33" t="s">
        <v>53</v>
      </c>
      <c r="R14" s="48">
        <v>7</v>
      </c>
      <c r="S14" s="48">
        <v>4</v>
      </c>
      <c r="T14" s="52">
        <v>0.57140000000000002</v>
      </c>
      <c r="U14" s="48">
        <v>17</v>
      </c>
      <c r="V14" s="48">
        <v>9</v>
      </c>
      <c r="W14" s="52">
        <v>0.52939999999999998</v>
      </c>
      <c r="X14" s="48">
        <v>14919.48</v>
      </c>
      <c r="Y14" s="52">
        <v>0.37719999999999998</v>
      </c>
      <c r="Z14" s="48">
        <v>24</v>
      </c>
      <c r="AA14" s="48">
        <v>18</v>
      </c>
      <c r="AB14" s="48">
        <v>1</v>
      </c>
      <c r="AC14" s="48">
        <v>4</v>
      </c>
      <c r="AD14" s="48">
        <v>4</v>
      </c>
      <c r="AE14" s="48">
        <v>8.92</v>
      </c>
      <c r="AF14" s="48">
        <v>13.49</v>
      </c>
      <c r="AG14" s="48">
        <v>33.299999999999997</v>
      </c>
      <c r="AH14" s="48">
        <v>25.25</v>
      </c>
      <c r="AI14" s="48">
        <v>80.959999999999994</v>
      </c>
      <c r="AJ14" s="31" t="s">
        <v>59</v>
      </c>
      <c r="AK14" s="31" t="s">
        <v>45</v>
      </c>
      <c r="AL14" s="31"/>
    </row>
    <row r="15" spans="1:38" ht="42.75" customHeight="1" x14ac:dyDescent="0.25">
      <c r="A15" s="30">
        <v>8</v>
      </c>
      <c r="B15" s="30" t="s">
        <v>66</v>
      </c>
      <c r="C15" s="34" t="s">
        <v>49</v>
      </c>
      <c r="D15" s="35" t="s">
        <v>68</v>
      </c>
      <c r="E15" s="30" t="s">
        <v>51</v>
      </c>
      <c r="F15" s="33">
        <v>27945</v>
      </c>
      <c r="G15" s="36">
        <f>SUM(H15:L15)</f>
        <v>60451.020000000004</v>
      </c>
      <c r="H15" s="37">
        <v>19338</v>
      </c>
      <c r="I15" s="37">
        <v>27944.55</v>
      </c>
      <c r="J15" s="37">
        <v>13168.47</v>
      </c>
      <c r="K15" s="38">
        <v>0</v>
      </c>
      <c r="L15" s="38">
        <v>0</v>
      </c>
      <c r="M15" s="48" t="s">
        <v>52</v>
      </c>
      <c r="N15" s="31">
        <v>2</v>
      </c>
      <c r="O15" s="48" t="s">
        <v>57</v>
      </c>
      <c r="P15" s="33">
        <v>100</v>
      </c>
      <c r="Q15" s="33" t="s">
        <v>53</v>
      </c>
      <c r="R15" s="48">
        <v>1</v>
      </c>
      <c r="S15" s="48">
        <v>1</v>
      </c>
      <c r="T15" s="51">
        <v>1</v>
      </c>
      <c r="U15" s="48">
        <v>8</v>
      </c>
      <c r="V15" s="48">
        <v>8</v>
      </c>
      <c r="W15" s="51">
        <v>1</v>
      </c>
      <c r="X15" s="48">
        <v>24105.16</v>
      </c>
      <c r="Y15" s="52">
        <v>0.39879999999999999</v>
      </c>
      <c r="Z15" s="48">
        <v>19</v>
      </c>
      <c r="AA15" s="48">
        <v>12</v>
      </c>
      <c r="AB15" s="48">
        <v>2</v>
      </c>
      <c r="AC15" s="48">
        <v>3</v>
      </c>
      <c r="AD15" s="48">
        <v>3</v>
      </c>
      <c r="AE15" s="48">
        <v>10.74</v>
      </c>
      <c r="AF15" s="48">
        <v>16.260000000000002</v>
      </c>
      <c r="AG15" s="48">
        <v>33.299999999999997</v>
      </c>
      <c r="AH15" s="48">
        <v>24.74</v>
      </c>
      <c r="AI15" s="48">
        <f>SUM(AE15:AH15)</f>
        <v>85.039999999999992</v>
      </c>
      <c r="AJ15" s="31" t="s">
        <v>59</v>
      </c>
      <c r="AK15" s="31" t="s">
        <v>45</v>
      </c>
      <c r="AL15" s="31"/>
    </row>
    <row r="16" spans="1:38" ht="42.75" customHeight="1" x14ac:dyDescent="0.25">
      <c r="A16" s="30">
        <v>9</v>
      </c>
      <c r="B16" s="30" t="s">
        <v>69</v>
      </c>
      <c r="C16" s="34" t="s">
        <v>70</v>
      </c>
      <c r="D16" s="35" t="s">
        <v>71</v>
      </c>
      <c r="E16" s="30" t="s">
        <v>51</v>
      </c>
      <c r="F16" s="33">
        <v>103713</v>
      </c>
      <c r="G16" s="36">
        <v>299336.87</v>
      </c>
      <c r="H16" s="37">
        <v>149668.92000000001</v>
      </c>
      <c r="I16" s="37">
        <v>102554.88</v>
      </c>
      <c r="J16" s="37">
        <v>47113.07</v>
      </c>
      <c r="K16" s="38">
        <v>0</v>
      </c>
      <c r="L16" s="38">
        <v>0</v>
      </c>
      <c r="M16" s="48" t="s">
        <v>52</v>
      </c>
      <c r="N16" s="31">
        <v>3</v>
      </c>
      <c r="O16" s="48" t="s">
        <v>57</v>
      </c>
      <c r="P16" s="33" t="s">
        <v>58</v>
      </c>
      <c r="Q16" s="33" t="s">
        <v>58</v>
      </c>
      <c r="R16" s="48">
        <v>126</v>
      </c>
      <c r="S16" s="48">
        <v>42</v>
      </c>
      <c r="T16" s="52">
        <v>0.33333333333333298</v>
      </c>
      <c r="U16" s="48">
        <v>1</v>
      </c>
      <c r="V16" s="48">
        <v>1</v>
      </c>
      <c r="W16" s="51">
        <v>1</v>
      </c>
      <c r="X16" s="48">
        <v>157096.14000000001</v>
      </c>
      <c r="Y16" s="52">
        <v>0.52481386606334202</v>
      </c>
      <c r="Z16" s="48">
        <v>12</v>
      </c>
      <c r="AA16" s="48">
        <v>6</v>
      </c>
      <c r="AB16" s="48">
        <v>1</v>
      </c>
      <c r="AC16" s="48">
        <v>6</v>
      </c>
      <c r="AD16" s="48">
        <v>6</v>
      </c>
      <c r="AE16" s="48">
        <v>13.69</v>
      </c>
      <c r="AF16" s="48">
        <v>13.67</v>
      </c>
      <c r="AG16" s="48">
        <v>30.97</v>
      </c>
      <c r="AH16" s="48">
        <v>29.33</v>
      </c>
      <c r="AI16" s="48">
        <v>87.66</v>
      </c>
      <c r="AJ16" s="31" t="s">
        <v>59</v>
      </c>
      <c r="AK16" s="31" t="s">
        <v>45</v>
      </c>
      <c r="AL16" s="31"/>
    </row>
    <row r="17" spans="1:38" ht="42.75" customHeight="1" x14ac:dyDescent="0.25">
      <c r="A17" s="30">
        <v>10</v>
      </c>
      <c r="B17" s="30" t="s">
        <v>69</v>
      </c>
      <c r="C17" s="34" t="s">
        <v>70</v>
      </c>
      <c r="D17" s="35" t="s">
        <v>72</v>
      </c>
      <c r="E17" s="30" t="s">
        <v>51</v>
      </c>
      <c r="F17" s="33">
        <v>45615</v>
      </c>
      <c r="G17" s="36">
        <v>103068.8</v>
      </c>
      <c r="H17" s="38">
        <v>0</v>
      </c>
      <c r="I17" s="37">
        <v>42773.599999999999</v>
      </c>
      <c r="J17" s="37">
        <v>60295.199999999997</v>
      </c>
      <c r="K17" s="38">
        <v>0</v>
      </c>
      <c r="L17" s="38">
        <v>0</v>
      </c>
      <c r="M17" s="48" t="s">
        <v>52</v>
      </c>
      <c r="N17" s="31">
        <v>3</v>
      </c>
      <c r="O17" s="48" t="s">
        <v>57</v>
      </c>
      <c r="P17" s="33" t="s">
        <v>58</v>
      </c>
      <c r="Q17" s="33" t="s">
        <v>58</v>
      </c>
      <c r="R17" s="48">
        <v>44</v>
      </c>
      <c r="S17" s="48">
        <v>15</v>
      </c>
      <c r="T17" s="52">
        <v>0.34089999999999998</v>
      </c>
      <c r="U17" s="48">
        <v>1</v>
      </c>
      <c r="V17" s="48">
        <v>1</v>
      </c>
      <c r="W17" s="51">
        <v>1</v>
      </c>
      <c r="X17" s="48">
        <v>56903.44</v>
      </c>
      <c r="Y17" s="52">
        <v>0.55210000000000004</v>
      </c>
      <c r="Z17" s="48">
        <v>11</v>
      </c>
      <c r="AA17" s="48">
        <v>8</v>
      </c>
      <c r="AB17" s="48">
        <v>2</v>
      </c>
      <c r="AC17" s="48">
        <v>3</v>
      </c>
      <c r="AD17" s="48">
        <v>3</v>
      </c>
      <c r="AE17" s="48">
        <v>13.28</v>
      </c>
      <c r="AF17" s="48">
        <v>15.56</v>
      </c>
      <c r="AG17" s="48">
        <v>32.950000000000003</v>
      </c>
      <c r="AH17" s="48">
        <v>24.67</v>
      </c>
      <c r="AI17" s="48">
        <v>86.46</v>
      </c>
      <c r="AJ17" s="31" t="s">
        <v>59</v>
      </c>
      <c r="AK17" s="31" t="s">
        <v>45</v>
      </c>
      <c r="AL17" s="31"/>
    </row>
    <row r="18" spans="1:38" ht="42.75" customHeight="1" x14ac:dyDescent="0.25">
      <c r="A18" s="30">
        <v>11</v>
      </c>
      <c r="B18" s="30" t="s">
        <v>69</v>
      </c>
      <c r="C18" s="34" t="s">
        <v>70</v>
      </c>
      <c r="D18" s="35" t="s">
        <v>73</v>
      </c>
      <c r="E18" s="30" t="s">
        <v>74</v>
      </c>
      <c r="F18" s="33">
        <v>14763</v>
      </c>
      <c r="G18" s="36">
        <v>82774.91</v>
      </c>
      <c r="H18" s="37">
        <v>66957.31</v>
      </c>
      <c r="I18" s="37">
        <v>14631.85</v>
      </c>
      <c r="J18" s="37">
        <v>1185.75</v>
      </c>
      <c r="K18" s="38">
        <v>0</v>
      </c>
      <c r="L18" s="38">
        <v>0</v>
      </c>
      <c r="M18" s="48" t="s">
        <v>52</v>
      </c>
      <c r="N18" s="31">
        <v>3</v>
      </c>
      <c r="O18" s="48" t="s">
        <v>57</v>
      </c>
      <c r="P18" s="33" t="s">
        <v>58</v>
      </c>
      <c r="Q18" s="33" t="s">
        <v>53</v>
      </c>
      <c r="R18" s="48">
        <v>105</v>
      </c>
      <c r="S18" s="48">
        <v>32</v>
      </c>
      <c r="T18" s="52">
        <v>0.30476190476190501</v>
      </c>
      <c r="U18" s="48">
        <v>2</v>
      </c>
      <c r="V18" s="48">
        <v>2</v>
      </c>
      <c r="W18" s="51">
        <v>1</v>
      </c>
      <c r="X18" s="48">
        <v>30977.64</v>
      </c>
      <c r="Y18" s="52">
        <v>0.37419999999999998</v>
      </c>
      <c r="Z18" s="48">
        <v>12</v>
      </c>
      <c r="AA18" s="48">
        <v>8</v>
      </c>
      <c r="AB18" s="48">
        <v>2</v>
      </c>
      <c r="AC18" s="48">
        <v>5</v>
      </c>
      <c r="AD18" s="48">
        <v>5</v>
      </c>
      <c r="AE18" s="48">
        <v>13.7</v>
      </c>
      <c r="AF18" s="48">
        <v>14.6</v>
      </c>
      <c r="AG18" s="48">
        <v>29.64</v>
      </c>
      <c r="AH18" s="48">
        <v>27.83</v>
      </c>
      <c r="AI18" s="48">
        <v>85.77</v>
      </c>
      <c r="AJ18" s="31" t="s">
        <v>59</v>
      </c>
      <c r="AK18" s="31" t="s">
        <v>45</v>
      </c>
      <c r="AL18" s="30" t="s">
        <v>75</v>
      </c>
    </row>
    <row r="19" spans="1:38" ht="42.75" customHeight="1" x14ac:dyDescent="0.25">
      <c r="A19" s="30">
        <v>12</v>
      </c>
      <c r="B19" s="30" t="s">
        <v>69</v>
      </c>
      <c r="C19" s="34" t="s">
        <v>70</v>
      </c>
      <c r="D19" s="35" t="s">
        <v>76</v>
      </c>
      <c r="E19" s="30" t="s">
        <v>51</v>
      </c>
      <c r="F19" s="33">
        <v>7216</v>
      </c>
      <c r="G19" s="36">
        <v>46968.75</v>
      </c>
      <c r="H19" s="37">
        <v>37575</v>
      </c>
      <c r="I19" s="37">
        <v>7355.05</v>
      </c>
      <c r="J19" s="37">
        <v>2038.7</v>
      </c>
      <c r="K19" s="38">
        <v>0</v>
      </c>
      <c r="L19" s="38">
        <v>0</v>
      </c>
      <c r="M19" s="48" t="s">
        <v>52</v>
      </c>
      <c r="N19" s="31">
        <v>3</v>
      </c>
      <c r="O19" s="48" t="s">
        <v>57</v>
      </c>
      <c r="P19" s="33" t="s">
        <v>58</v>
      </c>
      <c r="Q19" s="33" t="s">
        <v>53</v>
      </c>
      <c r="R19" s="48">
        <v>101</v>
      </c>
      <c r="S19" s="48">
        <v>31</v>
      </c>
      <c r="T19" s="52">
        <v>0.30693069306930698</v>
      </c>
      <c r="U19" s="48">
        <v>1</v>
      </c>
      <c r="V19" s="48">
        <v>1</v>
      </c>
      <c r="W19" s="51">
        <v>1</v>
      </c>
      <c r="X19" s="48">
        <v>15149.26</v>
      </c>
      <c r="Y19" s="52">
        <v>0.32250000000000001</v>
      </c>
      <c r="Z19" s="48">
        <v>10</v>
      </c>
      <c r="AA19" s="48">
        <v>4</v>
      </c>
      <c r="AB19" s="48">
        <v>1</v>
      </c>
      <c r="AC19" s="48">
        <v>4</v>
      </c>
      <c r="AD19" s="48">
        <v>4</v>
      </c>
      <c r="AE19" s="48">
        <v>13.4</v>
      </c>
      <c r="AF19" s="48">
        <v>15.27</v>
      </c>
      <c r="AG19" s="48">
        <v>27.58</v>
      </c>
      <c r="AH19" s="48">
        <v>28</v>
      </c>
      <c r="AI19" s="48">
        <v>84.25</v>
      </c>
      <c r="AJ19" s="31" t="s">
        <v>59</v>
      </c>
      <c r="AK19" s="31" t="s">
        <v>45</v>
      </c>
      <c r="AL19" s="31"/>
    </row>
    <row r="20" spans="1:38" ht="42.75" customHeight="1" x14ac:dyDescent="0.25">
      <c r="A20" s="30">
        <v>13</v>
      </c>
      <c r="B20" s="30" t="s">
        <v>77</v>
      </c>
      <c r="C20" s="34" t="s">
        <v>78</v>
      </c>
      <c r="D20" s="35" t="s">
        <v>79</v>
      </c>
      <c r="E20" s="30" t="s">
        <v>51</v>
      </c>
      <c r="F20" s="33">
        <v>45000</v>
      </c>
      <c r="G20" s="36">
        <v>71423.429999999993</v>
      </c>
      <c r="H20" s="38">
        <v>0</v>
      </c>
      <c r="I20" s="37">
        <v>45000</v>
      </c>
      <c r="J20" s="37">
        <v>10150.709999999999</v>
      </c>
      <c r="K20" s="38">
        <v>16272.72</v>
      </c>
      <c r="L20" s="38">
        <v>0</v>
      </c>
      <c r="M20" s="48" t="s">
        <v>52</v>
      </c>
      <c r="N20" s="31">
        <v>3</v>
      </c>
      <c r="O20" s="48" t="s">
        <v>52</v>
      </c>
      <c r="P20" s="33">
        <v>98</v>
      </c>
      <c r="Q20" s="33" t="s">
        <v>53</v>
      </c>
      <c r="R20" s="48">
        <v>1000</v>
      </c>
      <c r="S20" s="48">
        <v>267</v>
      </c>
      <c r="T20" s="52">
        <v>0.26700000000000002</v>
      </c>
      <c r="U20" s="48">
        <v>1</v>
      </c>
      <c r="V20" s="48">
        <v>1</v>
      </c>
      <c r="W20" s="51">
        <v>1</v>
      </c>
      <c r="X20" s="48">
        <v>12015</v>
      </c>
      <c r="Y20" s="52">
        <v>0.26700000000000002</v>
      </c>
      <c r="Z20" s="48">
        <v>12</v>
      </c>
      <c r="AA20" s="48">
        <v>8</v>
      </c>
      <c r="AB20" s="48">
        <v>2</v>
      </c>
      <c r="AC20" s="48">
        <v>3</v>
      </c>
      <c r="AD20" s="48">
        <v>3</v>
      </c>
      <c r="AE20" s="48">
        <v>9.59</v>
      </c>
      <c r="AF20" s="48">
        <v>17.940000000000001</v>
      </c>
      <c r="AG20" s="48">
        <v>24.01</v>
      </c>
      <c r="AH20" s="48">
        <v>26.09</v>
      </c>
      <c r="AI20" s="48">
        <v>77.63</v>
      </c>
      <c r="AJ20" s="31" t="s">
        <v>54</v>
      </c>
      <c r="AK20" s="31">
        <v>20.37</v>
      </c>
      <c r="AL20" s="31"/>
    </row>
    <row r="21" spans="1:38" ht="42.75" customHeight="1" x14ac:dyDescent="0.25">
      <c r="A21" s="30">
        <v>14</v>
      </c>
      <c r="B21" s="30" t="s">
        <v>80</v>
      </c>
      <c r="C21" s="34" t="s">
        <v>81</v>
      </c>
      <c r="D21" s="35" t="s">
        <v>82</v>
      </c>
      <c r="E21" s="30" t="s">
        <v>51</v>
      </c>
      <c r="F21" s="33">
        <v>45000</v>
      </c>
      <c r="G21" s="36">
        <v>90000</v>
      </c>
      <c r="H21" s="38">
        <v>0</v>
      </c>
      <c r="I21" s="37">
        <v>45450</v>
      </c>
      <c r="J21" s="37">
        <v>26730</v>
      </c>
      <c r="K21" s="38">
        <v>17820</v>
      </c>
      <c r="L21" s="38">
        <v>0</v>
      </c>
      <c r="M21" s="48" t="s">
        <v>52</v>
      </c>
      <c r="N21" s="31">
        <v>1</v>
      </c>
      <c r="O21" s="48" t="s">
        <v>52</v>
      </c>
      <c r="P21" s="33">
        <v>93.34</v>
      </c>
      <c r="Q21" s="33" t="s">
        <v>53</v>
      </c>
      <c r="R21" s="48">
        <v>30000</v>
      </c>
      <c r="S21" s="48">
        <v>10740</v>
      </c>
      <c r="T21" s="52">
        <v>0.35799999999999998</v>
      </c>
      <c r="U21" s="48">
        <v>1</v>
      </c>
      <c r="V21" s="48">
        <v>1</v>
      </c>
      <c r="W21" s="51">
        <v>1</v>
      </c>
      <c r="X21" s="48">
        <v>32220</v>
      </c>
      <c r="Y21" s="52">
        <v>0.35799999999999998</v>
      </c>
      <c r="Z21" s="48">
        <v>12</v>
      </c>
      <c r="AA21" s="48">
        <v>2</v>
      </c>
      <c r="AB21" s="48">
        <v>2</v>
      </c>
      <c r="AC21" s="48">
        <v>2</v>
      </c>
      <c r="AD21" s="48">
        <v>2</v>
      </c>
      <c r="AE21" s="48">
        <v>12.74</v>
      </c>
      <c r="AF21" s="48">
        <v>16.795000000000002</v>
      </c>
      <c r="AG21" s="48">
        <v>24.045999999999999</v>
      </c>
      <c r="AH21" s="48">
        <v>14</v>
      </c>
      <c r="AI21" s="48">
        <v>67.58</v>
      </c>
      <c r="AJ21" s="31" t="s">
        <v>54</v>
      </c>
      <c r="AK21" s="31">
        <v>25.76</v>
      </c>
      <c r="AL21" s="31"/>
    </row>
    <row r="22" spans="1:38" ht="42.75" customHeight="1" x14ac:dyDescent="0.25">
      <c r="A22" s="30">
        <v>15</v>
      </c>
      <c r="B22" s="30" t="s">
        <v>83</v>
      </c>
      <c r="C22" s="34" t="s">
        <v>70</v>
      </c>
      <c r="D22" s="35" t="s">
        <v>84</v>
      </c>
      <c r="E22" s="30" t="s">
        <v>51</v>
      </c>
      <c r="F22" s="33">
        <v>8530</v>
      </c>
      <c r="G22" s="36">
        <v>20593.7</v>
      </c>
      <c r="H22" s="37">
        <v>11408.7</v>
      </c>
      <c r="I22" s="37">
        <v>8961.2000000000007</v>
      </c>
      <c r="J22" s="37">
        <v>223.8</v>
      </c>
      <c r="K22" s="38">
        <v>0</v>
      </c>
      <c r="L22" s="38">
        <v>0</v>
      </c>
      <c r="M22" s="48" t="s">
        <v>52</v>
      </c>
      <c r="N22" s="31">
        <v>2</v>
      </c>
      <c r="O22" s="48" t="s">
        <v>52</v>
      </c>
      <c r="P22" s="33" t="s">
        <v>58</v>
      </c>
      <c r="Q22" s="33" t="s">
        <v>53</v>
      </c>
      <c r="R22" s="48">
        <v>2633</v>
      </c>
      <c r="S22" s="48">
        <v>725</v>
      </c>
      <c r="T22" s="52">
        <v>0.27535131029244198</v>
      </c>
      <c r="U22" s="48">
        <v>4</v>
      </c>
      <c r="V22" s="48">
        <v>4</v>
      </c>
      <c r="W22" s="51">
        <v>1</v>
      </c>
      <c r="X22" s="48">
        <v>6271.6</v>
      </c>
      <c r="Y22" s="52">
        <v>0.30453973788100203</v>
      </c>
      <c r="Z22" s="48">
        <v>22</v>
      </c>
      <c r="AA22" s="48">
        <v>15</v>
      </c>
      <c r="AB22" s="48">
        <v>5</v>
      </c>
      <c r="AC22" s="48">
        <v>3</v>
      </c>
      <c r="AD22" s="48">
        <v>3</v>
      </c>
      <c r="AE22" s="48">
        <v>10.6</v>
      </c>
      <c r="AF22" s="48">
        <v>16.850000000000001</v>
      </c>
      <c r="AG22" s="48">
        <v>26.53</v>
      </c>
      <c r="AH22" s="48">
        <v>26.14</v>
      </c>
      <c r="AI22" s="48">
        <v>80.12</v>
      </c>
      <c r="AJ22" s="31" t="s">
        <v>59</v>
      </c>
      <c r="AK22" s="31" t="s">
        <v>45</v>
      </c>
      <c r="AL22" s="31"/>
    </row>
    <row r="23" spans="1:38" ht="42.75" customHeight="1" x14ac:dyDescent="0.25">
      <c r="A23" s="30">
        <v>16</v>
      </c>
      <c r="B23" s="30" t="s">
        <v>85</v>
      </c>
      <c r="C23" s="34" t="s">
        <v>86</v>
      </c>
      <c r="D23" s="35" t="s">
        <v>87</v>
      </c>
      <c r="E23" s="30" t="s">
        <v>51</v>
      </c>
      <c r="F23" s="33">
        <v>53698</v>
      </c>
      <c r="G23" s="36">
        <v>53347.040000000001</v>
      </c>
      <c r="H23" s="38">
        <v>0</v>
      </c>
      <c r="I23" s="37">
        <v>53347.040000000001</v>
      </c>
      <c r="J23" s="38">
        <v>0</v>
      </c>
      <c r="K23" s="38">
        <v>0</v>
      </c>
      <c r="L23" s="38">
        <v>0</v>
      </c>
      <c r="M23" s="48" t="s">
        <v>52</v>
      </c>
      <c r="N23" s="31">
        <v>3</v>
      </c>
      <c r="O23" s="48" t="s">
        <v>57</v>
      </c>
      <c r="P23" s="33" t="s">
        <v>58</v>
      </c>
      <c r="Q23" s="33" t="s">
        <v>59</v>
      </c>
      <c r="R23" s="48">
        <v>520</v>
      </c>
      <c r="S23" s="48">
        <v>164</v>
      </c>
      <c r="T23" s="52">
        <v>0.31538461538461499</v>
      </c>
      <c r="U23" s="48">
        <v>4</v>
      </c>
      <c r="V23" s="48">
        <v>4</v>
      </c>
      <c r="W23" s="51">
        <v>1</v>
      </c>
      <c r="X23" s="48">
        <v>18407.5</v>
      </c>
      <c r="Y23" s="52">
        <v>0.34510000000000002</v>
      </c>
      <c r="Z23" s="48">
        <v>19</v>
      </c>
      <c r="AA23" s="48">
        <v>2</v>
      </c>
      <c r="AB23" s="48"/>
      <c r="AC23" s="48">
        <v>5</v>
      </c>
      <c r="AD23" s="48">
        <v>5</v>
      </c>
      <c r="AE23" s="48">
        <v>10.87</v>
      </c>
      <c r="AF23" s="48">
        <v>16.16</v>
      </c>
      <c r="AG23" s="48">
        <v>20.9</v>
      </c>
      <c r="AH23" s="48">
        <v>22.27</v>
      </c>
      <c r="AI23" s="48">
        <v>70.2</v>
      </c>
      <c r="AJ23" s="31" t="s">
        <v>54</v>
      </c>
      <c r="AK23" s="31" t="s">
        <v>45</v>
      </c>
      <c r="AL23" s="31"/>
    </row>
    <row r="24" spans="1:38" ht="42.75" customHeight="1" x14ac:dyDescent="0.25">
      <c r="A24" s="30">
        <v>17</v>
      </c>
      <c r="B24" s="30" t="s">
        <v>88</v>
      </c>
      <c r="C24" s="34" t="s">
        <v>81</v>
      </c>
      <c r="D24" s="35" t="s">
        <v>89</v>
      </c>
      <c r="E24" s="30" t="s">
        <v>51</v>
      </c>
      <c r="F24" s="33">
        <v>3300</v>
      </c>
      <c r="G24" s="36">
        <v>3300</v>
      </c>
      <c r="H24" s="38">
        <v>0</v>
      </c>
      <c r="I24" s="37">
        <v>3300</v>
      </c>
      <c r="J24" s="38">
        <v>0</v>
      </c>
      <c r="K24" s="38">
        <v>0</v>
      </c>
      <c r="L24" s="38">
        <v>0</v>
      </c>
      <c r="M24" s="48" t="s">
        <v>52</v>
      </c>
      <c r="N24" s="31">
        <v>1</v>
      </c>
      <c r="O24" s="48" t="s">
        <v>52</v>
      </c>
      <c r="P24" s="33">
        <v>95</v>
      </c>
      <c r="Q24" s="33" t="s">
        <v>53</v>
      </c>
      <c r="R24" s="48">
        <v>1</v>
      </c>
      <c r="S24" s="48">
        <v>1</v>
      </c>
      <c r="T24" s="51">
        <v>1</v>
      </c>
      <c r="U24" s="48">
        <v>2</v>
      </c>
      <c r="V24" s="48">
        <v>2</v>
      </c>
      <c r="W24" s="51">
        <v>1</v>
      </c>
      <c r="X24" s="48">
        <v>1560.94</v>
      </c>
      <c r="Y24" s="52">
        <v>0.47299999999999998</v>
      </c>
      <c r="Z24" s="48">
        <v>14</v>
      </c>
      <c r="AA24" s="48">
        <v>6</v>
      </c>
      <c r="AB24" s="48">
        <v>1</v>
      </c>
      <c r="AC24" s="48">
        <v>2</v>
      </c>
      <c r="AD24" s="48">
        <v>2</v>
      </c>
      <c r="AE24" s="48">
        <v>11.08</v>
      </c>
      <c r="AF24" s="48">
        <v>17.04</v>
      </c>
      <c r="AG24" s="48">
        <v>30.08</v>
      </c>
      <c r="AH24" s="48">
        <v>25</v>
      </c>
      <c r="AI24" s="48">
        <v>83.2</v>
      </c>
      <c r="AJ24" s="31" t="s">
        <v>59</v>
      </c>
      <c r="AK24" s="31">
        <v>11.8</v>
      </c>
      <c r="AL24" s="31"/>
    </row>
    <row r="25" spans="1:38" ht="118.5" customHeight="1" x14ac:dyDescent="0.25">
      <c r="A25" s="30">
        <v>18</v>
      </c>
      <c r="B25" s="30" t="s">
        <v>90</v>
      </c>
      <c r="C25" s="34" t="s">
        <v>91</v>
      </c>
      <c r="D25" s="35" t="s">
        <v>92</v>
      </c>
      <c r="E25" s="30" t="s">
        <v>51</v>
      </c>
      <c r="F25" s="33">
        <v>2623</v>
      </c>
      <c r="G25" s="36">
        <v>2623</v>
      </c>
      <c r="H25" s="38">
        <v>0</v>
      </c>
      <c r="I25" s="37">
        <v>2623</v>
      </c>
      <c r="J25" s="38">
        <v>0</v>
      </c>
      <c r="K25" s="38">
        <v>0</v>
      </c>
      <c r="L25" s="38">
        <v>0</v>
      </c>
      <c r="M25" s="48" t="s">
        <v>52</v>
      </c>
      <c r="N25" s="31">
        <v>2</v>
      </c>
      <c r="O25" s="48" t="s">
        <v>57</v>
      </c>
      <c r="P25" s="33" t="s">
        <v>58</v>
      </c>
      <c r="Q25" s="33" t="s">
        <v>58</v>
      </c>
      <c r="R25" s="48">
        <v>1</v>
      </c>
      <c r="S25" s="48">
        <v>1</v>
      </c>
      <c r="T25" s="51">
        <v>1</v>
      </c>
      <c r="U25" s="48">
        <v>1</v>
      </c>
      <c r="V25" s="48">
        <v>1</v>
      </c>
      <c r="W25" s="51">
        <v>1</v>
      </c>
      <c r="X25" s="48">
        <v>2474</v>
      </c>
      <c r="Y25" s="52">
        <v>0.94319481509721703</v>
      </c>
      <c r="Z25" s="48">
        <v>12</v>
      </c>
      <c r="AA25" s="48">
        <v>12</v>
      </c>
      <c r="AB25" s="48">
        <v>2</v>
      </c>
      <c r="AC25" s="48">
        <v>5</v>
      </c>
      <c r="AD25" s="48">
        <v>4</v>
      </c>
      <c r="AE25" s="48">
        <v>10</v>
      </c>
      <c r="AF25" s="48">
        <v>13.5</v>
      </c>
      <c r="AG25" s="48">
        <v>33.07</v>
      </c>
      <c r="AH25" s="48">
        <v>30</v>
      </c>
      <c r="AI25" s="48">
        <v>86.57</v>
      </c>
      <c r="AJ25" s="31" t="s">
        <v>59</v>
      </c>
      <c r="AK25" s="31" t="s">
        <v>93</v>
      </c>
      <c r="AL25" s="30" t="s">
        <v>94</v>
      </c>
    </row>
    <row r="26" spans="1:38" ht="42.75" customHeight="1" x14ac:dyDescent="0.25">
      <c r="A26" s="30">
        <v>19</v>
      </c>
      <c r="B26" s="30" t="s">
        <v>95</v>
      </c>
      <c r="C26" s="34" t="s">
        <v>91</v>
      </c>
      <c r="D26" s="35" t="s">
        <v>96</v>
      </c>
      <c r="E26" s="30" t="s">
        <v>51</v>
      </c>
      <c r="F26" s="33">
        <v>6388</v>
      </c>
      <c r="G26" s="36">
        <v>6710.93</v>
      </c>
      <c r="H26" s="38">
        <v>0</v>
      </c>
      <c r="I26" s="37">
        <v>6710.93</v>
      </c>
      <c r="J26" s="38">
        <v>0</v>
      </c>
      <c r="K26" s="38">
        <v>0</v>
      </c>
      <c r="L26" s="38">
        <v>0</v>
      </c>
      <c r="M26" s="48" t="s">
        <v>52</v>
      </c>
      <c r="N26" s="31">
        <v>3</v>
      </c>
      <c r="O26" s="48" t="s">
        <v>52</v>
      </c>
      <c r="P26" s="33" t="s">
        <v>58</v>
      </c>
      <c r="Q26" s="33" t="s">
        <v>58</v>
      </c>
      <c r="R26" s="48">
        <v>27</v>
      </c>
      <c r="S26" s="48">
        <v>10</v>
      </c>
      <c r="T26" s="52">
        <v>0.37040000000000001</v>
      </c>
      <c r="U26" s="48">
        <v>1</v>
      </c>
      <c r="V26" s="48">
        <v>1</v>
      </c>
      <c r="W26" s="51">
        <v>1</v>
      </c>
      <c r="X26" s="48">
        <v>4143.9399999999996</v>
      </c>
      <c r="Y26" s="52">
        <v>0.62</v>
      </c>
      <c r="Z26" s="48">
        <v>14</v>
      </c>
      <c r="AA26" s="48">
        <v>9</v>
      </c>
      <c r="AB26" s="48">
        <v>3</v>
      </c>
      <c r="AC26" s="48">
        <v>3</v>
      </c>
      <c r="AD26" s="48">
        <v>3</v>
      </c>
      <c r="AE26" s="48">
        <v>14</v>
      </c>
      <c r="AF26" s="48">
        <v>19.12</v>
      </c>
      <c r="AG26" s="48">
        <v>33.4</v>
      </c>
      <c r="AH26" s="48">
        <v>21.19</v>
      </c>
      <c r="AI26" s="48">
        <v>87.71</v>
      </c>
      <c r="AJ26" s="31" t="s">
        <v>59</v>
      </c>
      <c r="AK26" s="31" t="s">
        <v>93</v>
      </c>
      <c r="AL26" s="31"/>
    </row>
    <row r="27" spans="1:38" ht="42.75" customHeight="1" x14ac:dyDescent="0.25">
      <c r="A27" s="30">
        <v>20</v>
      </c>
      <c r="B27" s="30" t="s">
        <v>97</v>
      </c>
      <c r="C27" s="34" t="s">
        <v>98</v>
      </c>
      <c r="D27" s="35" t="s">
        <v>99</v>
      </c>
      <c r="E27" s="30" t="s">
        <v>51</v>
      </c>
      <c r="F27" s="33">
        <v>2100</v>
      </c>
      <c r="G27" s="36">
        <v>2100</v>
      </c>
      <c r="H27" s="38">
        <v>0</v>
      </c>
      <c r="I27" s="37">
        <v>2100</v>
      </c>
      <c r="J27" s="38">
        <v>0</v>
      </c>
      <c r="K27" s="38">
        <v>0</v>
      </c>
      <c r="L27" s="38">
        <v>0</v>
      </c>
      <c r="M27" s="48" t="s">
        <v>52</v>
      </c>
      <c r="N27" s="31">
        <v>3</v>
      </c>
      <c r="O27" s="48" t="s">
        <v>57</v>
      </c>
      <c r="P27" s="33">
        <v>92</v>
      </c>
      <c r="Q27" s="33" t="s">
        <v>53</v>
      </c>
      <c r="R27" s="48">
        <v>82</v>
      </c>
      <c r="S27" s="48">
        <v>33</v>
      </c>
      <c r="T27" s="52">
        <v>0.40239999999999998</v>
      </c>
      <c r="U27" s="48">
        <v>6</v>
      </c>
      <c r="V27" s="48">
        <v>6</v>
      </c>
      <c r="W27" s="51">
        <v>1</v>
      </c>
      <c r="X27" s="48">
        <v>1472.9</v>
      </c>
      <c r="Y27" s="52">
        <v>0.70140000000000002</v>
      </c>
      <c r="Z27" s="48">
        <v>11</v>
      </c>
      <c r="AA27" s="48">
        <v>3</v>
      </c>
      <c r="AB27" s="48">
        <v>0</v>
      </c>
      <c r="AC27" s="48">
        <v>3</v>
      </c>
      <c r="AD27" s="48">
        <v>3</v>
      </c>
      <c r="AE27" s="48">
        <v>11.51</v>
      </c>
      <c r="AF27" s="48">
        <v>11.49</v>
      </c>
      <c r="AG27" s="48">
        <v>20.66</v>
      </c>
      <c r="AH27" s="48">
        <v>26.86</v>
      </c>
      <c r="AI27" s="48">
        <v>70.52</v>
      </c>
      <c r="AJ27" s="31" t="s">
        <v>54</v>
      </c>
      <c r="AK27" s="31">
        <v>21.48</v>
      </c>
      <c r="AL27" s="31"/>
    </row>
    <row r="28" spans="1:38" ht="42.75" customHeight="1" x14ac:dyDescent="0.25">
      <c r="A28" s="30">
        <v>21</v>
      </c>
      <c r="B28" s="30" t="s">
        <v>100</v>
      </c>
      <c r="C28" s="34" t="s">
        <v>86</v>
      </c>
      <c r="D28" s="34" t="s">
        <v>101</v>
      </c>
      <c r="E28" s="30" t="s">
        <v>51</v>
      </c>
      <c r="F28" s="33">
        <v>73156</v>
      </c>
      <c r="G28" s="36">
        <v>134270.67000000001</v>
      </c>
      <c r="H28" s="37">
        <v>61388</v>
      </c>
      <c r="I28" s="37">
        <v>72882.67</v>
      </c>
      <c r="J28" s="38">
        <v>0</v>
      </c>
      <c r="K28" s="38">
        <v>0</v>
      </c>
      <c r="L28" s="38">
        <v>0</v>
      </c>
      <c r="M28" s="48" t="s">
        <v>52</v>
      </c>
      <c r="N28" s="31">
        <v>3</v>
      </c>
      <c r="O28" s="48" t="s">
        <v>52</v>
      </c>
      <c r="P28" s="33">
        <v>94</v>
      </c>
      <c r="Q28" s="33" t="s">
        <v>58</v>
      </c>
      <c r="R28" s="48">
        <v>2</v>
      </c>
      <c r="S28" s="48">
        <v>2</v>
      </c>
      <c r="T28" s="51">
        <v>1</v>
      </c>
      <c r="U28" s="48">
        <v>4</v>
      </c>
      <c r="V28" s="48">
        <v>4</v>
      </c>
      <c r="W28" s="51">
        <v>1</v>
      </c>
      <c r="X28" s="48">
        <v>53123.29</v>
      </c>
      <c r="Y28" s="52">
        <v>0.39560000000000001</v>
      </c>
      <c r="Z28" s="48">
        <v>17</v>
      </c>
      <c r="AA28" s="48">
        <v>13</v>
      </c>
      <c r="AB28" s="48">
        <v>2</v>
      </c>
      <c r="AC28" s="48">
        <v>4</v>
      </c>
      <c r="AD28" s="48">
        <v>4</v>
      </c>
      <c r="AE28" s="48">
        <v>10.19</v>
      </c>
      <c r="AF28" s="48">
        <v>17.760000000000002</v>
      </c>
      <c r="AG28" s="48">
        <v>32.270000000000003</v>
      </c>
      <c r="AH28" s="48">
        <v>27.29</v>
      </c>
      <c r="AI28" s="48">
        <v>87.51</v>
      </c>
      <c r="AJ28" s="31" t="s">
        <v>59</v>
      </c>
      <c r="AK28" s="31">
        <v>6.49</v>
      </c>
      <c r="AL28" s="31"/>
    </row>
    <row r="29" spans="1:38" ht="42.75" customHeight="1" x14ac:dyDescent="0.25">
      <c r="A29" s="30">
        <v>22</v>
      </c>
      <c r="B29" s="30" t="s">
        <v>102</v>
      </c>
      <c r="C29" s="34" t="s">
        <v>103</v>
      </c>
      <c r="D29" s="34" t="s">
        <v>104</v>
      </c>
      <c r="E29" s="30" t="s">
        <v>51</v>
      </c>
      <c r="F29" s="33">
        <v>3533</v>
      </c>
      <c r="G29" s="36">
        <v>3533.4</v>
      </c>
      <c r="H29" s="38">
        <v>0</v>
      </c>
      <c r="I29" s="37">
        <v>3533.4</v>
      </c>
      <c r="J29" s="38">
        <v>0</v>
      </c>
      <c r="K29" s="38">
        <v>0</v>
      </c>
      <c r="L29" s="38">
        <v>0</v>
      </c>
      <c r="M29" s="48" t="s">
        <v>52</v>
      </c>
      <c r="N29" s="31">
        <v>3</v>
      </c>
      <c r="O29" s="48" t="s">
        <v>52</v>
      </c>
      <c r="P29" s="33">
        <v>89</v>
      </c>
      <c r="Q29" s="33" t="s">
        <v>59</v>
      </c>
      <c r="R29" s="48">
        <v>10</v>
      </c>
      <c r="S29" s="48">
        <v>5</v>
      </c>
      <c r="T29" s="52">
        <v>0.5</v>
      </c>
      <c r="U29" s="48">
        <v>3</v>
      </c>
      <c r="V29" s="48">
        <v>3</v>
      </c>
      <c r="W29" s="51">
        <v>1</v>
      </c>
      <c r="X29" s="48">
        <v>2000</v>
      </c>
      <c r="Y29" s="52">
        <v>0.56599999999999995</v>
      </c>
      <c r="Z29" s="48">
        <v>19</v>
      </c>
      <c r="AA29" s="48">
        <v>11</v>
      </c>
      <c r="AB29" s="48">
        <v>2</v>
      </c>
      <c r="AC29" s="48">
        <v>5</v>
      </c>
      <c r="AD29" s="48">
        <v>5</v>
      </c>
      <c r="AE29" s="48">
        <v>12.5</v>
      </c>
      <c r="AF29" s="48">
        <v>16.829999999999998</v>
      </c>
      <c r="AG29" s="48">
        <v>29.67</v>
      </c>
      <c r="AH29" s="48">
        <v>24.5</v>
      </c>
      <c r="AI29" s="48">
        <v>83.5</v>
      </c>
      <c r="AJ29" s="31" t="s">
        <v>59</v>
      </c>
      <c r="AK29" s="31">
        <v>5.5</v>
      </c>
      <c r="AL29" s="31"/>
    </row>
    <row r="30" spans="1:38" ht="27" customHeight="1" x14ac:dyDescent="0.25">
      <c r="A30" s="71" t="s">
        <v>105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</row>
    <row r="31" spans="1:38" ht="27" customHeight="1" x14ac:dyDescent="0.25">
      <c r="A31" s="70" t="s">
        <v>47</v>
      </c>
      <c r="B31" s="70"/>
      <c r="C31" s="70"/>
      <c r="D31" s="70"/>
      <c r="E31" s="70"/>
      <c r="F31" s="31" t="s">
        <v>45</v>
      </c>
      <c r="G31" s="39">
        <f t="shared" ref="G31:AD31" si="2">SUM(G32:G36)</f>
        <v>693291.40999999992</v>
      </c>
      <c r="H31" s="40">
        <f t="shared" si="2"/>
        <v>462957</v>
      </c>
      <c r="I31" s="40">
        <f t="shared" si="2"/>
        <v>175132.6</v>
      </c>
      <c r="J31" s="40">
        <f t="shared" si="2"/>
        <v>26455.81</v>
      </c>
      <c r="K31" s="40">
        <f t="shared" si="2"/>
        <v>14440</v>
      </c>
      <c r="L31" s="40">
        <f t="shared" si="2"/>
        <v>14306</v>
      </c>
      <c r="M31" s="31" t="s">
        <v>45</v>
      </c>
      <c r="N31" s="31" t="s">
        <v>45</v>
      </c>
      <c r="O31" s="31" t="s">
        <v>45</v>
      </c>
      <c r="P31" s="31" t="s">
        <v>45</v>
      </c>
      <c r="Q31" s="31" t="s">
        <v>45</v>
      </c>
      <c r="R31" s="31">
        <f t="shared" si="2"/>
        <v>2507</v>
      </c>
      <c r="S31" s="31">
        <f t="shared" si="2"/>
        <v>1169</v>
      </c>
      <c r="T31" s="52">
        <f>SUM(T32:T36)/5</f>
        <v>0.76199443037974679</v>
      </c>
      <c r="U31" s="31">
        <f t="shared" si="2"/>
        <v>37</v>
      </c>
      <c r="V31" s="31">
        <f t="shared" si="2"/>
        <v>35</v>
      </c>
      <c r="W31" s="52">
        <f>SUM(W32:W36)/5</f>
        <v>0.98518518518518516</v>
      </c>
      <c r="X31" s="31">
        <f>SUM(X32:X36)</f>
        <v>257411.12</v>
      </c>
      <c r="Y31" s="52">
        <f>SUM(Y32:Y36)/5</f>
        <v>0.37527907085388001</v>
      </c>
      <c r="Z31" s="31">
        <f t="shared" si="2"/>
        <v>81</v>
      </c>
      <c r="AA31" s="31">
        <f t="shared" si="2"/>
        <v>43</v>
      </c>
      <c r="AB31" s="31">
        <f t="shared" si="2"/>
        <v>10</v>
      </c>
      <c r="AC31" s="31">
        <f t="shared" si="2"/>
        <v>19</v>
      </c>
      <c r="AD31" s="31">
        <f t="shared" si="2"/>
        <v>19</v>
      </c>
      <c r="AE31" s="54">
        <f>SUM(AE32:AE36)/5</f>
        <v>12.866</v>
      </c>
      <c r="AF31" s="54">
        <f>SUM(AF32:AF36)/5</f>
        <v>14.6</v>
      </c>
      <c r="AG31" s="54">
        <f>SUM(AG32:AG36)/5</f>
        <v>28.528000000000002</v>
      </c>
      <c r="AH31" s="54">
        <f>SUM(AH32:AH36)/5</f>
        <v>23.126000000000001</v>
      </c>
      <c r="AI31" s="54">
        <f>SUM(AI32:AI36)/5</f>
        <v>79.12</v>
      </c>
      <c r="AJ31" s="31" t="s">
        <v>45</v>
      </c>
      <c r="AK31" s="31" t="s">
        <v>45</v>
      </c>
      <c r="AL31" s="31"/>
    </row>
    <row r="32" spans="1:38" ht="38.25" customHeight="1" x14ac:dyDescent="0.25">
      <c r="A32" s="30">
        <v>1</v>
      </c>
      <c r="B32" s="30" t="s">
        <v>48</v>
      </c>
      <c r="C32" s="30" t="s">
        <v>106</v>
      </c>
      <c r="D32" s="34" t="s">
        <v>107</v>
      </c>
      <c r="E32" s="30" t="s">
        <v>108</v>
      </c>
      <c r="F32" s="31" t="s">
        <v>45</v>
      </c>
      <c r="G32" s="41">
        <v>412744.66</v>
      </c>
      <c r="H32" s="38">
        <v>321447</v>
      </c>
      <c r="I32" s="38">
        <v>69699.850000000006</v>
      </c>
      <c r="J32" s="38">
        <v>21597.81</v>
      </c>
      <c r="K32" s="38">
        <v>0</v>
      </c>
      <c r="L32" s="38">
        <v>0</v>
      </c>
      <c r="M32" s="31" t="s">
        <v>52</v>
      </c>
      <c r="N32" s="31">
        <v>3</v>
      </c>
      <c r="O32" s="31" t="s">
        <v>57</v>
      </c>
      <c r="P32" s="30" t="s">
        <v>58</v>
      </c>
      <c r="Q32" s="30" t="s">
        <v>58</v>
      </c>
      <c r="R32" s="31">
        <v>3</v>
      </c>
      <c r="S32" s="31">
        <v>3</v>
      </c>
      <c r="T32" s="52">
        <v>1</v>
      </c>
      <c r="U32" s="31">
        <v>3</v>
      </c>
      <c r="V32" s="31">
        <v>3</v>
      </c>
      <c r="W32" s="51">
        <v>1</v>
      </c>
      <c r="X32" s="31">
        <v>150238.45000000001</v>
      </c>
      <c r="Y32" s="52">
        <v>0.36399999999999999</v>
      </c>
      <c r="Z32" s="31">
        <v>12</v>
      </c>
      <c r="AA32" s="31">
        <v>5</v>
      </c>
      <c r="AB32" s="31">
        <v>2</v>
      </c>
      <c r="AC32" s="31">
        <v>4</v>
      </c>
      <c r="AD32" s="31">
        <v>4</v>
      </c>
      <c r="AE32" s="31">
        <v>13.29</v>
      </c>
      <c r="AF32" s="31">
        <v>12.7</v>
      </c>
      <c r="AG32" s="31">
        <v>29.09</v>
      </c>
      <c r="AH32" s="31">
        <v>20.95</v>
      </c>
      <c r="AI32" s="31">
        <v>76.03</v>
      </c>
      <c r="AJ32" s="31" t="s">
        <v>54</v>
      </c>
      <c r="AK32" s="31" t="s">
        <v>45</v>
      </c>
      <c r="AL32" s="30" t="s">
        <v>60</v>
      </c>
    </row>
    <row r="33" spans="1:38" ht="38.25" customHeight="1" x14ac:dyDescent="0.25">
      <c r="A33" s="30">
        <v>2</v>
      </c>
      <c r="B33" s="30" t="s">
        <v>66</v>
      </c>
      <c r="C33" s="30" t="s">
        <v>49</v>
      </c>
      <c r="D33" s="34" t="s">
        <v>109</v>
      </c>
      <c r="E33" s="30" t="s">
        <v>108</v>
      </c>
      <c r="F33" s="31" t="s">
        <v>45</v>
      </c>
      <c r="G33" s="41">
        <f>H33+I33</f>
        <v>218619.9</v>
      </c>
      <c r="H33" s="42">
        <v>139410</v>
      </c>
      <c r="I33" s="42">
        <v>79209.899999999994</v>
      </c>
      <c r="J33" s="38">
        <v>0</v>
      </c>
      <c r="K33" s="38">
        <v>0</v>
      </c>
      <c r="L33" s="38">
        <v>0</v>
      </c>
      <c r="M33" s="31" t="s">
        <v>52</v>
      </c>
      <c r="N33" s="30">
        <v>2</v>
      </c>
      <c r="O33" s="31" t="s">
        <v>57</v>
      </c>
      <c r="P33" s="30" t="s">
        <v>58</v>
      </c>
      <c r="Q33" s="30" t="s">
        <v>58</v>
      </c>
      <c r="R33" s="31">
        <v>1</v>
      </c>
      <c r="S33" s="31">
        <v>1</v>
      </c>
      <c r="T33" s="52">
        <v>1</v>
      </c>
      <c r="U33" s="31">
        <v>3</v>
      </c>
      <c r="V33" s="31">
        <v>3</v>
      </c>
      <c r="W33" s="51">
        <v>1</v>
      </c>
      <c r="X33" s="31">
        <v>89148.53</v>
      </c>
      <c r="Y33" s="52">
        <v>0.4078</v>
      </c>
      <c r="Z33" s="31">
        <v>14</v>
      </c>
      <c r="AA33" s="31">
        <v>6</v>
      </c>
      <c r="AB33" s="31">
        <v>1</v>
      </c>
      <c r="AC33" s="31">
        <v>4</v>
      </c>
      <c r="AD33" s="31">
        <v>4</v>
      </c>
      <c r="AE33" s="31">
        <v>9.8699999999999992</v>
      </c>
      <c r="AF33" s="31">
        <v>13.92</v>
      </c>
      <c r="AG33" s="31">
        <v>31.78</v>
      </c>
      <c r="AH33" s="31">
        <v>21.33</v>
      </c>
      <c r="AI33" s="31">
        <v>76.900000000000006</v>
      </c>
      <c r="AJ33" s="58" t="s">
        <v>54</v>
      </c>
      <c r="AK33" s="31" t="s">
        <v>45</v>
      </c>
      <c r="AL33" s="30" t="s">
        <v>60</v>
      </c>
    </row>
    <row r="34" spans="1:38" ht="38.25" customHeight="1" x14ac:dyDescent="0.25">
      <c r="A34" s="30">
        <v>3</v>
      </c>
      <c r="B34" s="30" t="s">
        <v>110</v>
      </c>
      <c r="C34" s="30" t="s">
        <v>111</v>
      </c>
      <c r="D34" s="34" t="s">
        <v>112</v>
      </c>
      <c r="E34" s="30" t="s">
        <v>108</v>
      </c>
      <c r="F34" s="31" t="s">
        <v>45</v>
      </c>
      <c r="G34" s="41">
        <v>4980</v>
      </c>
      <c r="H34" s="38">
        <v>0</v>
      </c>
      <c r="I34" s="38">
        <v>4980</v>
      </c>
      <c r="J34" s="38">
        <v>0</v>
      </c>
      <c r="K34" s="38">
        <v>0</v>
      </c>
      <c r="L34" s="38">
        <v>0</v>
      </c>
      <c r="M34" s="31" t="s">
        <v>52</v>
      </c>
      <c r="N34" s="31">
        <v>3</v>
      </c>
      <c r="O34" s="31" t="s">
        <v>57</v>
      </c>
      <c r="P34" s="30" t="s">
        <v>58</v>
      </c>
      <c r="Q34" s="30" t="s">
        <v>53</v>
      </c>
      <c r="R34" s="31">
        <v>79</v>
      </c>
      <c r="S34" s="31">
        <v>27</v>
      </c>
      <c r="T34" s="52">
        <v>0.341772151898734</v>
      </c>
      <c r="U34" s="31">
        <v>1</v>
      </c>
      <c r="V34" s="31">
        <v>1</v>
      </c>
      <c r="W34" s="51">
        <v>1</v>
      </c>
      <c r="X34" s="31">
        <v>1620</v>
      </c>
      <c r="Y34" s="52">
        <v>0.32529999999999998</v>
      </c>
      <c r="Z34" s="31">
        <v>10</v>
      </c>
      <c r="AA34" s="31">
        <v>2</v>
      </c>
      <c r="AB34" s="31">
        <v>0</v>
      </c>
      <c r="AC34" s="31">
        <v>3</v>
      </c>
      <c r="AD34" s="31">
        <v>3</v>
      </c>
      <c r="AE34" s="31">
        <v>12.67</v>
      </c>
      <c r="AF34" s="31">
        <v>14.03</v>
      </c>
      <c r="AG34" s="31">
        <v>20.45</v>
      </c>
      <c r="AH34" s="31">
        <v>24.11</v>
      </c>
      <c r="AI34" s="31">
        <v>71.260000000000005</v>
      </c>
      <c r="AJ34" s="31" t="s">
        <v>54</v>
      </c>
      <c r="AK34" s="31" t="s">
        <v>45</v>
      </c>
      <c r="AL34" s="31"/>
    </row>
    <row r="35" spans="1:38" ht="38.25" customHeight="1" x14ac:dyDescent="0.25">
      <c r="A35" s="30">
        <v>4</v>
      </c>
      <c r="B35" s="30" t="s">
        <v>113</v>
      </c>
      <c r="C35" s="30" t="s">
        <v>98</v>
      </c>
      <c r="D35" s="34" t="s">
        <v>114</v>
      </c>
      <c r="E35" s="30" t="s">
        <v>108</v>
      </c>
      <c r="F35" s="31" t="s">
        <v>45</v>
      </c>
      <c r="G35" s="41">
        <v>10710.85</v>
      </c>
      <c r="H35" s="38">
        <v>0</v>
      </c>
      <c r="I35" s="38">
        <v>10710.85</v>
      </c>
      <c r="J35" s="38">
        <v>0</v>
      </c>
      <c r="K35" s="38">
        <v>0</v>
      </c>
      <c r="L35" s="38">
        <v>0</v>
      </c>
      <c r="M35" s="31" t="s">
        <v>52</v>
      </c>
      <c r="N35" s="31">
        <v>3</v>
      </c>
      <c r="O35" s="31" t="s">
        <v>52</v>
      </c>
      <c r="P35" s="30">
        <v>97</v>
      </c>
      <c r="Q35" s="30" t="s">
        <v>53</v>
      </c>
      <c r="R35" s="31">
        <v>2418</v>
      </c>
      <c r="S35" s="31">
        <v>1132</v>
      </c>
      <c r="T35" s="52">
        <v>0.46820000000000001</v>
      </c>
      <c r="U35" s="31">
        <v>3</v>
      </c>
      <c r="V35" s="31">
        <v>3</v>
      </c>
      <c r="W35" s="51">
        <v>1</v>
      </c>
      <c r="X35" s="31">
        <v>5918.03</v>
      </c>
      <c r="Y35" s="52">
        <v>0.55249999999999999</v>
      </c>
      <c r="Z35" s="31">
        <v>15</v>
      </c>
      <c r="AA35" s="31">
        <v>11</v>
      </c>
      <c r="AB35" s="31">
        <v>3</v>
      </c>
      <c r="AC35" s="31">
        <v>3</v>
      </c>
      <c r="AD35" s="31">
        <v>3</v>
      </c>
      <c r="AE35" s="31">
        <v>14</v>
      </c>
      <c r="AF35" s="31">
        <v>17.55</v>
      </c>
      <c r="AG35" s="31">
        <v>31.29</v>
      </c>
      <c r="AH35" s="31">
        <v>25.48</v>
      </c>
      <c r="AI35" s="31">
        <v>88.32</v>
      </c>
      <c r="AJ35" s="31" t="s">
        <v>59</v>
      </c>
      <c r="AK35" s="31">
        <v>8.6800000000000104</v>
      </c>
      <c r="AL35" s="31"/>
    </row>
    <row r="36" spans="1:38" ht="38.25" customHeight="1" x14ac:dyDescent="0.25">
      <c r="A36" s="30">
        <v>5</v>
      </c>
      <c r="B36" s="30" t="s">
        <v>115</v>
      </c>
      <c r="C36" s="30" t="s">
        <v>86</v>
      </c>
      <c r="D36" s="34" t="s">
        <v>116</v>
      </c>
      <c r="E36" s="30" t="s">
        <v>117</v>
      </c>
      <c r="F36" s="31" t="s">
        <v>45</v>
      </c>
      <c r="G36" s="41">
        <v>46236</v>
      </c>
      <c r="H36" s="38">
        <v>2100</v>
      </c>
      <c r="I36" s="38">
        <v>10532</v>
      </c>
      <c r="J36" s="38">
        <v>4858</v>
      </c>
      <c r="K36" s="38">
        <v>14440</v>
      </c>
      <c r="L36" s="38">
        <v>14306</v>
      </c>
      <c r="M36" s="31" t="s">
        <v>52</v>
      </c>
      <c r="N36" s="31">
        <v>2</v>
      </c>
      <c r="O36" s="31" t="s">
        <v>57</v>
      </c>
      <c r="P36" s="30" t="s">
        <v>58</v>
      </c>
      <c r="Q36" s="30" t="s">
        <v>53</v>
      </c>
      <c r="R36" s="31">
        <v>6</v>
      </c>
      <c r="S36" s="31">
        <v>6</v>
      </c>
      <c r="T36" s="52">
        <v>1</v>
      </c>
      <c r="U36" s="31">
        <v>27</v>
      </c>
      <c r="V36" s="31">
        <v>25</v>
      </c>
      <c r="W36" s="52">
        <v>0.92592592592592604</v>
      </c>
      <c r="X36" s="31">
        <v>10486.11</v>
      </c>
      <c r="Y36" s="52">
        <v>0.22679535426940001</v>
      </c>
      <c r="Z36" s="31">
        <v>30</v>
      </c>
      <c r="AA36" s="31">
        <v>19</v>
      </c>
      <c r="AB36" s="31">
        <v>4</v>
      </c>
      <c r="AC36" s="31">
        <v>5</v>
      </c>
      <c r="AD36" s="31">
        <v>5</v>
      </c>
      <c r="AE36" s="31">
        <v>14.5</v>
      </c>
      <c r="AF36" s="31">
        <v>14.8</v>
      </c>
      <c r="AG36" s="31">
        <v>30.03</v>
      </c>
      <c r="AH36" s="31">
        <v>23.76</v>
      </c>
      <c r="AI36" s="31">
        <v>83.09</v>
      </c>
      <c r="AJ36" s="31" t="s">
        <v>59</v>
      </c>
      <c r="AK36" s="31" t="s">
        <v>45</v>
      </c>
      <c r="AL36" s="31"/>
    </row>
    <row r="37" spans="1:38" ht="27" customHeight="1" x14ac:dyDescent="0.25">
      <c r="A37" s="71" t="s">
        <v>118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</row>
    <row r="38" spans="1:38" ht="27" customHeight="1" x14ac:dyDescent="0.25">
      <c r="A38" s="70" t="s">
        <v>47</v>
      </c>
      <c r="B38" s="70"/>
      <c r="C38" s="70"/>
      <c r="D38" s="70"/>
      <c r="E38" s="70"/>
      <c r="F38" s="31" t="s">
        <v>45</v>
      </c>
      <c r="G38" s="43">
        <f t="shared" ref="G38:L38" si="3">SUM(G39:G45)</f>
        <v>598554.23</v>
      </c>
      <c r="H38" s="44">
        <f t="shared" si="3"/>
        <v>6684.02</v>
      </c>
      <c r="I38" s="44">
        <f t="shared" si="3"/>
        <v>581470.66999999993</v>
      </c>
      <c r="J38" s="44">
        <f t="shared" si="3"/>
        <v>0</v>
      </c>
      <c r="K38" s="44">
        <f t="shared" si="3"/>
        <v>0</v>
      </c>
      <c r="L38" s="44">
        <f t="shared" si="3"/>
        <v>10399.540000000001</v>
      </c>
      <c r="M38" s="31" t="s">
        <v>45</v>
      </c>
      <c r="N38" s="31" t="s">
        <v>45</v>
      </c>
      <c r="O38" s="31" t="s">
        <v>45</v>
      </c>
      <c r="P38" s="31" t="s">
        <v>45</v>
      </c>
      <c r="Q38" s="31" t="s">
        <v>45</v>
      </c>
      <c r="R38" s="31">
        <f>SUM(R39:R45)</f>
        <v>295</v>
      </c>
      <c r="S38" s="31">
        <f>SUM(S39:S45)</f>
        <v>121</v>
      </c>
      <c r="T38" s="52">
        <f>SUM(T39:T45)/7</f>
        <v>0.90398571428571428</v>
      </c>
      <c r="U38" s="31">
        <f>SUM(U39:U45)</f>
        <v>946</v>
      </c>
      <c r="V38" s="31">
        <f>SUM(V39:V45)</f>
        <v>361</v>
      </c>
      <c r="W38" s="52">
        <f>SUM(W39:W45)/7</f>
        <v>0.63047142857142846</v>
      </c>
      <c r="X38" s="31">
        <f>SUM(X39:X45)</f>
        <v>256721.73000000004</v>
      </c>
      <c r="Y38" s="52">
        <f>SUM(Y39:Y45)/7</f>
        <v>0.5978</v>
      </c>
      <c r="Z38" s="31">
        <f>SUM(Z39:Z45)</f>
        <v>187</v>
      </c>
      <c r="AA38" s="31">
        <f>SUM(AA39:AA45)</f>
        <v>138</v>
      </c>
      <c r="AB38" s="31">
        <f>SUM(AB39:AB45)</f>
        <v>17</v>
      </c>
      <c r="AC38" s="31">
        <f>SUM(AC39:AC45)</f>
        <v>28</v>
      </c>
      <c r="AD38" s="31">
        <f>SUM(AD39:AD45)</f>
        <v>28</v>
      </c>
      <c r="AE38" s="55">
        <f>SUM(AE39:AE45)/7</f>
        <v>12.652857142857144</v>
      </c>
      <c r="AF38" s="55">
        <f>SUM(AF39:AF45)/7</f>
        <v>15.107142857142859</v>
      </c>
      <c r="AG38" s="55">
        <f>SUM(AG39:AG45)/7</f>
        <v>30.44857142857143</v>
      </c>
      <c r="AH38" s="55">
        <f>SUM(AH39:AH45)/7</f>
        <v>21.665714285714284</v>
      </c>
      <c r="AI38" s="55">
        <f>SUM(AI39:AI45)/7</f>
        <v>79.872857142857143</v>
      </c>
      <c r="AJ38" s="31" t="s">
        <v>45</v>
      </c>
      <c r="AK38" s="31" t="s">
        <v>45</v>
      </c>
      <c r="AL38" s="30"/>
    </row>
    <row r="39" spans="1:38" ht="37.5" customHeight="1" x14ac:dyDescent="0.25">
      <c r="A39" s="30">
        <v>1</v>
      </c>
      <c r="B39" s="30" t="s">
        <v>48</v>
      </c>
      <c r="C39" s="30" t="s">
        <v>49</v>
      </c>
      <c r="D39" s="34" t="s">
        <v>119</v>
      </c>
      <c r="E39" s="30" t="s">
        <v>51</v>
      </c>
      <c r="F39" s="31" t="s">
        <v>45</v>
      </c>
      <c r="G39" s="45">
        <v>270419.73</v>
      </c>
      <c r="H39" s="46">
        <v>0</v>
      </c>
      <c r="I39" s="46">
        <v>270419.73</v>
      </c>
      <c r="J39" s="46">
        <v>0</v>
      </c>
      <c r="K39" s="46">
        <v>0</v>
      </c>
      <c r="L39" s="46">
        <v>0</v>
      </c>
      <c r="M39" s="31" t="s">
        <v>52</v>
      </c>
      <c r="N39" s="31">
        <v>3</v>
      </c>
      <c r="O39" s="31" t="s">
        <v>57</v>
      </c>
      <c r="P39" s="30">
        <v>99</v>
      </c>
      <c r="Q39" s="30" t="s">
        <v>53</v>
      </c>
      <c r="R39" s="31">
        <v>17</v>
      </c>
      <c r="S39" s="31">
        <v>7</v>
      </c>
      <c r="T39" s="52">
        <v>1</v>
      </c>
      <c r="U39" s="31">
        <v>72</v>
      </c>
      <c r="V39" s="31">
        <v>9</v>
      </c>
      <c r="W39" s="52">
        <v>0.125</v>
      </c>
      <c r="X39" s="31">
        <v>95097.32</v>
      </c>
      <c r="Y39" s="52">
        <v>0.35170000000000001</v>
      </c>
      <c r="Z39" s="31">
        <v>51</v>
      </c>
      <c r="AA39" s="31">
        <v>45</v>
      </c>
      <c r="AB39" s="31">
        <v>2</v>
      </c>
      <c r="AC39" s="31">
        <v>4</v>
      </c>
      <c r="AD39" s="31">
        <v>4</v>
      </c>
      <c r="AE39" s="31">
        <v>13.78</v>
      </c>
      <c r="AF39" s="31">
        <v>13.5</v>
      </c>
      <c r="AG39" s="31">
        <v>34.380000000000003</v>
      </c>
      <c r="AH39" s="31">
        <v>24.45</v>
      </c>
      <c r="AI39" s="31">
        <v>86.11</v>
      </c>
      <c r="AJ39" s="31" t="s">
        <v>59</v>
      </c>
      <c r="AK39" s="31">
        <v>12.89</v>
      </c>
      <c r="AL39" s="30"/>
    </row>
    <row r="40" spans="1:38" ht="37.5" customHeight="1" x14ac:dyDescent="0.25">
      <c r="A40" s="30">
        <v>2</v>
      </c>
      <c r="B40" s="30" t="s">
        <v>120</v>
      </c>
      <c r="C40" s="30" t="s">
        <v>91</v>
      </c>
      <c r="D40" s="34" t="s">
        <v>121</v>
      </c>
      <c r="E40" s="30" t="s">
        <v>51</v>
      </c>
      <c r="F40" s="31" t="s">
        <v>45</v>
      </c>
      <c r="G40" s="45">
        <v>17167.27</v>
      </c>
      <c r="H40" s="46">
        <v>1651.02</v>
      </c>
      <c r="I40" s="46">
        <v>15516.25</v>
      </c>
      <c r="J40" s="46">
        <v>0</v>
      </c>
      <c r="K40" s="46">
        <v>0</v>
      </c>
      <c r="L40" s="46">
        <v>0</v>
      </c>
      <c r="M40" s="31" t="s">
        <v>52</v>
      </c>
      <c r="N40" s="31">
        <v>3</v>
      </c>
      <c r="O40" s="31" t="s">
        <v>57</v>
      </c>
      <c r="P40" s="30" t="s">
        <v>58</v>
      </c>
      <c r="Q40" s="30" t="s">
        <v>58</v>
      </c>
      <c r="R40" s="31">
        <v>1</v>
      </c>
      <c r="S40" s="31">
        <v>1</v>
      </c>
      <c r="T40" s="52">
        <v>1</v>
      </c>
      <c r="U40" s="31">
        <v>2</v>
      </c>
      <c r="V40" s="31">
        <v>2</v>
      </c>
      <c r="W40" s="51">
        <v>1</v>
      </c>
      <c r="X40" s="31">
        <v>17162.48</v>
      </c>
      <c r="Y40" s="52">
        <v>0.99870000000000003</v>
      </c>
      <c r="Z40" s="31">
        <v>16</v>
      </c>
      <c r="AA40" s="31">
        <v>10</v>
      </c>
      <c r="AB40" s="31">
        <v>3</v>
      </c>
      <c r="AC40" s="31">
        <v>5</v>
      </c>
      <c r="AD40" s="31">
        <v>5</v>
      </c>
      <c r="AE40" s="31">
        <v>12</v>
      </c>
      <c r="AF40" s="31">
        <v>14.5</v>
      </c>
      <c r="AG40" s="31">
        <v>32.08</v>
      </c>
      <c r="AH40" s="31">
        <v>24.02</v>
      </c>
      <c r="AI40" s="31">
        <v>82.6</v>
      </c>
      <c r="AJ40" s="31" t="s">
        <v>59</v>
      </c>
      <c r="AK40" s="31" t="s">
        <v>45</v>
      </c>
      <c r="AL40" s="30"/>
    </row>
    <row r="41" spans="1:38" ht="37.5" customHeight="1" x14ac:dyDescent="0.25">
      <c r="A41" s="30">
        <v>3</v>
      </c>
      <c r="B41" s="30" t="s">
        <v>122</v>
      </c>
      <c r="C41" s="30" t="s">
        <v>70</v>
      </c>
      <c r="D41" s="34" t="s">
        <v>123</v>
      </c>
      <c r="E41" s="30" t="s">
        <v>51</v>
      </c>
      <c r="F41" s="31" t="s">
        <v>45</v>
      </c>
      <c r="G41" s="45">
        <v>151394.18</v>
      </c>
      <c r="H41" s="46">
        <v>0</v>
      </c>
      <c r="I41" s="46">
        <v>151394.18</v>
      </c>
      <c r="J41" s="46">
        <v>0</v>
      </c>
      <c r="K41" s="46">
        <v>0</v>
      </c>
      <c r="L41" s="46">
        <v>0</v>
      </c>
      <c r="M41" s="31" t="s">
        <v>52</v>
      </c>
      <c r="N41" s="31">
        <v>2</v>
      </c>
      <c r="O41" s="31" t="s">
        <v>52</v>
      </c>
      <c r="P41" s="30">
        <v>97</v>
      </c>
      <c r="Q41" s="30" t="s">
        <v>53</v>
      </c>
      <c r="R41" s="31">
        <v>5</v>
      </c>
      <c r="S41" s="31">
        <v>5</v>
      </c>
      <c r="T41" s="52">
        <v>1</v>
      </c>
      <c r="U41" s="31">
        <v>82</v>
      </c>
      <c r="V41" s="31">
        <v>45</v>
      </c>
      <c r="W41" s="52">
        <v>0.54879999999999995</v>
      </c>
      <c r="X41" s="31">
        <v>70277.850000000006</v>
      </c>
      <c r="Y41" s="52">
        <v>0.4642</v>
      </c>
      <c r="Z41" s="31">
        <v>51</v>
      </c>
      <c r="AA41" s="31">
        <v>42</v>
      </c>
      <c r="AB41" s="31">
        <v>2</v>
      </c>
      <c r="AC41" s="31">
        <v>3</v>
      </c>
      <c r="AD41" s="31">
        <v>3</v>
      </c>
      <c r="AE41" s="31">
        <v>13.82</v>
      </c>
      <c r="AF41" s="31">
        <v>14.18</v>
      </c>
      <c r="AG41" s="31">
        <v>30.63</v>
      </c>
      <c r="AH41" s="31">
        <v>22.69</v>
      </c>
      <c r="AI41" s="31">
        <v>81.319999999999993</v>
      </c>
      <c r="AJ41" s="31" t="s">
        <v>59</v>
      </c>
      <c r="AK41" s="31">
        <v>15.68</v>
      </c>
      <c r="AL41" s="30"/>
    </row>
    <row r="42" spans="1:38" ht="37.5" customHeight="1" x14ac:dyDescent="0.25">
      <c r="A42" s="30">
        <v>4</v>
      </c>
      <c r="B42" s="30" t="s">
        <v>124</v>
      </c>
      <c r="C42" s="30" t="s">
        <v>81</v>
      </c>
      <c r="D42" s="34" t="s">
        <v>125</v>
      </c>
      <c r="E42" s="30" t="s">
        <v>51</v>
      </c>
      <c r="F42" s="31" t="s">
        <v>45</v>
      </c>
      <c r="G42" s="45">
        <v>5030.8900000000003</v>
      </c>
      <c r="H42" s="46">
        <v>0</v>
      </c>
      <c r="I42" s="46">
        <v>5030.8900000000003</v>
      </c>
      <c r="J42" s="46">
        <v>0</v>
      </c>
      <c r="K42" s="46">
        <v>0</v>
      </c>
      <c r="L42" s="46">
        <v>0</v>
      </c>
      <c r="M42" s="31" t="s">
        <v>52</v>
      </c>
      <c r="N42" s="31">
        <v>2</v>
      </c>
      <c r="O42" s="31" t="s">
        <v>57</v>
      </c>
      <c r="P42" s="30" t="s">
        <v>58</v>
      </c>
      <c r="Q42" s="30" t="s">
        <v>58</v>
      </c>
      <c r="R42" s="31">
        <v>11</v>
      </c>
      <c r="S42" s="31">
        <v>11</v>
      </c>
      <c r="T42" s="52">
        <v>1</v>
      </c>
      <c r="U42" s="31">
        <v>11</v>
      </c>
      <c r="V42" s="31">
        <v>11</v>
      </c>
      <c r="W42" s="51">
        <v>1</v>
      </c>
      <c r="X42" s="31">
        <v>3884.92</v>
      </c>
      <c r="Y42" s="52">
        <v>0.7722</v>
      </c>
      <c r="Z42" s="31">
        <v>14</v>
      </c>
      <c r="AA42" s="31">
        <v>6</v>
      </c>
      <c r="AB42" s="31">
        <v>0</v>
      </c>
      <c r="AC42" s="31">
        <v>4</v>
      </c>
      <c r="AD42" s="31">
        <v>4</v>
      </c>
      <c r="AE42" s="31">
        <v>9.41</v>
      </c>
      <c r="AF42" s="31">
        <v>13.64</v>
      </c>
      <c r="AG42" s="31">
        <v>25.5</v>
      </c>
      <c r="AH42" s="31">
        <v>21</v>
      </c>
      <c r="AI42" s="31">
        <v>69.55</v>
      </c>
      <c r="AJ42" s="31" t="s">
        <v>54</v>
      </c>
      <c r="AK42" s="31" t="s">
        <v>45</v>
      </c>
      <c r="AL42" s="30"/>
    </row>
    <row r="43" spans="1:38" ht="37.5" customHeight="1" x14ac:dyDescent="0.25">
      <c r="A43" s="30">
        <v>5</v>
      </c>
      <c r="B43" s="30" t="s">
        <v>126</v>
      </c>
      <c r="C43" s="30" t="s">
        <v>70</v>
      </c>
      <c r="D43" s="34" t="s">
        <v>127</v>
      </c>
      <c r="E43" s="30" t="s">
        <v>51</v>
      </c>
      <c r="F43" s="31" t="s">
        <v>45</v>
      </c>
      <c r="G43" s="45">
        <v>71794.09</v>
      </c>
      <c r="H43" s="46">
        <v>5033</v>
      </c>
      <c r="I43" s="46">
        <v>56361.55</v>
      </c>
      <c r="J43" s="46">
        <v>0</v>
      </c>
      <c r="K43" s="46">
        <v>0</v>
      </c>
      <c r="L43" s="46">
        <v>10399.540000000001</v>
      </c>
      <c r="M43" s="31" t="s">
        <v>52</v>
      </c>
      <c r="N43" s="31">
        <v>3</v>
      </c>
      <c r="O43" s="31" t="s">
        <v>52</v>
      </c>
      <c r="P43" s="30">
        <v>90</v>
      </c>
      <c r="Q43" s="30" t="s">
        <v>53</v>
      </c>
      <c r="R43" s="31">
        <v>13</v>
      </c>
      <c r="S43" s="31">
        <v>13</v>
      </c>
      <c r="T43" s="52">
        <v>1</v>
      </c>
      <c r="U43" s="31">
        <v>743</v>
      </c>
      <c r="V43" s="31">
        <v>277</v>
      </c>
      <c r="W43" s="52">
        <v>0.37280000000000002</v>
      </c>
      <c r="X43" s="31">
        <v>25808.42</v>
      </c>
      <c r="Y43" s="52">
        <v>0.3594</v>
      </c>
      <c r="Z43" s="31">
        <v>11</v>
      </c>
      <c r="AA43" s="31">
        <v>6</v>
      </c>
      <c r="AB43" s="31">
        <v>3</v>
      </c>
      <c r="AC43" s="31">
        <v>5</v>
      </c>
      <c r="AD43" s="31">
        <v>5</v>
      </c>
      <c r="AE43" s="31">
        <v>13.7</v>
      </c>
      <c r="AF43" s="31">
        <v>16.670000000000002</v>
      </c>
      <c r="AG43" s="31">
        <v>32</v>
      </c>
      <c r="AH43" s="31">
        <v>18</v>
      </c>
      <c r="AI43" s="31">
        <v>80.36</v>
      </c>
      <c r="AJ43" s="31" t="s">
        <v>59</v>
      </c>
      <c r="AK43" s="31">
        <v>9.56</v>
      </c>
      <c r="AL43" s="30"/>
    </row>
    <row r="44" spans="1:38" ht="37.5" customHeight="1" x14ac:dyDescent="0.25">
      <c r="A44" s="30">
        <v>6</v>
      </c>
      <c r="B44" s="30" t="s">
        <v>128</v>
      </c>
      <c r="C44" s="30" t="s">
        <v>111</v>
      </c>
      <c r="D44" s="34" t="s">
        <v>129</v>
      </c>
      <c r="E44" s="30" t="s">
        <v>51</v>
      </c>
      <c r="F44" s="31" t="s">
        <v>45</v>
      </c>
      <c r="G44" s="45">
        <v>62539.72</v>
      </c>
      <c r="H44" s="46">
        <v>0</v>
      </c>
      <c r="I44" s="46">
        <v>62539.72</v>
      </c>
      <c r="J44" s="46">
        <v>0</v>
      </c>
      <c r="K44" s="46">
        <v>0</v>
      </c>
      <c r="L44" s="46">
        <v>0</v>
      </c>
      <c r="M44" s="31" t="s">
        <v>52</v>
      </c>
      <c r="N44" s="31">
        <v>3</v>
      </c>
      <c r="O44" s="31" t="s">
        <v>52</v>
      </c>
      <c r="P44" s="30">
        <v>99.8</v>
      </c>
      <c r="Q44" s="30" t="s">
        <v>53</v>
      </c>
      <c r="R44" s="31">
        <v>244</v>
      </c>
      <c r="S44" s="31">
        <v>80</v>
      </c>
      <c r="T44" s="52">
        <v>0.32790000000000002</v>
      </c>
      <c r="U44" s="31">
        <v>6</v>
      </c>
      <c r="V44" s="31">
        <v>6</v>
      </c>
      <c r="W44" s="51">
        <v>1</v>
      </c>
      <c r="X44" s="31">
        <v>28755.85</v>
      </c>
      <c r="Y44" s="52">
        <v>0.45979999999999999</v>
      </c>
      <c r="Z44" s="31">
        <v>29</v>
      </c>
      <c r="AA44" s="31">
        <v>23</v>
      </c>
      <c r="AB44" s="31">
        <v>5</v>
      </c>
      <c r="AC44" s="31">
        <v>3</v>
      </c>
      <c r="AD44" s="31">
        <v>3</v>
      </c>
      <c r="AE44" s="31">
        <v>13.86</v>
      </c>
      <c r="AF44" s="31">
        <v>19.260000000000002</v>
      </c>
      <c r="AG44" s="31">
        <v>29.75</v>
      </c>
      <c r="AH44" s="31">
        <v>25</v>
      </c>
      <c r="AI44" s="31">
        <v>87.87</v>
      </c>
      <c r="AJ44" s="31" t="s">
        <v>59</v>
      </c>
      <c r="AK44" s="31" t="s">
        <v>45</v>
      </c>
      <c r="AL44" s="30"/>
    </row>
    <row r="45" spans="1:38" ht="37.5" customHeight="1" x14ac:dyDescent="0.25">
      <c r="A45" s="30">
        <v>7</v>
      </c>
      <c r="B45" s="30" t="s">
        <v>130</v>
      </c>
      <c r="C45" s="30" t="s">
        <v>81</v>
      </c>
      <c r="D45" s="34" t="s">
        <v>131</v>
      </c>
      <c r="E45" s="30" t="s">
        <v>51</v>
      </c>
      <c r="F45" s="31" t="s">
        <v>45</v>
      </c>
      <c r="G45" s="45">
        <f>I45</f>
        <v>20208.349999999999</v>
      </c>
      <c r="H45" s="46">
        <v>0</v>
      </c>
      <c r="I45" s="46">
        <v>20208.349999999999</v>
      </c>
      <c r="J45" s="46">
        <v>0</v>
      </c>
      <c r="K45" s="46">
        <v>0</v>
      </c>
      <c r="L45" s="46">
        <v>0</v>
      </c>
      <c r="M45" s="31" t="s">
        <v>52</v>
      </c>
      <c r="N45" s="31">
        <v>3</v>
      </c>
      <c r="O45" s="31" t="s">
        <v>57</v>
      </c>
      <c r="P45" s="30" t="s">
        <v>58</v>
      </c>
      <c r="Q45" s="30" t="s">
        <v>58</v>
      </c>
      <c r="R45" s="31">
        <v>4</v>
      </c>
      <c r="S45" s="31">
        <v>4</v>
      </c>
      <c r="T45" s="52">
        <v>1</v>
      </c>
      <c r="U45" s="31">
        <v>30</v>
      </c>
      <c r="V45" s="31">
        <v>11</v>
      </c>
      <c r="W45" s="52">
        <v>0.36670000000000003</v>
      </c>
      <c r="X45" s="31">
        <v>15734.89</v>
      </c>
      <c r="Y45" s="52">
        <v>0.77859999999999996</v>
      </c>
      <c r="Z45" s="31">
        <v>15</v>
      </c>
      <c r="AA45" s="31">
        <v>6</v>
      </c>
      <c r="AB45" s="31">
        <v>2</v>
      </c>
      <c r="AC45" s="31">
        <v>4</v>
      </c>
      <c r="AD45" s="31">
        <v>4</v>
      </c>
      <c r="AE45" s="31">
        <v>12</v>
      </c>
      <c r="AF45" s="31">
        <v>14</v>
      </c>
      <c r="AG45" s="31">
        <v>28.8</v>
      </c>
      <c r="AH45" s="31">
        <v>16.5</v>
      </c>
      <c r="AI45" s="31">
        <v>71.3</v>
      </c>
      <c r="AJ45" s="31" t="s">
        <v>54</v>
      </c>
      <c r="AK45" s="31" t="s">
        <v>45</v>
      </c>
      <c r="AL45" s="30"/>
    </row>
    <row r="46" spans="1:38" ht="27" customHeight="1" x14ac:dyDescent="0.25">
      <c r="A46" s="71" t="s">
        <v>132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</row>
    <row r="47" spans="1:38" ht="27" customHeight="1" x14ac:dyDescent="0.25">
      <c r="A47" s="70" t="s">
        <v>47</v>
      </c>
      <c r="B47" s="70"/>
      <c r="C47" s="70"/>
      <c r="D47" s="70"/>
      <c r="E47" s="70"/>
      <c r="F47" s="31" t="s">
        <v>45</v>
      </c>
      <c r="G47" s="43">
        <f>SUM(G48:G50)</f>
        <v>570000</v>
      </c>
      <c r="H47" s="44">
        <f t="shared" ref="H47:AD47" si="4">SUM(H48:H50)</f>
        <v>0</v>
      </c>
      <c r="I47" s="44">
        <f t="shared" si="4"/>
        <v>570000</v>
      </c>
      <c r="J47" s="44">
        <f t="shared" si="4"/>
        <v>0</v>
      </c>
      <c r="K47" s="44">
        <f t="shared" si="4"/>
        <v>0</v>
      </c>
      <c r="L47" s="44">
        <f t="shared" si="4"/>
        <v>0</v>
      </c>
      <c r="M47" s="31" t="s">
        <v>45</v>
      </c>
      <c r="N47" s="31" t="s">
        <v>45</v>
      </c>
      <c r="O47" s="31" t="s">
        <v>45</v>
      </c>
      <c r="P47" s="31" t="s">
        <v>45</v>
      </c>
      <c r="Q47" s="31" t="s">
        <v>45</v>
      </c>
      <c r="R47" s="31">
        <f t="shared" si="4"/>
        <v>19</v>
      </c>
      <c r="S47" s="31">
        <f t="shared" si="4"/>
        <v>19</v>
      </c>
      <c r="T47" s="51">
        <f>SUM(T48:T50)/3</f>
        <v>1</v>
      </c>
      <c r="U47" s="31">
        <f t="shared" si="4"/>
        <v>64</v>
      </c>
      <c r="V47" s="31">
        <f t="shared" si="4"/>
        <v>21</v>
      </c>
      <c r="W47" s="52">
        <f>SUM(W48:W50)/3</f>
        <v>0.62259259259259259</v>
      </c>
      <c r="X47" s="31">
        <f t="shared" si="4"/>
        <v>566000</v>
      </c>
      <c r="Y47" s="52">
        <f>SUM(Y48:Y50)/3</f>
        <v>0.8666666666666667</v>
      </c>
      <c r="Z47" s="31">
        <f t="shared" si="4"/>
        <v>33</v>
      </c>
      <c r="AA47" s="31">
        <f t="shared" si="4"/>
        <v>4</v>
      </c>
      <c r="AB47" s="31">
        <f t="shared" si="4"/>
        <v>0</v>
      </c>
      <c r="AC47" s="31">
        <f t="shared" si="4"/>
        <v>14</v>
      </c>
      <c r="AD47" s="31">
        <f t="shared" si="4"/>
        <v>12</v>
      </c>
      <c r="AE47" s="56">
        <f>SUM(AE48:AE50)/3</f>
        <v>13.166666666666666</v>
      </c>
      <c r="AF47" s="56">
        <f>SUM(AF48:AF50)/3</f>
        <v>25.296666666666667</v>
      </c>
      <c r="AG47" s="56">
        <f>SUM(AG48:AG50)/3</f>
        <v>15.083333333333334</v>
      </c>
      <c r="AH47" s="56">
        <f>SUM(AH48:AH50)/3</f>
        <v>12.733333333333334</v>
      </c>
      <c r="AI47" s="56">
        <f>SUM(AI48:AI50)/3</f>
        <v>66.279999999999987</v>
      </c>
      <c r="AJ47" s="31" t="s">
        <v>45</v>
      </c>
      <c r="AK47" s="31" t="s">
        <v>45</v>
      </c>
      <c r="AL47" s="30"/>
    </row>
    <row r="48" spans="1:38" ht="36.75" customHeight="1" x14ac:dyDescent="0.25">
      <c r="A48" s="30">
        <v>1</v>
      </c>
      <c r="B48" s="30" t="s">
        <v>133</v>
      </c>
      <c r="C48" s="30" t="s">
        <v>106</v>
      </c>
      <c r="D48" s="30" t="s">
        <v>134</v>
      </c>
      <c r="E48" s="30" t="s">
        <v>135</v>
      </c>
      <c r="F48" s="31" t="s">
        <v>45</v>
      </c>
      <c r="G48" s="45">
        <f>I48</f>
        <v>10000</v>
      </c>
      <c r="H48" s="46">
        <v>0</v>
      </c>
      <c r="I48" s="46">
        <v>10000</v>
      </c>
      <c r="J48" s="46">
        <v>0</v>
      </c>
      <c r="K48" s="46">
        <v>0</v>
      </c>
      <c r="L48" s="46">
        <v>0</v>
      </c>
      <c r="M48" s="31" t="s">
        <v>52</v>
      </c>
      <c r="N48" s="31">
        <v>2</v>
      </c>
      <c r="O48" s="31" t="s">
        <v>52</v>
      </c>
      <c r="P48" s="30">
        <v>85</v>
      </c>
      <c r="Q48" s="30" t="s">
        <v>59</v>
      </c>
      <c r="R48" s="31">
        <v>4</v>
      </c>
      <c r="S48" s="31">
        <v>4</v>
      </c>
      <c r="T48" s="51">
        <f>S48/R48</f>
        <v>1</v>
      </c>
      <c r="U48" s="31">
        <v>9</v>
      </c>
      <c r="V48" s="31">
        <v>7</v>
      </c>
      <c r="W48" s="52">
        <f>V48/U48</f>
        <v>0.77777777777777779</v>
      </c>
      <c r="X48" s="31">
        <v>6000</v>
      </c>
      <c r="Y48" s="51">
        <v>0.6</v>
      </c>
      <c r="Z48" s="31">
        <v>15</v>
      </c>
      <c r="AA48" s="31">
        <v>1</v>
      </c>
      <c r="AB48" s="31">
        <v>0</v>
      </c>
      <c r="AC48" s="31">
        <v>4</v>
      </c>
      <c r="AD48" s="31">
        <v>4</v>
      </c>
      <c r="AE48" s="31">
        <v>12</v>
      </c>
      <c r="AF48" s="31">
        <v>13.88</v>
      </c>
      <c r="AG48" s="31">
        <v>13.5</v>
      </c>
      <c r="AH48" s="31">
        <v>16</v>
      </c>
      <c r="AI48" s="31">
        <f>SUM(AE48:AH48)</f>
        <v>55.38</v>
      </c>
      <c r="AJ48" s="31" t="s">
        <v>136</v>
      </c>
      <c r="AK48" s="31">
        <f>P48-AI48</f>
        <v>29.619999999999997</v>
      </c>
      <c r="AL48" s="30"/>
    </row>
    <row r="49" spans="1:38" ht="36.75" customHeight="1" x14ac:dyDescent="0.25">
      <c r="A49" s="30">
        <v>2</v>
      </c>
      <c r="B49" s="30" t="s">
        <v>110</v>
      </c>
      <c r="C49" s="30" t="s">
        <v>111</v>
      </c>
      <c r="D49" s="30" t="s">
        <v>137</v>
      </c>
      <c r="E49" s="30" t="s">
        <v>138</v>
      </c>
      <c r="F49" s="31" t="s">
        <v>45</v>
      </c>
      <c r="G49" s="45">
        <v>400000</v>
      </c>
      <c r="H49" s="46">
        <v>0</v>
      </c>
      <c r="I49" s="46">
        <v>400000</v>
      </c>
      <c r="J49" s="46">
        <v>0</v>
      </c>
      <c r="K49" s="46">
        <v>0</v>
      </c>
      <c r="L49" s="46">
        <v>0</v>
      </c>
      <c r="M49" s="31" t="s">
        <v>52</v>
      </c>
      <c r="N49" s="31">
        <v>3</v>
      </c>
      <c r="O49" s="31" t="s">
        <v>52</v>
      </c>
      <c r="P49" s="30">
        <v>94.5</v>
      </c>
      <c r="Q49" s="30" t="s">
        <v>53</v>
      </c>
      <c r="R49" s="31">
        <v>6</v>
      </c>
      <c r="S49" s="31">
        <v>6</v>
      </c>
      <c r="T49" s="51">
        <v>1</v>
      </c>
      <c r="U49" s="31">
        <v>46</v>
      </c>
      <c r="V49" s="31">
        <v>5</v>
      </c>
      <c r="W49" s="52">
        <v>0.09</v>
      </c>
      <c r="X49" s="31">
        <v>400000</v>
      </c>
      <c r="Y49" s="51">
        <v>1</v>
      </c>
      <c r="Z49" s="31">
        <v>10</v>
      </c>
      <c r="AA49" s="31">
        <v>1</v>
      </c>
      <c r="AB49" s="31">
        <v>0</v>
      </c>
      <c r="AC49" s="31">
        <v>6</v>
      </c>
      <c r="AD49" s="31">
        <v>4</v>
      </c>
      <c r="AE49" s="31">
        <v>14.5</v>
      </c>
      <c r="AF49" s="31">
        <v>27.5</v>
      </c>
      <c r="AG49" s="31">
        <v>18</v>
      </c>
      <c r="AH49" s="31">
        <v>12</v>
      </c>
      <c r="AI49" s="31">
        <v>72</v>
      </c>
      <c r="AJ49" s="31" t="s">
        <v>54</v>
      </c>
      <c r="AK49" s="31">
        <v>22.5</v>
      </c>
      <c r="AL49" s="30"/>
    </row>
    <row r="50" spans="1:38" ht="36.75" customHeight="1" x14ac:dyDescent="0.25">
      <c r="A50" s="30">
        <v>3</v>
      </c>
      <c r="B50" s="30" t="s">
        <v>110</v>
      </c>
      <c r="C50" s="30" t="s">
        <v>81</v>
      </c>
      <c r="D50" s="30" t="s">
        <v>139</v>
      </c>
      <c r="E50" s="35" t="s">
        <v>140</v>
      </c>
      <c r="F50" s="31" t="s">
        <v>45</v>
      </c>
      <c r="G50" s="45">
        <v>160000</v>
      </c>
      <c r="H50" s="46">
        <v>0</v>
      </c>
      <c r="I50" s="46">
        <v>160000</v>
      </c>
      <c r="J50" s="46">
        <v>0</v>
      </c>
      <c r="K50" s="46">
        <v>0</v>
      </c>
      <c r="L50" s="46">
        <v>0</v>
      </c>
      <c r="M50" s="31" t="s">
        <v>52</v>
      </c>
      <c r="N50" s="31">
        <v>3</v>
      </c>
      <c r="O50" s="31" t="s">
        <v>57</v>
      </c>
      <c r="P50" s="30" t="s">
        <v>58</v>
      </c>
      <c r="Q50" s="30" t="s">
        <v>53</v>
      </c>
      <c r="R50" s="31">
        <v>9</v>
      </c>
      <c r="S50" s="31">
        <v>9</v>
      </c>
      <c r="T50" s="51">
        <v>1</v>
      </c>
      <c r="U50" s="31">
        <v>9</v>
      </c>
      <c r="V50" s="31">
        <v>9</v>
      </c>
      <c r="W50" s="51">
        <v>1</v>
      </c>
      <c r="X50" s="31">
        <v>160000</v>
      </c>
      <c r="Y50" s="51">
        <v>1</v>
      </c>
      <c r="Z50" s="31">
        <v>8</v>
      </c>
      <c r="AA50" s="31">
        <v>2</v>
      </c>
      <c r="AB50" s="31">
        <v>0</v>
      </c>
      <c r="AC50" s="31">
        <v>4</v>
      </c>
      <c r="AD50" s="31">
        <v>4</v>
      </c>
      <c r="AE50" s="31">
        <v>13</v>
      </c>
      <c r="AF50" s="31">
        <v>34.51</v>
      </c>
      <c r="AG50" s="31">
        <v>13.75</v>
      </c>
      <c r="AH50" s="31">
        <v>10.199999999999999</v>
      </c>
      <c r="AI50" s="31">
        <v>71.459999999999994</v>
      </c>
      <c r="AJ50" s="31" t="s">
        <v>54</v>
      </c>
      <c r="AK50" s="31" t="s">
        <v>45</v>
      </c>
      <c r="AL50" s="30"/>
    </row>
    <row r="51" spans="1:38" ht="87.75" customHeight="1" x14ac:dyDescent="0.25">
      <c r="A51" s="72" t="s">
        <v>141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</row>
  </sheetData>
  <autoFilter ref="A4:AL51" xr:uid="{00000000-0009-0000-0000-000000000000}"/>
  <mergeCells count="40">
    <mergeCell ref="AD3:AD4"/>
    <mergeCell ref="AJ3:AJ4"/>
    <mergeCell ref="AK3:AK4"/>
    <mergeCell ref="AL2:AL4"/>
    <mergeCell ref="O3:O4"/>
    <mergeCell ref="P3:P4"/>
    <mergeCell ref="Q3:Q4"/>
    <mergeCell ref="AB3:AB4"/>
    <mergeCell ref="AC3:AC4"/>
    <mergeCell ref="J3:J4"/>
    <mergeCell ref="K3:K4"/>
    <mergeCell ref="L3:L4"/>
    <mergeCell ref="M3:M4"/>
    <mergeCell ref="N3:N4"/>
    <mergeCell ref="A37:AL37"/>
    <mergeCell ref="A38:E38"/>
    <mergeCell ref="A46:AL46"/>
    <mergeCell ref="A47:E47"/>
    <mergeCell ref="A51:AL51"/>
    <mergeCell ref="A5:E5"/>
    <mergeCell ref="A6:AL6"/>
    <mergeCell ref="A7:E7"/>
    <mergeCell ref="A30:AL30"/>
    <mergeCell ref="A31:E31"/>
    <mergeCell ref="A1:AL1"/>
    <mergeCell ref="G2:L2"/>
    <mergeCell ref="M2:Q2"/>
    <mergeCell ref="R2:AK2"/>
    <mergeCell ref="R3:Y3"/>
    <mergeCell ref="Z3:AA3"/>
    <mergeCell ref="AE3:AI3"/>
    <mergeCell ref="A2:A4"/>
    <mergeCell ref="B2:B4"/>
    <mergeCell ref="C2:C4"/>
    <mergeCell ref="D2:D4"/>
    <mergeCell ref="E2:E4"/>
    <mergeCell ref="F2:F4"/>
    <mergeCell ref="G3:G4"/>
    <mergeCell ref="H3:H4"/>
    <mergeCell ref="I3:I4"/>
  </mergeCells>
  <phoneticPr fontId="23" type="noConversion"/>
  <printOptions horizontalCentered="1"/>
  <pageMargins left="0.59055118110236204" right="0.59055118110236204" top="1.02362204724409" bottom="1.02362204724409" header="0.39370078740157499" footer="0.39370078740157499"/>
  <pageSetup paperSize="8" scale="85" fitToHeight="0" orientation="landscape" verticalDpi="200"/>
  <headerFooter alignWithMargins="0"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51"/>
  <sheetViews>
    <sheetView zoomScale="80" zoomScaleNormal="80" workbookViewId="0">
      <pane ySplit="4" topLeftCell="A5" activePane="bottomLeft" state="frozen"/>
      <selection pane="bottomLeft" activeCell="H9" sqref="H9"/>
    </sheetView>
  </sheetViews>
  <sheetFormatPr defaultColWidth="9" defaultRowHeight="12" x14ac:dyDescent="0.25"/>
  <cols>
    <col min="1" max="1" width="5.109375" style="24" customWidth="1"/>
    <col min="2" max="2" width="10.21875" style="24" customWidth="1"/>
    <col min="3" max="3" width="10.33203125" style="25" customWidth="1"/>
    <col min="4" max="4" width="21.88671875" style="26" customWidth="1"/>
    <col min="5" max="5" width="8" style="24" customWidth="1"/>
    <col min="6" max="6" width="13.6640625" style="24" customWidth="1"/>
    <col min="7" max="7" width="13.77734375" style="27" customWidth="1"/>
    <col min="8" max="8" width="14" style="26" customWidth="1"/>
    <col min="9" max="9" width="14.109375" style="26" customWidth="1"/>
    <col min="10" max="10" width="11.88671875" style="26" customWidth="1"/>
    <col min="11" max="11" width="10.77734375" style="26" customWidth="1"/>
    <col min="12" max="12" width="11.33203125" style="26" customWidth="1"/>
    <col min="13" max="13" width="5.33203125" style="24" customWidth="1"/>
    <col min="14" max="14" width="8" style="24" customWidth="1"/>
    <col min="15" max="15" width="5.33203125" style="24" customWidth="1"/>
    <col min="16" max="16" width="9.109375" style="24" customWidth="1"/>
    <col min="17" max="17" width="7.77734375" style="24" customWidth="1"/>
    <col min="18" max="18" width="10.6640625" style="24" customWidth="1"/>
    <col min="19" max="19" width="11.33203125" style="24" customWidth="1"/>
    <col min="20" max="20" width="11.21875" style="28" customWidth="1"/>
    <col min="21" max="21" width="9.6640625" style="24" customWidth="1"/>
    <col min="22" max="22" width="9.44140625" style="24" customWidth="1"/>
    <col min="23" max="23" width="8.33203125" style="24" customWidth="1"/>
    <col min="24" max="24" width="13.77734375" style="24" customWidth="1"/>
    <col min="25" max="25" width="7.109375" style="24" customWidth="1"/>
    <col min="26" max="26" width="7.88671875" style="24" customWidth="1"/>
    <col min="27" max="27" width="8.109375" style="24" customWidth="1"/>
    <col min="28" max="28" width="7.77734375" style="24" customWidth="1"/>
    <col min="29" max="29" width="7.33203125" style="24" customWidth="1"/>
    <col min="30" max="30" width="8" style="24" customWidth="1"/>
    <col min="31" max="31" width="9.88671875" style="24" customWidth="1"/>
    <col min="32" max="32" width="7.6640625" style="24" customWidth="1"/>
    <col min="33" max="33" width="7" style="24" customWidth="1"/>
    <col min="34" max="34" width="7.77734375" style="24" customWidth="1"/>
    <col min="35" max="35" width="7" style="24" customWidth="1"/>
    <col min="36" max="37" width="5.6640625" style="24" customWidth="1"/>
    <col min="38" max="38" width="18" style="24" customWidth="1"/>
    <col min="39" max="256" width="9" style="24"/>
    <col min="257" max="257" width="5.109375" style="24" customWidth="1"/>
    <col min="258" max="258" width="10.21875" style="24" customWidth="1"/>
    <col min="259" max="259" width="10.33203125" style="24" customWidth="1"/>
    <col min="260" max="260" width="21.88671875" style="24" customWidth="1"/>
    <col min="261" max="261" width="8" style="24" customWidth="1"/>
    <col min="262" max="262" width="13.6640625" style="24" customWidth="1"/>
    <col min="263" max="263" width="13.77734375" style="24" customWidth="1"/>
    <col min="264" max="264" width="14" style="24" customWidth="1"/>
    <col min="265" max="265" width="14.109375" style="24" customWidth="1"/>
    <col min="266" max="266" width="11.88671875" style="24" customWidth="1"/>
    <col min="267" max="267" width="10.77734375" style="24" customWidth="1"/>
    <col min="268" max="268" width="11.33203125" style="24" customWidth="1"/>
    <col min="269" max="269" width="5.33203125" style="24" customWidth="1"/>
    <col min="270" max="270" width="8" style="24" customWidth="1"/>
    <col min="271" max="271" width="5.33203125" style="24" customWidth="1"/>
    <col min="272" max="272" width="9.109375" style="24" customWidth="1"/>
    <col min="273" max="273" width="7.77734375" style="24" customWidth="1"/>
    <col min="274" max="274" width="10.6640625" style="24" customWidth="1"/>
    <col min="275" max="275" width="11.33203125" style="24" customWidth="1"/>
    <col min="276" max="276" width="11.21875" style="24" customWidth="1"/>
    <col min="277" max="277" width="9.6640625" style="24" customWidth="1"/>
    <col min="278" max="278" width="9.44140625" style="24" customWidth="1"/>
    <col min="279" max="279" width="8.33203125" style="24" customWidth="1"/>
    <col min="280" max="280" width="13.77734375" style="24" customWidth="1"/>
    <col min="281" max="281" width="7.109375" style="24" customWidth="1"/>
    <col min="282" max="282" width="7.88671875" style="24" customWidth="1"/>
    <col min="283" max="283" width="8.109375" style="24" customWidth="1"/>
    <col min="284" max="284" width="7.77734375" style="24" customWidth="1"/>
    <col min="285" max="285" width="7.33203125" style="24" customWidth="1"/>
    <col min="286" max="286" width="8" style="24" customWidth="1"/>
    <col min="287" max="287" width="9.88671875" style="24" customWidth="1"/>
    <col min="288" max="288" width="7.6640625" style="24" customWidth="1"/>
    <col min="289" max="289" width="7" style="24" customWidth="1"/>
    <col min="290" max="290" width="7.77734375" style="24" customWidth="1"/>
    <col min="291" max="291" width="7" style="24" customWidth="1"/>
    <col min="292" max="293" width="5.6640625" style="24" customWidth="1"/>
    <col min="294" max="294" width="18" style="24" customWidth="1"/>
    <col min="295" max="512" width="9" style="24"/>
    <col min="513" max="513" width="5.109375" style="24" customWidth="1"/>
    <col min="514" max="514" width="10.21875" style="24" customWidth="1"/>
    <col min="515" max="515" width="10.33203125" style="24" customWidth="1"/>
    <col min="516" max="516" width="21.88671875" style="24" customWidth="1"/>
    <col min="517" max="517" width="8" style="24" customWidth="1"/>
    <col min="518" max="518" width="13.6640625" style="24" customWidth="1"/>
    <col min="519" max="519" width="13.77734375" style="24" customWidth="1"/>
    <col min="520" max="520" width="14" style="24" customWidth="1"/>
    <col min="521" max="521" width="14.109375" style="24" customWidth="1"/>
    <col min="522" max="522" width="11.88671875" style="24" customWidth="1"/>
    <col min="523" max="523" width="10.77734375" style="24" customWidth="1"/>
    <col min="524" max="524" width="11.33203125" style="24" customWidth="1"/>
    <col min="525" max="525" width="5.33203125" style="24" customWidth="1"/>
    <col min="526" max="526" width="8" style="24" customWidth="1"/>
    <col min="527" max="527" width="5.33203125" style="24" customWidth="1"/>
    <col min="528" max="528" width="9.109375" style="24" customWidth="1"/>
    <col min="529" max="529" width="7.77734375" style="24" customWidth="1"/>
    <col min="530" max="530" width="10.6640625" style="24" customWidth="1"/>
    <col min="531" max="531" width="11.33203125" style="24" customWidth="1"/>
    <col min="532" max="532" width="11.21875" style="24" customWidth="1"/>
    <col min="533" max="533" width="9.6640625" style="24" customWidth="1"/>
    <col min="534" max="534" width="9.44140625" style="24" customWidth="1"/>
    <col min="535" max="535" width="8.33203125" style="24" customWidth="1"/>
    <col min="536" max="536" width="13.77734375" style="24" customWidth="1"/>
    <col min="537" max="537" width="7.109375" style="24" customWidth="1"/>
    <col min="538" max="538" width="7.88671875" style="24" customWidth="1"/>
    <col min="539" max="539" width="8.109375" style="24" customWidth="1"/>
    <col min="540" max="540" width="7.77734375" style="24" customWidth="1"/>
    <col min="541" max="541" width="7.33203125" style="24" customWidth="1"/>
    <col min="542" max="542" width="8" style="24" customWidth="1"/>
    <col min="543" max="543" width="9.88671875" style="24" customWidth="1"/>
    <col min="544" max="544" width="7.6640625" style="24" customWidth="1"/>
    <col min="545" max="545" width="7" style="24" customWidth="1"/>
    <col min="546" max="546" width="7.77734375" style="24" customWidth="1"/>
    <col min="547" max="547" width="7" style="24" customWidth="1"/>
    <col min="548" max="549" width="5.6640625" style="24" customWidth="1"/>
    <col min="550" max="550" width="18" style="24" customWidth="1"/>
    <col min="551" max="768" width="9" style="24"/>
    <col min="769" max="769" width="5.109375" style="24" customWidth="1"/>
    <col min="770" max="770" width="10.21875" style="24" customWidth="1"/>
    <col min="771" max="771" width="10.33203125" style="24" customWidth="1"/>
    <col min="772" max="772" width="21.88671875" style="24" customWidth="1"/>
    <col min="773" max="773" width="8" style="24" customWidth="1"/>
    <col min="774" max="774" width="13.6640625" style="24" customWidth="1"/>
    <col min="775" max="775" width="13.77734375" style="24" customWidth="1"/>
    <col min="776" max="776" width="14" style="24" customWidth="1"/>
    <col min="777" max="777" width="14.109375" style="24" customWidth="1"/>
    <col min="778" max="778" width="11.88671875" style="24" customWidth="1"/>
    <col min="779" max="779" width="10.77734375" style="24" customWidth="1"/>
    <col min="780" max="780" width="11.33203125" style="24" customWidth="1"/>
    <col min="781" max="781" width="5.33203125" style="24" customWidth="1"/>
    <col min="782" max="782" width="8" style="24" customWidth="1"/>
    <col min="783" max="783" width="5.33203125" style="24" customWidth="1"/>
    <col min="784" max="784" width="9.109375" style="24" customWidth="1"/>
    <col min="785" max="785" width="7.77734375" style="24" customWidth="1"/>
    <col min="786" max="786" width="10.6640625" style="24" customWidth="1"/>
    <col min="787" max="787" width="11.33203125" style="24" customWidth="1"/>
    <col min="788" max="788" width="11.21875" style="24" customWidth="1"/>
    <col min="789" max="789" width="9.6640625" style="24" customWidth="1"/>
    <col min="790" max="790" width="9.44140625" style="24" customWidth="1"/>
    <col min="791" max="791" width="8.33203125" style="24" customWidth="1"/>
    <col min="792" max="792" width="13.77734375" style="24" customWidth="1"/>
    <col min="793" max="793" width="7.109375" style="24" customWidth="1"/>
    <col min="794" max="794" width="7.88671875" style="24" customWidth="1"/>
    <col min="795" max="795" width="8.109375" style="24" customWidth="1"/>
    <col min="796" max="796" width="7.77734375" style="24" customWidth="1"/>
    <col min="797" max="797" width="7.33203125" style="24" customWidth="1"/>
    <col min="798" max="798" width="8" style="24" customWidth="1"/>
    <col min="799" max="799" width="9.88671875" style="24" customWidth="1"/>
    <col min="800" max="800" width="7.6640625" style="24" customWidth="1"/>
    <col min="801" max="801" width="7" style="24" customWidth="1"/>
    <col min="802" max="802" width="7.77734375" style="24" customWidth="1"/>
    <col min="803" max="803" width="7" style="24" customWidth="1"/>
    <col min="804" max="805" width="5.6640625" style="24" customWidth="1"/>
    <col min="806" max="806" width="18" style="24" customWidth="1"/>
    <col min="807" max="1024" width="9" style="24"/>
    <col min="1025" max="1025" width="5.109375" style="24" customWidth="1"/>
    <col min="1026" max="1026" width="10.21875" style="24" customWidth="1"/>
    <col min="1027" max="1027" width="10.33203125" style="24" customWidth="1"/>
    <col min="1028" max="1028" width="21.88671875" style="24" customWidth="1"/>
    <col min="1029" max="1029" width="8" style="24" customWidth="1"/>
    <col min="1030" max="1030" width="13.6640625" style="24" customWidth="1"/>
    <col min="1031" max="1031" width="13.77734375" style="24" customWidth="1"/>
    <col min="1032" max="1032" width="14" style="24" customWidth="1"/>
    <col min="1033" max="1033" width="14.109375" style="24" customWidth="1"/>
    <col min="1034" max="1034" width="11.88671875" style="24" customWidth="1"/>
    <col min="1035" max="1035" width="10.77734375" style="24" customWidth="1"/>
    <col min="1036" max="1036" width="11.33203125" style="24" customWidth="1"/>
    <col min="1037" max="1037" width="5.33203125" style="24" customWidth="1"/>
    <col min="1038" max="1038" width="8" style="24" customWidth="1"/>
    <col min="1039" max="1039" width="5.33203125" style="24" customWidth="1"/>
    <col min="1040" max="1040" width="9.109375" style="24" customWidth="1"/>
    <col min="1041" max="1041" width="7.77734375" style="24" customWidth="1"/>
    <col min="1042" max="1042" width="10.6640625" style="24" customWidth="1"/>
    <col min="1043" max="1043" width="11.33203125" style="24" customWidth="1"/>
    <col min="1044" max="1044" width="11.21875" style="24" customWidth="1"/>
    <col min="1045" max="1045" width="9.6640625" style="24" customWidth="1"/>
    <col min="1046" max="1046" width="9.44140625" style="24" customWidth="1"/>
    <col min="1047" max="1047" width="8.33203125" style="24" customWidth="1"/>
    <col min="1048" max="1048" width="13.77734375" style="24" customWidth="1"/>
    <col min="1049" max="1049" width="7.109375" style="24" customWidth="1"/>
    <col min="1050" max="1050" width="7.88671875" style="24" customWidth="1"/>
    <col min="1051" max="1051" width="8.109375" style="24" customWidth="1"/>
    <col min="1052" max="1052" width="7.77734375" style="24" customWidth="1"/>
    <col min="1053" max="1053" width="7.33203125" style="24" customWidth="1"/>
    <col min="1054" max="1054" width="8" style="24" customWidth="1"/>
    <col min="1055" max="1055" width="9.88671875" style="24" customWidth="1"/>
    <col min="1056" max="1056" width="7.6640625" style="24" customWidth="1"/>
    <col min="1057" max="1057" width="7" style="24" customWidth="1"/>
    <col min="1058" max="1058" width="7.77734375" style="24" customWidth="1"/>
    <col min="1059" max="1059" width="7" style="24" customWidth="1"/>
    <col min="1060" max="1061" width="5.6640625" style="24" customWidth="1"/>
    <col min="1062" max="1062" width="18" style="24" customWidth="1"/>
    <col min="1063" max="1280" width="9" style="24"/>
    <col min="1281" max="1281" width="5.109375" style="24" customWidth="1"/>
    <col min="1282" max="1282" width="10.21875" style="24" customWidth="1"/>
    <col min="1283" max="1283" width="10.33203125" style="24" customWidth="1"/>
    <col min="1284" max="1284" width="21.88671875" style="24" customWidth="1"/>
    <col min="1285" max="1285" width="8" style="24" customWidth="1"/>
    <col min="1286" max="1286" width="13.6640625" style="24" customWidth="1"/>
    <col min="1287" max="1287" width="13.77734375" style="24" customWidth="1"/>
    <col min="1288" max="1288" width="14" style="24" customWidth="1"/>
    <col min="1289" max="1289" width="14.109375" style="24" customWidth="1"/>
    <col min="1290" max="1290" width="11.88671875" style="24" customWidth="1"/>
    <col min="1291" max="1291" width="10.77734375" style="24" customWidth="1"/>
    <col min="1292" max="1292" width="11.33203125" style="24" customWidth="1"/>
    <col min="1293" max="1293" width="5.33203125" style="24" customWidth="1"/>
    <col min="1294" max="1294" width="8" style="24" customWidth="1"/>
    <col min="1295" max="1295" width="5.33203125" style="24" customWidth="1"/>
    <col min="1296" max="1296" width="9.109375" style="24" customWidth="1"/>
    <col min="1297" max="1297" width="7.77734375" style="24" customWidth="1"/>
    <col min="1298" max="1298" width="10.6640625" style="24" customWidth="1"/>
    <col min="1299" max="1299" width="11.33203125" style="24" customWidth="1"/>
    <col min="1300" max="1300" width="11.21875" style="24" customWidth="1"/>
    <col min="1301" max="1301" width="9.6640625" style="24" customWidth="1"/>
    <col min="1302" max="1302" width="9.44140625" style="24" customWidth="1"/>
    <col min="1303" max="1303" width="8.33203125" style="24" customWidth="1"/>
    <col min="1304" max="1304" width="13.77734375" style="24" customWidth="1"/>
    <col min="1305" max="1305" width="7.109375" style="24" customWidth="1"/>
    <col min="1306" max="1306" width="7.88671875" style="24" customWidth="1"/>
    <col min="1307" max="1307" width="8.109375" style="24" customWidth="1"/>
    <col min="1308" max="1308" width="7.77734375" style="24" customWidth="1"/>
    <col min="1309" max="1309" width="7.33203125" style="24" customWidth="1"/>
    <col min="1310" max="1310" width="8" style="24" customWidth="1"/>
    <col min="1311" max="1311" width="9.88671875" style="24" customWidth="1"/>
    <col min="1312" max="1312" width="7.6640625" style="24" customWidth="1"/>
    <col min="1313" max="1313" width="7" style="24" customWidth="1"/>
    <col min="1314" max="1314" width="7.77734375" style="24" customWidth="1"/>
    <col min="1315" max="1315" width="7" style="24" customWidth="1"/>
    <col min="1316" max="1317" width="5.6640625" style="24" customWidth="1"/>
    <col min="1318" max="1318" width="18" style="24" customWidth="1"/>
    <col min="1319" max="1536" width="9" style="24"/>
    <col min="1537" max="1537" width="5.109375" style="24" customWidth="1"/>
    <col min="1538" max="1538" width="10.21875" style="24" customWidth="1"/>
    <col min="1539" max="1539" width="10.33203125" style="24" customWidth="1"/>
    <col min="1540" max="1540" width="21.88671875" style="24" customWidth="1"/>
    <col min="1541" max="1541" width="8" style="24" customWidth="1"/>
    <col min="1542" max="1542" width="13.6640625" style="24" customWidth="1"/>
    <col min="1543" max="1543" width="13.77734375" style="24" customWidth="1"/>
    <col min="1544" max="1544" width="14" style="24" customWidth="1"/>
    <col min="1545" max="1545" width="14.109375" style="24" customWidth="1"/>
    <col min="1546" max="1546" width="11.88671875" style="24" customWidth="1"/>
    <col min="1547" max="1547" width="10.77734375" style="24" customWidth="1"/>
    <col min="1548" max="1548" width="11.33203125" style="24" customWidth="1"/>
    <col min="1549" max="1549" width="5.33203125" style="24" customWidth="1"/>
    <col min="1550" max="1550" width="8" style="24" customWidth="1"/>
    <col min="1551" max="1551" width="5.33203125" style="24" customWidth="1"/>
    <col min="1552" max="1552" width="9.109375" style="24" customWidth="1"/>
    <col min="1553" max="1553" width="7.77734375" style="24" customWidth="1"/>
    <col min="1554" max="1554" width="10.6640625" style="24" customWidth="1"/>
    <col min="1555" max="1555" width="11.33203125" style="24" customWidth="1"/>
    <col min="1556" max="1556" width="11.21875" style="24" customWidth="1"/>
    <col min="1557" max="1557" width="9.6640625" style="24" customWidth="1"/>
    <col min="1558" max="1558" width="9.44140625" style="24" customWidth="1"/>
    <col min="1559" max="1559" width="8.33203125" style="24" customWidth="1"/>
    <col min="1560" max="1560" width="13.77734375" style="24" customWidth="1"/>
    <col min="1561" max="1561" width="7.109375" style="24" customWidth="1"/>
    <col min="1562" max="1562" width="7.88671875" style="24" customWidth="1"/>
    <col min="1563" max="1563" width="8.109375" style="24" customWidth="1"/>
    <col min="1564" max="1564" width="7.77734375" style="24" customWidth="1"/>
    <col min="1565" max="1565" width="7.33203125" style="24" customWidth="1"/>
    <col min="1566" max="1566" width="8" style="24" customWidth="1"/>
    <col min="1567" max="1567" width="9.88671875" style="24" customWidth="1"/>
    <col min="1568" max="1568" width="7.6640625" style="24" customWidth="1"/>
    <col min="1569" max="1569" width="7" style="24" customWidth="1"/>
    <col min="1570" max="1570" width="7.77734375" style="24" customWidth="1"/>
    <col min="1571" max="1571" width="7" style="24" customWidth="1"/>
    <col min="1572" max="1573" width="5.6640625" style="24" customWidth="1"/>
    <col min="1574" max="1574" width="18" style="24" customWidth="1"/>
    <col min="1575" max="1792" width="9" style="24"/>
    <col min="1793" max="1793" width="5.109375" style="24" customWidth="1"/>
    <col min="1794" max="1794" width="10.21875" style="24" customWidth="1"/>
    <col min="1795" max="1795" width="10.33203125" style="24" customWidth="1"/>
    <col min="1796" max="1796" width="21.88671875" style="24" customWidth="1"/>
    <col min="1797" max="1797" width="8" style="24" customWidth="1"/>
    <col min="1798" max="1798" width="13.6640625" style="24" customWidth="1"/>
    <col min="1799" max="1799" width="13.77734375" style="24" customWidth="1"/>
    <col min="1800" max="1800" width="14" style="24" customWidth="1"/>
    <col min="1801" max="1801" width="14.109375" style="24" customWidth="1"/>
    <col min="1802" max="1802" width="11.88671875" style="24" customWidth="1"/>
    <col min="1803" max="1803" width="10.77734375" style="24" customWidth="1"/>
    <col min="1804" max="1804" width="11.33203125" style="24" customWidth="1"/>
    <col min="1805" max="1805" width="5.33203125" style="24" customWidth="1"/>
    <col min="1806" max="1806" width="8" style="24" customWidth="1"/>
    <col min="1807" max="1807" width="5.33203125" style="24" customWidth="1"/>
    <col min="1808" max="1808" width="9.109375" style="24" customWidth="1"/>
    <col min="1809" max="1809" width="7.77734375" style="24" customWidth="1"/>
    <col min="1810" max="1810" width="10.6640625" style="24" customWidth="1"/>
    <col min="1811" max="1811" width="11.33203125" style="24" customWidth="1"/>
    <col min="1812" max="1812" width="11.21875" style="24" customWidth="1"/>
    <col min="1813" max="1813" width="9.6640625" style="24" customWidth="1"/>
    <col min="1814" max="1814" width="9.44140625" style="24" customWidth="1"/>
    <col min="1815" max="1815" width="8.33203125" style="24" customWidth="1"/>
    <col min="1816" max="1816" width="13.77734375" style="24" customWidth="1"/>
    <col min="1817" max="1817" width="7.109375" style="24" customWidth="1"/>
    <col min="1818" max="1818" width="7.88671875" style="24" customWidth="1"/>
    <col min="1819" max="1819" width="8.109375" style="24" customWidth="1"/>
    <col min="1820" max="1820" width="7.77734375" style="24" customWidth="1"/>
    <col min="1821" max="1821" width="7.33203125" style="24" customWidth="1"/>
    <col min="1822" max="1822" width="8" style="24" customWidth="1"/>
    <col min="1823" max="1823" width="9.88671875" style="24" customWidth="1"/>
    <col min="1824" max="1824" width="7.6640625" style="24" customWidth="1"/>
    <col min="1825" max="1825" width="7" style="24" customWidth="1"/>
    <col min="1826" max="1826" width="7.77734375" style="24" customWidth="1"/>
    <col min="1827" max="1827" width="7" style="24" customWidth="1"/>
    <col min="1828" max="1829" width="5.6640625" style="24" customWidth="1"/>
    <col min="1830" max="1830" width="18" style="24" customWidth="1"/>
    <col min="1831" max="2048" width="9" style="24"/>
    <col min="2049" max="2049" width="5.109375" style="24" customWidth="1"/>
    <col min="2050" max="2050" width="10.21875" style="24" customWidth="1"/>
    <col min="2051" max="2051" width="10.33203125" style="24" customWidth="1"/>
    <col min="2052" max="2052" width="21.88671875" style="24" customWidth="1"/>
    <col min="2053" max="2053" width="8" style="24" customWidth="1"/>
    <col min="2054" max="2054" width="13.6640625" style="24" customWidth="1"/>
    <col min="2055" max="2055" width="13.77734375" style="24" customWidth="1"/>
    <col min="2056" max="2056" width="14" style="24" customWidth="1"/>
    <col min="2057" max="2057" width="14.109375" style="24" customWidth="1"/>
    <col min="2058" max="2058" width="11.88671875" style="24" customWidth="1"/>
    <col min="2059" max="2059" width="10.77734375" style="24" customWidth="1"/>
    <col min="2060" max="2060" width="11.33203125" style="24" customWidth="1"/>
    <col min="2061" max="2061" width="5.33203125" style="24" customWidth="1"/>
    <col min="2062" max="2062" width="8" style="24" customWidth="1"/>
    <col min="2063" max="2063" width="5.33203125" style="24" customWidth="1"/>
    <col min="2064" max="2064" width="9.109375" style="24" customWidth="1"/>
    <col min="2065" max="2065" width="7.77734375" style="24" customWidth="1"/>
    <col min="2066" max="2066" width="10.6640625" style="24" customWidth="1"/>
    <col min="2067" max="2067" width="11.33203125" style="24" customWidth="1"/>
    <col min="2068" max="2068" width="11.21875" style="24" customWidth="1"/>
    <col min="2069" max="2069" width="9.6640625" style="24" customWidth="1"/>
    <col min="2070" max="2070" width="9.44140625" style="24" customWidth="1"/>
    <col min="2071" max="2071" width="8.33203125" style="24" customWidth="1"/>
    <col min="2072" max="2072" width="13.77734375" style="24" customWidth="1"/>
    <col min="2073" max="2073" width="7.109375" style="24" customWidth="1"/>
    <col min="2074" max="2074" width="7.88671875" style="24" customWidth="1"/>
    <col min="2075" max="2075" width="8.109375" style="24" customWidth="1"/>
    <col min="2076" max="2076" width="7.77734375" style="24" customWidth="1"/>
    <col min="2077" max="2077" width="7.33203125" style="24" customWidth="1"/>
    <col min="2078" max="2078" width="8" style="24" customWidth="1"/>
    <col min="2079" max="2079" width="9.88671875" style="24" customWidth="1"/>
    <col min="2080" max="2080" width="7.6640625" style="24" customWidth="1"/>
    <col min="2081" max="2081" width="7" style="24" customWidth="1"/>
    <col min="2082" max="2082" width="7.77734375" style="24" customWidth="1"/>
    <col min="2083" max="2083" width="7" style="24" customWidth="1"/>
    <col min="2084" max="2085" width="5.6640625" style="24" customWidth="1"/>
    <col min="2086" max="2086" width="18" style="24" customWidth="1"/>
    <col min="2087" max="2304" width="9" style="24"/>
    <col min="2305" max="2305" width="5.109375" style="24" customWidth="1"/>
    <col min="2306" max="2306" width="10.21875" style="24" customWidth="1"/>
    <col min="2307" max="2307" width="10.33203125" style="24" customWidth="1"/>
    <col min="2308" max="2308" width="21.88671875" style="24" customWidth="1"/>
    <col min="2309" max="2309" width="8" style="24" customWidth="1"/>
    <col min="2310" max="2310" width="13.6640625" style="24" customWidth="1"/>
    <col min="2311" max="2311" width="13.77734375" style="24" customWidth="1"/>
    <col min="2312" max="2312" width="14" style="24" customWidth="1"/>
    <col min="2313" max="2313" width="14.109375" style="24" customWidth="1"/>
    <col min="2314" max="2314" width="11.88671875" style="24" customWidth="1"/>
    <col min="2315" max="2315" width="10.77734375" style="24" customWidth="1"/>
    <col min="2316" max="2316" width="11.33203125" style="24" customWidth="1"/>
    <col min="2317" max="2317" width="5.33203125" style="24" customWidth="1"/>
    <col min="2318" max="2318" width="8" style="24" customWidth="1"/>
    <col min="2319" max="2319" width="5.33203125" style="24" customWidth="1"/>
    <col min="2320" max="2320" width="9.109375" style="24" customWidth="1"/>
    <col min="2321" max="2321" width="7.77734375" style="24" customWidth="1"/>
    <col min="2322" max="2322" width="10.6640625" style="24" customWidth="1"/>
    <col min="2323" max="2323" width="11.33203125" style="24" customWidth="1"/>
    <col min="2324" max="2324" width="11.21875" style="24" customWidth="1"/>
    <col min="2325" max="2325" width="9.6640625" style="24" customWidth="1"/>
    <col min="2326" max="2326" width="9.44140625" style="24" customWidth="1"/>
    <col min="2327" max="2327" width="8.33203125" style="24" customWidth="1"/>
    <col min="2328" max="2328" width="13.77734375" style="24" customWidth="1"/>
    <col min="2329" max="2329" width="7.109375" style="24" customWidth="1"/>
    <col min="2330" max="2330" width="7.88671875" style="24" customWidth="1"/>
    <col min="2331" max="2331" width="8.109375" style="24" customWidth="1"/>
    <col min="2332" max="2332" width="7.77734375" style="24" customWidth="1"/>
    <col min="2333" max="2333" width="7.33203125" style="24" customWidth="1"/>
    <col min="2334" max="2334" width="8" style="24" customWidth="1"/>
    <col min="2335" max="2335" width="9.88671875" style="24" customWidth="1"/>
    <col min="2336" max="2336" width="7.6640625" style="24" customWidth="1"/>
    <col min="2337" max="2337" width="7" style="24" customWidth="1"/>
    <col min="2338" max="2338" width="7.77734375" style="24" customWidth="1"/>
    <col min="2339" max="2339" width="7" style="24" customWidth="1"/>
    <col min="2340" max="2341" width="5.6640625" style="24" customWidth="1"/>
    <col min="2342" max="2342" width="18" style="24" customWidth="1"/>
    <col min="2343" max="2560" width="9" style="24"/>
    <col min="2561" max="2561" width="5.109375" style="24" customWidth="1"/>
    <col min="2562" max="2562" width="10.21875" style="24" customWidth="1"/>
    <col min="2563" max="2563" width="10.33203125" style="24" customWidth="1"/>
    <col min="2564" max="2564" width="21.88671875" style="24" customWidth="1"/>
    <col min="2565" max="2565" width="8" style="24" customWidth="1"/>
    <col min="2566" max="2566" width="13.6640625" style="24" customWidth="1"/>
    <col min="2567" max="2567" width="13.77734375" style="24" customWidth="1"/>
    <col min="2568" max="2568" width="14" style="24" customWidth="1"/>
    <col min="2569" max="2569" width="14.109375" style="24" customWidth="1"/>
    <col min="2570" max="2570" width="11.88671875" style="24" customWidth="1"/>
    <col min="2571" max="2571" width="10.77734375" style="24" customWidth="1"/>
    <col min="2572" max="2572" width="11.33203125" style="24" customWidth="1"/>
    <col min="2573" max="2573" width="5.33203125" style="24" customWidth="1"/>
    <col min="2574" max="2574" width="8" style="24" customWidth="1"/>
    <col min="2575" max="2575" width="5.33203125" style="24" customWidth="1"/>
    <col min="2576" max="2576" width="9.109375" style="24" customWidth="1"/>
    <col min="2577" max="2577" width="7.77734375" style="24" customWidth="1"/>
    <col min="2578" max="2578" width="10.6640625" style="24" customWidth="1"/>
    <col min="2579" max="2579" width="11.33203125" style="24" customWidth="1"/>
    <col min="2580" max="2580" width="11.21875" style="24" customWidth="1"/>
    <col min="2581" max="2581" width="9.6640625" style="24" customWidth="1"/>
    <col min="2582" max="2582" width="9.44140625" style="24" customWidth="1"/>
    <col min="2583" max="2583" width="8.33203125" style="24" customWidth="1"/>
    <col min="2584" max="2584" width="13.77734375" style="24" customWidth="1"/>
    <col min="2585" max="2585" width="7.109375" style="24" customWidth="1"/>
    <col min="2586" max="2586" width="7.88671875" style="24" customWidth="1"/>
    <col min="2587" max="2587" width="8.109375" style="24" customWidth="1"/>
    <col min="2588" max="2588" width="7.77734375" style="24" customWidth="1"/>
    <col min="2589" max="2589" width="7.33203125" style="24" customWidth="1"/>
    <col min="2590" max="2590" width="8" style="24" customWidth="1"/>
    <col min="2591" max="2591" width="9.88671875" style="24" customWidth="1"/>
    <col min="2592" max="2592" width="7.6640625" style="24" customWidth="1"/>
    <col min="2593" max="2593" width="7" style="24" customWidth="1"/>
    <col min="2594" max="2594" width="7.77734375" style="24" customWidth="1"/>
    <col min="2595" max="2595" width="7" style="24" customWidth="1"/>
    <col min="2596" max="2597" width="5.6640625" style="24" customWidth="1"/>
    <col min="2598" max="2598" width="18" style="24" customWidth="1"/>
    <col min="2599" max="2816" width="9" style="24"/>
    <col min="2817" max="2817" width="5.109375" style="24" customWidth="1"/>
    <col min="2818" max="2818" width="10.21875" style="24" customWidth="1"/>
    <col min="2819" max="2819" width="10.33203125" style="24" customWidth="1"/>
    <col min="2820" max="2820" width="21.88671875" style="24" customWidth="1"/>
    <col min="2821" max="2821" width="8" style="24" customWidth="1"/>
    <col min="2822" max="2822" width="13.6640625" style="24" customWidth="1"/>
    <col min="2823" max="2823" width="13.77734375" style="24" customWidth="1"/>
    <col min="2824" max="2824" width="14" style="24" customWidth="1"/>
    <col min="2825" max="2825" width="14.109375" style="24" customWidth="1"/>
    <col min="2826" max="2826" width="11.88671875" style="24" customWidth="1"/>
    <col min="2827" max="2827" width="10.77734375" style="24" customWidth="1"/>
    <col min="2828" max="2828" width="11.33203125" style="24" customWidth="1"/>
    <col min="2829" max="2829" width="5.33203125" style="24" customWidth="1"/>
    <col min="2830" max="2830" width="8" style="24" customWidth="1"/>
    <col min="2831" max="2831" width="5.33203125" style="24" customWidth="1"/>
    <col min="2832" max="2832" width="9.109375" style="24" customWidth="1"/>
    <col min="2833" max="2833" width="7.77734375" style="24" customWidth="1"/>
    <col min="2834" max="2834" width="10.6640625" style="24" customWidth="1"/>
    <col min="2835" max="2835" width="11.33203125" style="24" customWidth="1"/>
    <col min="2836" max="2836" width="11.21875" style="24" customWidth="1"/>
    <col min="2837" max="2837" width="9.6640625" style="24" customWidth="1"/>
    <col min="2838" max="2838" width="9.44140625" style="24" customWidth="1"/>
    <col min="2839" max="2839" width="8.33203125" style="24" customWidth="1"/>
    <col min="2840" max="2840" width="13.77734375" style="24" customWidth="1"/>
    <col min="2841" max="2841" width="7.109375" style="24" customWidth="1"/>
    <col min="2842" max="2842" width="7.88671875" style="24" customWidth="1"/>
    <col min="2843" max="2843" width="8.109375" style="24" customWidth="1"/>
    <col min="2844" max="2844" width="7.77734375" style="24" customWidth="1"/>
    <col min="2845" max="2845" width="7.33203125" style="24" customWidth="1"/>
    <col min="2846" max="2846" width="8" style="24" customWidth="1"/>
    <col min="2847" max="2847" width="9.88671875" style="24" customWidth="1"/>
    <col min="2848" max="2848" width="7.6640625" style="24" customWidth="1"/>
    <col min="2849" max="2849" width="7" style="24" customWidth="1"/>
    <col min="2850" max="2850" width="7.77734375" style="24" customWidth="1"/>
    <col min="2851" max="2851" width="7" style="24" customWidth="1"/>
    <col min="2852" max="2853" width="5.6640625" style="24" customWidth="1"/>
    <col min="2854" max="2854" width="18" style="24" customWidth="1"/>
    <col min="2855" max="3072" width="9" style="24"/>
    <col min="3073" max="3073" width="5.109375" style="24" customWidth="1"/>
    <col min="3074" max="3074" width="10.21875" style="24" customWidth="1"/>
    <col min="3075" max="3075" width="10.33203125" style="24" customWidth="1"/>
    <col min="3076" max="3076" width="21.88671875" style="24" customWidth="1"/>
    <col min="3077" max="3077" width="8" style="24" customWidth="1"/>
    <col min="3078" max="3078" width="13.6640625" style="24" customWidth="1"/>
    <col min="3079" max="3079" width="13.77734375" style="24" customWidth="1"/>
    <col min="3080" max="3080" width="14" style="24" customWidth="1"/>
    <col min="3081" max="3081" width="14.109375" style="24" customWidth="1"/>
    <col min="3082" max="3082" width="11.88671875" style="24" customWidth="1"/>
    <col min="3083" max="3083" width="10.77734375" style="24" customWidth="1"/>
    <col min="3084" max="3084" width="11.33203125" style="24" customWidth="1"/>
    <col min="3085" max="3085" width="5.33203125" style="24" customWidth="1"/>
    <col min="3086" max="3086" width="8" style="24" customWidth="1"/>
    <col min="3087" max="3087" width="5.33203125" style="24" customWidth="1"/>
    <col min="3088" max="3088" width="9.109375" style="24" customWidth="1"/>
    <col min="3089" max="3089" width="7.77734375" style="24" customWidth="1"/>
    <col min="3090" max="3090" width="10.6640625" style="24" customWidth="1"/>
    <col min="3091" max="3091" width="11.33203125" style="24" customWidth="1"/>
    <col min="3092" max="3092" width="11.21875" style="24" customWidth="1"/>
    <col min="3093" max="3093" width="9.6640625" style="24" customWidth="1"/>
    <col min="3094" max="3094" width="9.44140625" style="24" customWidth="1"/>
    <col min="3095" max="3095" width="8.33203125" style="24" customWidth="1"/>
    <col min="3096" max="3096" width="13.77734375" style="24" customWidth="1"/>
    <col min="3097" max="3097" width="7.109375" style="24" customWidth="1"/>
    <col min="3098" max="3098" width="7.88671875" style="24" customWidth="1"/>
    <col min="3099" max="3099" width="8.109375" style="24" customWidth="1"/>
    <col min="3100" max="3100" width="7.77734375" style="24" customWidth="1"/>
    <col min="3101" max="3101" width="7.33203125" style="24" customWidth="1"/>
    <col min="3102" max="3102" width="8" style="24" customWidth="1"/>
    <col min="3103" max="3103" width="9.88671875" style="24" customWidth="1"/>
    <col min="3104" max="3104" width="7.6640625" style="24" customWidth="1"/>
    <col min="3105" max="3105" width="7" style="24" customWidth="1"/>
    <col min="3106" max="3106" width="7.77734375" style="24" customWidth="1"/>
    <col min="3107" max="3107" width="7" style="24" customWidth="1"/>
    <col min="3108" max="3109" width="5.6640625" style="24" customWidth="1"/>
    <col min="3110" max="3110" width="18" style="24" customWidth="1"/>
    <col min="3111" max="3328" width="9" style="24"/>
    <col min="3329" max="3329" width="5.109375" style="24" customWidth="1"/>
    <col min="3330" max="3330" width="10.21875" style="24" customWidth="1"/>
    <col min="3331" max="3331" width="10.33203125" style="24" customWidth="1"/>
    <col min="3332" max="3332" width="21.88671875" style="24" customWidth="1"/>
    <col min="3333" max="3333" width="8" style="24" customWidth="1"/>
    <col min="3334" max="3334" width="13.6640625" style="24" customWidth="1"/>
    <col min="3335" max="3335" width="13.77734375" style="24" customWidth="1"/>
    <col min="3336" max="3336" width="14" style="24" customWidth="1"/>
    <col min="3337" max="3337" width="14.109375" style="24" customWidth="1"/>
    <col min="3338" max="3338" width="11.88671875" style="24" customWidth="1"/>
    <col min="3339" max="3339" width="10.77734375" style="24" customWidth="1"/>
    <col min="3340" max="3340" width="11.33203125" style="24" customWidth="1"/>
    <col min="3341" max="3341" width="5.33203125" style="24" customWidth="1"/>
    <col min="3342" max="3342" width="8" style="24" customWidth="1"/>
    <col min="3343" max="3343" width="5.33203125" style="24" customWidth="1"/>
    <col min="3344" max="3344" width="9.109375" style="24" customWidth="1"/>
    <col min="3345" max="3345" width="7.77734375" style="24" customWidth="1"/>
    <col min="3346" max="3346" width="10.6640625" style="24" customWidth="1"/>
    <col min="3347" max="3347" width="11.33203125" style="24" customWidth="1"/>
    <col min="3348" max="3348" width="11.21875" style="24" customWidth="1"/>
    <col min="3349" max="3349" width="9.6640625" style="24" customWidth="1"/>
    <col min="3350" max="3350" width="9.44140625" style="24" customWidth="1"/>
    <col min="3351" max="3351" width="8.33203125" style="24" customWidth="1"/>
    <col min="3352" max="3352" width="13.77734375" style="24" customWidth="1"/>
    <col min="3353" max="3353" width="7.109375" style="24" customWidth="1"/>
    <col min="3354" max="3354" width="7.88671875" style="24" customWidth="1"/>
    <col min="3355" max="3355" width="8.109375" style="24" customWidth="1"/>
    <col min="3356" max="3356" width="7.77734375" style="24" customWidth="1"/>
    <col min="3357" max="3357" width="7.33203125" style="24" customWidth="1"/>
    <col min="3358" max="3358" width="8" style="24" customWidth="1"/>
    <col min="3359" max="3359" width="9.88671875" style="24" customWidth="1"/>
    <col min="3360" max="3360" width="7.6640625" style="24" customWidth="1"/>
    <col min="3361" max="3361" width="7" style="24" customWidth="1"/>
    <col min="3362" max="3362" width="7.77734375" style="24" customWidth="1"/>
    <col min="3363" max="3363" width="7" style="24" customWidth="1"/>
    <col min="3364" max="3365" width="5.6640625" style="24" customWidth="1"/>
    <col min="3366" max="3366" width="18" style="24" customWidth="1"/>
    <col min="3367" max="3584" width="9" style="24"/>
    <col min="3585" max="3585" width="5.109375" style="24" customWidth="1"/>
    <col min="3586" max="3586" width="10.21875" style="24" customWidth="1"/>
    <col min="3587" max="3587" width="10.33203125" style="24" customWidth="1"/>
    <col min="3588" max="3588" width="21.88671875" style="24" customWidth="1"/>
    <col min="3589" max="3589" width="8" style="24" customWidth="1"/>
    <col min="3590" max="3590" width="13.6640625" style="24" customWidth="1"/>
    <col min="3591" max="3591" width="13.77734375" style="24" customWidth="1"/>
    <col min="3592" max="3592" width="14" style="24" customWidth="1"/>
    <col min="3593" max="3593" width="14.109375" style="24" customWidth="1"/>
    <col min="3594" max="3594" width="11.88671875" style="24" customWidth="1"/>
    <col min="3595" max="3595" width="10.77734375" style="24" customWidth="1"/>
    <col min="3596" max="3596" width="11.33203125" style="24" customWidth="1"/>
    <col min="3597" max="3597" width="5.33203125" style="24" customWidth="1"/>
    <col min="3598" max="3598" width="8" style="24" customWidth="1"/>
    <col min="3599" max="3599" width="5.33203125" style="24" customWidth="1"/>
    <col min="3600" max="3600" width="9.109375" style="24" customWidth="1"/>
    <col min="3601" max="3601" width="7.77734375" style="24" customWidth="1"/>
    <col min="3602" max="3602" width="10.6640625" style="24" customWidth="1"/>
    <col min="3603" max="3603" width="11.33203125" style="24" customWidth="1"/>
    <col min="3604" max="3604" width="11.21875" style="24" customWidth="1"/>
    <col min="3605" max="3605" width="9.6640625" style="24" customWidth="1"/>
    <col min="3606" max="3606" width="9.44140625" style="24" customWidth="1"/>
    <col min="3607" max="3607" width="8.33203125" style="24" customWidth="1"/>
    <col min="3608" max="3608" width="13.77734375" style="24" customWidth="1"/>
    <col min="3609" max="3609" width="7.109375" style="24" customWidth="1"/>
    <col min="3610" max="3610" width="7.88671875" style="24" customWidth="1"/>
    <col min="3611" max="3611" width="8.109375" style="24" customWidth="1"/>
    <col min="3612" max="3612" width="7.77734375" style="24" customWidth="1"/>
    <col min="3613" max="3613" width="7.33203125" style="24" customWidth="1"/>
    <col min="3614" max="3614" width="8" style="24" customWidth="1"/>
    <col min="3615" max="3615" width="9.88671875" style="24" customWidth="1"/>
    <col min="3616" max="3616" width="7.6640625" style="24" customWidth="1"/>
    <col min="3617" max="3617" width="7" style="24" customWidth="1"/>
    <col min="3618" max="3618" width="7.77734375" style="24" customWidth="1"/>
    <col min="3619" max="3619" width="7" style="24" customWidth="1"/>
    <col min="3620" max="3621" width="5.6640625" style="24" customWidth="1"/>
    <col min="3622" max="3622" width="18" style="24" customWidth="1"/>
    <col min="3623" max="3840" width="9" style="24"/>
    <col min="3841" max="3841" width="5.109375" style="24" customWidth="1"/>
    <col min="3842" max="3842" width="10.21875" style="24" customWidth="1"/>
    <col min="3843" max="3843" width="10.33203125" style="24" customWidth="1"/>
    <col min="3844" max="3844" width="21.88671875" style="24" customWidth="1"/>
    <col min="3845" max="3845" width="8" style="24" customWidth="1"/>
    <col min="3846" max="3846" width="13.6640625" style="24" customWidth="1"/>
    <col min="3847" max="3847" width="13.77734375" style="24" customWidth="1"/>
    <col min="3848" max="3848" width="14" style="24" customWidth="1"/>
    <col min="3849" max="3849" width="14.109375" style="24" customWidth="1"/>
    <col min="3850" max="3850" width="11.88671875" style="24" customWidth="1"/>
    <col min="3851" max="3851" width="10.77734375" style="24" customWidth="1"/>
    <col min="3852" max="3852" width="11.33203125" style="24" customWidth="1"/>
    <col min="3853" max="3853" width="5.33203125" style="24" customWidth="1"/>
    <col min="3854" max="3854" width="8" style="24" customWidth="1"/>
    <col min="3855" max="3855" width="5.33203125" style="24" customWidth="1"/>
    <col min="3856" max="3856" width="9.109375" style="24" customWidth="1"/>
    <col min="3857" max="3857" width="7.77734375" style="24" customWidth="1"/>
    <col min="3858" max="3858" width="10.6640625" style="24" customWidth="1"/>
    <col min="3859" max="3859" width="11.33203125" style="24" customWidth="1"/>
    <col min="3860" max="3860" width="11.21875" style="24" customWidth="1"/>
    <col min="3861" max="3861" width="9.6640625" style="24" customWidth="1"/>
    <col min="3862" max="3862" width="9.44140625" style="24" customWidth="1"/>
    <col min="3863" max="3863" width="8.33203125" style="24" customWidth="1"/>
    <col min="3864" max="3864" width="13.77734375" style="24" customWidth="1"/>
    <col min="3865" max="3865" width="7.109375" style="24" customWidth="1"/>
    <col min="3866" max="3866" width="7.88671875" style="24" customWidth="1"/>
    <col min="3867" max="3867" width="8.109375" style="24" customWidth="1"/>
    <col min="3868" max="3868" width="7.77734375" style="24" customWidth="1"/>
    <col min="3869" max="3869" width="7.33203125" style="24" customWidth="1"/>
    <col min="3870" max="3870" width="8" style="24" customWidth="1"/>
    <col min="3871" max="3871" width="9.88671875" style="24" customWidth="1"/>
    <col min="3872" max="3872" width="7.6640625" style="24" customWidth="1"/>
    <col min="3873" max="3873" width="7" style="24" customWidth="1"/>
    <col min="3874" max="3874" width="7.77734375" style="24" customWidth="1"/>
    <col min="3875" max="3875" width="7" style="24" customWidth="1"/>
    <col min="3876" max="3877" width="5.6640625" style="24" customWidth="1"/>
    <col min="3878" max="3878" width="18" style="24" customWidth="1"/>
    <col min="3879" max="4096" width="9" style="24"/>
    <col min="4097" max="4097" width="5.109375" style="24" customWidth="1"/>
    <col min="4098" max="4098" width="10.21875" style="24" customWidth="1"/>
    <col min="4099" max="4099" width="10.33203125" style="24" customWidth="1"/>
    <col min="4100" max="4100" width="21.88671875" style="24" customWidth="1"/>
    <col min="4101" max="4101" width="8" style="24" customWidth="1"/>
    <col min="4102" max="4102" width="13.6640625" style="24" customWidth="1"/>
    <col min="4103" max="4103" width="13.77734375" style="24" customWidth="1"/>
    <col min="4104" max="4104" width="14" style="24" customWidth="1"/>
    <col min="4105" max="4105" width="14.109375" style="24" customWidth="1"/>
    <col min="4106" max="4106" width="11.88671875" style="24" customWidth="1"/>
    <col min="4107" max="4107" width="10.77734375" style="24" customWidth="1"/>
    <col min="4108" max="4108" width="11.33203125" style="24" customWidth="1"/>
    <col min="4109" max="4109" width="5.33203125" style="24" customWidth="1"/>
    <col min="4110" max="4110" width="8" style="24" customWidth="1"/>
    <col min="4111" max="4111" width="5.33203125" style="24" customWidth="1"/>
    <col min="4112" max="4112" width="9.109375" style="24" customWidth="1"/>
    <col min="4113" max="4113" width="7.77734375" style="24" customWidth="1"/>
    <col min="4114" max="4114" width="10.6640625" style="24" customWidth="1"/>
    <col min="4115" max="4115" width="11.33203125" style="24" customWidth="1"/>
    <col min="4116" max="4116" width="11.21875" style="24" customWidth="1"/>
    <col min="4117" max="4117" width="9.6640625" style="24" customWidth="1"/>
    <col min="4118" max="4118" width="9.44140625" style="24" customWidth="1"/>
    <col min="4119" max="4119" width="8.33203125" style="24" customWidth="1"/>
    <col min="4120" max="4120" width="13.77734375" style="24" customWidth="1"/>
    <col min="4121" max="4121" width="7.109375" style="24" customWidth="1"/>
    <col min="4122" max="4122" width="7.88671875" style="24" customWidth="1"/>
    <col min="4123" max="4123" width="8.109375" style="24" customWidth="1"/>
    <col min="4124" max="4124" width="7.77734375" style="24" customWidth="1"/>
    <col min="4125" max="4125" width="7.33203125" style="24" customWidth="1"/>
    <col min="4126" max="4126" width="8" style="24" customWidth="1"/>
    <col min="4127" max="4127" width="9.88671875" style="24" customWidth="1"/>
    <col min="4128" max="4128" width="7.6640625" style="24" customWidth="1"/>
    <col min="4129" max="4129" width="7" style="24" customWidth="1"/>
    <col min="4130" max="4130" width="7.77734375" style="24" customWidth="1"/>
    <col min="4131" max="4131" width="7" style="24" customWidth="1"/>
    <col min="4132" max="4133" width="5.6640625" style="24" customWidth="1"/>
    <col min="4134" max="4134" width="18" style="24" customWidth="1"/>
    <col min="4135" max="4352" width="9" style="24"/>
    <col min="4353" max="4353" width="5.109375" style="24" customWidth="1"/>
    <col min="4354" max="4354" width="10.21875" style="24" customWidth="1"/>
    <col min="4355" max="4355" width="10.33203125" style="24" customWidth="1"/>
    <col min="4356" max="4356" width="21.88671875" style="24" customWidth="1"/>
    <col min="4357" max="4357" width="8" style="24" customWidth="1"/>
    <col min="4358" max="4358" width="13.6640625" style="24" customWidth="1"/>
    <col min="4359" max="4359" width="13.77734375" style="24" customWidth="1"/>
    <col min="4360" max="4360" width="14" style="24" customWidth="1"/>
    <col min="4361" max="4361" width="14.109375" style="24" customWidth="1"/>
    <col min="4362" max="4362" width="11.88671875" style="24" customWidth="1"/>
    <col min="4363" max="4363" width="10.77734375" style="24" customWidth="1"/>
    <col min="4364" max="4364" width="11.33203125" style="24" customWidth="1"/>
    <col min="4365" max="4365" width="5.33203125" style="24" customWidth="1"/>
    <col min="4366" max="4366" width="8" style="24" customWidth="1"/>
    <col min="4367" max="4367" width="5.33203125" style="24" customWidth="1"/>
    <col min="4368" max="4368" width="9.109375" style="24" customWidth="1"/>
    <col min="4369" max="4369" width="7.77734375" style="24" customWidth="1"/>
    <col min="4370" max="4370" width="10.6640625" style="24" customWidth="1"/>
    <col min="4371" max="4371" width="11.33203125" style="24" customWidth="1"/>
    <col min="4372" max="4372" width="11.21875" style="24" customWidth="1"/>
    <col min="4373" max="4373" width="9.6640625" style="24" customWidth="1"/>
    <col min="4374" max="4374" width="9.44140625" style="24" customWidth="1"/>
    <col min="4375" max="4375" width="8.33203125" style="24" customWidth="1"/>
    <col min="4376" max="4376" width="13.77734375" style="24" customWidth="1"/>
    <col min="4377" max="4377" width="7.109375" style="24" customWidth="1"/>
    <col min="4378" max="4378" width="7.88671875" style="24" customWidth="1"/>
    <col min="4379" max="4379" width="8.109375" style="24" customWidth="1"/>
    <col min="4380" max="4380" width="7.77734375" style="24" customWidth="1"/>
    <col min="4381" max="4381" width="7.33203125" style="24" customWidth="1"/>
    <col min="4382" max="4382" width="8" style="24" customWidth="1"/>
    <col min="4383" max="4383" width="9.88671875" style="24" customWidth="1"/>
    <col min="4384" max="4384" width="7.6640625" style="24" customWidth="1"/>
    <col min="4385" max="4385" width="7" style="24" customWidth="1"/>
    <col min="4386" max="4386" width="7.77734375" style="24" customWidth="1"/>
    <col min="4387" max="4387" width="7" style="24" customWidth="1"/>
    <col min="4388" max="4389" width="5.6640625" style="24" customWidth="1"/>
    <col min="4390" max="4390" width="18" style="24" customWidth="1"/>
    <col min="4391" max="4608" width="9" style="24"/>
    <col min="4609" max="4609" width="5.109375" style="24" customWidth="1"/>
    <col min="4610" max="4610" width="10.21875" style="24" customWidth="1"/>
    <col min="4611" max="4611" width="10.33203125" style="24" customWidth="1"/>
    <col min="4612" max="4612" width="21.88671875" style="24" customWidth="1"/>
    <col min="4613" max="4613" width="8" style="24" customWidth="1"/>
    <col min="4614" max="4614" width="13.6640625" style="24" customWidth="1"/>
    <col min="4615" max="4615" width="13.77734375" style="24" customWidth="1"/>
    <col min="4616" max="4616" width="14" style="24" customWidth="1"/>
    <col min="4617" max="4617" width="14.109375" style="24" customWidth="1"/>
    <col min="4618" max="4618" width="11.88671875" style="24" customWidth="1"/>
    <col min="4619" max="4619" width="10.77734375" style="24" customWidth="1"/>
    <col min="4620" max="4620" width="11.33203125" style="24" customWidth="1"/>
    <col min="4621" max="4621" width="5.33203125" style="24" customWidth="1"/>
    <col min="4622" max="4622" width="8" style="24" customWidth="1"/>
    <col min="4623" max="4623" width="5.33203125" style="24" customWidth="1"/>
    <col min="4624" max="4624" width="9.109375" style="24" customWidth="1"/>
    <col min="4625" max="4625" width="7.77734375" style="24" customWidth="1"/>
    <col min="4626" max="4626" width="10.6640625" style="24" customWidth="1"/>
    <col min="4627" max="4627" width="11.33203125" style="24" customWidth="1"/>
    <col min="4628" max="4628" width="11.21875" style="24" customWidth="1"/>
    <col min="4629" max="4629" width="9.6640625" style="24" customWidth="1"/>
    <col min="4630" max="4630" width="9.44140625" style="24" customWidth="1"/>
    <col min="4631" max="4631" width="8.33203125" style="24" customWidth="1"/>
    <col min="4632" max="4632" width="13.77734375" style="24" customWidth="1"/>
    <col min="4633" max="4633" width="7.109375" style="24" customWidth="1"/>
    <col min="4634" max="4634" width="7.88671875" style="24" customWidth="1"/>
    <col min="4635" max="4635" width="8.109375" style="24" customWidth="1"/>
    <col min="4636" max="4636" width="7.77734375" style="24" customWidth="1"/>
    <col min="4637" max="4637" width="7.33203125" style="24" customWidth="1"/>
    <col min="4638" max="4638" width="8" style="24" customWidth="1"/>
    <col min="4639" max="4639" width="9.88671875" style="24" customWidth="1"/>
    <col min="4640" max="4640" width="7.6640625" style="24" customWidth="1"/>
    <col min="4641" max="4641" width="7" style="24" customWidth="1"/>
    <col min="4642" max="4642" width="7.77734375" style="24" customWidth="1"/>
    <col min="4643" max="4643" width="7" style="24" customWidth="1"/>
    <col min="4644" max="4645" width="5.6640625" style="24" customWidth="1"/>
    <col min="4646" max="4646" width="18" style="24" customWidth="1"/>
    <col min="4647" max="4864" width="9" style="24"/>
    <col min="4865" max="4865" width="5.109375" style="24" customWidth="1"/>
    <col min="4866" max="4866" width="10.21875" style="24" customWidth="1"/>
    <col min="4867" max="4867" width="10.33203125" style="24" customWidth="1"/>
    <col min="4868" max="4868" width="21.88671875" style="24" customWidth="1"/>
    <col min="4869" max="4869" width="8" style="24" customWidth="1"/>
    <col min="4870" max="4870" width="13.6640625" style="24" customWidth="1"/>
    <col min="4871" max="4871" width="13.77734375" style="24" customWidth="1"/>
    <col min="4872" max="4872" width="14" style="24" customWidth="1"/>
    <col min="4873" max="4873" width="14.109375" style="24" customWidth="1"/>
    <col min="4874" max="4874" width="11.88671875" style="24" customWidth="1"/>
    <col min="4875" max="4875" width="10.77734375" style="24" customWidth="1"/>
    <col min="4876" max="4876" width="11.33203125" style="24" customWidth="1"/>
    <col min="4877" max="4877" width="5.33203125" style="24" customWidth="1"/>
    <col min="4878" max="4878" width="8" style="24" customWidth="1"/>
    <col min="4879" max="4879" width="5.33203125" style="24" customWidth="1"/>
    <col min="4880" max="4880" width="9.109375" style="24" customWidth="1"/>
    <col min="4881" max="4881" width="7.77734375" style="24" customWidth="1"/>
    <col min="4882" max="4882" width="10.6640625" style="24" customWidth="1"/>
    <col min="4883" max="4883" width="11.33203125" style="24" customWidth="1"/>
    <col min="4884" max="4884" width="11.21875" style="24" customWidth="1"/>
    <col min="4885" max="4885" width="9.6640625" style="24" customWidth="1"/>
    <col min="4886" max="4886" width="9.44140625" style="24" customWidth="1"/>
    <col min="4887" max="4887" width="8.33203125" style="24" customWidth="1"/>
    <col min="4888" max="4888" width="13.77734375" style="24" customWidth="1"/>
    <col min="4889" max="4889" width="7.109375" style="24" customWidth="1"/>
    <col min="4890" max="4890" width="7.88671875" style="24" customWidth="1"/>
    <col min="4891" max="4891" width="8.109375" style="24" customWidth="1"/>
    <col min="4892" max="4892" width="7.77734375" style="24" customWidth="1"/>
    <col min="4893" max="4893" width="7.33203125" style="24" customWidth="1"/>
    <col min="4894" max="4894" width="8" style="24" customWidth="1"/>
    <col min="4895" max="4895" width="9.88671875" style="24" customWidth="1"/>
    <col min="4896" max="4896" width="7.6640625" style="24" customWidth="1"/>
    <col min="4897" max="4897" width="7" style="24" customWidth="1"/>
    <col min="4898" max="4898" width="7.77734375" style="24" customWidth="1"/>
    <col min="4899" max="4899" width="7" style="24" customWidth="1"/>
    <col min="4900" max="4901" width="5.6640625" style="24" customWidth="1"/>
    <col min="4902" max="4902" width="18" style="24" customWidth="1"/>
    <col min="4903" max="5120" width="9" style="24"/>
    <col min="5121" max="5121" width="5.109375" style="24" customWidth="1"/>
    <col min="5122" max="5122" width="10.21875" style="24" customWidth="1"/>
    <col min="5123" max="5123" width="10.33203125" style="24" customWidth="1"/>
    <col min="5124" max="5124" width="21.88671875" style="24" customWidth="1"/>
    <col min="5125" max="5125" width="8" style="24" customWidth="1"/>
    <col min="5126" max="5126" width="13.6640625" style="24" customWidth="1"/>
    <col min="5127" max="5127" width="13.77734375" style="24" customWidth="1"/>
    <col min="5128" max="5128" width="14" style="24" customWidth="1"/>
    <col min="5129" max="5129" width="14.109375" style="24" customWidth="1"/>
    <col min="5130" max="5130" width="11.88671875" style="24" customWidth="1"/>
    <col min="5131" max="5131" width="10.77734375" style="24" customWidth="1"/>
    <col min="5132" max="5132" width="11.33203125" style="24" customWidth="1"/>
    <col min="5133" max="5133" width="5.33203125" style="24" customWidth="1"/>
    <col min="5134" max="5134" width="8" style="24" customWidth="1"/>
    <col min="5135" max="5135" width="5.33203125" style="24" customWidth="1"/>
    <col min="5136" max="5136" width="9.109375" style="24" customWidth="1"/>
    <col min="5137" max="5137" width="7.77734375" style="24" customWidth="1"/>
    <col min="5138" max="5138" width="10.6640625" style="24" customWidth="1"/>
    <col min="5139" max="5139" width="11.33203125" style="24" customWidth="1"/>
    <col min="5140" max="5140" width="11.21875" style="24" customWidth="1"/>
    <col min="5141" max="5141" width="9.6640625" style="24" customWidth="1"/>
    <col min="5142" max="5142" width="9.44140625" style="24" customWidth="1"/>
    <col min="5143" max="5143" width="8.33203125" style="24" customWidth="1"/>
    <col min="5144" max="5144" width="13.77734375" style="24" customWidth="1"/>
    <col min="5145" max="5145" width="7.109375" style="24" customWidth="1"/>
    <col min="5146" max="5146" width="7.88671875" style="24" customWidth="1"/>
    <col min="5147" max="5147" width="8.109375" style="24" customWidth="1"/>
    <col min="5148" max="5148" width="7.77734375" style="24" customWidth="1"/>
    <col min="5149" max="5149" width="7.33203125" style="24" customWidth="1"/>
    <col min="5150" max="5150" width="8" style="24" customWidth="1"/>
    <col min="5151" max="5151" width="9.88671875" style="24" customWidth="1"/>
    <col min="5152" max="5152" width="7.6640625" style="24" customWidth="1"/>
    <col min="5153" max="5153" width="7" style="24" customWidth="1"/>
    <col min="5154" max="5154" width="7.77734375" style="24" customWidth="1"/>
    <col min="5155" max="5155" width="7" style="24" customWidth="1"/>
    <col min="5156" max="5157" width="5.6640625" style="24" customWidth="1"/>
    <col min="5158" max="5158" width="18" style="24" customWidth="1"/>
    <col min="5159" max="5376" width="9" style="24"/>
    <col min="5377" max="5377" width="5.109375" style="24" customWidth="1"/>
    <col min="5378" max="5378" width="10.21875" style="24" customWidth="1"/>
    <col min="5379" max="5379" width="10.33203125" style="24" customWidth="1"/>
    <col min="5380" max="5380" width="21.88671875" style="24" customWidth="1"/>
    <col min="5381" max="5381" width="8" style="24" customWidth="1"/>
    <col min="5382" max="5382" width="13.6640625" style="24" customWidth="1"/>
    <col min="5383" max="5383" width="13.77734375" style="24" customWidth="1"/>
    <col min="5384" max="5384" width="14" style="24" customWidth="1"/>
    <col min="5385" max="5385" width="14.109375" style="24" customWidth="1"/>
    <col min="5386" max="5386" width="11.88671875" style="24" customWidth="1"/>
    <col min="5387" max="5387" width="10.77734375" style="24" customWidth="1"/>
    <col min="5388" max="5388" width="11.33203125" style="24" customWidth="1"/>
    <col min="5389" max="5389" width="5.33203125" style="24" customWidth="1"/>
    <col min="5390" max="5390" width="8" style="24" customWidth="1"/>
    <col min="5391" max="5391" width="5.33203125" style="24" customWidth="1"/>
    <col min="5392" max="5392" width="9.109375" style="24" customWidth="1"/>
    <col min="5393" max="5393" width="7.77734375" style="24" customWidth="1"/>
    <col min="5394" max="5394" width="10.6640625" style="24" customWidth="1"/>
    <col min="5395" max="5395" width="11.33203125" style="24" customWidth="1"/>
    <col min="5396" max="5396" width="11.21875" style="24" customWidth="1"/>
    <col min="5397" max="5397" width="9.6640625" style="24" customWidth="1"/>
    <col min="5398" max="5398" width="9.44140625" style="24" customWidth="1"/>
    <col min="5399" max="5399" width="8.33203125" style="24" customWidth="1"/>
    <col min="5400" max="5400" width="13.77734375" style="24" customWidth="1"/>
    <col min="5401" max="5401" width="7.109375" style="24" customWidth="1"/>
    <col min="5402" max="5402" width="7.88671875" style="24" customWidth="1"/>
    <col min="5403" max="5403" width="8.109375" style="24" customWidth="1"/>
    <col min="5404" max="5404" width="7.77734375" style="24" customWidth="1"/>
    <col min="5405" max="5405" width="7.33203125" style="24" customWidth="1"/>
    <col min="5406" max="5406" width="8" style="24" customWidth="1"/>
    <col min="5407" max="5407" width="9.88671875" style="24" customWidth="1"/>
    <col min="5408" max="5408" width="7.6640625" style="24" customWidth="1"/>
    <col min="5409" max="5409" width="7" style="24" customWidth="1"/>
    <col min="5410" max="5410" width="7.77734375" style="24" customWidth="1"/>
    <col min="5411" max="5411" width="7" style="24" customWidth="1"/>
    <col min="5412" max="5413" width="5.6640625" style="24" customWidth="1"/>
    <col min="5414" max="5414" width="18" style="24" customWidth="1"/>
    <col min="5415" max="5632" width="9" style="24"/>
    <col min="5633" max="5633" width="5.109375" style="24" customWidth="1"/>
    <col min="5634" max="5634" width="10.21875" style="24" customWidth="1"/>
    <col min="5635" max="5635" width="10.33203125" style="24" customWidth="1"/>
    <col min="5636" max="5636" width="21.88671875" style="24" customWidth="1"/>
    <col min="5637" max="5637" width="8" style="24" customWidth="1"/>
    <col min="5638" max="5638" width="13.6640625" style="24" customWidth="1"/>
    <col min="5639" max="5639" width="13.77734375" style="24" customWidth="1"/>
    <col min="5640" max="5640" width="14" style="24" customWidth="1"/>
    <col min="5641" max="5641" width="14.109375" style="24" customWidth="1"/>
    <col min="5642" max="5642" width="11.88671875" style="24" customWidth="1"/>
    <col min="5643" max="5643" width="10.77734375" style="24" customWidth="1"/>
    <col min="5644" max="5644" width="11.33203125" style="24" customWidth="1"/>
    <col min="5645" max="5645" width="5.33203125" style="24" customWidth="1"/>
    <col min="5646" max="5646" width="8" style="24" customWidth="1"/>
    <col min="5647" max="5647" width="5.33203125" style="24" customWidth="1"/>
    <col min="5648" max="5648" width="9.109375" style="24" customWidth="1"/>
    <col min="5649" max="5649" width="7.77734375" style="24" customWidth="1"/>
    <col min="5650" max="5650" width="10.6640625" style="24" customWidth="1"/>
    <col min="5651" max="5651" width="11.33203125" style="24" customWidth="1"/>
    <col min="5652" max="5652" width="11.21875" style="24" customWidth="1"/>
    <col min="5653" max="5653" width="9.6640625" style="24" customWidth="1"/>
    <col min="5654" max="5654" width="9.44140625" style="24" customWidth="1"/>
    <col min="5655" max="5655" width="8.33203125" style="24" customWidth="1"/>
    <col min="5656" max="5656" width="13.77734375" style="24" customWidth="1"/>
    <col min="5657" max="5657" width="7.109375" style="24" customWidth="1"/>
    <col min="5658" max="5658" width="7.88671875" style="24" customWidth="1"/>
    <col min="5659" max="5659" width="8.109375" style="24" customWidth="1"/>
    <col min="5660" max="5660" width="7.77734375" style="24" customWidth="1"/>
    <col min="5661" max="5661" width="7.33203125" style="24" customWidth="1"/>
    <col min="5662" max="5662" width="8" style="24" customWidth="1"/>
    <col min="5663" max="5663" width="9.88671875" style="24" customWidth="1"/>
    <col min="5664" max="5664" width="7.6640625" style="24" customWidth="1"/>
    <col min="5665" max="5665" width="7" style="24" customWidth="1"/>
    <col min="5666" max="5666" width="7.77734375" style="24" customWidth="1"/>
    <col min="5667" max="5667" width="7" style="24" customWidth="1"/>
    <col min="5668" max="5669" width="5.6640625" style="24" customWidth="1"/>
    <col min="5670" max="5670" width="18" style="24" customWidth="1"/>
    <col min="5671" max="5888" width="9" style="24"/>
    <col min="5889" max="5889" width="5.109375" style="24" customWidth="1"/>
    <col min="5890" max="5890" width="10.21875" style="24" customWidth="1"/>
    <col min="5891" max="5891" width="10.33203125" style="24" customWidth="1"/>
    <col min="5892" max="5892" width="21.88671875" style="24" customWidth="1"/>
    <col min="5893" max="5893" width="8" style="24" customWidth="1"/>
    <col min="5894" max="5894" width="13.6640625" style="24" customWidth="1"/>
    <col min="5895" max="5895" width="13.77734375" style="24" customWidth="1"/>
    <col min="5896" max="5896" width="14" style="24" customWidth="1"/>
    <col min="5897" max="5897" width="14.109375" style="24" customWidth="1"/>
    <col min="5898" max="5898" width="11.88671875" style="24" customWidth="1"/>
    <col min="5899" max="5899" width="10.77734375" style="24" customWidth="1"/>
    <col min="5900" max="5900" width="11.33203125" style="24" customWidth="1"/>
    <col min="5901" max="5901" width="5.33203125" style="24" customWidth="1"/>
    <col min="5902" max="5902" width="8" style="24" customWidth="1"/>
    <col min="5903" max="5903" width="5.33203125" style="24" customWidth="1"/>
    <col min="5904" max="5904" width="9.109375" style="24" customWidth="1"/>
    <col min="5905" max="5905" width="7.77734375" style="24" customWidth="1"/>
    <col min="5906" max="5906" width="10.6640625" style="24" customWidth="1"/>
    <col min="5907" max="5907" width="11.33203125" style="24" customWidth="1"/>
    <col min="5908" max="5908" width="11.21875" style="24" customWidth="1"/>
    <col min="5909" max="5909" width="9.6640625" style="24" customWidth="1"/>
    <col min="5910" max="5910" width="9.44140625" style="24" customWidth="1"/>
    <col min="5911" max="5911" width="8.33203125" style="24" customWidth="1"/>
    <col min="5912" max="5912" width="13.77734375" style="24" customWidth="1"/>
    <col min="5913" max="5913" width="7.109375" style="24" customWidth="1"/>
    <col min="5914" max="5914" width="7.88671875" style="24" customWidth="1"/>
    <col min="5915" max="5915" width="8.109375" style="24" customWidth="1"/>
    <col min="5916" max="5916" width="7.77734375" style="24" customWidth="1"/>
    <col min="5917" max="5917" width="7.33203125" style="24" customWidth="1"/>
    <col min="5918" max="5918" width="8" style="24" customWidth="1"/>
    <col min="5919" max="5919" width="9.88671875" style="24" customWidth="1"/>
    <col min="5920" max="5920" width="7.6640625" style="24" customWidth="1"/>
    <col min="5921" max="5921" width="7" style="24" customWidth="1"/>
    <col min="5922" max="5922" width="7.77734375" style="24" customWidth="1"/>
    <col min="5923" max="5923" width="7" style="24" customWidth="1"/>
    <col min="5924" max="5925" width="5.6640625" style="24" customWidth="1"/>
    <col min="5926" max="5926" width="18" style="24" customWidth="1"/>
    <col min="5927" max="6144" width="9" style="24"/>
    <col min="6145" max="6145" width="5.109375" style="24" customWidth="1"/>
    <col min="6146" max="6146" width="10.21875" style="24" customWidth="1"/>
    <col min="6147" max="6147" width="10.33203125" style="24" customWidth="1"/>
    <col min="6148" max="6148" width="21.88671875" style="24" customWidth="1"/>
    <col min="6149" max="6149" width="8" style="24" customWidth="1"/>
    <col min="6150" max="6150" width="13.6640625" style="24" customWidth="1"/>
    <col min="6151" max="6151" width="13.77734375" style="24" customWidth="1"/>
    <col min="6152" max="6152" width="14" style="24" customWidth="1"/>
    <col min="6153" max="6153" width="14.109375" style="24" customWidth="1"/>
    <col min="6154" max="6154" width="11.88671875" style="24" customWidth="1"/>
    <col min="6155" max="6155" width="10.77734375" style="24" customWidth="1"/>
    <col min="6156" max="6156" width="11.33203125" style="24" customWidth="1"/>
    <col min="6157" max="6157" width="5.33203125" style="24" customWidth="1"/>
    <col min="6158" max="6158" width="8" style="24" customWidth="1"/>
    <col min="6159" max="6159" width="5.33203125" style="24" customWidth="1"/>
    <col min="6160" max="6160" width="9.109375" style="24" customWidth="1"/>
    <col min="6161" max="6161" width="7.77734375" style="24" customWidth="1"/>
    <col min="6162" max="6162" width="10.6640625" style="24" customWidth="1"/>
    <col min="6163" max="6163" width="11.33203125" style="24" customWidth="1"/>
    <col min="6164" max="6164" width="11.21875" style="24" customWidth="1"/>
    <col min="6165" max="6165" width="9.6640625" style="24" customWidth="1"/>
    <col min="6166" max="6166" width="9.44140625" style="24" customWidth="1"/>
    <col min="6167" max="6167" width="8.33203125" style="24" customWidth="1"/>
    <col min="6168" max="6168" width="13.77734375" style="24" customWidth="1"/>
    <col min="6169" max="6169" width="7.109375" style="24" customWidth="1"/>
    <col min="6170" max="6170" width="7.88671875" style="24" customWidth="1"/>
    <col min="6171" max="6171" width="8.109375" style="24" customWidth="1"/>
    <col min="6172" max="6172" width="7.77734375" style="24" customWidth="1"/>
    <col min="6173" max="6173" width="7.33203125" style="24" customWidth="1"/>
    <col min="6174" max="6174" width="8" style="24" customWidth="1"/>
    <col min="6175" max="6175" width="9.88671875" style="24" customWidth="1"/>
    <col min="6176" max="6176" width="7.6640625" style="24" customWidth="1"/>
    <col min="6177" max="6177" width="7" style="24" customWidth="1"/>
    <col min="6178" max="6178" width="7.77734375" style="24" customWidth="1"/>
    <col min="6179" max="6179" width="7" style="24" customWidth="1"/>
    <col min="6180" max="6181" width="5.6640625" style="24" customWidth="1"/>
    <col min="6182" max="6182" width="18" style="24" customWidth="1"/>
    <col min="6183" max="6400" width="9" style="24"/>
    <col min="6401" max="6401" width="5.109375" style="24" customWidth="1"/>
    <col min="6402" max="6402" width="10.21875" style="24" customWidth="1"/>
    <col min="6403" max="6403" width="10.33203125" style="24" customWidth="1"/>
    <col min="6404" max="6404" width="21.88671875" style="24" customWidth="1"/>
    <col min="6405" max="6405" width="8" style="24" customWidth="1"/>
    <col min="6406" max="6406" width="13.6640625" style="24" customWidth="1"/>
    <col min="6407" max="6407" width="13.77734375" style="24" customWidth="1"/>
    <col min="6408" max="6408" width="14" style="24" customWidth="1"/>
    <col min="6409" max="6409" width="14.109375" style="24" customWidth="1"/>
    <col min="6410" max="6410" width="11.88671875" style="24" customWidth="1"/>
    <col min="6411" max="6411" width="10.77734375" style="24" customWidth="1"/>
    <col min="6412" max="6412" width="11.33203125" style="24" customWidth="1"/>
    <col min="6413" max="6413" width="5.33203125" style="24" customWidth="1"/>
    <col min="6414" max="6414" width="8" style="24" customWidth="1"/>
    <col min="6415" max="6415" width="5.33203125" style="24" customWidth="1"/>
    <col min="6416" max="6416" width="9.109375" style="24" customWidth="1"/>
    <col min="6417" max="6417" width="7.77734375" style="24" customWidth="1"/>
    <col min="6418" max="6418" width="10.6640625" style="24" customWidth="1"/>
    <col min="6419" max="6419" width="11.33203125" style="24" customWidth="1"/>
    <col min="6420" max="6420" width="11.21875" style="24" customWidth="1"/>
    <col min="6421" max="6421" width="9.6640625" style="24" customWidth="1"/>
    <col min="6422" max="6422" width="9.44140625" style="24" customWidth="1"/>
    <col min="6423" max="6423" width="8.33203125" style="24" customWidth="1"/>
    <col min="6424" max="6424" width="13.77734375" style="24" customWidth="1"/>
    <col min="6425" max="6425" width="7.109375" style="24" customWidth="1"/>
    <col min="6426" max="6426" width="7.88671875" style="24" customWidth="1"/>
    <col min="6427" max="6427" width="8.109375" style="24" customWidth="1"/>
    <col min="6428" max="6428" width="7.77734375" style="24" customWidth="1"/>
    <col min="6429" max="6429" width="7.33203125" style="24" customWidth="1"/>
    <col min="6430" max="6430" width="8" style="24" customWidth="1"/>
    <col min="6431" max="6431" width="9.88671875" style="24" customWidth="1"/>
    <col min="6432" max="6432" width="7.6640625" style="24" customWidth="1"/>
    <col min="6433" max="6433" width="7" style="24" customWidth="1"/>
    <col min="6434" max="6434" width="7.77734375" style="24" customWidth="1"/>
    <col min="6435" max="6435" width="7" style="24" customWidth="1"/>
    <col min="6436" max="6437" width="5.6640625" style="24" customWidth="1"/>
    <col min="6438" max="6438" width="18" style="24" customWidth="1"/>
    <col min="6439" max="6656" width="9" style="24"/>
    <col min="6657" max="6657" width="5.109375" style="24" customWidth="1"/>
    <col min="6658" max="6658" width="10.21875" style="24" customWidth="1"/>
    <col min="6659" max="6659" width="10.33203125" style="24" customWidth="1"/>
    <col min="6660" max="6660" width="21.88671875" style="24" customWidth="1"/>
    <col min="6661" max="6661" width="8" style="24" customWidth="1"/>
    <col min="6662" max="6662" width="13.6640625" style="24" customWidth="1"/>
    <col min="6663" max="6663" width="13.77734375" style="24" customWidth="1"/>
    <col min="6664" max="6664" width="14" style="24" customWidth="1"/>
    <col min="6665" max="6665" width="14.109375" style="24" customWidth="1"/>
    <col min="6666" max="6666" width="11.88671875" style="24" customWidth="1"/>
    <col min="6667" max="6667" width="10.77734375" style="24" customWidth="1"/>
    <col min="6668" max="6668" width="11.33203125" style="24" customWidth="1"/>
    <col min="6669" max="6669" width="5.33203125" style="24" customWidth="1"/>
    <col min="6670" max="6670" width="8" style="24" customWidth="1"/>
    <col min="6671" max="6671" width="5.33203125" style="24" customWidth="1"/>
    <col min="6672" max="6672" width="9.109375" style="24" customWidth="1"/>
    <col min="6673" max="6673" width="7.77734375" style="24" customWidth="1"/>
    <col min="6674" max="6674" width="10.6640625" style="24" customWidth="1"/>
    <col min="6675" max="6675" width="11.33203125" style="24" customWidth="1"/>
    <col min="6676" max="6676" width="11.21875" style="24" customWidth="1"/>
    <col min="6677" max="6677" width="9.6640625" style="24" customWidth="1"/>
    <col min="6678" max="6678" width="9.44140625" style="24" customWidth="1"/>
    <col min="6679" max="6679" width="8.33203125" style="24" customWidth="1"/>
    <col min="6680" max="6680" width="13.77734375" style="24" customWidth="1"/>
    <col min="6681" max="6681" width="7.109375" style="24" customWidth="1"/>
    <col min="6682" max="6682" width="7.88671875" style="24" customWidth="1"/>
    <col min="6683" max="6683" width="8.109375" style="24" customWidth="1"/>
    <col min="6684" max="6684" width="7.77734375" style="24" customWidth="1"/>
    <col min="6685" max="6685" width="7.33203125" style="24" customWidth="1"/>
    <col min="6686" max="6686" width="8" style="24" customWidth="1"/>
    <col min="6687" max="6687" width="9.88671875" style="24" customWidth="1"/>
    <col min="6688" max="6688" width="7.6640625" style="24" customWidth="1"/>
    <col min="6689" max="6689" width="7" style="24" customWidth="1"/>
    <col min="6690" max="6690" width="7.77734375" style="24" customWidth="1"/>
    <col min="6691" max="6691" width="7" style="24" customWidth="1"/>
    <col min="6692" max="6693" width="5.6640625" style="24" customWidth="1"/>
    <col min="6694" max="6694" width="18" style="24" customWidth="1"/>
    <col min="6695" max="6912" width="9" style="24"/>
    <col min="6913" max="6913" width="5.109375" style="24" customWidth="1"/>
    <col min="6914" max="6914" width="10.21875" style="24" customWidth="1"/>
    <col min="6915" max="6915" width="10.33203125" style="24" customWidth="1"/>
    <col min="6916" max="6916" width="21.88671875" style="24" customWidth="1"/>
    <col min="6917" max="6917" width="8" style="24" customWidth="1"/>
    <col min="6918" max="6918" width="13.6640625" style="24" customWidth="1"/>
    <col min="6919" max="6919" width="13.77734375" style="24" customWidth="1"/>
    <col min="6920" max="6920" width="14" style="24" customWidth="1"/>
    <col min="6921" max="6921" width="14.109375" style="24" customWidth="1"/>
    <col min="6922" max="6922" width="11.88671875" style="24" customWidth="1"/>
    <col min="6923" max="6923" width="10.77734375" style="24" customWidth="1"/>
    <col min="6924" max="6924" width="11.33203125" style="24" customWidth="1"/>
    <col min="6925" max="6925" width="5.33203125" style="24" customWidth="1"/>
    <col min="6926" max="6926" width="8" style="24" customWidth="1"/>
    <col min="6927" max="6927" width="5.33203125" style="24" customWidth="1"/>
    <col min="6928" max="6928" width="9.109375" style="24" customWidth="1"/>
    <col min="6929" max="6929" width="7.77734375" style="24" customWidth="1"/>
    <col min="6930" max="6930" width="10.6640625" style="24" customWidth="1"/>
    <col min="6931" max="6931" width="11.33203125" style="24" customWidth="1"/>
    <col min="6932" max="6932" width="11.21875" style="24" customWidth="1"/>
    <col min="6933" max="6933" width="9.6640625" style="24" customWidth="1"/>
    <col min="6934" max="6934" width="9.44140625" style="24" customWidth="1"/>
    <col min="6935" max="6935" width="8.33203125" style="24" customWidth="1"/>
    <col min="6936" max="6936" width="13.77734375" style="24" customWidth="1"/>
    <col min="6937" max="6937" width="7.109375" style="24" customWidth="1"/>
    <col min="6938" max="6938" width="7.88671875" style="24" customWidth="1"/>
    <col min="6939" max="6939" width="8.109375" style="24" customWidth="1"/>
    <col min="6940" max="6940" width="7.77734375" style="24" customWidth="1"/>
    <col min="6941" max="6941" width="7.33203125" style="24" customWidth="1"/>
    <col min="6942" max="6942" width="8" style="24" customWidth="1"/>
    <col min="6943" max="6943" width="9.88671875" style="24" customWidth="1"/>
    <col min="6944" max="6944" width="7.6640625" style="24" customWidth="1"/>
    <col min="6945" max="6945" width="7" style="24" customWidth="1"/>
    <col min="6946" max="6946" width="7.77734375" style="24" customWidth="1"/>
    <col min="6947" max="6947" width="7" style="24" customWidth="1"/>
    <col min="6948" max="6949" width="5.6640625" style="24" customWidth="1"/>
    <col min="6950" max="6950" width="18" style="24" customWidth="1"/>
    <col min="6951" max="7168" width="9" style="24"/>
    <col min="7169" max="7169" width="5.109375" style="24" customWidth="1"/>
    <col min="7170" max="7170" width="10.21875" style="24" customWidth="1"/>
    <col min="7171" max="7171" width="10.33203125" style="24" customWidth="1"/>
    <col min="7172" max="7172" width="21.88671875" style="24" customWidth="1"/>
    <col min="7173" max="7173" width="8" style="24" customWidth="1"/>
    <col min="7174" max="7174" width="13.6640625" style="24" customWidth="1"/>
    <col min="7175" max="7175" width="13.77734375" style="24" customWidth="1"/>
    <col min="7176" max="7176" width="14" style="24" customWidth="1"/>
    <col min="7177" max="7177" width="14.109375" style="24" customWidth="1"/>
    <col min="7178" max="7178" width="11.88671875" style="24" customWidth="1"/>
    <col min="7179" max="7179" width="10.77734375" style="24" customWidth="1"/>
    <col min="7180" max="7180" width="11.33203125" style="24" customWidth="1"/>
    <col min="7181" max="7181" width="5.33203125" style="24" customWidth="1"/>
    <col min="7182" max="7182" width="8" style="24" customWidth="1"/>
    <col min="7183" max="7183" width="5.33203125" style="24" customWidth="1"/>
    <col min="7184" max="7184" width="9.109375" style="24" customWidth="1"/>
    <col min="7185" max="7185" width="7.77734375" style="24" customWidth="1"/>
    <col min="7186" max="7186" width="10.6640625" style="24" customWidth="1"/>
    <col min="7187" max="7187" width="11.33203125" style="24" customWidth="1"/>
    <col min="7188" max="7188" width="11.21875" style="24" customWidth="1"/>
    <col min="7189" max="7189" width="9.6640625" style="24" customWidth="1"/>
    <col min="7190" max="7190" width="9.44140625" style="24" customWidth="1"/>
    <col min="7191" max="7191" width="8.33203125" style="24" customWidth="1"/>
    <col min="7192" max="7192" width="13.77734375" style="24" customWidth="1"/>
    <col min="7193" max="7193" width="7.109375" style="24" customWidth="1"/>
    <col min="7194" max="7194" width="7.88671875" style="24" customWidth="1"/>
    <col min="7195" max="7195" width="8.109375" style="24" customWidth="1"/>
    <col min="7196" max="7196" width="7.77734375" style="24" customWidth="1"/>
    <col min="7197" max="7197" width="7.33203125" style="24" customWidth="1"/>
    <col min="7198" max="7198" width="8" style="24" customWidth="1"/>
    <col min="7199" max="7199" width="9.88671875" style="24" customWidth="1"/>
    <col min="7200" max="7200" width="7.6640625" style="24" customWidth="1"/>
    <col min="7201" max="7201" width="7" style="24" customWidth="1"/>
    <col min="7202" max="7202" width="7.77734375" style="24" customWidth="1"/>
    <col min="7203" max="7203" width="7" style="24" customWidth="1"/>
    <col min="7204" max="7205" width="5.6640625" style="24" customWidth="1"/>
    <col min="7206" max="7206" width="18" style="24" customWidth="1"/>
    <col min="7207" max="7424" width="9" style="24"/>
    <col min="7425" max="7425" width="5.109375" style="24" customWidth="1"/>
    <col min="7426" max="7426" width="10.21875" style="24" customWidth="1"/>
    <col min="7427" max="7427" width="10.33203125" style="24" customWidth="1"/>
    <col min="7428" max="7428" width="21.88671875" style="24" customWidth="1"/>
    <col min="7429" max="7429" width="8" style="24" customWidth="1"/>
    <col min="7430" max="7430" width="13.6640625" style="24" customWidth="1"/>
    <col min="7431" max="7431" width="13.77734375" style="24" customWidth="1"/>
    <col min="7432" max="7432" width="14" style="24" customWidth="1"/>
    <col min="7433" max="7433" width="14.109375" style="24" customWidth="1"/>
    <col min="7434" max="7434" width="11.88671875" style="24" customWidth="1"/>
    <col min="7435" max="7435" width="10.77734375" style="24" customWidth="1"/>
    <col min="7436" max="7436" width="11.33203125" style="24" customWidth="1"/>
    <col min="7437" max="7437" width="5.33203125" style="24" customWidth="1"/>
    <col min="7438" max="7438" width="8" style="24" customWidth="1"/>
    <col min="7439" max="7439" width="5.33203125" style="24" customWidth="1"/>
    <col min="7440" max="7440" width="9.109375" style="24" customWidth="1"/>
    <col min="7441" max="7441" width="7.77734375" style="24" customWidth="1"/>
    <col min="7442" max="7442" width="10.6640625" style="24" customWidth="1"/>
    <col min="7443" max="7443" width="11.33203125" style="24" customWidth="1"/>
    <col min="7444" max="7444" width="11.21875" style="24" customWidth="1"/>
    <col min="7445" max="7445" width="9.6640625" style="24" customWidth="1"/>
    <col min="7446" max="7446" width="9.44140625" style="24" customWidth="1"/>
    <col min="7447" max="7447" width="8.33203125" style="24" customWidth="1"/>
    <col min="7448" max="7448" width="13.77734375" style="24" customWidth="1"/>
    <col min="7449" max="7449" width="7.109375" style="24" customWidth="1"/>
    <col min="7450" max="7450" width="7.88671875" style="24" customWidth="1"/>
    <col min="7451" max="7451" width="8.109375" style="24" customWidth="1"/>
    <col min="7452" max="7452" width="7.77734375" style="24" customWidth="1"/>
    <col min="7453" max="7453" width="7.33203125" style="24" customWidth="1"/>
    <col min="7454" max="7454" width="8" style="24" customWidth="1"/>
    <col min="7455" max="7455" width="9.88671875" style="24" customWidth="1"/>
    <col min="7456" max="7456" width="7.6640625" style="24" customWidth="1"/>
    <col min="7457" max="7457" width="7" style="24" customWidth="1"/>
    <col min="7458" max="7458" width="7.77734375" style="24" customWidth="1"/>
    <col min="7459" max="7459" width="7" style="24" customWidth="1"/>
    <col min="7460" max="7461" width="5.6640625" style="24" customWidth="1"/>
    <col min="7462" max="7462" width="18" style="24" customWidth="1"/>
    <col min="7463" max="7680" width="9" style="24"/>
    <col min="7681" max="7681" width="5.109375" style="24" customWidth="1"/>
    <col min="7682" max="7682" width="10.21875" style="24" customWidth="1"/>
    <col min="7683" max="7683" width="10.33203125" style="24" customWidth="1"/>
    <col min="7684" max="7684" width="21.88671875" style="24" customWidth="1"/>
    <col min="7685" max="7685" width="8" style="24" customWidth="1"/>
    <col min="7686" max="7686" width="13.6640625" style="24" customWidth="1"/>
    <col min="7687" max="7687" width="13.77734375" style="24" customWidth="1"/>
    <col min="7688" max="7688" width="14" style="24" customWidth="1"/>
    <col min="7689" max="7689" width="14.109375" style="24" customWidth="1"/>
    <col min="7690" max="7690" width="11.88671875" style="24" customWidth="1"/>
    <col min="7691" max="7691" width="10.77734375" style="24" customWidth="1"/>
    <col min="7692" max="7692" width="11.33203125" style="24" customWidth="1"/>
    <col min="7693" max="7693" width="5.33203125" style="24" customWidth="1"/>
    <col min="7694" max="7694" width="8" style="24" customWidth="1"/>
    <col min="7695" max="7695" width="5.33203125" style="24" customWidth="1"/>
    <col min="7696" max="7696" width="9.109375" style="24" customWidth="1"/>
    <col min="7697" max="7697" width="7.77734375" style="24" customWidth="1"/>
    <col min="7698" max="7698" width="10.6640625" style="24" customWidth="1"/>
    <col min="7699" max="7699" width="11.33203125" style="24" customWidth="1"/>
    <col min="7700" max="7700" width="11.21875" style="24" customWidth="1"/>
    <col min="7701" max="7701" width="9.6640625" style="24" customWidth="1"/>
    <col min="7702" max="7702" width="9.44140625" style="24" customWidth="1"/>
    <col min="7703" max="7703" width="8.33203125" style="24" customWidth="1"/>
    <col min="7704" max="7704" width="13.77734375" style="24" customWidth="1"/>
    <col min="7705" max="7705" width="7.109375" style="24" customWidth="1"/>
    <col min="7706" max="7706" width="7.88671875" style="24" customWidth="1"/>
    <col min="7707" max="7707" width="8.109375" style="24" customWidth="1"/>
    <col min="7708" max="7708" width="7.77734375" style="24" customWidth="1"/>
    <col min="7709" max="7709" width="7.33203125" style="24" customWidth="1"/>
    <col min="7710" max="7710" width="8" style="24" customWidth="1"/>
    <col min="7711" max="7711" width="9.88671875" style="24" customWidth="1"/>
    <col min="7712" max="7712" width="7.6640625" style="24" customWidth="1"/>
    <col min="7713" max="7713" width="7" style="24" customWidth="1"/>
    <col min="7714" max="7714" width="7.77734375" style="24" customWidth="1"/>
    <col min="7715" max="7715" width="7" style="24" customWidth="1"/>
    <col min="7716" max="7717" width="5.6640625" style="24" customWidth="1"/>
    <col min="7718" max="7718" width="18" style="24" customWidth="1"/>
    <col min="7719" max="7936" width="9" style="24"/>
    <col min="7937" max="7937" width="5.109375" style="24" customWidth="1"/>
    <col min="7938" max="7938" width="10.21875" style="24" customWidth="1"/>
    <col min="7939" max="7939" width="10.33203125" style="24" customWidth="1"/>
    <col min="7940" max="7940" width="21.88671875" style="24" customWidth="1"/>
    <col min="7941" max="7941" width="8" style="24" customWidth="1"/>
    <col min="7942" max="7942" width="13.6640625" style="24" customWidth="1"/>
    <col min="7943" max="7943" width="13.77734375" style="24" customWidth="1"/>
    <col min="7944" max="7944" width="14" style="24" customWidth="1"/>
    <col min="7945" max="7945" width="14.109375" style="24" customWidth="1"/>
    <col min="7946" max="7946" width="11.88671875" style="24" customWidth="1"/>
    <col min="7947" max="7947" width="10.77734375" style="24" customWidth="1"/>
    <col min="7948" max="7948" width="11.33203125" style="24" customWidth="1"/>
    <col min="7949" max="7949" width="5.33203125" style="24" customWidth="1"/>
    <col min="7950" max="7950" width="8" style="24" customWidth="1"/>
    <col min="7951" max="7951" width="5.33203125" style="24" customWidth="1"/>
    <col min="7952" max="7952" width="9.109375" style="24" customWidth="1"/>
    <col min="7953" max="7953" width="7.77734375" style="24" customWidth="1"/>
    <col min="7954" max="7954" width="10.6640625" style="24" customWidth="1"/>
    <col min="7955" max="7955" width="11.33203125" style="24" customWidth="1"/>
    <col min="7956" max="7956" width="11.21875" style="24" customWidth="1"/>
    <col min="7957" max="7957" width="9.6640625" style="24" customWidth="1"/>
    <col min="7958" max="7958" width="9.44140625" style="24" customWidth="1"/>
    <col min="7959" max="7959" width="8.33203125" style="24" customWidth="1"/>
    <col min="7960" max="7960" width="13.77734375" style="24" customWidth="1"/>
    <col min="7961" max="7961" width="7.109375" style="24" customWidth="1"/>
    <col min="7962" max="7962" width="7.88671875" style="24" customWidth="1"/>
    <col min="7963" max="7963" width="8.109375" style="24" customWidth="1"/>
    <col min="7964" max="7964" width="7.77734375" style="24" customWidth="1"/>
    <col min="7965" max="7965" width="7.33203125" style="24" customWidth="1"/>
    <col min="7966" max="7966" width="8" style="24" customWidth="1"/>
    <col min="7967" max="7967" width="9.88671875" style="24" customWidth="1"/>
    <col min="7968" max="7968" width="7.6640625" style="24" customWidth="1"/>
    <col min="7969" max="7969" width="7" style="24" customWidth="1"/>
    <col min="7970" max="7970" width="7.77734375" style="24" customWidth="1"/>
    <col min="7971" max="7971" width="7" style="24" customWidth="1"/>
    <col min="7972" max="7973" width="5.6640625" style="24" customWidth="1"/>
    <col min="7974" max="7974" width="18" style="24" customWidth="1"/>
    <col min="7975" max="8192" width="9" style="24"/>
    <col min="8193" max="8193" width="5.109375" style="24" customWidth="1"/>
    <col min="8194" max="8194" width="10.21875" style="24" customWidth="1"/>
    <col min="8195" max="8195" width="10.33203125" style="24" customWidth="1"/>
    <col min="8196" max="8196" width="21.88671875" style="24" customWidth="1"/>
    <col min="8197" max="8197" width="8" style="24" customWidth="1"/>
    <col min="8198" max="8198" width="13.6640625" style="24" customWidth="1"/>
    <col min="8199" max="8199" width="13.77734375" style="24" customWidth="1"/>
    <col min="8200" max="8200" width="14" style="24" customWidth="1"/>
    <col min="8201" max="8201" width="14.109375" style="24" customWidth="1"/>
    <col min="8202" max="8202" width="11.88671875" style="24" customWidth="1"/>
    <col min="8203" max="8203" width="10.77734375" style="24" customWidth="1"/>
    <col min="8204" max="8204" width="11.33203125" style="24" customWidth="1"/>
    <col min="8205" max="8205" width="5.33203125" style="24" customWidth="1"/>
    <col min="8206" max="8206" width="8" style="24" customWidth="1"/>
    <col min="8207" max="8207" width="5.33203125" style="24" customWidth="1"/>
    <col min="8208" max="8208" width="9.109375" style="24" customWidth="1"/>
    <col min="8209" max="8209" width="7.77734375" style="24" customWidth="1"/>
    <col min="8210" max="8210" width="10.6640625" style="24" customWidth="1"/>
    <col min="8211" max="8211" width="11.33203125" style="24" customWidth="1"/>
    <col min="8212" max="8212" width="11.21875" style="24" customWidth="1"/>
    <col min="8213" max="8213" width="9.6640625" style="24" customWidth="1"/>
    <col min="8214" max="8214" width="9.44140625" style="24" customWidth="1"/>
    <col min="8215" max="8215" width="8.33203125" style="24" customWidth="1"/>
    <col min="8216" max="8216" width="13.77734375" style="24" customWidth="1"/>
    <col min="8217" max="8217" width="7.109375" style="24" customWidth="1"/>
    <col min="8218" max="8218" width="7.88671875" style="24" customWidth="1"/>
    <col min="8219" max="8219" width="8.109375" style="24" customWidth="1"/>
    <col min="8220" max="8220" width="7.77734375" style="24" customWidth="1"/>
    <col min="8221" max="8221" width="7.33203125" style="24" customWidth="1"/>
    <col min="8222" max="8222" width="8" style="24" customWidth="1"/>
    <col min="8223" max="8223" width="9.88671875" style="24" customWidth="1"/>
    <col min="8224" max="8224" width="7.6640625" style="24" customWidth="1"/>
    <col min="8225" max="8225" width="7" style="24" customWidth="1"/>
    <col min="8226" max="8226" width="7.77734375" style="24" customWidth="1"/>
    <col min="8227" max="8227" width="7" style="24" customWidth="1"/>
    <col min="8228" max="8229" width="5.6640625" style="24" customWidth="1"/>
    <col min="8230" max="8230" width="18" style="24" customWidth="1"/>
    <col min="8231" max="8448" width="9" style="24"/>
    <col min="8449" max="8449" width="5.109375" style="24" customWidth="1"/>
    <col min="8450" max="8450" width="10.21875" style="24" customWidth="1"/>
    <col min="8451" max="8451" width="10.33203125" style="24" customWidth="1"/>
    <col min="8452" max="8452" width="21.88671875" style="24" customWidth="1"/>
    <col min="8453" max="8453" width="8" style="24" customWidth="1"/>
    <col min="8454" max="8454" width="13.6640625" style="24" customWidth="1"/>
    <col min="8455" max="8455" width="13.77734375" style="24" customWidth="1"/>
    <col min="8456" max="8456" width="14" style="24" customWidth="1"/>
    <col min="8457" max="8457" width="14.109375" style="24" customWidth="1"/>
    <col min="8458" max="8458" width="11.88671875" style="24" customWidth="1"/>
    <col min="8459" max="8459" width="10.77734375" style="24" customWidth="1"/>
    <col min="8460" max="8460" width="11.33203125" style="24" customWidth="1"/>
    <col min="8461" max="8461" width="5.33203125" style="24" customWidth="1"/>
    <col min="8462" max="8462" width="8" style="24" customWidth="1"/>
    <col min="8463" max="8463" width="5.33203125" style="24" customWidth="1"/>
    <col min="8464" max="8464" width="9.109375" style="24" customWidth="1"/>
    <col min="8465" max="8465" width="7.77734375" style="24" customWidth="1"/>
    <col min="8466" max="8466" width="10.6640625" style="24" customWidth="1"/>
    <col min="8467" max="8467" width="11.33203125" style="24" customWidth="1"/>
    <col min="8468" max="8468" width="11.21875" style="24" customWidth="1"/>
    <col min="8469" max="8469" width="9.6640625" style="24" customWidth="1"/>
    <col min="8470" max="8470" width="9.44140625" style="24" customWidth="1"/>
    <col min="8471" max="8471" width="8.33203125" style="24" customWidth="1"/>
    <col min="8472" max="8472" width="13.77734375" style="24" customWidth="1"/>
    <col min="8473" max="8473" width="7.109375" style="24" customWidth="1"/>
    <col min="8474" max="8474" width="7.88671875" style="24" customWidth="1"/>
    <col min="8475" max="8475" width="8.109375" style="24" customWidth="1"/>
    <col min="8476" max="8476" width="7.77734375" style="24" customWidth="1"/>
    <col min="8477" max="8477" width="7.33203125" style="24" customWidth="1"/>
    <col min="8478" max="8478" width="8" style="24" customWidth="1"/>
    <col min="8479" max="8479" width="9.88671875" style="24" customWidth="1"/>
    <col min="8480" max="8480" width="7.6640625" style="24" customWidth="1"/>
    <col min="8481" max="8481" width="7" style="24" customWidth="1"/>
    <col min="8482" max="8482" width="7.77734375" style="24" customWidth="1"/>
    <col min="8483" max="8483" width="7" style="24" customWidth="1"/>
    <col min="8484" max="8485" width="5.6640625" style="24" customWidth="1"/>
    <col min="8486" max="8486" width="18" style="24" customWidth="1"/>
    <col min="8487" max="8704" width="9" style="24"/>
    <col min="8705" max="8705" width="5.109375" style="24" customWidth="1"/>
    <col min="8706" max="8706" width="10.21875" style="24" customWidth="1"/>
    <col min="8707" max="8707" width="10.33203125" style="24" customWidth="1"/>
    <col min="8708" max="8708" width="21.88671875" style="24" customWidth="1"/>
    <col min="8709" max="8709" width="8" style="24" customWidth="1"/>
    <col min="8710" max="8710" width="13.6640625" style="24" customWidth="1"/>
    <col min="8711" max="8711" width="13.77734375" style="24" customWidth="1"/>
    <col min="8712" max="8712" width="14" style="24" customWidth="1"/>
    <col min="8713" max="8713" width="14.109375" style="24" customWidth="1"/>
    <col min="8714" max="8714" width="11.88671875" style="24" customWidth="1"/>
    <col min="8715" max="8715" width="10.77734375" style="24" customWidth="1"/>
    <col min="8716" max="8716" width="11.33203125" style="24" customWidth="1"/>
    <col min="8717" max="8717" width="5.33203125" style="24" customWidth="1"/>
    <col min="8718" max="8718" width="8" style="24" customWidth="1"/>
    <col min="8719" max="8719" width="5.33203125" style="24" customWidth="1"/>
    <col min="8720" max="8720" width="9.109375" style="24" customWidth="1"/>
    <col min="8721" max="8721" width="7.77734375" style="24" customWidth="1"/>
    <col min="8722" max="8722" width="10.6640625" style="24" customWidth="1"/>
    <col min="8723" max="8723" width="11.33203125" style="24" customWidth="1"/>
    <col min="8724" max="8724" width="11.21875" style="24" customWidth="1"/>
    <col min="8725" max="8725" width="9.6640625" style="24" customWidth="1"/>
    <col min="8726" max="8726" width="9.44140625" style="24" customWidth="1"/>
    <col min="8727" max="8727" width="8.33203125" style="24" customWidth="1"/>
    <col min="8728" max="8728" width="13.77734375" style="24" customWidth="1"/>
    <col min="8729" max="8729" width="7.109375" style="24" customWidth="1"/>
    <col min="8730" max="8730" width="7.88671875" style="24" customWidth="1"/>
    <col min="8731" max="8731" width="8.109375" style="24" customWidth="1"/>
    <col min="8732" max="8732" width="7.77734375" style="24" customWidth="1"/>
    <col min="8733" max="8733" width="7.33203125" style="24" customWidth="1"/>
    <col min="8734" max="8734" width="8" style="24" customWidth="1"/>
    <col min="8735" max="8735" width="9.88671875" style="24" customWidth="1"/>
    <col min="8736" max="8736" width="7.6640625" style="24" customWidth="1"/>
    <col min="8737" max="8737" width="7" style="24" customWidth="1"/>
    <col min="8738" max="8738" width="7.77734375" style="24" customWidth="1"/>
    <col min="8739" max="8739" width="7" style="24" customWidth="1"/>
    <col min="8740" max="8741" width="5.6640625" style="24" customWidth="1"/>
    <col min="8742" max="8742" width="18" style="24" customWidth="1"/>
    <col min="8743" max="8960" width="9" style="24"/>
    <col min="8961" max="8961" width="5.109375" style="24" customWidth="1"/>
    <col min="8962" max="8962" width="10.21875" style="24" customWidth="1"/>
    <col min="8963" max="8963" width="10.33203125" style="24" customWidth="1"/>
    <col min="8964" max="8964" width="21.88671875" style="24" customWidth="1"/>
    <col min="8965" max="8965" width="8" style="24" customWidth="1"/>
    <col min="8966" max="8966" width="13.6640625" style="24" customWidth="1"/>
    <col min="8967" max="8967" width="13.77734375" style="24" customWidth="1"/>
    <col min="8968" max="8968" width="14" style="24" customWidth="1"/>
    <col min="8969" max="8969" width="14.109375" style="24" customWidth="1"/>
    <col min="8970" max="8970" width="11.88671875" style="24" customWidth="1"/>
    <col min="8971" max="8971" width="10.77734375" style="24" customWidth="1"/>
    <col min="8972" max="8972" width="11.33203125" style="24" customWidth="1"/>
    <col min="8973" max="8973" width="5.33203125" style="24" customWidth="1"/>
    <col min="8974" max="8974" width="8" style="24" customWidth="1"/>
    <col min="8975" max="8975" width="5.33203125" style="24" customWidth="1"/>
    <col min="8976" max="8976" width="9.109375" style="24" customWidth="1"/>
    <col min="8977" max="8977" width="7.77734375" style="24" customWidth="1"/>
    <col min="8978" max="8978" width="10.6640625" style="24" customWidth="1"/>
    <col min="8979" max="8979" width="11.33203125" style="24" customWidth="1"/>
    <col min="8980" max="8980" width="11.21875" style="24" customWidth="1"/>
    <col min="8981" max="8981" width="9.6640625" style="24" customWidth="1"/>
    <col min="8982" max="8982" width="9.44140625" style="24" customWidth="1"/>
    <col min="8983" max="8983" width="8.33203125" style="24" customWidth="1"/>
    <col min="8984" max="8984" width="13.77734375" style="24" customWidth="1"/>
    <col min="8985" max="8985" width="7.109375" style="24" customWidth="1"/>
    <col min="8986" max="8986" width="7.88671875" style="24" customWidth="1"/>
    <col min="8987" max="8987" width="8.109375" style="24" customWidth="1"/>
    <col min="8988" max="8988" width="7.77734375" style="24" customWidth="1"/>
    <col min="8989" max="8989" width="7.33203125" style="24" customWidth="1"/>
    <col min="8990" max="8990" width="8" style="24" customWidth="1"/>
    <col min="8991" max="8991" width="9.88671875" style="24" customWidth="1"/>
    <col min="8992" max="8992" width="7.6640625" style="24" customWidth="1"/>
    <col min="8993" max="8993" width="7" style="24" customWidth="1"/>
    <col min="8994" max="8994" width="7.77734375" style="24" customWidth="1"/>
    <col min="8995" max="8995" width="7" style="24" customWidth="1"/>
    <col min="8996" max="8997" width="5.6640625" style="24" customWidth="1"/>
    <col min="8998" max="8998" width="18" style="24" customWidth="1"/>
    <col min="8999" max="9216" width="9" style="24"/>
    <col min="9217" max="9217" width="5.109375" style="24" customWidth="1"/>
    <col min="9218" max="9218" width="10.21875" style="24" customWidth="1"/>
    <col min="9219" max="9219" width="10.33203125" style="24" customWidth="1"/>
    <col min="9220" max="9220" width="21.88671875" style="24" customWidth="1"/>
    <col min="9221" max="9221" width="8" style="24" customWidth="1"/>
    <col min="9222" max="9222" width="13.6640625" style="24" customWidth="1"/>
    <col min="9223" max="9223" width="13.77734375" style="24" customWidth="1"/>
    <col min="9224" max="9224" width="14" style="24" customWidth="1"/>
    <col min="9225" max="9225" width="14.109375" style="24" customWidth="1"/>
    <col min="9226" max="9226" width="11.88671875" style="24" customWidth="1"/>
    <col min="9227" max="9227" width="10.77734375" style="24" customWidth="1"/>
    <col min="9228" max="9228" width="11.33203125" style="24" customWidth="1"/>
    <col min="9229" max="9229" width="5.33203125" style="24" customWidth="1"/>
    <col min="9230" max="9230" width="8" style="24" customWidth="1"/>
    <col min="9231" max="9231" width="5.33203125" style="24" customWidth="1"/>
    <col min="9232" max="9232" width="9.109375" style="24" customWidth="1"/>
    <col min="9233" max="9233" width="7.77734375" style="24" customWidth="1"/>
    <col min="9234" max="9234" width="10.6640625" style="24" customWidth="1"/>
    <col min="9235" max="9235" width="11.33203125" style="24" customWidth="1"/>
    <col min="9236" max="9236" width="11.21875" style="24" customWidth="1"/>
    <col min="9237" max="9237" width="9.6640625" style="24" customWidth="1"/>
    <col min="9238" max="9238" width="9.44140625" style="24" customWidth="1"/>
    <col min="9239" max="9239" width="8.33203125" style="24" customWidth="1"/>
    <col min="9240" max="9240" width="13.77734375" style="24" customWidth="1"/>
    <col min="9241" max="9241" width="7.109375" style="24" customWidth="1"/>
    <col min="9242" max="9242" width="7.88671875" style="24" customWidth="1"/>
    <col min="9243" max="9243" width="8.109375" style="24" customWidth="1"/>
    <col min="9244" max="9244" width="7.77734375" style="24" customWidth="1"/>
    <col min="9245" max="9245" width="7.33203125" style="24" customWidth="1"/>
    <col min="9246" max="9246" width="8" style="24" customWidth="1"/>
    <col min="9247" max="9247" width="9.88671875" style="24" customWidth="1"/>
    <col min="9248" max="9248" width="7.6640625" style="24" customWidth="1"/>
    <col min="9249" max="9249" width="7" style="24" customWidth="1"/>
    <col min="9250" max="9250" width="7.77734375" style="24" customWidth="1"/>
    <col min="9251" max="9251" width="7" style="24" customWidth="1"/>
    <col min="9252" max="9253" width="5.6640625" style="24" customWidth="1"/>
    <col min="9254" max="9254" width="18" style="24" customWidth="1"/>
    <col min="9255" max="9472" width="9" style="24"/>
    <col min="9473" max="9473" width="5.109375" style="24" customWidth="1"/>
    <col min="9474" max="9474" width="10.21875" style="24" customWidth="1"/>
    <col min="9475" max="9475" width="10.33203125" style="24" customWidth="1"/>
    <col min="9476" max="9476" width="21.88671875" style="24" customWidth="1"/>
    <col min="9477" max="9477" width="8" style="24" customWidth="1"/>
    <col min="9478" max="9478" width="13.6640625" style="24" customWidth="1"/>
    <col min="9479" max="9479" width="13.77734375" style="24" customWidth="1"/>
    <col min="9480" max="9480" width="14" style="24" customWidth="1"/>
    <col min="9481" max="9481" width="14.109375" style="24" customWidth="1"/>
    <col min="9482" max="9482" width="11.88671875" style="24" customWidth="1"/>
    <col min="9483" max="9483" width="10.77734375" style="24" customWidth="1"/>
    <col min="9484" max="9484" width="11.33203125" style="24" customWidth="1"/>
    <col min="9485" max="9485" width="5.33203125" style="24" customWidth="1"/>
    <col min="9486" max="9486" width="8" style="24" customWidth="1"/>
    <col min="9487" max="9487" width="5.33203125" style="24" customWidth="1"/>
    <col min="9488" max="9488" width="9.109375" style="24" customWidth="1"/>
    <col min="9489" max="9489" width="7.77734375" style="24" customWidth="1"/>
    <col min="9490" max="9490" width="10.6640625" style="24" customWidth="1"/>
    <col min="9491" max="9491" width="11.33203125" style="24" customWidth="1"/>
    <col min="9492" max="9492" width="11.21875" style="24" customWidth="1"/>
    <col min="9493" max="9493" width="9.6640625" style="24" customWidth="1"/>
    <col min="9494" max="9494" width="9.44140625" style="24" customWidth="1"/>
    <col min="9495" max="9495" width="8.33203125" style="24" customWidth="1"/>
    <col min="9496" max="9496" width="13.77734375" style="24" customWidth="1"/>
    <col min="9497" max="9497" width="7.109375" style="24" customWidth="1"/>
    <col min="9498" max="9498" width="7.88671875" style="24" customWidth="1"/>
    <col min="9499" max="9499" width="8.109375" style="24" customWidth="1"/>
    <col min="9500" max="9500" width="7.77734375" style="24" customWidth="1"/>
    <col min="9501" max="9501" width="7.33203125" style="24" customWidth="1"/>
    <col min="9502" max="9502" width="8" style="24" customWidth="1"/>
    <col min="9503" max="9503" width="9.88671875" style="24" customWidth="1"/>
    <col min="9504" max="9504" width="7.6640625" style="24" customWidth="1"/>
    <col min="9505" max="9505" width="7" style="24" customWidth="1"/>
    <col min="9506" max="9506" width="7.77734375" style="24" customWidth="1"/>
    <col min="9507" max="9507" width="7" style="24" customWidth="1"/>
    <col min="9508" max="9509" width="5.6640625" style="24" customWidth="1"/>
    <col min="9510" max="9510" width="18" style="24" customWidth="1"/>
    <col min="9511" max="9728" width="9" style="24"/>
    <col min="9729" max="9729" width="5.109375" style="24" customWidth="1"/>
    <col min="9730" max="9730" width="10.21875" style="24" customWidth="1"/>
    <col min="9731" max="9731" width="10.33203125" style="24" customWidth="1"/>
    <col min="9732" max="9732" width="21.88671875" style="24" customWidth="1"/>
    <col min="9733" max="9733" width="8" style="24" customWidth="1"/>
    <col min="9734" max="9734" width="13.6640625" style="24" customWidth="1"/>
    <col min="9735" max="9735" width="13.77734375" style="24" customWidth="1"/>
    <col min="9736" max="9736" width="14" style="24" customWidth="1"/>
    <col min="9737" max="9737" width="14.109375" style="24" customWidth="1"/>
    <col min="9738" max="9738" width="11.88671875" style="24" customWidth="1"/>
    <col min="9739" max="9739" width="10.77734375" style="24" customWidth="1"/>
    <col min="9740" max="9740" width="11.33203125" style="24" customWidth="1"/>
    <col min="9741" max="9741" width="5.33203125" style="24" customWidth="1"/>
    <col min="9742" max="9742" width="8" style="24" customWidth="1"/>
    <col min="9743" max="9743" width="5.33203125" style="24" customWidth="1"/>
    <col min="9744" max="9744" width="9.109375" style="24" customWidth="1"/>
    <col min="9745" max="9745" width="7.77734375" style="24" customWidth="1"/>
    <col min="9746" max="9746" width="10.6640625" style="24" customWidth="1"/>
    <col min="9747" max="9747" width="11.33203125" style="24" customWidth="1"/>
    <col min="9748" max="9748" width="11.21875" style="24" customWidth="1"/>
    <col min="9749" max="9749" width="9.6640625" style="24" customWidth="1"/>
    <col min="9750" max="9750" width="9.44140625" style="24" customWidth="1"/>
    <col min="9751" max="9751" width="8.33203125" style="24" customWidth="1"/>
    <col min="9752" max="9752" width="13.77734375" style="24" customWidth="1"/>
    <col min="9753" max="9753" width="7.109375" style="24" customWidth="1"/>
    <col min="9754" max="9754" width="7.88671875" style="24" customWidth="1"/>
    <col min="9755" max="9755" width="8.109375" style="24" customWidth="1"/>
    <col min="9756" max="9756" width="7.77734375" style="24" customWidth="1"/>
    <col min="9757" max="9757" width="7.33203125" style="24" customWidth="1"/>
    <col min="9758" max="9758" width="8" style="24" customWidth="1"/>
    <col min="9759" max="9759" width="9.88671875" style="24" customWidth="1"/>
    <col min="9760" max="9760" width="7.6640625" style="24" customWidth="1"/>
    <col min="9761" max="9761" width="7" style="24" customWidth="1"/>
    <col min="9762" max="9762" width="7.77734375" style="24" customWidth="1"/>
    <col min="9763" max="9763" width="7" style="24" customWidth="1"/>
    <col min="9764" max="9765" width="5.6640625" style="24" customWidth="1"/>
    <col min="9766" max="9766" width="18" style="24" customWidth="1"/>
    <col min="9767" max="9984" width="9" style="24"/>
    <col min="9985" max="9985" width="5.109375" style="24" customWidth="1"/>
    <col min="9986" max="9986" width="10.21875" style="24" customWidth="1"/>
    <col min="9987" max="9987" width="10.33203125" style="24" customWidth="1"/>
    <col min="9988" max="9988" width="21.88671875" style="24" customWidth="1"/>
    <col min="9989" max="9989" width="8" style="24" customWidth="1"/>
    <col min="9990" max="9990" width="13.6640625" style="24" customWidth="1"/>
    <col min="9991" max="9991" width="13.77734375" style="24" customWidth="1"/>
    <col min="9992" max="9992" width="14" style="24" customWidth="1"/>
    <col min="9993" max="9993" width="14.109375" style="24" customWidth="1"/>
    <col min="9994" max="9994" width="11.88671875" style="24" customWidth="1"/>
    <col min="9995" max="9995" width="10.77734375" style="24" customWidth="1"/>
    <col min="9996" max="9996" width="11.33203125" style="24" customWidth="1"/>
    <col min="9997" max="9997" width="5.33203125" style="24" customWidth="1"/>
    <col min="9998" max="9998" width="8" style="24" customWidth="1"/>
    <col min="9999" max="9999" width="5.33203125" style="24" customWidth="1"/>
    <col min="10000" max="10000" width="9.109375" style="24" customWidth="1"/>
    <col min="10001" max="10001" width="7.77734375" style="24" customWidth="1"/>
    <col min="10002" max="10002" width="10.6640625" style="24" customWidth="1"/>
    <col min="10003" max="10003" width="11.33203125" style="24" customWidth="1"/>
    <col min="10004" max="10004" width="11.21875" style="24" customWidth="1"/>
    <col min="10005" max="10005" width="9.6640625" style="24" customWidth="1"/>
    <col min="10006" max="10006" width="9.44140625" style="24" customWidth="1"/>
    <col min="10007" max="10007" width="8.33203125" style="24" customWidth="1"/>
    <col min="10008" max="10008" width="13.77734375" style="24" customWidth="1"/>
    <col min="10009" max="10009" width="7.109375" style="24" customWidth="1"/>
    <col min="10010" max="10010" width="7.88671875" style="24" customWidth="1"/>
    <col min="10011" max="10011" width="8.109375" style="24" customWidth="1"/>
    <col min="10012" max="10012" width="7.77734375" style="24" customWidth="1"/>
    <col min="10013" max="10013" width="7.33203125" style="24" customWidth="1"/>
    <col min="10014" max="10014" width="8" style="24" customWidth="1"/>
    <col min="10015" max="10015" width="9.88671875" style="24" customWidth="1"/>
    <col min="10016" max="10016" width="7.6640625" style="24" customWidth="1"/>
    <col min="10017" max="10017" width="7" style="24" customWidth="1"/>
    <col min="10018" max="10018" width="7.77734375" style="24" customWidth="1"/>
    <col min="10019" max="10019" width="7" style="24" customWidth="1"/>
    <col min="10020" max="10021" width="5.6640625" style="24" customWidth="1"/>
    <col min="10022" max="10022" width="18" style="24" customWidth="1"/>
    <col min="10023" max="10240" width="9" style="24"/>
    <col min="10241" max="10241" width="5.109375" style="24" customWidth="1"/>
    <col min="10242" max="10242" width="10.21875" style="24" customWidth="1"/>
    <col min="10243" max="10243" width="10.33203125" style="24" customWidth="1"/>
    <col min="10244" max="10244" width="21.88671875" style="24" customWidth="1"/>
    <col min="10245" max="10245" width="8" style="24" customWidth="1"/>
    <col min="10246" max="10246" width="13.6640625" style="24" customWidth="1"/>
    <col min="10247" max="10247" width="13.77734375" style="24" customWidth="1"/>
    <col min="10248" max="10248" width="14" style="24" customWidth="1"/>
    <col min="10249" max="10249" width="14.109375" style="24" customWidth="1"/>
    <col min="10250" max="10250" width="11.88671875" style="24" customWidth="1"/>
    <col min="10251" max="10251" width="10.77734375" style="24" customWidth="1"/>
    <col min="10252" max="10252" width="11.33203125" style="24" customWidth="1"/>
    <col min="10253" max="10253" width="5.33203125" style="24" customWidth="1"/>
    <col min="10254" max="10254" width="8" style="24" customWidth="1"/>
    <col min="10255" max="10255" width="5.33203125" style="24" customWidth="1"/>
    <col min="10256" max="10256" width="9.109375" style="24" customWidth="1"/>
    <col min="10257" max="10257" width="7.77734375" style="24" customWidth="1"/>
    <col min="10258" max="10258" width="10.6640625" style="24" customWidth="1"/>
    <col min="10259" max="10259" width="11.33203125" style="24" customWidth="1"/>
    <col min="10260" max="10260" width="11.21875" style="24" customWidth="1"/>
    <col min="10261" max="10261" width="9.6640625" style="24" customWidth="1"/>
    <col min="10262" max="10262" width="9.44140625" style="24" customWidth="1"/>
    <col min="10263" max="10263" width="8.33203125" style="24" customWidth="1"/>
    <col min="10264" max="10264" width="13.77734375" style="24" customWidth="1"/>
    <col min="10265" max="10265" width="7.109375" style="24" customWidth="1"/>
    <col min="10266" max="10266" width="7.88671875" style="24" customWidth="1"/>
    <col min="10267" max="10267" width="8.109375" style="24" customWidth="1"/>
    <col min="10268" max="10268" width="7.77734375" style="24" customWidth="1"/>
    <col min="10269" max="10269" width="7.33203125" style="24" customWidth="1"/>
    <col min="10270" max="10270" width="8" style="24" customWidth="1"/>
    <col min="10271" max="10271" width="9.88671875" style="24" customWidth="1"/>
    <col min="10272" max="10272" width="7.6640625" style="24" customWidth="1"/>
    <col min="10273" max="10273" width="7" style="24" customWidth="1"/>
    <col min="10274" max="10274" width="7.77734375" style="24" customWidth="1"/>
    <col min="10275" max="10275" width="7" style="24" customWidth="1"/>
    <col min="10276" max="10277" width="5.6640625" style="24" customWidth="1"/>
    <col min="10278" max="10278" width="18" style="24" customWidth="1"/>
    <col min="10279" max="10496" width="9" style="24"/>
    <col min="10497" max="10497" width="5.109375" style="24" customWidth="1"/>
    <col min="10498" max="10498" width="10.21875" style="24" customWidth="1"/>
    <col min="10499" max="10499" width="10.33203125" style="24" customWidth="1"/>
    <col min="10500" max="10500" width="21.88671875" style="24" customWidth="1"/>
    <col min="10501" max="10501" width="8" style="24" customWidth="1"/>
    <col min="10502" max="10502" width="13.6640625" style="24" customWidth="1"/>
    <col min="10503" max="10503" width="13.77734375" style="24" customWidth="1"/>
    <col min="10504" max="10504" width="14" style="24" customWidth="1"/>
    <col min="10505" max="10505" width="14.109375" style="24" customWidth="1"/>
    <col min="10506" max="10506" width="11.88671875" style="24" customWidth="1"/>
    <col min="10507" max="10507" width="10.77734375" style="24" customWidth="1"/>
    <col min="10508" max="10508" width="11.33203125" style="24" customWidth="1"/>
    <col min="10509" max="10509" width="5.33203125" style="24" customWidth="1"/>
    <col min="10510" max="10510" width="8" style="24" customWidth="1"/>
    <col min="10511" max="10511" width="5.33203125" style="24" customWidth="1"/>
    <col min="10512" max="10512" width="9.109375" style="24" customWidth="1"/>
    <col min="10513" max="10513" width="7.77734375" style="24" customWidth="1"/>
    <col min="10514" max="10514" width="10.6640625" style="24" customWidth="1"/>
    <col min="10515" max="10515" width="11.33203125" style="24" customWidth="1"/>
    <col min="10516" max="10516" width="11.21875" style="24" customWidth="1"/>
    <col min="10517" max="10517" width="9.6640625" style="24" customWidth="1"/>
    <col min="10518" max="10518" width="9.44140625" style="24" customWidth="1"/>
    <col min="10519" max="10519" width="8.33203125" style="24" customWidth="1"/>
    <col min="10520" max="10520" width="13.77734375" style="24" customWidth="1"/>
    <col min="10521" max="10521" width="7.109375" style="24" customWidth="1"/>
    <col min="10522" max="10522" width="7.88671875" style="24" customWidth="1"/>
    <col min="10523" max="10523" width="8.109375" style="24" customWidth="1"/>
    <col min="10524" max="10524" width="7.77734375" style="24" customWidth="1"/>
    <col min="10525" max="10525" width="7.33203125" style="24" customWidth="1"/>
    <col min="10526" max="10526" width="8" style="24" customWidth="1"/>
    <col min="10527" max="10527" width="9.88671875" style="24" customWidth="1"/>
    <col min="10528" max="10528" width="7.6640625" style="24" customWidth="1"/>
    <col min="10529" max="10529" width="7" style="24" customWidth="1"/>
    <col min="10530" max="10530" width="7.77734375" style="24" customWidth="1"/>
    <col min="10531" max="10531" width="7" style="24" customWidth="1"/>
    <col min="10532" max="10533" width="5.6640625" style="24" customWidth="1"/>
    <col min="10534" max="10534" width="18" style="24" customWidth="1"/>
    <col min="10535" max="10752" width="9" style="24"/>
    <col min="10753" max="10753" width="5.109375" style="24" customWidth="1"/>
    <col min="10754" max="10754" width="10.21875" style="24" customWidth="1"/>
    <col min="10755" max="10755" width="10.33203125" style="24" customWidth="1"/>
    <col min="10756" max="10756" width="21.88671875" style="24" customWidth="1"/>
    <col min="10757" max="10757" width="8" style="24" customWidth="1"/>
    <col min="10758" max="10758" width="13.6640625" style="24" customWidth="1"/>
    <col min="10759" max="10759" width="13.77734375" style="24" customWidth="1"/>
    <col min="10760" max="10760" width="14" style="24" customWidth="1"/>
    <col min="10761" max="10761" width="14.109375" style="24" customWidth="1"/>
    <col min="10762" max="10762" width="11.88671875" style="24" customWidth="1"/>
    <col min="10763" max="10763" width="10.77734375" style="24" customWidth="1"/>
    <col min="10764" max="10764" width="11.33203125" style="24" customWidth="1"/>
    <col min="10765" max="10765" width="5.33203125" style="24" customWidth="1"/>
    <col min="10766" max="10766" width="8" style="24" customWidth="1"/>
    <col min="10767" max="10767" width="5.33203125" style="24" customWidth="1"/>
    <col min="10768" max="10768" width="9.109375" style="24" customWidth="1"/>
    <col min="10769" max="10769" width="7.77734375" style="24" customWidth="1"/>
    <col min="10770" max="10770" width="10.6640625" style="24" customWidth="1"/>
    <col min="10771" max="10771" width="11.33203125" style="24" customWidth="1"/>
    <col min="10772" max="10772" width="11.21875" style="24" customWidth="1"/>
    <col min="10773" max="10773" width="9.6640625" style="24" customWidth="1"/>
    <col min="10774" max="10774" width="9.44140625" style="24" customWidth="1"/>
    <col min="10775" max="10775" width="8.33203125" style="24" customWidth="1"/>
    <col min="10776" max="10776" width="13.77734375" style="24" customWidth="1"/>
    <col min="10777" max="10777" width="7.109375" style="24" customWidth="1"/>
    <col min="10778" max="10778" width="7.88671875" style="24" customWidth="1"/>
    <col min="10779" max="10779" width="8.109375" style="24" customWidth="1"/>
    <col min="10780" max="10780" width="7.77734375" style="24" customWidth="1"/>
    <col min="10781" max="10781" width="7.33203125" style="24" customWidth="1"/>
    <col min="10782" max="10782" width="8" style="24" customWidth="1"/>
    <col min="10783" max="10783" width="9.88671875" style="24" customWidth="1"/>
    <col min="10784" max="10784" width="7.6640625" style="24" customWidth="1"/>
    <col min="10785" max="10785" width="7" style="24" customWidth="1"/>
    <col min="10786" max="10786" width="7.77734375" style="24" customWidth="1"/>
    <col min="10787" max="10787" width="7" style="24" customWidth="1"/>
    <col min="10788" max="10789" width="5.6640625" style="24" customWidth="1"/>
    <col min="10790" max="10790" width="18" style="24" customWidth="1"/>
    <col min="10791" max="11008" width="9" style="24"/>
    <col min="11009" max="11009" width="5.109375" style="24" customWidth="1"/>
    <col min="11010" max="11010" width="10.21875" style="24" customWidth="1"/>
    <col min="11011" max="11011" width="10.33203125" style="24" customWidth="1"/>
    <col min="11012" max="11012" width="21.88671875" style="24" customWidth="1"/>
    <col min="11013" max="11013" width="8" style="24" customWidth="1"/>
    <col min="11014" max="11014" width="13.6640625" style="24" customWidth="1"/>
    <col min="11015" max="11015" width="13.77734375" style="24" customWidth="1"/>
    <col min="11016" max="11016" width="14" style="24" customWidth="1"/>
    <col min="11017" max="11017" width="14.109375" style="24" customWidth="1"/>
    <col min="11018" max="11018" width="11.88671875" style="24" customWidth="1"/>
    <col min="11019" max="11019" width="10.77734375" style="24" customWidth="1"/>
    <col min="11020" max="11020" width="11.33203125" style="24" customWidth="1"/>
    <col min="11021" max="11021" width="5.33203125" style="24" customWidth="1"/>
    <col min="11022" max="11022" width="8" style="24" customWidth="1"/>
    <col min="11023" max="11023" width="5.33203125" style="24" customWidth="1"/>
    <col min="11024" max="11024" width="9.109375" style="24" customWidth="1"/>
    <col min="11025" max="11025" width="7.77734375" style="24" customWidth="1"/>
    <col min="11026" max="11026" width="10.6640625" style="24" customWidth="1"/>
    <col min="11027" max="11027" width="11.33203125" style="24" customWidth="1"/>
    <col min="11028" max="11028" width="11.21875" style="24" customWidth="1"/>
    <col min="11029" max="11029" width="9.6640625" style="24" customWidth="1"/>
    <col min="11030" max="11030" width="9.44140625" style="24" customWidth="1"/>
    <col min="11031" max="11031" width="8.33203125" style="24" customWidth="1"/>
    <col min="11032" max="11032" width="13.77734375" style="24" customWidth="1"/>
    <col min="11033" max="11033" width="7.109375" style="24" customWidth="1"/>
    <col min="11034" max="11034" width="7.88671875" style="24" customWidth="1"/>
    <col min="11035" max="11035" width="8.109375" style="24" customWidth="1"/>
    <col min="11036" max="11036" width="7.77734375" style="24" customWidth="1"/>
    <col min="11037" max="11037" width="7.33203125" style="24" customWidth="1"/>
    <col min="11038" max="11038" width="8" style="24" customWidth="1"/>
    <col min="11039" max="11039" width="9.88671875" style="24" customWidth="1"/>
    <col min="11040" max="11040" width="7.6640625" style="24" customWidth="1"/>
    <col min="11041" max="11041" width="7" style="24" customWidth="1"/>
    <col min="11042" max="11042" width="7.77734375" style="24" customWidth="1"/>
    <col min="11043" max="11043" width="7" style="24" customWidth="1"/>
    <col min="11044" max="11045" width="5.6640625" style="24" customWidth="1"/>
    <col min="11046" max="11046" width="18" style="24" customWidth="1"/>
    <col min="11047" max="11264" width="9" style="24"/>
    <col min="11265" max="11265" width="5.109375" style="24" customWidth="1"/>
    <col min="11266" max="11266" width="10.21875" style="24" customWidth="1"/>
    <col min="11267" max="11267" width="10.33203125" style="24" customWidth="1"/>
    <col min="11268" max="11268" width="21.88671875" style="24" customWidth="1"/>
    <col min="11269" max="11269" width="8" style="24" customWidth="1"/>
    <col min="11270" max="11270" width="13.6640625" style="24" customWidth="1"/>
    <col min="11271" max="11271" width="13.77734375" style="24" customWidth="1"/>
    <col min="11272" max="11272" width="14" style="24" customWidth="1"/>
    <col min="11273" max="11273" width="14.109375" style="24" customWidth="1"/>
    <col min="11274" max="11274" width="11.88671875" style="24" customWidth="1"/>
    <col min="11275" max="11275" width="10.77734375" style="24" customWidth="1"/>
    <col min="11276" max="11276" width="11.33203125" style="24" customWidth="1"/>
    <col min="11277" max="11277" width="5.33203125" style="24" customWidth="1"/>
    <col min="11278" max="11278" width="8" style="24" customWidth="1"/>
    <col min="11279" max="11279" width="5.33203125" style="24" customWidth="1"/>
    <col min="11280" max="11280" width="9.109375" style="24" customWidth="1"/>
    <col min="11281" max="11281" width="7.77734375" style="24" customWidth="1"/>
    <col min="11282" max="11282" width="10.6640625" style="24" customWidth="1"/>
    <col min="11283" max="11283" width="11.33203125" style="24" customWidth="1"/>
    <col min="11284" max="11284" width="11.21875" style="24" customWidth="1"/>
    <col min="11285" max="11285" width="9.6640625" style="24" customWidth="1"/>
    <col min="11286" max="11286" width="9.44140625" style="24" customWidth="1"/>
    <col min="11287" max="11287" width="8.33203125" style="24" customWidth="1"/>
    <col min="11288" max="11288" width="13.77734375" style="24" customWidth="1"/>
    <col min="11289" max="11289" width="7.109375" style="24" customWidth="1"/>
    <col min="11290" max="11290" width="7.88671875" style="24" customWidth="1"/>
    <col min="11291" max="11291" width="8.109375" style="24" customWidth="1"/>
    <col min="11292" max="11292" width="7.77734375" style="24" customWidth="1"/>
    <col min="11293" max="11293" width="7.33203125" style="24" customWidth="1"/>
    <col min="11294" max="11294" width="8" style="24" customWidth="1"/>
    <col min="11295" max="11295" width="9.88671875" style="24" customWidth="1"/>
    <col min="11296" max="11296" width="7.6640625" style="24" customWidth="1"/>
    <col min="11297" max="11297" width="7" style="24" customWidth="1"/>
    <col min="11298" max="11298" width="7.77734375" style="24" customWidth="1"/>
    <col min="11299" max="11299" width="7" style="24" customWidth="1"/>
    <col min="11300" max="11301" width="5.6640625" style="24" customWidth="1"/>
    <col min="11302" max="11302" width="18" style="24" customWidth="1"/>
    <col min="11303" max="11520" width="9" style="24"/>
    <col min="11521" max="11521" width="5.109375" style="24" customWidth="1"/>
    <col min="11522" max="11522" width="10.21875" style="24" customWidth="1"/>
    <col min="11523" max="11523" width="10.33203125" style="24" customWidth="1"/>
    <col min="11524" max="11524" width="21.88671875" style="24" customWidth="1"/>
    <col min="11525" max="11525" width="8" style="24" customWidth="1"/>
    <col min="11526" max="11526" width="13.6640625" style="24" customWidth="1"/>
    <col min="11527" max="11527" width="13.77734375" style="24" customWidth="1"/>
    <col min="11528" max="11528" width="14" style="24" customWidth="1"/>
    <col min="11529" max="11529" width="14.109375" style="24" customWidth="1"/>
    <col min="11530" max="11530" width="11.88671875" style="24" customWidth="1"/>
    <col min="11531" max="11531" width="10.77734375" style="24" customWidth="1"/>
    <col min="11532" max="11532" width="11.33203125" style="24" customWidth="1"/>
    <col min="11533" max="11533" width="5.33203125" style="24" customWidth="1"/>
    <col min="11534" max="11534" width="8" style="24" customWidth="1"/>
    <col min="11535" max="11535" width="5.33203125" style="24" customWidth="1"/>
    <col min="11536" max="11536" width="9.109375" style="24" customWidth="1"/>
    <col min="11537" max="11537" width="7.77734375" style="24" customWidth="1"/>
    <col min="11538" max="11538" width="10.6640625" style="24" customWidth="1"/>
    <col min="11539" max="11539" width="11.33203125" style="24" customWidth="1"/>
    <col min="11540" max="11540" width="11.21875" style="24" customWidth="1"/>
    <col min="11541" max="11541" width="9.6640625" style="24" customWidth="1"/>
    <col min="11542" max="11542" width="9.44140625" style="24" customWidth="1"/>
    <col min="11543" max="11543" width="8.33203125" style="24" customWidth="1"/>
    <col min="11544" max="11544" width="13.77734375" style="24" customWidth="1"/>
    <col min="11545" max="11545" width="7.109375" style="24" customWidth="1"/>
    <col min="11546" max="11546" width="7.88671875" style="24" customWidth="1"/>
    <col min="11547" max="11547" width="8.109375" style="24" customWidth="1"/>
    <col min="11548" max="11548" width="7.77734375" style="24" customWidth="1"/>
    <col min="11549" max="11549" width="7.33203125" style="24" customWidth="1"/>
    <col min="11550" max="11550" width="8" style="24" customWidth="1"/>
    <col min="11551" max="11551" width="9.88671875" style="24" customWidth="1"/>
    <col min="11552" max="11552" width="7.6640625" style="24" customWidth="1"/>
    <col min="11553" max="11553" width="7" style="24" customWidth="1"/>
    <col min="11554" max="11554" width="7.77734375" style="24" customWidth="1"/>
    <col min="11555" max="11555" width="7" style="24" customWidth="1"/>
    <col min="11556" max="11557" width="5.6640625" style="24" customWidth="1"/>
    <col min="11558" max="11558" width="18" style="24" customWidth="1"/>
    <col min="11559" max="11776" width="9" style="24"/>
    <col min="11777" max="11777" width="5.109375" style="24" customWidth="1"/>
    <col min="11778" max="11778" width="10.21875" style="24" customWidth="1"/>
    <col min="11779" max="11779" width="10.33203125" style="24" customWidth="1"/>
    <col min="11780" max="11780" width="21.88671875" style="24" customWidth="1"/>
    <col min="11781" max="11781" width="8" style="24" customWidth="1"/>
    <col min="11782" max="11782" width="13.6640625" style="24" customWidth="1"/>
    <col min="11783" max="11783" width="13.77734375" style="24" customWidth="1"/>
    <col min="11784" max="11784" width="14" style="24" customWidth="1"/>
    <col min="11785" max="11785" width="14.109375" style="24" customWidth="1"/>
    <col min="11786" max="11786" width="11.88671875" style="24" customWidth="1"/>
    <col min="11787" max="11787" width="10.77734375" style="24" customWidth="1"/>
    <col min="11788" max="11788" width="11.33203125" style="24" customWidth="1"/>
    <col min="11789" max="11789" width="5.33203125" style="24" customWidth="1"/>
    <col min="11790" max="11790" width="8" style="24" customWidth="1"/>
    <col min="11791" max="11791" width="5.33203125" style="24" customWidth="1"/>
    <col min="11792" max="11792" width="9.109375" style="24" customWidth="1"/>
    <col min="11793" max="11793" width="7.77734375" style="24" customWidth="1"/>
    <col min="11794" max="11794" width="10.6640625" style="24" customWidth="1"/>
    <col min="11795" max="11795" width="11.33203125" style="24" customWidth="1"/>
    <col min="11796" max="11796" width="11.21875" style="24" customWidth="1"/>
    <col min="11797" max="11797" width="9.6640625" style="24" customWidth="1"/>
    <col min="11798" max="11798" width="9.44140625" style="24" customWidth="1"/>
    <col min="11799" max="11799" width="8.33203125" style="24" customWidth="1"/>
    <col min="11800" max="11800" width="13.77734375" style="24" customWidth="1"/>
    <col min="11801" max="11801" width="7.109375" style="24" customWidth="1"/>
    <col min="11802" max="11802" width="7.88671875" style="24" customWidth="1"/>
    <col min="11803" max="11803" width="8.109375" style="24" customWidth="1"/>
    <col min="11804" max="11804" width="7.77734375" style="24" customWidth="1"/>
    <col min="11805" max="11805" width="7.33203125" style="24" customWidth="1"/>
    <col min="11806" max="11806" width="8" style="24" customWidth="1"/>
    <col min="11807" max="11807" width="9.88671875" style="24" customWidth="1"/>
    <col min="11808" max="11808" width="7.6640625" style="24" customWidth="1"/>
    <col min="11809" max="11809" width="7" style="24" customWidth="1"/>
    <col min="11810" max="11810" width="7.77734375" style="24" customWidth="1"/>
    <col min="11811" max="11811" width="7" style="24" customWidth="1"/>
    <col min="11812" max="11813" width="5.6640625" style="24" customWidth="1"/>
    <col min="11814" max="11814" width="18" style="24" customWidth="1"/>
    <col min="11815" max="12032" width="9" style="24"/>
    <col min="12033" max="12033" width="5.109375" style="24" customWidth="1"/>
    <col min="12034" max="12034" width="10.21875" style="24" customWidth="1"/>
    <col min="12035" max="12035" width="10.33203125" style="24" customWidth="1"/>
    <col min="12036" max="12036" width="21.88671875" style="24" customWidth="1"/>
    <col min="12037" max="12037" width="8" style="24" customWidth="1"/>
    <col min="12038" max="12038" width="13.6640625" style="24" customWidth="1"/>
    <col min="12039" max="12039" width="13.77734375" style="24" customWidth="1"/>
    <col min="12040" max="12040" width="14" style="24" customWidth="1"/>
    <col min="12041" max="12041" width="14.109375" style="24" customWidth="1"/>
    <col min="12042" max="12042" width="11.88671875" style="24" customWidth="1"/>
    <col min="12043" max="12043" width="10.77734375" style="24" customWidth="1"/>
    <col min="12044" max="12044" width="11.33203125" style="24" customWidth="1"/>
    <col min="12045" max="12045" width="5.33203125" style="24" customWidth="1"/>
    <col min="12046" max="12046" width="8" style="24" customWidth="1"/>
    <col min="12047" max="12047" width="5.33203125" style="24" customWidth="1"/>
    <col min="12048" max="12048" width="9.109375" style="24" customWidth="1"/>
    <col min="12049" max="12049" width="7.77734375" style="24" customWidth="1"/>
    <col min="12050" max="12050" width="10.6640625" style="24" customWidth="1"/>
    <col min="12051" max="12051" width="11.33203125" style="24" customWidth="1"/>
    <col min="12052" max="12052" width="11.21875" style="24" customWidth="1"/>
    <col min="12053" max="12053" width="9.6640625" style="24" customWidth="1"/>
    <col min="12054" max="12054" width="9.44140625" style="24" customWidth="1"/>
    <col min="12055" max="12055" width="8.33203125" style="24" customWidth="1"/>
    <col min="12056" max="12056" width="13.77734375" style="24" customWidth="1"/>
    <col min="12057" max="12057" width="7.109375" style="24" customWidth="1"/>
    <col min="12058" max="12058" width="7.88671875" style="24" customWidth="1"/>
    <col min="12059" max="12059" width="8.109375" style="24" customWidth="1"/>
    <col min="12060" max="12060" width="7.77734375" style="24" customWidth="1"/>
    <col min="12061" max="12061" width="7.33203125" style="24" customWidth="1"/>
    <col min="12062" max="12062" width="8" style="24" customWidth="1"/>
    <col min="12063" max="12063" width="9.88671875" style="24" customWidth="1"/>
    <col min="12064" max="12064" width="7.6640625" style="24" customWidth="1"/>
    <col min="12065" max="12065" width="7" style="24" customWidth="1"/>
    <col min="12066" max="12066" width="7.77734375" style="24" customWidth="1"/>
    <col min="12067" max="12067" width="7" style="24" customWidth="1"/>
    <col min="12068" max="12069" width="5.6640625" style="24" customWidth="1"/>
    <col min="12070" max="12070" width="18" style="24" customWidth="1"/>
    <col min="12071" max="12288" width="9" style="24"/>
    <col min="12289" max="12289" width="5.109375" style="24" customWidth="1"/>
    <col min="12290" max="12290" width="10.21875" style="24" customWidth="1"/>
    <col min="12291" max="12291" width="10.33203125" style="24" customWidth="1"/>
    <col min="12292" max="12292" width="21.88671875" style="24" customWidth="1"/>
    <col min="12293" max="12293" width="8" style="24" customWidth="1"/>
    <col min="12294" max="12294" width="13.6640625" style="24" customWidth="1"/>
    <col min="12295" max="12295" width="13.77734375" style="24" customWidth="1"/>
    <col min="12296" max="12296" width="14" style="24" customWidth="1"/>
    <col min="12297" max="12297" width="14.109375" style="24" customWidth="1"/>
    <col min="12298" max="12298" width="11.88671875" style="24" customWidth="1"/>
    <col min="12299" max="12299" width="10.77734375" style="24" customWidth="1"/>
    <col min="12300" max="12300" width="11.33203125" style="24" customWidth="1"/>
    <col min="12301" max="12301" width="5.33203125" style="24" customWidth="1"/>
    <col min="12302" max="12302" width="8" style="24" customWidth="1"/>
    <col min="12303" max="12303" width="5.33203125" style="24" customWidth="1"/>
    <col min="12304" max="12304" width="9.109375" style="24" customWidth="1"/>
    <col min="12305" max="12305" width="7.77734375" style="24" customWidth="1"/>
    <col min="12306" max="12306" width="10.6640625" style="24" customWidth="1"/>
    <col min="12307" max="12307" width="11.33203125" style="24" customWidth="1"/>
    <col min="12308" max="12308" width="11.21875" style="24" customWidth="1"/>
    <col min="12309" max="12309" width="9.6640625" style="24" customWidth="1"/>
    <col min="12310" max="12310" width="9.44140625" style="24" customWidth="1"/>
    <col min="12311" max="12311" width="8.33203125" style="24" customWidth="1"/>
    <col min="12312" max="12312" width="13.77734375" style="24" customWidth="1"/>
    <col min="12313" max="12313" width="7.109375" style="24" customWidth="1"/>
    <col min="12314" max="12314" width="7.88671875" style="24" customWidth="1"/>
    <col min="12315" max="12315" width="8.109375" style="24" customWidth="1"/>
    <col min="12316" max="12316" width="7.77734375" style="24" customWidth="1"/>
    <col min="12317" max="12317" width="7.33203125" style="24" customWidth="1"/>
    <col min="12318" max="12318" width="8" style="24" customWidth="1"/>
    <col min="12319" max="12319" width="9.88671875" style="24" customWidth="1"/>
    <col min="12320" max="12320" width="7.6640625" style="24" customWidth="1"/>
    <col min="12321" max="12321" width="7" style="24" customWidth="1"/>
    <col min="12322" max="12322" width="7.77734375" style="24" customWidth="1"/>
    <col min="12323" max="12323" width="7" style="24" customWidth="1"/>
    <col min="12324" max="12325" width="5.6640625" style="24" customWidth="1"/>
    <col min="12326" max="12326" width="18" style="24" customWidth="1"/>
    <col min="12327" max="12544" width="9" style="24"/>
    <col min="12545" max="12545" width="5.109375" style="24" customWidth="1"/>
    <col min="12546" max="12546" width="10.21875" style="24" customWidth="1"/>
    <col min="12547" max="12547" width="10.33203125" style="24" customWidth="1"/>
    <col min="12548" max="12548" width="21.88671875" style="24" customWidth="1"/>
    <col min="12549" max="12549" width="8" style="24" customWidth="1"/>
    <col min="12550" max="12550" width="13.6640625" style="24" customWidth="1"/>
    <col min="12551" max="12551" width="13.77734375" style="24" customWidth="1"/>
    <col min="12552" max="12552" width="14" style="24" customWidth="1"/>
    <col min="12553" max="12553" width="14.109375" style="24" customWidth="1"/>
    <col min="12554" max="12554" width="11.88671875" style="24" customWidth="1"/>
    <col min="12555" max="12555" width="10.77734375" style="24" customWidth="1"/>
    <col min="12556" max="12556" width="11.33203125" style="24" customWidth="1"/>
    <col min="12557" max="12557" width="5.33203125" style="24" customWidth="1"/>
    <col min="12558" max="12558" width="8" style="24" customWidth="1"/>
    <col min="12559" max="12559" width="5.33203125" style="24" customWidth="1"/>
    <col min="12560" max="12560" width="9.109375" style="24" customWidth="1"/>
    <col min="12561" max="12561" width="7.77734375" style="24" customWidth="1"/>
    <col min="12562" max="12562" width="10.6640625" style="24" customWidth="1"/>
    <col min="12563" max="12563" width="11.33203125" style="24" customWidth="1"/>
    <col min="12564" max="12564" width="11.21875" style="24" customWidth="1"/>
    <col min="12565" max="12565" width="9.6640625" style="24" customWidth="1"/>
    <col min="12566" max="12566" width="9.44140625" style="24" customWidth="1"/>
    <col min="12567" max="12567" width="8.33203125" style="24" customWidth="1"/>
    <col min="12568" max="12568" width="13.77734375" style="24" customWidth="1"/>
    <col min="12569" max="12569" width="7.109375" style="24" customWidth="1"/>
    <col min="12570" max="12570" width="7.88671875" style="24" customWidth="1"/>
    <col min="12571" max="12571" width="8.109375" style="24" customWidth="1"/>
    <col min="12572" max="12572" width="7.77734375" style="24" customWidth="1"/>
    <col min="12573" max="12573" width="7.33203125" style="24" customWidth="1"/>
    <col min="12574" max="12574" width="8" style="24" customWidth="1"/>
    <col min="12575" max="12575" width="9.88671875" style="24" customWidth="1"/>
    <col min="12576" max="12576" width="7.6640625" style="24" customWidth="1"/>
    <col min="12577" max="12577" width="7" style="24" customWidth="1"/>
    <col min="12578" max="12578" width="7.77734375" style="24" customWidth="1"/>
    <col min="12579" max="12579" width="7" style="24" customWidth="1"/>
    <col min="12580" max="12581" width="5.6640625" style="24" customWidth="1"/>
    <col min="12582" max="12582" width="18" style="24" customWidth="1"/>
    <col min="12583" max="12800" width="9" style="24"/>
    <col min="12801" max="12801" width="5.109375" style="24" customWidth="1"/>
    <col min="12802" max="12802" width="10.21875" style="24" customWidth="1"/>
    <col min="12803" max="12803" width="10.33203125" style="24" customWidth="1"/>
    <col min="12804" max="12804" width="21.88671875" style="24" customWidth="1"/>
    <col min="12805" max="12805" width="8" style="24" customWidth="1"/>
    <col min="12806" max="12806" width="13.6640625" style="24" customWidth="1"/>
    <col min="12807" max="12807" width="13.77734375" style="24" customWidth="1"/>
    <col min="12808" max="12808" width="14" style="24" customWidth="1"/>
    <col min="12809" max="12809" width="14.109375" style="24" customWidth="1"/>
    <col min="12810" max="12810" width="11.88671875" style="24" customWidth="1"/>
    <col min="12811" max="12811" width="10.77734375" style="24" customWidth="1"/>
    <col min="12812" max="12812" width="11.33203125" style="24" customWidth="1"/>
    <col min="12813" max="12813" width="5.33203125" style="24" customWidth="1"/>
    <col min="12814" max="12814" width="8" style="24" customWidth="1"/>
    <col min="12815" max="12815" width="5.33203125" style="24" customWidth="1"/>
    <col min="12816" max="12816" width="9.109375" style="24" customWidth="1"/>
    <col min="12817" max="12817" width="7.77734375" style="24" customWidth="1"/>
    <col min="12818" max="12818" width="10.6640625" style="24" customWidth="1"/>
    <col min="12819" max="12819" width="11.33203125" style="24" customWidth="1"/>
    <col min="12820" max="12820" width="11.21875" style="24" customWidth="1"/>
    <col min="12821" max="12821" width="9.6640625" style="24" customWidth="1"/>
    <col min="12822" max="12822" width="9.44140625" style="24" customWidth="1"/>
    <col min="12823" max="12823" width="8.33203125" style="24" customWidth="1"/>
    <col min="12824" max="12824" width="13.77734375" style="24" customWidth="1"/>
    <col min="12825" max="12825" width="7.109375" style="24" customWidth="1"/>
    <col min="12826" max="12826" width="7.88671875" style="24" customWidth="1"/>
    <col min="12827" max="12827" width="8.109375" style="24" customWidth="1"/>
    <col min="12828" max="12828" width="7.77734375" style="24" customWidth="1"/>
    <col min="12829" max="12829" width="7.33203125" style="24" customWidth="1"/>
    <col min="12830" max="12830" width="8" style="24" customWidth="1"/>
    <col min="12831" max="12831" width="9.88671875" style="24" customWidth="1"/>
    <col min="12832" max="12832" width="7.6640625" style="24" customWidth="1"/>
    <col min="12833" max="12833" width="7" style="24" customWidth="1"/>
    <col min="12834" max="12834" width="7.77734375" style="24" customWidth="1"/>
    <col min="12835" max="12835" width="7" style="24" customWidth="1"/>
    <col min="12836" max="12837" width="5.6640625" style="24" customWidth="1"/>
    <col min="12838" max="12838" width="18" style="24" customWidth="1"/>
    <col min="12839" max="13056" width="9" style="24"/>
    <col min="13057" max="13057" width="5.109375" style="24" customWidth="1"/>
    <col min="13058" max="13058" width="10.21875" style="24" customWidth="1"/>
    <col min="13059" max="13059" width="10.33203125" style="24" customWidth="1"/>
    <col min="13060" max="13060" width="21.88671875" style="24" customWidth="1"/>
    <col min="13061" max="13061" width="8" style="24" customWidth="1"/>
    <col min="13062" max="13062" width="13.6640625" style="24" customWidth="1"/>
    <col min="13063" max="13063" width="13.77734375" style="24" customWidth="1"/>
    <col min="13064" max="13064" width="14" style="24" customWidth="1"/>
    <col min="13065" max="13065" width="14.109375" style="24" customWidth="1"/>
    <col min="13066" max="13066" width="11.88671875" style="24" customWidth="1"/>
    <col min="13067" max="13067" width="10.77734375" style="24" customWidth="1"/>
    <col min="13068" max="13068" width="11.33203125" style="24" customWidth="1"/>
    <col min="13069" max="13069" width="5.33203125" style="24" customWidth="1"/>
    <col min="13070" max="13070" width="8" style="24" customWidth="1"/>
    <col min="13071" max="13071" width="5.33203125" style="24" customWidth="1"/>
    <col min="13072" max="13072" width="9.109375" style="24" customWidth="1"/>
    <col min="13073" max="13073" width="7.77734375" style="24" customWidth="1"/>
    <col min="13074" max="13074" width="10.6640625" style="24" customWidth="1"/>
    <col min="13075" max="13075" width="11.33203125" style="24" customWidth="1"/>
    <col min="13076" max="13076" width="11.21875" style="24" customWidth="1"/>
    <col min="13077" max="13077" width="9.6640625" style="24" customWidth="1"/>
    <col min="13078" max="13078" width="9.44140625" style="24" customWidth="1"/>
    <col min="13079" max="13079" width="8.33203125" style="24" customWidth="1"/>
    <col min="13080" max="13080" width="13.77734375" style="24" customWidth="1"/>
    <col min="13081" max="13081" width="7.109375" style="24" customWidth="1"/>
    <col min="13082" max="13082" width="7.88671875" style="24" customWidth="1"/>
    <col min="13083" max="13083" width="8.109375" style="24" customWidth="1"/>
    <col min="13084" max="13084" width="7.77734375" style="24" customWidth="1"/>
    <col min="13085" max="13085" width="7.33203125" style="24" customWidth="1"/>
    <col min="13086" max="13086" width="8" style="24" customWidth="1"/>
    <col min="13087" max="13087" width="9.88671875" style="24" customWidth="1"/>
    <col min="13088" max="13088" width="7.6640625" style="24" customWidth="1"/>
    <col min="13089" max="13089" width="7" style="24" customWidth="1"/>
    <col min="13090" max="13090" width="7.77734375" style="24" customWidth="1"/>
    <col min="13091" max="13091" width="7" style="24" customWidth="1"/>
    <col min="13092" max="13093" width="5.6640625" style="24" customWidth="1"/>
    <col min="13094" max="13094" width="18" style="24" customWidth="1"/>
    <col min="13095" max="13312" width="9" style="24"/>
    <col min="13313" max="13313" width="5.109375" style="24" customWidth="1"/>
    <col min="13314" max="13314" width="10.21875" style="24" customWidth="1"/>
    <col min="13315" max="13315" width="10.33203125" style="24" customWidth="1"/>
    <col min="13316" max="13316" width="21.88671875" style="24" customWidth="1"/>
    <col min="13317" max="13317" width="8" style="24" customWidth="1"/>
    <col min="13318" max="13318" width="13.6640625" style="24" customWidth="1"/>
    <col min="13319" max="13319" width="13.77734375" style="24" customWidth="1"/>
    <col min="13320" max="13320" width="14" style="24" customWidth="1"/>
    <col min="13321" max="13321" width="14.109375" style="24" customWidth="1"/>
    <col min="13322" max="13322" width="11.88671875" style="24" customWidth="1"/>
    <col min="13323" max="13323" width="10.77734375" style="24" customWidth="1"/>
    <col min="13324" max="13324" width="11.33203125" style="24" customWidth="1"/>
    <col min="13325" max="13325" width="5.33203125" style="24" customWidth="1"/>
    <col min="13326" max="13326" width="8" style="24" customWidth="1"/>
    <col min="13327" max="13327" width="5.33203125" style="24" customWidth="1"/>
    <col min="13328" max="13328" width="9.109375" style="24" customWidth="1"/>
    <col min="13329" max="13329" width="7.77734375" style="24" customWidth="1"/>
    <col min="13330" max="13330" width="10.6640625" style="24" customWidth="1"/>
    <col min="13331" max="13331" width="11.33203125" style="24" customWidth="1"/>
    <col min="13332" max="13332" width="11.21875" style="24" customWidth="1"/>
    <col min="13333" max="13333" width="9.6640625" style="24" customWidth="1"/>
    <col min="13334" max="13334" width="9.44140625" style="24" customWidth="1"/>
    <col min="13335" max="13335" width="8.33203125" style="24" customWidth="1"/>
    <col min="13336" max="13336" width="13.77734375" style="24" customWidth="1"/>
    <col min="13337" max="13337" width="7.109375" style="24" customWidth="1"/>
    <col min="13338" max="13338" width="7.88671875" style="24" customWidth="1"/>
    <col min="13339" max="13339" width="8.109375" style="24" customWidth="1"/>
    <col min="13340" max="13340" width="7.77734375" style="24" customWidth="1"/>
    <col min="13341" max="13341" width="7.33203125" style="24" customWidth="1"/>
    <col min="13342" max="13342" width="8" style="24" customWidth="1"/>
    <col min="13343" max="13343" width="9.88671875" style="24" customWidth="1"/>
    <col min="13344" max="13344" width="7.6640625" style="24" customWidth="1"/>
    <col min="13345" max="13345" width="7" style="24" customWidth="1"/>
    <col min="13346" max="13346" width="7.77734375" style="24" customWidth="1"/>
    <col min="13347" max="13347" width="7" style="24" customWidth="1"/>
    <col min="13348" max="13349" width="5.6640625" style="24" customWidth="1"/>
    <col min="13350" max="13350" width="18" style="24" customWidth="1"/>
    <col min="13351" max="13568" width="9" style="24"/>
    <col min="13569" max="13569" width="5.109375" style="24" customWidth="1"/>
    <col min="13570" max="13570" width="10.21875" style="24" customWidth="1"/>
    <col min="13571" max="13571" width="10.33203125" style="24" customWidth="1"/>
    <col min="13572" max="13572" width="21.88671875" style="24" customWidth="1"/>
    <col min="13573" max="13573" width="8" style="24" customWidth="1"/>
    <col min="13574" max="13574" width="13.6640625" style="24" customWidth="1"/>
    <col min="13575" max="13575" width="13.77734375" style="24" customWidth="1"/>
    <col min="13576" max="13576" width="14" style="24" customWidth="1"/>
    <col min="13577" max="13577" width="14.109375" style="24" customWidth="1"/>
    <col min="13578" max="13578" width="11.88671875" style="24" customWidth="1"/>
    <col min="13579" max="13579" width="10.77734375" style="24" customWidth="1"/>
    <col min="13580" max="13580" width="11.33203125" style="24" customWidth="1"/>
    <col min="13581" max="13581" width="5.33203125" style="24" customWidth="1"/>
    <col min="13582" max="13582" width="8" style="24" customWidth="1"/>
    <col min="13583" max="13583" width="5.33203125" style="24" customWidth="1"/>
    <col min="13584" max="13584" width="9.109375" style="24" customWidth="1"/>
    <col min="13585" max="13585" width="7.77734375" style="24" customWidth="1"/>
    <col min="13586" max="13586" width="10.6640625" style="24" customWidth="1"/>
    <col min="13587" max="13587" width="11.33203125" style="24" customWidth="1"/>
    <col min="13588" max="13588" width="11.21875" style="24" customWidth="1"/>
    <col min="13589" max="13589" width="9.6640625" style="24" customWidth="1"/>
    <col min="13590" max="13590" width="9.44140625" style="24" customWidth="1"/>
    <col min="13591" max="13591" width="8.33203125" style="24" customWidth="1"/>
    <col min="13592" max="13592" width="13.77734375" style="24" customWidth="1"/>
    <col min="13593" max="13593" width="7.109375" style="24" customWidth="1"/>
    <col min="13594" max="13594" width="7.88671875" style="24" customWidth="1"/>
    <col min="13595" max="13595" width="8.109375" style="24" customWidth="1"/>
    <col min="13596" max="13596" width="7.77734375" style="24" customWidth="1"/>
    <col min="13597" max="13597" width="7.33203125" style="24" customWidth="1"/>
    <col min="13598" max="13598" width="8" style="24" customWidth="1"/>
    <col min="13599" max="13599" width="9.88671875" style="24" customWidth="1"/>
    <col min="13600" max="13600" width="7.6640625" style="24" customWidth="1"/>
    <col min="13601" max="13601" width="7" style="24" customWidth="1"/>
    <col min="13602" max="13602" width="7.77734375" style="24" customWidth="1"/>
    <col min="13603" max="13603" width="7" style="24" customWidth="1"/>
    <col min="13604" max="13605" width="5.6640625" style="24" customWidth="1"/>
    <col min="13606" max="13606" width="18" style="24" customWidth="1"/>
    <col min="13607" max="13824" width="9" style="24"/>
    <col min="13825" max="13825" width="5.109375" style="24" customWidth="1"/>
    <col min="13826" max="13826" width="10.21875" style="24" customWidth="1"/>
    <col min="13827" max="13827" width="10.33203125" style="24" customWidth="1"/>
    <col min="13828" max="13828" width="21.88671875" style="24" customWidth="1"/>
    <col min="13829" max="13829" width="8" style="24" customWidth="1"/>
    <col min="13830" max="13830" width="13.6640625" style="24" customWidth="1"/>
    <col min="13831" max="13831" width="13.77734375" style="24" customWidth="1"/>
    <col min="13832" max="13832" width="14" style="24" customWidth="1"/>
    <col min="13833" max="13833" width="14.109375" style="24" customWidth="1"/>
    <col min="13834" max="13834" width="11.88671875" style="24" customWidth="1"/>
    <col min="13835" max="13835" width="10.77734375" style="24" customWidth="1"/>
    <col min="13836" max="13836" width="11.33203125" style="24" customWidth="1"/>
    <col min="13837" max="13837" width="5.33203125" style="24" customWidth="1"/>
    <col min="13838" max="13838" width="8" style="24" customWidth="1"/>
    <col min="13839" max="13839" width="5.33203125" style="24" customWidth="1"/>
    <col min="13840" max="13840" width="9.109375" style="24" customWidth="1"/>
    <col min="13841" max="13841" width="7.77734375" style="24" customWidth="1"/>
    <col min="13842" max="13842" width="10.6640625" style="24" customWidth="1"/>
    <col min="13843" max="13843" width="11.33203125" style="24" customWidth="1"/>
    <col min="13844" max="13844" width="11.21875" style="24" customWidth="1"/>
    <col min="13845" max="13845" width="9.6640625" style="24" customWidth="1"/>
    <col min="13846" max="13846" width="9.44140625" style="24" customWidth="1"/>
    <col min="13847" max="13847" width="8.33203125" style="24" customWidth="1"/>
    <col min="13848" max="13848" width="13.77734375" style="24" customWidth="1"/>
    <col min="13849" max="13849" width="7.109375" style="24" customWidth="1"/>
    <col min="13850" max="13850" width="7.88671875" style="24" customWidth="1"/>
    <col min="13851" max="13851" width="8.109375" style="24" customWidth="1"/>
    <col min="13852" max="13852" width="7.77734375" style="24" customWidth="1"/>
    <col min="13853" max="13853" width="7.33203125" style="24" customWidth="1"/>
    <col min="13854" max="13854" width="8" style="24" customWidth="1"/>
    <col min="13855" max="13855" width="9.88671875" style="24" customWidth="1"/>
    <col min="13856" max="13856" width="7.6640625" style="24" customWidth="1"/>
    <col min="13857" max="13857" width="7" style="24" customWidth="1"/>
    <col min="13858" max="13858" width="7.77734375" style="24" customWidth="1"/>
    <col min="13859" max="13859" width="7" style="24" customWidth="1"/>
    <col min="13860" max="13861" width="5.6640625" style="24" customWidth="1"/>
    <col min="13862" max="13862" width="18" style="24" customWidth="1"/>
    <col min="13863" max="14080" width="9" style="24"/>
    <col min="14081" max="14081" width="5.109375" style="24" customWidth="1"/>
    <col min="14082" max="14082" width="10.21875" style="24" customWidth="1"/>
    <col min="14083" max="14083" width="10.33203125" style="24" customWidth="1"/>
    <col min="14084" max="14084" width="21.88671875" style="24" customWidth="1"/>
    <col min="14085" max="14085" width="8" style="24" customWidth="1"/>
    <col min="14086" max="14086" width="13.6640625" style="24" customWidth="1"/>
    <col min="14087" max="14087" width="13.77734375" style="24" customWidth="1"/>
    <col min="14088" max="14088" width="14" style="24" customWidth="1"/>
    <col min="14089" max="14089" width="14.109375" style="24" customWidth="1"/>
    <col min="14090" max="14090" width="11.88671875" style="24" customWidth="1"/>
    <col min="14091" max="14091" width="10.77734375" style="24" customWidth="1"/>
    <col min="14092" max="14092" width="11.33203125" style="24" customWidth="1"/>
    <col min="14093" max="14093" width="5.33203125" style="24" customWidth="1"/>
    <col min="14094" max="14094" width="8" style="24" customWidth="1"/>
    <col min="14095" max="14095" width="5.33203125" style="24" customWidth="1"/>
    <col min="14096" max="14096" width="9.109375" style="24" customWidth="1"/>
    <col min="14097" max="14097" width="7.77734375" style="24" customWidth="1"/>
    <col min="14098" max="14098" width="10.6640625" style="24" customWidth="1"/>
    <col min="14099" max="14099" width="11.33203125" style="24" customWidth="1"/>
    <col min="14100" max="14100" width="11.21875" style="24" customWidth="1"/>
    <col min="14101" max="14101" width="9.6640625" style="24" customWidth="1"/>
    <col min="14102" max="14102" width="9.44140625" style="24" customWidth="1"/>
    <col min="14103" max="14103" width="8.33203125" style="24" customWidth="1"/>
    <col min="14104" max="14104" width="13.77734375" style="24" customWidth="1"/>
    <col min="14105" max="14105" width="7.109375" style="24" customWidth="1"/>
    <col min="14106" max="14106" width="7.88671875" style="24" customWidth="1"/>
    <col min="14107" max="14107" width="8.109375" style="24" customWidth="1"/>
    <col min="14108" max="14108" width="7.77734375" style="24" customWidth="1"/>
    <col min="14109" max="14109" width="7.33203125" style="24" customWidth="1"/>
    <col min="14110" max="14110" width="8" style="24" customWidth="1"/>
    <col min="14111" max="14111" width="9.88671875" style="24" customWidth="1"/>
    <col min="14112" max="14112" width="7.6640625" style="24" customWidth="1"/>
    <col min="14113" max="14113" width="7" style="24" customWidth="1"/>
    <col min="14114" max="14114" width="7.77734375" style="24" customWidth="1"/>
    <col min="14115" max="14115" width="7" style="24" customWidth="1"/>
    <col min="14116" max="14117" width="5.6640625" style="24" customWidth="1"/>
    <col min="14118" max="14118" width="18" style="24" customWidth="1"/>
    <col min="14119" max="14336" width="9" style="24"/>
    <col min="14337" max="14337" width="5.109375" style="24" customWidth="1"/>
    <col min="14338" max="14338" width="10.21875" style="24" customWidth="1"/>
    <col min="14339" max="14339" width="10.33203125" style="24" customWidth="1"/>
    <col min="14340" max="14340" width="21.88671875" style="24" customWidth="1"/>
    <col min="14341" max="14341" width="8" style="24" customWidth="1"/>
    <col min="14342" max="14342" width="13.6640625" style="24" customWidth="1"/>
    <col min="14343" max="14343" width="13.77734375" style="24" customWidth="1"/>
    <col min="14344" max="14344" width="14" style="24" customWidth="1"/>
    <col min="14345" max="14345" width="14.109375" style="24" customWidth="1"/>
    <col min="14346" max="14346" width="11.88671875" style="24" customWidth="1"/>
    <col min="14347" max="14347" width="10.77734375" style="24" customWidth="1"/>
    <col min="14348" max="14348" width="11.33203125" style="24" customWidth="1"/>
    <col min="14349" max="14349" width="5.33203125" style="24" customWidth="1"/>
    <col min="14350" max="14350" width="8" style="24" customWidth="1"/>
    <col min="14351" max="14351" width="5.33203125" style="24" customWidth="1"/>
    <col min="14352" max="14352" width="9.109375" style="24" customWidth="1"/>
    <col min="14353" max="14353" width="7.77734375" style="24" customWidth="1"/>
    <col min="14354" max="14354" width="10.6640625" style="24" customWidth="1"/>
    <col min="14355" max="14355" width="11.33203125" style="24" customWidth="1"/>
    <col min="14356" max="14356" width="11.21875" style="24" customWidth="1"/>
    <col min="14357" max="14357" width="9.6640625" style="24" customWidth="1"/>
    <col min="14358" max="14358" width="9.44140625" style="24" customWidth="1"/>
    <col min="14359" max="14359" width="8.33203125" style="24" customWidth="1"/>
    <col min="14360" max="14360" width="13.77734375" style="24" customWidth="1"/>
    <col min="14361" max="14361" width="7.109375" style="24" customWidth="1"/>
    <col min="14362" max="14362" width="7.88671875" style="24" customWidth="1"/>
    <col min="14363" max="14363" width="8.109375" style="24" customWidth="1"/>
    <col min="14364" max="14364" width="7.77734375" style="24" customWidth="1"/>
    <col min="14365" max="14365" width="7.33203125" style="24" customWidth="1"/>
    <col min="14366" max="14366" width="8" style="24" customWidth="1"/>
    <col min="14367" max="14367" width="9.88671875" style="24" customWidth="1"/>
    <col min="14368" max="14368" width="7.6640625" style="24" customWidth="1"/>
    <col min="14369" max="14369" width="7" style="24" customWidth="1"/>
    <col min="14370" max="14370" width="7.77734375" style="24" customWidth="1"/>
    <col min="14371" max="14371" width="7" style="24" customWidth="1"/>
    <col min="14372" max="14373" width="5.6640625" style="24" customWidth="1"/>
    <col min="14374" max="14374" width="18" style="24" customWidth="1"/>
    <col min="14375" max="14592" width="9" style="24"/>
    <col min="14593" max="14593" width="5.109375" style="24" customWidth="1"/>
    <col min="14594" max="14594" width="10.21875" style="24" customWidth="1"/>
    <col min="14595" max="14595" width="10.33203125" style="24" customWidth="1"/>
    <col min="14596" max="14596" width="21.88671875" style="24" customWidth="1"/>
    <col min="14597" max="14597" width="8" style="24" customWidth="1"/>
    <col min="14598" max="14598" width="13.6640625" style="24" customWidth="1"/>
    <col min="14599" max="14599" width="13.77734375" style="24" customWidth="1"/>
    <col min="14600" max="14600" width="14" style="24" customWidth="1"/>
    <col min="14601" max="14601" width="14.109375" style="24" customWidth="1"/>
    <col min="14602" max="14602" width="11.88671875" style="24" customWidth="1"/>
    <col min="14603" max="14603" width="10.77734375" style="24" customWidth="1"/>
    <col min="14604" max="14604" width="11.33203125" style="24" customWidth="1"/>
    <col min="14605" max="14605" width="5.33203125" style="24" customWidth="1"/>
    <col min="14606" max="14606" width="8" style="24" customWidth="1"/>
    <col min="14607" max="14607" width="5.33203125" style="24" customWidth="1"/>
    <col min="14608" max="14608" width="9.109375" style="24" customWidth="1"/>
    <col min="14609" max="14609" width="7.77734375" style="24" customWidth="1"/>
    <col min="14610" max="14610" width="10.6640625" style="24" customWidth="1"/>
    <col min="14611" max="14611" width="11.33203125" style="24" customWidth="1"/>
    <col min="14612" max="14612" width="11.21875" style="24" customWidth="1"/>
    <col min="14613" max="14613" width="9.6640625" style="24" customWidth="1"/>
    <col min="14614" max="14614" width="9.44140625" style="24" customWidth="1"/>
    <col min="14615" max="14615" width="8.33203125" style="24" customWidth="1"/>
    <col min="14616" max="14616" width="13.77734375" style="24" customWidth="1"/>
    <col min="14617" max="14617" width="7.109375" style="24" customWidth="1"/>
    <col min="14618" max="14618" width="7.88671875" style="24" customWidth="1"/>
    <col min="14619" max="14619" width="8.109375" style="24" customWidth="1"/>
    <col min="14620" max="14620" width="7.77734375" style="24" customWidth="1"/>
    <col min="14621" max="14621" width="7.33203125" style="24" customWidth="1"/>
    <col min="14622" max="14622" width="8" style="24" customWidth="1"/>
    <col min="14623" max="14623" width="9.88671875" style="24" customWidth="1"/>
    <col min="14624" max="14624" width="7.6640625" style="24" customWidth="1"/>
    <col min="14625" max="14625" width="7" style="24" customWidth="1"/>
    <col min="14626" max="14626" width="7.77734375" style="24" customWidth="1"/>
    <col min="14627" max="14627" width="7" style="24" customWidth="1"/>
    <col min="14628" max="14629" width="5.6640625" style="24" customWidth="1"/>
    <col min="14630" max="14630" width="18" style="24" customWidth="1"/>
    <col min="14631" max="14848" width="9" style="24"/>
    <col min="14849" max="14849" width="5.109375" style="24" customWidth="1"/>
    <col min="14850" max="14850" width="10.21875" style="24" customWidth="1"/>
    <col min="14851" max="14851" width="10.33203125" style="24" customWidth="1"/>
    <col min="14852" max="14852" width="21.88671875" style="24" customWidth="1"/>
    <col min="14853" max="14853" width="8" style="24" customWidth="1"/>
    <col min="14854" max="14854" width="13.6640625" style="24" customWidth="1"/>
    <col min="14855" max="14855" width="13.77734375" style="24" customWidth="1"/>
    <col min="14856" max="14856" width="14" style="24" customWidth="1"/>
    <col min="14857" max="14857" width="14.109375" style="24" customWidth="1"/>
    <col min="14858" max="14858" width="11.88671875" style="24" customWidth="1"/>
    <col min="14859" max="14859" width="10.77734375" style="24" customWidth="1"/>
    <col min="14860" max="14860" width="11.33203125" style="24" customWidth="1"/>
    <col min="14861" max="14861" width="5.33203125" style="24" customWidth="1"/>
    <col min="14862" max="14862" width="8" style="24" customWidth="1"/>
    <col min="14863" max="14863" width="5.33203125" style="24" customWidth="1"/>
    <col min="14864" max="14864" width="9.109375" style="24" customWidth="1"/>
    <col min="14865" max="14865" width="7.77734375" style="24" customWidth="1"/>
    <col min="14866" max="14866" width="10.6640625" style="24" customWidth="1"/>
    <col min="14867" max="14867" width="11.33203125" style="24" customWidth="1"/>
    <col min="14868" max="14868" width="11.21875" style="24" customWidth="1"/>
    <col min="14869" max="14869" width="9.6640625" style="24" customWidth="1"/>
    <col min="14870" max="14870" width="9.44140625" style="24" customWidth="1"/>
    <col min="14871" max="14871" width="8.33203125" style="24" customWidth="1"/>
    <col min="14872" max="14872" width="13.77734375" style="24" customWidth="1"/>
    <col min="14873" max="14873" width="7.109375" style="24" customWidth="1"/>
    <col min="14874" max="14874" width="7.88671875" style="24" customWidth="1"/>
    <col min="14875" max="14875" width="8.109375" style="24" customWidth="1"/>
    <col min="14876" max="14876" width="7.77734375" style="24" customWidth="1"/>
    <col min="14877" max="14877" width="7.33203125" style="24" customWidth="1"/>
    <col min="14878" max="14878" width="8" style="24" customWidth="1"/>
    <col min="14879" max="14879" width="9.88671875" style="24" customWidth="1"/>
    <col min="14880" max="14880" width="7.6640625" style="24" customWidth="1"/>
    <col min="14881" max="14881" width="7" style="24" customWidth="1"/>
    <col min="14882" max="14882" width="7.77734375" style="24" customWidth="1"/>
    <col min="14883" max="14883" width="7" style="24" customWidth="1"/>
    <col min="14884" max="14885" width="5.6640625" style="24" customWidth="1"/>
    <col min="14886" max="14886" width="18" style="24" customWidth="1"/>
    <col min="14887" max="15104" width="9" style="24"/>
    <col min="15105" max="15105" width="5.109375" style="24" customWidth="1"/>
    <col min="15106" max="15106" width="10.21875" style="24" customWidth="1"/>
    <col min="15107" max="15107" width="10.33203125" style="24" customWidth="1"/>
    <col min="15108" max="15108" width="21.88671875" style="24" customWidth="1"/>
    <col min="15109" max="15109" width="8" style="24" customWidth="1"/>
    <col min="15110" max="15110" width="13.6640625" style="24" customWidth="1"/>
    <col min="15111" max="15111" width="13.77734375" style="24" customWidth="1"/>
    <col min="15112" max="15112" width="14" style="24" customWidth="1"/>
    <col min="15113" max="15113" width="14.109375" style="24" customWidth="1"/>
    <col min="15114" max="15114" width="11.88671875" style="24" customWidth="1"/>
    <col min="15115" max="15115" width="10.77734375" style="24" customWidth="1"/>
    <col min="15116" max="15116" width="11.33203125" style="24" customWidth="1"/>
    <col min="15117" max="15117" width="5.33203125" style="24" customWidth="1"/>
    <col min="15118" max="15118" width="8" style="24" customWidth="1"/>
    <col min="15119" max="15119" width="5.33203125" style="24" customWidth="1"/>
    <col min="15120" max="15120" width="9.109375" style="24" customWidth="1"/>
    <col min="15121" max="15121" width="7.77734375" style="24" customWidth="1"/>
    <col min="15122" max="15122" width="10.6640625" style="24" customWidth="1"/>
    <col min="15123" max="15123" width="11.33203125" style="24" customWidth="1"/>
    <col min="15124" max="15124" width="11.21875" style="24" customWidth="1"/>
    <col min="15125" max="15125" width="9.6640625" style="24" customWidth="1"/>
    <col min="15126" max="15126" width="9.44140625" style="24" customWidth="1"/>
    <col min="15127" max="15127" width="8.33203125" style="24" customWidth="1"/>
    <col min="15128" max="15128" width="13.77734375" style="24" customWidth="1"/>
    <col min="15129" max="15129" width="7.109375" style="24" customWidth="1"/>
    <col min="15130" max="15130" width="7.88671875" style="24" customWidth="1"/>
    <col min="15131" max="15131" width="8.109375" style="24" customWidth="1"/>
    <col min="15132" max="15132" width="7.77734375" style="24" customWidth="1"/>
    <col min="15133" max="15133" width="7.33203125" style="24" customWidth="1"/>
    <col min="15134" max="15134" width="8" style="24" customWidth="1"/>
    <col min="15135" max="15135" width="9.88671875" style="24" customWidth="1"/>
    <col min="15136" max="15136" width="7.6640625" style="24" customWidth="1"/>
    <col min="15137" max="15137" width="7" style="24" customWidth="1"/>
    <col min="15138" max="15138" width="7.77734375" style="24" customWidth="1"/>
    <col min="15139" max="15139" width="7" style="24" customWidth="1"/>
    <col min="15140" max="15141" width="5.6640625" style="24" customWidth="1"/>
    <col min="15142" max="15142" width="18" style="24" customWidth="1"/>
    <col min="15143" max="15360" width="9" style="24"/>
    <col min="15361" max="15361" width="5.109375" style="24" customWidth="1"/>
    <col min="15362" max="15362" width="10.21875" style="24" customWidth="1"/>
    <col min="15363" max="15363" width="10.33203125" style="24" customWidth="1"/>
    <col min="15364" max="15364" width="21.88671875" style="24" customWidth="1"/>
    <col min="15365" max="15365" width="8" style="24" customWidth="1"/>
    <col min="15366" max="15366" width="13.6640625" style="24" customWidth="1"/>
    <col min="15367" max="15367" width="13.77734375" style="24" customWidth="1"/>
    <col min="15368" max="15368" width="14" style="24" customWidth="1"/>
    <col min="15369" max="15369" width="14.109375" style="24" customWidth="1"/>
    <col min="15370" max="15370" width="11.88671875" style="24" customWidth="1"/>
    <col min="15371" max="15371" width="10.77734375" style="24" customWidth="1"/>
    <col min="15372" max="15372" width="11.33203125" style="24" customWidth="1"/>
    <col min="15373" max="15373" width="5.33203125" style="24" customWidth="1"/>
    <col min="15374" max="15374" width="8" style="24" customWidth="1"/>
    <col min="15375" max="15375" width="5.33203125" style="24" customWidth="1"/>
    <col min="15376" max="15376" width="9.109375" style="24" customWidth="1"/>
    <col min="15377" max="15377" width="7.77734375" style="24" customWidth="1"/>
    <col min="15378" max="15378" width="10.6640625" style="24" customWidth="1"/>
    <col min="15379" max="15379" width="11.33203125" style="24" customWidth="1"/>
    <col min="15380" max="15380" width="11.21875" style="24" customWidth="1"/>
    <col min="15381" max="15381" width="9.6640625" style="24" customWidth="1"/>
    <col min="15382" max="15382" width="9.44140625" style="24" customWidth="1"/>
    <col min="15383" max="15383" width="8.33203125" style="24" customWidth="1"/>
    <col min="15384" max="15384" width="13.77734375" style="24" customWidth="1"/>
    <col min="15385" max="15385" width="7.109375" style="24" customWidth="1"/>
    <col min="15386" max="15386" width="7.88671875" style="24" customWidth="1"/>
    <col min="15387" max="15387" width="8.109375" style="24" customWidth="1"/>
    <col min="15388" max="15388" width="7.77734375" style="24" customWidth="1"/>
    <col min="15389" max="15389" width="7.33203125" style="24" customWidth="1"/>
    <col min="15390" max="15390" width="8" style="24" customWidth="1"/>
    <col min="15391" max="15391" width="9.88671875" style="24" customWidth="1"/>
    <col min="15392" max="15392" width="7.6640625" style="24" customWidth="1"/>
    <col min="15393" max="15393" width="7" style="24" customWidth="1"/>
    <col min="15394" max="15394" width="7.77734375" style="24" customWidth="1"/>
    <col min="15395" max="15395" width="7" style="24" customWidth="1"/>
    <col min="15396" max="15397" width="5.6640625" style="24" customWidth="1"/>
    <col min="15398" max="15398" width="18" style="24" customWidth="1"/>
    <col min="15399" max="15616" width="9" style="24"/>
    <col min="15617" max="15617" width="5.109375" style="24" customWidth="1"/>
    <col min="15618" max="15618" width="10.21875" style="24" customWidth="1"/>
    <col min="15619" max="15619" width="10.33203125" style="24" customWidth="1"/>
    <col min="15620" max="15620" width="21.88671875" style="24" customWidth="1"/>
    <col min="15621" max="15621" width="8" style="24" customWidth="1"/>
    <col min="15622" max="15622" width="13.6640625" style="24" customWidth="1"/>
    <col min="15623" max="15623" width="13.77734375" style="24" customWidth="1"/>
    <col min="15624" max="15624" width="14" style="24" customWidth="1"/>
    <col min="15625" max="15625" width="14.109375" style="24" customWidth="1"/>
    <col min="15626" max="15626" width="11.88671875" style="24" customWidth="1"/>
    <col min="15627" max="15627" width="10.77734375" style="24" customWidth="1"/>
    <col min="15628" max="15628" width="11.33203125" style="24" customWidth="1"/>
    <col min="15629" max="15629" width="5.33203125" style="24" customWidth="1"/>
    <col min="15630" max="15630" width="8" style="24" customWidth="1"/>
    <col min="15631" max="15631" width="5.33203125" style="24" customWidth="1"/>
    <col min="15632" max="15632" width="9.109375" style="24" customWidth="1"/>
    <col min="15633" max="15633" width="7.77734375" style="24" customWidth="1"/>
    <col min="15634" max="15634" width="10.6640625" style="24" customWidth="1"/>
    <col min="15635" max="15635" width="11.33203125" style="24" customWidth="1"/>
    <col min="15636" max="15636" width="11.21875" style="24" customWidth="1"/>
    <col min="15637" max="15637" width="9.6640625" style="24" customWidth="1"/>
    <col min="15638" max="15638" width="9.44140625" style="24" customWidth="1"/>
    <col min="15639" max="15639" width="8.33203125" style="24" customWidth="1"/>
    <col min="15640" max="15640" width="13.77734375" style="24" customWidth="1"/>
    <col min="15641" max="15641" width="7.109375" style="24" customWidth="1"/>
    <col min="15642" max="15642" width="7.88671875" style="24" customWidth="1"/>
    <col min="15643" max="15643" width="8.109375" style="24" customWidth="1"/>
    <col min="15644" max="15644" width="7.77734375" style="24" customWidth="1"/>
    <col min="15645" max="15645" width="7.33203125" style="24" customWidth="1"/>
    <col min="15646" max="15646" width="8" style="24" customWidth="1"/>
    <col min="15647" max="15647" width="9.88671875" style="24" customWidth="1"/>
    <col min="15648" max="15648" width="7.6640625" style="24" customWidth="1"/>
    <col min="15649" max="15649" width="7" style="24" customWidth="1"/>
    <col min="15650" max="15650" width="7.77734375" style="24" customWidth="1"/>
    <col min="15651" max="15651" width="7" style="24" customWidth="1"/>
    <col min="15652" max="15653" width="5.6640625" style="24" customWidth="1"/>
    <col min="15654" max="15654" width="18" style="24" customWidth="1"/>
    <col min="15655" max="15872" width="9" style="24"/>
    <col min="15873" max="15873" width="5.109375" style="24" customWidth="1"/>
    <col min="15874" max="15874" width="10.21875" style="24" customWidth="1"/>
    <col min="15875" max="15875" width="10.33203125" style="24" customWidth="1"/>
    <col min="15876" max="15876" width="21.88671875" style="24" customWidth="1"/>
    <col min="15877" max="15877" width="8" style="24" customWidth="1"/>
    <col min="15878" max="15878" width="13.6640625" style="24" customWidth="1"/>
    <col min="15879" max="15879" width="13.77734375" style="24" customWidth="1"/>
    <col min="15880" max="15880" width="14" style="24" customWidth="1"/>
    <col min="15881" max="15881" width="14.109375" style="24" customWidth="1"/>
    <col min="15882" max="15882" width="11.88671875" style="24" customWidth="1"/>
    <col min="15883" max="15883" width="10.77734375" style="24" customWidth="1"/>
    <col min="15884" max="15884" width="11.33203125" style="24" customWidth="1"/>
    <col min="15885" max="15885" width="5.33203125" style="24" customWidth="1"/>
    <col min="15886" max="15886" width="8" style="24" customWidth="1"/>
    <col min="15887" max="15887" width="5.33203125" style="24" customWidth="1"/>
    <col min="15888" max="15888" width="9.109375" style="24" customWidth="1"/>
    <col min="15889" max="15889" width="7.77734375" style="24" customWidth="1"/>
    <col min="15890" max="15890" width="10.6640625" style="24" customWidth="1"/>
    <col min="15891" max="15891" width="11.33203125" style="24" customWidth="1"/>
    <col min="15892" max="15892" width="11.21875" style="24" customWidth="1"/>
    <col min="15893" max="15893" width="9.6640625" style="24" customWidth="1"/>
    <col min="15894" max="15894" width="9.44140625" style="24" customWidth="1"/>
    <col min="15895" max="15895" width="8.33203125" style="24" customWidth="1"/>
    <col min="15896" max="15896" width="13.77734375" style="24" customWidth="1"/>
    <col min="15897" max="15897" width="7.109375" style="24" customWidth="1"/>
    <col min="15898" max="15898" width="7.88671875" style="24" customWidth="1"/>
    <col min="15899" max="15899" width="8.109375" style="24" customWidth="1"/>
    <col min="15900" max="15900" width="7.77734375" style="24" customWidth="1"/>
    <col min="15901" max="15901" width="7.33203125" style="24" customWidth="1"/>
    <col min="15902" max="15902" width="8" style="24" customWidth="1"/>
    <col min="15903" max="15903" width="9.88671875" style="24" customWidth="1"/>
    <col min="15904" max="15904" width="7.6640625" style="24" customWidth="1"/>
    <col min="15905" max="15905" width="7" style="24" customWidth="1"/>
    <col min="15906" max="15906" width="7.77734375" style="24" customWidth="1"/>
    <col min="15907" max="15907" width="7" style="24" customWidth="1"/>
    <col min="15908" max="15909" width="5.6640625" style="24" customWidth="1"/>
    <col min="15910" max="15910" width="18" style="24" customWidth="1"/>
    <col min="15911" max="16128" width="9" style="24"/>
    <col min="16129" max="16129" width="5.109375" style="24" customWidth="1"/>
    <col min="16130" max="16130" width="10.21875" style="24" customWidth="1"/>
    <col min="16131" max="16131" width="10.33203125" style="24" customWidth="1"/>
    <col min="16132" max="16132" width="21.88671875" style="24" customWidth="1"/>
    <col min="16133" max="16133" width="8" style="24" customWidth="1"/>
    <col min="16134" max="16134" width="13.6640625" style="24" customWidth="1"/>
    <col min="16135" max="16135" width="13.77734375" style="24" customWidth="1"/>
    <col min="16136" max="16136" width="14" style="24" customWidth="1"/>
    <col min="16137" max="16137" width="14.109375" style="24" customWidth="1"/>
    <col min="16138" max="16138" width="11.88671875" style="24" customWidth="1"/>
    <col min="16139" max="16139" width="10.77734375" style="24" customWidth="1"/>
    <col min="16140" max="16140" width="11.33203125" style="24" customWidth="1"/>
    <col min="16141" max="16141" width="5.33203125" style="24" customWidth="1"/>
    <col min="16142" max="16142" width="8" style="24" customWidth="1"/>
    <col min="16143" max="16143" width="5.33203125" style="24" customWidth="1"/>
    <col min="16144" max="16144" width="9.109375" style="24" customWidth="1"/>
    <col min="16145" max="16145" width="7.77734375" style="24" customWidth="1"/>
    <col min="16146" max="16146" width="10.6640625" style="24" customWidth="1"/>
    <col min="16147" max="16147" width="11.33203125" style="24" customWidth="1"/>
    <col min="16148" max="16148" width="11.21875" style="24" customWidth="1"/>
    <col min="16149" max="16149" width="9.6640625" style="24" customWidth="1"/>
    <col min="16150" max="16150" width="9.44140625" style="24" customWidth="1"/>
    <col min="16151" max="16151" width="8.33203125" style="24" customWidth="1"/>
    <col min="16152" max="16152" width="13.77734375" style="24" customWidth="1"/>
    <col min="16153" max="16153" width="7.109375" style="24" customWidth="1"/>
    <col min="16154" max="16154" width="7.88671875" style="24" customWidth="1"/>
    <col min="16155" max="16155" width="8.109375" style="24" customWidth="1"/>
    <col min="16156" max="16156" width="7.77734375" style="24" customWidth="1"/>
    <col min="16157" max="16157" width="7.33203125" style="24" customWidth="1"/>
    <col min="16158" max="16158" width="8" style="24" customWidth="1"/>
    <col min="16159" max="16159" width="9.88671875" style="24" customWidth="1"/>
    <col min="16160" max="16160" width="7.6640625" style="24" customWidth="1"/>
    <col min="16161" max="16161" width="7" style="24" customWidth="1"/>
    <col min="16162" max="16162" width="7.77734375" style="24" customWidth="1"/>
    <col min="16163" max="16163" width="7" style="24" customWidth="1"/>
    <col min="16164" max="16165" width="5.6640625" style="24" customWidth="1"/>
    <col min="16166" max="16166" width="18" style="24" customWidth="1"/>
    <col min="16167" max="16384" width="9" style="24"/>
  </cols>
  <sheetData>
    <row r="1" spans="1:38" s="23" customFormat="1" ht="29.1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</row>
    <row r="2" spans="1:38" ht="21" customHeight="1" x14ac:dyDescent="0.25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68" t="s">
        <v>6</v>
      </c>
      <c r="G2" s="68" t="s">
        <v>7</v>
      </c>
      <c r="H2" s="68"/>
      <c r="I2" s="68"/>
      <c r="J2" s="68"/>
      <c r="K2" s="68"/>
      <c r="L2" s="68"/>
      <c r="M2" s="68" t="s">
        <v>8</v>
      </c>
      <c r="N2" s="68"/>
      <c r="O2" s="68"/>
      <c r="P2" s="68"/>
      <c r="Q2" s="68"/>
      <c r="R2" s="68" t="s">
        <v>9</v>
      </c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 t="s">
        <v>10</v>
      </c>
    </row>
    <row r="3" spans="1:38" ht="31.5" customHeight="1" x14ac:dyDescent="0.25">
      <c r="A3" s="68"/>
      <c r="B3" s="68"/>
      <c r="C3" s="68"/>
      <c r="D3" s="68"/>
      <c r="E3" s="68"/>
      <c r="F3" s="68"/>
      <c r="G3" s="69" t="s">
        <v>11</v>
      </c>
      <c r="H3" s="68" t="s">
        <v>12</v>
      </c>
      <c r="I3" s="68" t="s">
        <v>13</v>
      </c>
      <c r="J3" s="68" t="s">
        <v>14</v>
      </c>
      <c r="K3" s="68" t="s">
        <v>15</v>
      </c>
      <c r="L3" s="68" t="s">
        <v>16</v>
      </c>
      <c r="M3" s="68" t="s">
        <v>17</v>
      </c>
      <c r="N3" s="68" t="s">
        <v>18</v>
      </c>
      <c r="O3" s="68" t="s">
        <v>19</v>
      </c>
      <c r="P3" s="68" t="s">
        <v>20</v>
      </c>
      <c r="Q3" s="68" t="s">
        <v>21</v>
      </c>
      <c r="R3" s="68" t="s">
        <v>22</v>
      </c>
      <c r="S3" s="68"/>
      <c r="T3" s="68"/>
      <c r="U3" s="68"/>
      <c r="V3" s="68"/>
      <c r="W3" s="68"/>
      <c r="X3" s="68"/>
      <c r="Y3" s="68"/>
      <c r="Z3" s="68" t="s">
        <v>23</v>
      </c>
      <c r="AA3" s="68"/>
      <c r="AB3" s="73" t="s">
        <v>24</v>
      </c>
      <c r="AC3" s="68" t="s">
        <v>25</v>
      </c>
      <c r="AD3" s="68" t="s">
        <v>26</v>
      </c>
      <c r="AE3" s="68" t="s">
        <v>20</v>
      </c>
      <c r="AF3" s="68"/>
      <c r="AG3" s="68"/>
      <c r="AH3" s="68"/>
      <c r="AI3" s="68"/>
      <c r="AJ3" s="68" t="s">
        <v>27</v>
      </c>
      <c r="AK3" s="73" t="s">
        <v>28</v>
      </c>
      <c r="AL3" s="68"/>
    </row>
    <row r="4" spans="1:38" ht="82.5" customHeight="1" x14ac:dyDescent="0.25">
      <c r="A4" s="68"/>
      <c r="B4" s="68"/>
      <c r="C4" s="68"/>
      <c r="D4" s="68"/>
      <c r="E4" s="68"/>
      <c r="F4" s="68"/>
      <c r="G4" s="69"/>
      <c r="H4" s="68"/>
      <c r="I4" s="68"/>
      <c r="J4" s="68"/>
      <c r="K4" s="68"/>
      <c r="L4" s="68"/>
      <c r="M4" s="68"/>
      <c r="N4" s="68"/>
      <c r="O4" s="68"/>
      <c r="P4" s="68"/>
      <c r="Q4" s="68"/>
      <c r="R4" s="29" t="s">
        <v>29</v>
      </c>
      <c r="S4" s="29" t="s">
        <v>30</v>
      </c>
      <c r="T4" s="49" t="s">
        <v>31</v>
      </c>
      <c r="U4" s="29" t="s">
        <v>32</v>
      </c>
      <c r="V4" s="29" t="s">
        <v>33</v>
      </c>
      <c r="W4" s="29" t="s">
        <v>34</v>
      </c>
      <c r="X4" s="29" t="s">
        <v>35</v>
      </c>
      <c r="Y4" s="29" t="s">
        <v>36</v>
      </c>
      <c r="Z4" s="29" t="s">
        <v>37</v>
      </c>
      <c r="AA4" s="29" t="s">
        <v>38</v>
      </c>
      <c r="AB4" s="74"/>
      <c r="AC4" s="68"/>
      <c r="AD4" s="68"/>
      <c r="AE4" s="53" t="s">
        <v>39</v>
      </c>
      <c r="AF4" s="53" t="s">
        <v>40</v>
      </c>
      <c r="AG4" s="53" t="s">
        <v>41</v>
      </c>
      <c r="AH4" s="53" t="s">
        <v>42</v>
      </c>
      <c r="AI4" s="57" t="s">
        <v>43</v>
      </c>
      <c r="AJ4" s="68"/>
      <c r="AK4" s="74"/>
      <c r="AL4" s="68"/>
    </row>
    <row r="5" spans="1:38" ht="17.100000000000001" customHeight="1" x14ac:dyDescent="0.25">
      <c r="A5" s="70" t="s">
        <v>44</v>
      </c>
      <c r="B5" s="70"/>
      <c r="C5" s="70"/>
      <c r="D5" s="70"/>
      <c r="E5" s="70"/>
      <c r="F5" s="31" t="s">
        <v>45</v>
      </c>
      <c r="G5" s="32">
        <f t="shared" ref="G5:AD5" si="0">G7+G31+G38+G47</f>
        <v>4754465.6999999993</v>
      </c>
      <c r="H5" s="33">
        <f t="shared" si="0"/>
        <v>2092258.27</v>
      </c>
      <c r="I5" s="33">
        <f t="shared" si="0"/>
        <v>2192306.59</v>
      </c>
      <c r="J5" s="33">
        <f t="shared" si="0"/>
        <v>390630.34</v>
      </c>
      <c r="K5" s="33">
        <f t="shared" si="0"/>
        <v>54564.959999999999</v>
      </c>
      <c r="L5" s="33">
        <f t="shared" si="0"/>
        <v>24705.54</v>
      </c>
      <c r="M5" s="33" t="s">
        <v>45</v>
      </c>
      <c r="N5" s="33" t="s">
        <v>45</v>
      </c>
      <c r="O5" s="33" t="s">
        <v>45</v>
      </c>
      <c r="P5" s="33" t="s">
        <v>45</v>
      </c>
      <c r="Q5" s="33" t="s">
        <v>45</v>
      </c>
      <c r="R5" s="33">
        <f t="shared" si="0"/>
        <v>37488</v>
      </c>
      <c r="S5" s="33">
        <f t="shared" si="0"/>
        <v>13389</v>
      </c>
      <c r="T5" s="50">
        <f>(SUM(T8:T29)+SUM(T32:T36)+SUM(T39:T45)+SUM(T48+T50))/37</f>
        <v>0.7157765948308199</v>
      </c>
      <c r="U5" s="33">
        <f t="shared" si="0"/>
        <v>1121</v>
      </c>
      <c r="V5" s="33">
        <f t="shared" si="0"/>
        <v>482</v>
      </c>
      <c r="W5" s="50">
        <f>(SUM(W8:W29)+SUM(W32:W36)+SUM(W39:W45)+SUM(W48+W50))/37</f>
        <v>0.87847307307307299</v>
      </c>
      <c r="X5" s="33">
        <f t="shared" si="0"/>
        <v>2179860.4699999997</v>
      </c>
      <c r="Y5" s="50">
        <f>X5/G5</f>
        <v>0.45848694838622983</v>
      </c>
      <c r="Z5" s="33">
        <f t="shared" si="0"/>
        <v>671</v>
      </c>
      <c r="AA5" s="33">
        <f t="shared" si="0"/>
        <v>376</v>
      </c>
      <c r="AB5" s="33">
        <f t="shared" si="0"/>
        <v>76</v>
      </c>
      <c r="AC5" s="33">
        <f t="shared" si="0"/>
        <v>148</v>
      </c>
      <c r="AD5" s="33">
        <f t="shared" si="0"/>
        <v>145</v>
      </c>
      <c r="AE5" s="33">
        <f>(SUM(AE8:AE29)+SUM(AE32:AE36)+SUM(AE39:AE45))/34</f>
        <v>12.201176470588235</v>
      </c>
      <c r="AF5" s="33">
        <f>(SUM(AF8:AF29)+SUM(AF32:AF36)+SUM(AF39:AF45))/34</f>
        <v>15.587205882352942</v>
      </c>
      <c r="AG5" s="33">
        <f>(SUM(AG8:AG29)+SUM(AG32:AG36)+SUM(AG39:AG45))/34</f>
        <v>28.595176470588228</v>
      </c>
      <c r="AH5" s="33">
        <f>(SUM(AH8:AH29)+SUM(AH32:AH36)+SUM(AH39:AH45))/34</f>
        <v>23.897352941176468</v>
      </c>
      <c r="AI5" s="33">
        <f>(SUM(AI8:AI29)+SUM(AI32:AI36)+SUM(AI39:AI45))/34</f>
        <v>80.280588235294118</v>
      </c>
      <c r="AJ5" s="30" t="s">
        <v>45</v>
      </c>
      <c r="AK5" s="30" t="s">
        <v>45</v>
      </c>
      <c r="AL5" s="30"/>
    </row>
    <row r="6" spans="1:38" ht="17.100000000000001" customHeight="1" x14ac:dyDescent="0.25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ht="32.25" customHeight="1" x14ac:dyDescent="0.25">
      <c r="A7" s="70" t="s">
        <v>47</v>
      </c>
      <c r="B7" s="70"/>
      <c r="C7" s="70"/>
      <c r="D7" s="70"/>
      <c r="E7" s="70"/>
      <c r="F7" s="33">
        <f>SUM(F8:F29)</f>
        <v>867211</v>
      </c>
      <c r="G7" s="32">
        <f t="shared" ref="G7:L7" si="1">SUM(G8:G29)</f>
        <v>2892620.06</v>
      </c>
      <c r="H7" s="33">
        <f t="shared" si="1"/>
        <v>1622617.25</v>
      </c>
      <c r="I7" s="33">
        <f t="shared" si="1"/>
        <v>865703.32000000018</v>
      </c>
      <c r="J7" s="33">
        <f t="shared" si="1"/>
        <v>364174.53</v>
      </c>
      <c r="K7" s="33">
        <f t="shared" si="1"/>
        <v>40124.959999999999</v>
      </c>
      <c r="L7" s="47">
        <f t="shared" si="1"/>
        <v>0</v>
      </c>
      <c r="M7" s="33" t="s">
        <v>45</v>
      </c>
      <c r="N7" s="33" t="s">
        <v>45</v>
      </c>
      <c r="O7" s="33" t="s">
        <v>45</v>
      </c>
      <c r="P7" s="33" t="s">
        <v>45</v>
      </c>
      <c r="Q7" s="33" t="s">
        <v>45</v>
      </c>
      <c r="R7" s="33">
        <f>SUM(R8:R29)</f>
        <v>34667</v>
      </c>
      <c r="S7" s="33">
        <f>SUM(S8:S29)</f>
        <v>12080</v>
      </c>
      <c r="T7" s="50">
        <f>SUM(T8:T29)/22</f>
        <v>0.65208462985643634</v>
      </c>
      <c r="U7" s="33">
        <f>SUM(U8:U29)</f>
        <v>74</v>
      </c>
      <c r="V7" s="33">
        <f>SUM(V8:V29)</f>
        <v>65</v>
      </c>
      <c r="W7" s="50">
        <f>SUM(W8:W29)/22</f>
        <v>0.97211363636363624</v>
      </c>
      <c r="X7" s="33">
        <f>SUM(X8:X29)</f>
        <v>1099727.6199999999</v>
      </c>
      <c r="Y7" s="50">
        <f>SUM(Y8:Y29)/22</f>
        <v>0.45047285041361512</v>
      </c>
      <c r="Z7" s="33">
        <f>SUM(Z8:Z29)</f>
        <v>370</v>
      </c>
      <c r="AA7" s="33">
        <f>SUM(AA8:AA29)</f>
        <v>191</v>
      </c>
      <c r="AB7" s="33">
        <f>SUM(AB8:AB29)</f>
        <v>49</v>
      </c>
      <c r="AC7" s="33">
        <f>SUM(AC8:AC29)</f>
        <v>87</v>
      </c>
      <c r="AD7" s="33">
        <f>SUM(AD8:AD29)</f>
        <v>86</v>
      </c>
      <c r="AE7" s="33">
        <f>SUM(AE8:AE29)/22</f>
        <v>11.906363636363636</v>
      </c>
      <c r="AF7" s="33">
        <f>SUM(AF8:AF29)/22</f>
        <v>15.964318181818181</v>
      </c>
      <c r="AG7" s="33">
        <f>SUM(AG8:AG29)/22</f>
        <v>28.020727272727264</v>
      </c>
      <c r="AH7" s="33">
        <f>SUM(AH8:AH29)/22</f>
        <v>24.782727272727268</v>
      </c>
      <c r="AI7" s="33">
        <f>SUM(AI8:AI29)/22</f>
        <v>80.674090909090907</v>
      </c>
      <c r="AJ7" s="30" t="s">
        <v>45</v>
      </c>
      <c r="AK7" s="30" t="s">
        <v>45</v>
      </c>
      <c r="AL7" s="46"/>
    </row>
    <row r="8" spans="1:38" ht="42.75" customHeight="1" x14ac:dyDescent="0.25">
      <c r="A8" s="30">
        <v>1</v>
      </c>
      <c r="B8" s="30" t="s">
        <v>48</v>
      </c>
      <c r="C8" s="35" t="s">
        <v>49</v>
      </c>
      <c r="D8" s="35" t="s">
        <v>50</v>
      </c>
      <c r="E8" s="30" t="s">
        <v>51</v>
      </c>
      <c r="F8" s="33">
        <v>91020</v>
      </c>
      <c r="G8" s="36">
        <v>545933.86</v>
      </c>
      <c r="H8" s="37">
        <v>423491</v>
      </c>
      <c r="I8" s="37">
        <v>91020</v>
      </c>
      <c r="J8" s="37">
        <v>31422.86</v>
      </c>
      <c r="K8" s="38">
        <v>0</v>
      </c>
      <c r="L8" s="38">
        <v>0</v>
      </c>
      <c r="M8" s="48" t="s">
        <v>52</v>
      </c>
      <c r="N8" s="31">
        <v>3</v>
      </c>
      <c r="O8" s="48" t="s">
        <v>52</v>
      </c>
      <c r="P8" s="33">
        <v>97</v>
      </c>
      <c r="Q8" s="33" t="s">
        <v>53</v>
      </c>
      <c r="R8" s="48">
        <v>1</v>
      </c>
      <c r="S8" s="48">
        <v>1</v>
      </c>
      <c r="T8" s="51">
        <v>1</v>
      </c>
      <c r="U8" s="48">
        <v>1</v>
      </c>
      <c r="V8" s="48">
        <v>1</v>
      </c>
      <c r="W8" s="51">
        <v>1</v>
      </c>
      <c r="X8" s="48">
        <v>244776.79</v>
      </c>
      <c r="Y8" s="52">
        <v>0.44836345193903199</v>
      </c>
      <c r="Z8" s="48">
        <v>16</v>
      </c>
      <c r="AA8" s="48">
        <v>7</v>
      </c>
      <c r="AB8" s="48">
        <v>4</v>
      </c>
      <c r="AC8" s="48">
        <v>6</v>
      </c>
      <c r="AD8" s="48">
        <v>6</v>
      </c>
      <c r="AE8" s="48">
        <v>10.119999999999999</v>
      </c>
      <c r="AF8" s="48">
        <v>19</v>
      </c>
      <c r="AG8" s="48">
        <v>25.61</v>
      </c>
      <c r="AH8" s="48">
        <v>19.079999999999998</v>
      </c>
      <c r="AI8" s="48">
        <v>73.81</v>
      </c>
      <c r="AJ8" s="31" t="s">
        <v>54</v>
      </c>
      <c r="AK8" s="31">
        <v>23.19</v>
      </c>
      <c r="AL8" s="31"/>
    </row>
    <row r="9" spans="1:38" ht="42.75" customHeight="1" x14ac:dyDescent="0.25">
      <c r="A9" s="30">
        <v>2</v>
      </c>
      <c r="B9" s="30" t="s">
        <v>48</v>
      </c>
      <c r="C9" s="34" t="s">
        <v>49</v>
      </c>
      <c r="D9" s="35" t="s">
        <v>55</v>
      </c>
      <c r="E9" s="30" t="s">
        <v>51</v>
      </c>
      <c r="F9" s="33">
        <v>15890</v>
      </c>
      <c r="G9" s="36">
        <v>15909.5</v>
      </c>
      <c r="H9" s="38">
        <v>0</v>
      </c>
      <c r="I9" s="37">
        <v>15909.5</v>
      </c>
      <c r="J9" s="38">
        <v>0</v>
      </c>
      <c r="K9" s="38">
        <v>0</v>
      </c>
      <c r="L9" s="38">
        <v>0</v>
      </c>
      <c r="M9" s="48" t="s">
        <v>52</v>
      </c>
      <c r="N9" s="31">
        <v>3</v>
      </c>
      <c r="O9" s="48" t="s">
        <v>52</v>
      </c>
      <c r="P9" s="33">
        <v>95</v>
      </c>
      <c r="Q9" s="33" t="s">
        <v>53</v>
      </c>
      <c r="R9" s="48">
        <v>1</v>
      </c>
      <c r="S9" s="48">
        <v>1</v>
      </c>
      <c r="T9" s="51">
        <v>1</v>
      </c>
      <c r="U9" s="48">
        <v>2</v>
      </c>
      <c r="V9" s="48">
        <v>2</v>
      </c>
      <c r="W9" s="51">
        <v>1</v>
      </c>
      <c r="X9" s="48">
        <v>7059.94</v>
      </c>
      <c r="Y9" s="52">
        <v>0.44379999999999997</v>
      </c>
      <c r="Z9" s="48">
        <v>13</v>
      </c>
      <c r="AA9" s="48">
        <v>6</v>
      </c>
      <c r="AB9" s="48">
        <v>2</v>
      </c>
      <c r="AC9" s="48">
        <v>4</v>
      </c>
      <c r="AD9" s="48">
        <v>4</v>
      </c>
      <c r="AE9" s="48">
        <v>12.75</v>
      </c>
      <c r="AF9" s="48">
        <v>17.34</v>
      </c>
      <c r="AG9" s="48">
        <v>26.32</v>
      </c>
      <c r="AH9" s="48">
        <v>18.760000000000002</v>
      </c>
      <c r="AI9" s="48">
        <v>75.17</v>
      </c>
      <c r="AJ9" s="31" t="s">
        <v>54</v>
      </c>
      <c r="AK9" s="31">
        <v>19.829999999999998</v>
      </c>
      <c r="AL9" s="31"/>
    </row>
    <row r="10" spans="1:38" ht="42.75" customHeight="1" x14ac:dyDescent="0.25">
      <c r="A10" s="30">
        <v>3</v>
      </c>
      <c r="B10" s="30" t="s">
        <v>48</v>
      </c>
      <c r="C10" s="34" t="s">
        <v>49</v>
      </c>
      <c r="D10" s="35" t="s">
        <v>56</v>
      </c>
      <c r="E10" s="30" t="s">
        <v>51</v>
      </c>
      <c r="F10" s="33">
        <v>1937</v>
      </c>
      <c r="G10" s="36">
        <v>637.4</v>
      </c>
      <c r="H10" s="38">
        <v>0</v>
      </c>
      <c r="I10" s="37">
        <v>637.4</v>
      </c>
      <c r="J10" s="38">
        <v>0</v>
      </c>
      <c r="K10" s="38">
        <v>0</v>
      </c>
      <c r="L10" s="38">
        <v>0</v>
      </c>
      <c r="M10" s="48" t="s">
        <v>52</v>
      </c>
      <c r="N10" s="31">
        <v>3</v>
      </c>
      <c r="O10" s="48" t="s">
        <v>57</v>
      </c>
      <c r="P10" s="33" t="s">
        <v>58</v>
      </c>
      <c r="Q10" s="33" t="s">
        <v>59</v>
      </c>
      <c r="R10" s="48">
        <v>1</v>
      </c>
      <c r="S10" s="48">
        <v>1</v>
      </c>
      <c r="T10" s="51">
        <v>1</v>
      </c>
      <c r="U10" s="48">
        <v>1</v>
      </c>
      <c r="V10" s="48">
        <v>1</v>
      </c>
      <c r="W10" s="51">
        <v>1</v>
      </c>
      <c r="X10" s="48">
        <v>373.2</v>
      </c>
      <c r="Y10" s="52">
        <v>0.58550000000000002</v>
      </c>
      <c r="Z10" s="48">
        <v>11</v>
      </c>
      <c r="AA10" s="48">
        <v>6</v>
      </c>
      <c r="AB10" s="48">
        <v>4</v>
      </c>
      <c r="AC10" s="48">
        <v>2</v>
      </c>
      <c r="AD10" s="48">
        <v>2</v>
      </c>
      <c r="AE10" s="48">
        <v>12.5</v>
      </c>
      <c r="AF10" s="48">
        <v>16.75</v>
      </c>
      <c r="AG10" s="48">
        <v>19.2</v>
      </c>
      <c r="AH10" s="48">
        <v>24.8</v>
      </c>
      <c r="AI10" s="48">
        <v>73.25</v>
      </c>
      <c r="AJ10" s="31" t="s">
        <v>54</v>
      </c>
      <c r="AK10" s="31" t="s">
        <v>45</v>
      </c>
      <c r="AL10" s="30" t="s">
        <v>60</v>
      </c>
    </row>
    <row r="11" spans="1:38" ht="66" customHeight="1" x14ac:dyDescent="0.25">
      <c r="A11" s="30">
        <v>4</v>
      </c>
      <c r="B11" s="30" t="s">
        <v>61</v>
      </c>
      <c r="C11" s="34" t="s">
        <v>49</v>
      </c>
      <c r="D11" s="35" t="s">
        <v>62</v>
      </c>
      <c r="E11" s="30" t="s">
        <v>51</v>
      </c>
      <c r="F11" s="33">
        <v>250711</v>
      </c>
      <c r="G11" s="36">
        <v>1207640.6499999999</v>
      </c>
      <c r="H11" s="37">
        <v>796661</v>
      </c>
      <c r="I11" s="37">
        <v>250711</v>
      </c>
      <c r="J11" s="37">
        <v>160268.65</v>
      </c>
      <c r="K11" s="38">
        <v>0</v>
      </c>
      <c r="L11" s="38">
        <v>0</v>
      </c>
      <c r="M11" s="48" t="s">
        <v>52</v>
      </c>
      <c r="N11" s="31">
        <v>3</v>
      </c>
      <c r="O11" s="48" t="s">
        <v>52</v>
      </c>
      <c r="P11" s="33">
        <v>99.18</v>
      </c>
      <c r="Q11" s="33" t="s">
        <v>53</v>
      </c>
      <c r="R11" s="48">
        <v>1</v>
      </c>
      <c r="S11" s="48">
        <v>1</v>
      </c>
      <c r="T11" s="51">
        <v>1</v>
      </c>
      <c r="U11" s="48">
        <v>3</v>
      </c>
      <c r="V11" s="48">
        <v>3</v>
      </c>
      <c r="W11" s="51">
        <v>1</v>
      </c>
      <c r="X11" s="48">
        <v>386917</v>
      </c>
      <c r="Y11" s="52">
        <f>X11/G11</f>
        <v>0.32039083811893881</v>
      </c>
      <c r="Z11" s="48">
        <v>35</v>
      </c>
      <c r="AA11" s="48">
        <v>13</v>
      </c>
      <c r="AB11" s="48">
        <v>2</v>
      </c>
      <c r="AC11" s="48">
        <v>6</v>
      </c>
      <c r="AD11" s="48">
        <v>6</v>
      </c>
      <c r="AE11" s="48">
        <v>14.5</v>
      </c>
      <c r="AF11" s="48">
        <v>12.86</v>
      </c>
      <c r="AG11" s="48">
        <v>28.6</v>
      </c>
      <c r="AH11" s="48">
        <v>27.83</v>
      </c>
      <c r="AI11" s="48">
        <v>83.79</v>
      </c>
      <c r="AJ11" s="31" t="s">
        <v>59</v>
      </c>
      <c r="AK11" s="31">
        <v>15.39</v>
      </c>
      <c r="AL11" s="30" t="s">
        <v>63</v>
      </c>
    </row>
    <row r="12" spans="1:38" ht="42.75" customHeight="1" x14ac:dyDescent="0.25">
      <c r="A12" s="30">
        <v>5</v>
      </c>
      <c r="B12" s="30" t="s">
        <v>61</v>
      </c>
      <c r="C12" s="34" t="s">
        <v>49</v>
      </c>
      <c r="D12" s="35" t="s">
        <v>64</v>
      </c>
      <c r="E12" s="30" t="s">
        <v>51</v>
      </c>
      <c r="F12" s="33">
        <v>13260</v>
      </c>
      <c r="G12" s="36">
        <v>72339.48</v>
      </c>
      <c r="H12" s="37">
        <v>44760.32</v>
      </c>
      <c r="I12" s="37">
        <v>15195</v>
      </c>
      <c r="J12" s="37">
        <v>6351.92</v>
      </c>
      <c r="K12" s="38">
        <v>6032.24</v>
      </c>
      <c r="L12" s="38">
        <v>0</v>
      </c>
      <c r="M12" s="48" t="s">
        <v>52</v>
      </c>
      <c r="N12" s="31">
        <v>3</v>
      </c>
      <c r="O12" s="48" t="s">
        <v>57</v>
      </c>
      <c r="P12" s="33" t="s">
        <v>58</v>
      </c>
      <c r="Q12" s="33" t="s">
        <v>53</v>
      </c>
      <c r="R12" s="48">
        <v>2</v>
      </c>
      <c r="S12" s="48">
        <v>2</v>
      </c>
      <c r="T12" s="51">
        <v>1</v>
      </c>
      <c r="U12" s="48">
        <v>7</v>
      </c>
      <c r="V12" s="48">
        <v>6</v>
      </c>
      <c r="W12" s="51">
        <v>0.85709999999999997</v>
      </c>
      <c r="X12" s="48">
        <v>18729.59</v>
      </c>
      <c r="Y12" s="52">
        <v>0.25890000000000002</v>
      </c>
      <c r="Z12" s="48">
        <v>29</v>
      </c>
      <c r="AA12" s="48">
        <v>15</v>
      </c>
      <c r="AB12" s="48">
        <v>7</v>
      </c>
      <c r="AC12" s="48">
        <v>5</v>
      </c>
      <c r="AD12" s="48">
        <v>5</v>
      </c>
      <c r="AE12" s="48">
        <v>13</v>
      </c>
      <c r="AF12" s="48">
        <v>17.79</v>
      </c>
      <c r="AG12" s="48">
        <v>27.56</v>
      </c>
      <c r="AH12" s="48">
        <v>24.18</v>
      </c>
      <c r="AI12" s="48">
        <v>82.53</v>
      </c>
      <c r="AJ12" s="31" t="s">
        <v>59</v>
      </c>
      <c r="AK12" s="31" t="s">
        <v>45</v>
      </c>
      <c r="AL12" s="31"/>
    </row>
    <row r="13" spans="1:38" ht="42.75" customHeight="1" x14ac:dyDescent="0.25">
      <c r="A13" s="30">
        <v>6</v>
      </c>
      <c r="B13" s="30" t="s">
        <v>61</v>
      </c>
      <c r="C13" s="34" t="s">
        <v>49</v>
      </c>
      <c r="D13" s="35" t="s">
        <v>65</v>
      </c>
      <c r="E13" s="30" t="s">
        <v>51</v>
      </c>
      <c r="F13" s="33">
        <v>13260</v>
      </c>
      <c r="G13" s="36">
        <v>30103.65</v>
      </c>
      <c r="H13" s="37">
        <v>11369</v>
      </c>
      <c r="I13" s="37">
        <v>13509.25</v>
      </c>
      <c r="J13" s="37">
        <v>5225.3999999999996</v>
      </c>
      <c r="K13" s="38">
        <v>0</v>
      </c>
      <c r="L13" s="38">
        <v>0</v>
      </c>
      <c r="M13" s="48" t="s">
        <v>52</v>
      </c>
      <c r="N13" s="31">
        <v>3</v>
      </c>
      <c r="O13" s="48" t="s">
        <v>57</v>
      </c>
      <c r="P13" s="33" t="s">
        <v>58</v>
      </c>
      <c r="Q13" s="33" t="s">
        <v>53</v>
      </c>
      <c r="R13" s="48">
        <v>1</v>
      </c>
      <c r="S13" s="48">
        <v>1</v>
      </c>
      <c r="T13" s="51">
        <v>1</v>
      </c>
      <c r="U13" s="48">
        <v>3</v>
      </c>
      <c r="V13" s="48">
        <v>3</v>
      </c>
      <c r="W13" s="52">
        <v>1</v>
      </c>
      <c r="X13" s="48">
        <v>9030.81</v>
      </c>
      <c r="Y13" s="52">
        <v>0.33</v>
      </c>
      <c r="Z13" s="48">
        <v>26</v>
      </c>
      <c r="AA13" s="48">
        <v>7</v>
      </c>
      <c r="AB13" s="48">
        <v>2</v>
      </c>
      <c r="AC13" s="48">
        <v>4</v>
      </c>
      <c r="AD13" s="48">
        <v>4</v>
      </c>
      <c r="AE13" s="48">
        <v>12.26</v>
      </c>
      <c r="AF13" s="48">
        <v>15.14</v>
      </c>
      <c r="AG13" s="48">
        <v>26.79</v>
      </c>
      <c r="AH13" s="48">
        <v>27.41</v>
      </c>
      <c r="AI13" s="48">
        <v>81.599999999999994</v>
      </c>
      <c r="AJ13" s="31" t="s">
        <v>59</v>
      </c>
      <c r="AK13" s="31" t="s">
        <v>45</v>
      </c>
      <c r="AL13" s="31"/>
    </row>
    <row r="14" spans="1:38" ht="42.75" customHeight="1" x14ac:dyDescent="0.25">
      <c r="A14" s="30">
        <v>7</v>
      </c>
      <c r="B14" s="30" t="s">
        <v>66</v>
      </c>
      <c r="C14" s="34" t="s">
        <v>49</v>
      </c>
      <c r="D14" s="35" t="s">
        <v>67</v>
      </c>
      <c r="E14" s="30" t="s">
        <v>51</v>
      </c>
      <c r="F14" s="33">
        <v>38553</v>
      </c>
      <c r="G14" s="36">
        <v>39553</v>
      </c>
      <c r="H14" s="38">
        <v>0</v>
      </c>
      <c r="I14" s="37">
        <v>39553</v>
      </c>
      <c r="J14" s="38">
        <v>0</v>
      </c>
      <c r="K14" s="38">
        <v>0</v>
      </c>
      <c r="L14" s="38">
        <v>0</v>
      </c>
      <c r="M14" s="48" t="s">
        <v>52</v>
      </c>
      <c r="N14" s="31">
        <v>3</v>
      </c>
      <c r="O14" s="48" t="s">
        <v>57</v>
      </c>
      <c r="P14" s="33" t="s">
        <v>58</v>
      </c>
      <c r="Q14" s="33" t="s">
        <v>53</v>
      </c>
      <c r="R14" s="48">
        <v>7</v>
      </c>
      <c r="S14" s="48">
        <v>4</v>
      </c>
      <c r="T14" s="52">
        <v>0.57140000000000002</v>
      </c>
      <c r="U14" s="48">
        <v>17</v>
      </c>
      <c r="V14" s="48">
        <v>9</v>
      </c>
      <c r="W14" s="52">
        <v>0.52939999999999998</v>
      </c>
      <c r="X14" s="48">
        <v>14919.48</v>
      </c>
      <c r="Y14" s="52">
        <v>0.37719999999999998</v>
      </c>
      <c r="Z14" s="48">
        <v>24</v>
      </c>
      <c r="AA14" s="48">
        <v>18</v>
      </c>
      <c r="AB14" s="48">
        <v>1</v>
      </c>
      <c r="AC14" s="48">
        <v>4</v>
      </c>
      <c r="AD14" s="48">
        <v>4</v>
      </c>
      <c r="AE14" s="48">
        <v>8.92</v>
      </c>
      <c r="AF14" s="48">
        <v>13.49</v>
      </c>
      <c r="AG14" s="48">
        <v>33.299999999999997</v>
      </c>
      <c r="AH14" s="48">
        <v>25.25</v>
      </c>
      <c r="AI14" s="48">
        <v>80.959999999999994</v>
      </c>
      <c r="AJ14" s="31" t="s">
        <v>59</v>
      </c>
      <c r="AK14" s="31" t="s">
        <v>45</v>
      </c>
      <c r="AL14" s="31"/>
    </row>
    <row r="15" spans="1:38" ht="42.75" customHeight="1" x14ac:dyDescent="0.25">
      <c r="A15" s="30">
        <v>8</v>
      </c>
      <c r="B15" s="30" t="s">
        <v>66</v>
      </c>
      <c r="C15" s="34" t="s">
        <v>49</v>
      </c>
      <c r="D15" s="35" t="s">
        <v>68</v>
      </c>
      <c r="E15" s="30" t="s">
        <v>51</v>
      </c>
      <c r="F15" s="33">
        <v>27945</v>
      </c>
      <c r="G15" s="36">
        <f>SUM(H15:L15)</f>
        <v>60451.020000000004</v>
      </c>
      <c r="H15" s="37">
        <v>19338</v>
      </c>
      <c r="I15" s="37">
        <v>27944.55</v>
      </c>
      <c r="J15" s="37">
        <v>13168.47</v>
      </c>
      <c r="K15" s="38">
        <v>0</v>
      </c>
      <c r="L15" s="38">
        <v>0</v>
      </c>
      <c r="M15" s="48" t="s">
        <v>52</v>
      </c>
      <c r="N15" s="31">
        <v>2</v>
      </c>
      <c r="O15" s="48" t="s">
        <v>57</v>
      </c>
      <c r="P15" s="33">
        <v>100</v>
      </c>
      <c r="Q15" s="33" t="s">
        <v>53</v>
      </c>
      <c r="R15" s="48">
        <v>1</v>
      </c>
      <c r="S15" s="48">
        <v>1</v>
      </c>
      <c r="T15" s="51">
        <v>1</v>
      </c>
      <c r="U15" s="48">
        <v>8</v>
      </c>
      <c r="V15" s="48">
        <v>8</v>
      </c>
      <c r="W15" s="51">
        <v>1</v>
      </c>
      <c r="X15" s="48">
        <v>24105.16</v>
      </c>
      <c r="Y15" s="52">
        <v>0.39879999999999999</v>
      </c>
      <c r="Z15" s="48">
        <v>19</v>
      </c>
      <c r="AA15" s="48">
        <v>12</v>
      </c>
      <c r="AB15" s="48">
        <v>2</v>
      </c>
      <c r="AC15" s="48">
        <v>3</v>
      </c>
      <c r="AD15" s="48">
        <v>3</v>
      </c>
      <c r="AE15" s="48">
        <v>10.74</v>
      </c>
      <c r="AF15" s="48">
        <v>16.260000000000002</v>
      </c>
      <c r="AG15" s="48">
        <v>33.299999999999997</v>
      </c>
      <c r="AH15" s="48">
        <v>24.74</v>
      </c>
      <c r="AI15" s="48">
        <f>SUM(AE15:AH15)</f>
        <v>85.039999999999992</v>
      </c>
      <c r="AJ15" s="31" t="s">
        <v>59</v>
      </c>
      <c r="AK15" s="31" t="s">
        <v>45</v>
      </c>
      <c r="AL15" s="31"/>
    </row>
    <row r="16" spans="1:38" ht="42.75" customHeight="1" x14ac:dyDescent="0.25">
      <c r="A16" s="30">
        <v>9</v>
      </c>
      <c r="B16" s="30" t="s">
        <v>69</v>
      </c>
      <c r="C16" s="34" t="s">
        <v>70</v>
      </c>
      <c r="D16" s="35" t="s">
        <v>71</v>
      </c>
      <c r="E16" s="30" t="s">
        <v>51</v>
      </c>
      <c r="F16" s="33">
        <v>103713</v>
      </c>
      <c r="G16" s="36">
        <v>299336.87</v>
      </c>
      <c r="H16" s="37">
        <v>149668.92000000001</v>
      </c>
      <c r="I16" s="37">
        <v>102554.88</v>
      </c>
      <c r="J16" s="37">
        <v>47113.07</v>
      </c>
      <c r="K16" s="38">
        <v>0</v>
      </c>
      <c r="L16" s="38">
        <v>0</v>
      </c>
      <c r="M16" s="48" t="s">
        <v>52</v>
      </c>
      <c r="N16" s="31">
        <v>3</v>
      </c>
      <c r="O16" s="48" t="s">
        <v>57</v>
      </c>
      <c r="P16" s="33" t="s">
        <v>58</v>
      </c>
      <c r="Q16" s="33" t="s">
        <v>58</v>
      </c>
      <c r="R16" s="48">
        <v>126</v>
      </c>
      <c r="S16" s="48">
        <v>42</v>
      </c>
      <c r="T16" s="52">
        <v>0.33333333333333298</v>
      </c>
      <c r="U16" s="48">
        <v>1</v>
      </c>
      <c r="V16" s="48">
        <v>1</v>
      </c>
      <c r="W16" s="51">
        <v>1</v>
      </c>
      <c r="X16" s="48">
        <v>157096.14000000001</v>
      </c>
      <c r="Y16" s="52">
        <v>0.52481386606334202</v>
      </c>
      <c r="Z16" s="48">
        <v>12</v>
      </c>
      <c r="AA16" s="48">
        <v>6</v>
      </c>
      <c r="AB16" s="48">
        <v>1</v>
      </c>
      <c r="AC16" s="48">
        <v>6</v>
      </c>
      <c r="AD16" s="48">
        <v>6</v>
      </c>
      <c r="AE16" s="48">
        <v>13.69</v>
      </c>
      <c r="AF16" s="48">
        <v>13.67</v>
      </c>
      <c r="AG16" s="48">
        <v>30.97</v>
      </c>
      <c r="AH16" s="48">
        <v>29.33</v>
      </c>
      <c r="AI16" s="48">
        <v>87.66</v>
      </c>
      <c r="AJ16" s="31" t="s">
        <v>59</v>
      </c>
      <c r="AK16" s="31" t="s">
        <v>45</v>
      </c>
      <c r="AL16" s="31"/>
    </row>
    <row r="17" spans="1:38" ht="42.75" customHeight="1" x14ac:dyDescent="0.25">
      <c r="A17" s="30">
        <v>10</v>
      </c>
      <c r="B17" s="30" t="s">
        <v>69</v>
      </c>
      <c r="C17" s="34" t="s">
        <v>70</v>
      </c>
      <c r="D17" s="35" t="s">
        <v>72</v>
      </c>
      <c r="E17" s="30" t="s">
        <v>51</v>
      </c>
      <c r="F17" s="33">
        <v>45615</v>
      </c>
      <c r="G17" s="36">
        <v>103068.8</v>
      </c>
      <c r="H17" s="38">
        <v>0</v>
      </c>
      <c r="I17" s="37">
        <v>42773.599999999999</v>
      </c>
      <c r="J17" s="37">
        <v>60295.199999999997</v>
      </c>
      <c r="K17" s="38">
        <v>0</v>
      </c>
      <c r="L17" s="38">
        <v>0</v>
      </c>
      <c r="M17" s="48" t="s">
        <v>52</v>
      </c>
      <c r="N17" s="31">
        <v>3</v>
      </c>
      <c r="O17" s="48" t="s">
        <v>57</v>
      </c>
      <c r="P17" s="33" t="s">
        <v>58</v>
      </c>
      <c r="Q17" s="33" t="s">
        <v>58</v>
      </c>
      <c r="R17" s="48">
        <v>44</v>
      </c>
      <c r="S17" s="48">
        <v>15</v>
      </c>
      <c r="T17" s="52">
        <v>0.34089999999999998</v>
      </c>
      <c r="U17" s="48">
        <v>1</v>
      </c>
      <c r="V17" s="48">
        <v>1</v>
      </c>
      <c r="W17" s="51">
        <v>1</v>
      </c>
      <c r="X17" s="48">
        <v>56903.44</v>
      </c>
      <c r="Y17" s="52">
        <v>0.55210000000000004</v>
      </c>
      <c r="Z17" s="48">
        <v>11</v>
      </c>
      <c r="AA17" s="48">
        <v>8</v>
      </c>
      <c r="AB17" s="48">
        <v>2</v>
      </c>
      <c r="AC17" s="48">
        <v>3</v>
      </c>
      <c r="AD17" s="48">
        <v>3</v>
      </c>
      <c r="AE17" s="48">
        <v>13.28</v>
      </c>
      <c r="AF17" s="48">
        <v>15.56</v>
      </c>
      <c r="AG17" s="48">
        <v>32.950000000000003</v>
      </c>
      <c r="AH17" s="48">
        <v>24.67</v>
      </c>
      <c r="AI17" s="48">
        <v>86.46</v>
      </c>
      <c r="AJ17" s="31" t="s">
        <v>59</v>
      </c>
      <c r="AK17" s="31" t="s">
        <v>45</v>
      </c>
      <c r="AL17" s="31"/>
    </row>
    <row r="18" spans="1:38" ht="42.75" customHeight="1" x14ac:dyDescent="0.25">
      <c r="A18" s="30">
        <v>11</v>
      </c>
      <c r="B18" s="30" t="s">
        <v>69</v>
      </c>
      <c r="C18" s="34" t="s">
        <v>70</v>
      </c>
      <c r="D18" s="35" t="s">
        <v>73</v>
      </c>
      <c r="E18" s="30" t="s">
        <v>74</v>
      </c>
      <c r="F18" s="33">
        <v>14763</v>
      </c>
      <c r="G18" s="36">
        <v>82774.91</v>
      </c>
      <c r="H18" s="37">
        <v>66957.31</v>
      </c>
      <c r="I18" s="37">
        <v>14631.85</v>
      </c>
      <c r="J18" s="37">
        <v>1185.75</v>
      </c>
      <c r="K18" s="38">
        <v>0</v>
      </c>
      <c r="L18" s="38">
        <v>0</v>
      </c>
      <c r="M18" s="48" t="s">
        <v>52</v>
      </c>
      <c r="N18" s="31">
        <v>3</v>
      </c>
      <c r="O18" s="48" t="s">
        <v>57</v>
      </c>
      <c r="P18" s="33" t="s">
        <v>58</v>
      </c>
      <c r="Q18" s="33" t="s">
        <v>53</v>
      </c>
      <c r="R18" s="48">
        <v>105</v>
      </c>
      <c r="S18" s="48">
        <v>32</v>
      </c>
      <c r="T18" s="52">
        <v>0.30476190476190501</v>
      </c>
      <c r="U18" s="48">
        <v>2</v>
      </c>
      <c r="V18" s="48">
        <v>2</v>
      </c>
      <c r="W18" s="51">
        <v>1</v>
      </c>
      <c r="X18" s="48">
        <v>30977.64</v>
      </c>
      <c r="Y18" s="52">
        <v>0.37419999999999998</v>
      </c>
      <c r="Z18" s="48">
        <v>12</v>
      </c>
      <c r="AA18" s="48">
        <v>8</v>
      </c>
      <c r="AB18" s="48">
        <v>2</v>
      </c>
      <c r="AC18" s="48">
        <v>5</v>
      </c>
      <c r="AD18" s="48">
        <v>5</v>
      </c>
      <c r="AE18" s="48">
        <v>13.7</v>
      </c>
      <c r="AF18" s="48">
        <v>14.6</v>
      </c>
      <c r="AG18" s="48">
        <v>29.64</v>
      </c>
      <c r="AH18" s="48">
        <v>27.83</v>
      </c>
      <c r="AI18" s="48">
        <v>85.77</v>
      </c>
      <c r="AJ18" s="31" t="s">
        <v>59</v>
      </c>
      <c r="AK18" s="31" t="s">
        <v>45</v>
      </c>
      <c r="AL18" s="30" t="s">
        <v>75</v>
      </c>
    </row>
    <row r="19" spans="1:38" ht="42.75" customHeight="1" x14ac:dyDescent="0.25">
      <c r="A19" s="30">
        <v>12</v>
      </c>
      <c r="B19" s="30" t="s">
        <v>69</v>
      </c>
      <c r="C19" s="34" t="s">
        <v>70</v>
      </c>
      <c r="D19" s="35" t="s">
        <v>76</v>
      </c>
      <c r="E19" s="30" t="s">
        <v>51</v>
      </c>
      <c r="F19" s="33">
        <v>7216</v>
      </c>
      <c r="G19" s="36">
        <v>46968.75</v>
      </c>
      <c r="H19" s="37">
        <v>37575</v>
      </c>
      <c r="I19" s="37">
        <v>7355.05</v>
      </c>
      <c r="J19" s="37">
        <v>2038.7</v>
      </c>
      <c r="K19" s="38">
        <v>0</v>
      </c>
      <c r="L19" s="38">
        <v>0</v>
      </c>
      <c r="M19" s="48" t="s">
        <v>52</v>
      </c>
      <c r="N19" s="31">
        <v>3</v>
      </c>
      <c r="O19" s="48" t="s">
        <v>57</v>
      </c>
      <c r="P19" s="33" t="s">
        <v>58</v>
      </c>
      <c r="Q19" s="33" t="s">
        <v>53</v>
      </c>
      <c r="R19" s="48">
        <v>101</v>
      </c>
      <c r="S19" s="48">
        <v>31</v>
      </c>
      <c r="T19" s="52">
        <v>0.30693069306930698</v>
      </c>
      <c r="U19" s="48">
        <v>1</v>
      </c>
      <c r="V19" s="48">
        <v>1</v>
      </c>
      <c r="W19" s="51">
        <v>1</v>
      </c>
      <c r="X19" s="48">
        <v>15149.26</v>
      </c>
      <c r="Y19" s="52">
        <v>0.32250000000000001</v>
      </c>
      <c r="Z19" s="48">
        <v>10</v>
      </c>
      <c r="AA19" s="48">
        <v>4</v>
      </c>
      <c r="AB19" s="48">
        <v>1</v>
      </c>
      <c r="AC19" s="48">
        <v>4</v>
      </c>
      <c r="AD19" s="48">
        <v>4</v>
      </c>
      <c r="AE19" s="48">
        <v>13.4</v>
      </c>
      <c r="AF19" s="48">
        <v>15.27</v>
      </c>
      <c r="AG19" s="48">
        <v>27.58</v>
      </c>
      <c r="AH19" s="48">
        <v>28</v>
      </c>
      <c r="AI19" s="48">
        <v>84.25</v>
      </c>
      <c r="AJ19" s="31" t="s">
        <v>59</v>
      </c>
      <c r="AK19" s="31" t="s">
        <v>45</v>
      </c>
      <c r="AL19" s="31"/>
    </row>
    <row r="20" spans="1:38" ht="42.75" customHeight="1" x14ac:dyDescent="0.25">
      <c r="A20" s="30">
        <v>13</v>
      </c>
      <c r="B20" s="30" t="s">
        <v>77</v>
      </c>
      <c r="C20" s="34" t="s">
        <v>78</v>
      </c>
      <c r="D20" s="35" t="s">
        <v>79</v>
      </c>
      <c r="E20" s="30" t="s">
        <v>51</v>
      </c>
      <c r="F20" s="33">
        <v>45000</v>
      </c>
      <c r="G20" s="36">
        <v>71423.429999999993</v>
      </c>
      <c r="H20" s="38">
        <v>0</v>
      </c>
      <c r="I20" s="37">
        <v>45000</v>
      </c>
      <c r="J20" s="37">
        <v>10150.709999999999</v>
      </c>
      <c r="K20" s="38">
        <v>16272.72</v>
      </c>
      <c r="L20" s="38">
        <v>0</v>
      </c>
      <c r="M20" s="48" t="s">
        <v>52</v>
      </c>
      <c r="N20" s="31">
        <v>3</v>
      </c>
      <c r="O20" s="48" t="s">
        <v>52</v>
      </c>
      <c r="P20" s="33">
        <v>98</v>
      </c>
      <c r="Q20" s="33" t="s">
        <v>53</v>
      </c>
      <c r="R20" s="48">
        <v>1000</v>
      </c>
      <c r="S20" s="48">
        <v>267</v>
      </c>
      <c r="T20" s="52">
        <v>0.26700000000000002</v>
      </c>
      <c r="U20" s="48">
        <v>1</v>
      </c>
      <c r="V20" s="48">
        <v>1</v>
      </c>
      <c r="W20" s="51">
        <v>1</v>
      </c>
      <c r="X20" s="48">
        <v>12015</v>
      </c>
      <c r="Y20" s="52">
        <v>0.26700000000000002</v>
      </c>
      <c r="Z20" s="48">
        <v>12</v>
      </c>
      <c r="AA20" s="48">
        <v>8</v>
      </c>
      <c r="AB20" s="48">
        <v>2</v>
      </c>
      <c r="AC20" s="48">
        <v>3</v>
      </c>
      <c r="AD20" s="48">
        <v>3</v>
      </c>
      <c r="AE20" s="48">
        <v>9.59</v>
      </c>
      <c r="AF20" s="48">
        <v>17.940000000000001</v>
      </c>
      <c r="AG20" s="48">
        <v>24.01</v>
      </c>
      <c r="AH20" s="48">
        <v>26.09</v>
      </c>
      <c r="AI20" s="48">
        <v>77.63</v>
      </c>
      <c r="AJ20" s="31" t="s">
        <v>54</v>
      </c>
      <c r="AK20" s="31">
        <v>20.37</v>
      </c>
      <c r="AL20" s="31"/>
    </row>
    <row r="21" spans="1:38" ht="42.75" customHeight="1" x14ac:dyDescent="0.25">
      <c r="A21" s="30">
        <v>14</v>
      </c>
      <c r="B21" s="30" t="s">
        <v>80</v>
      </c>
      <c r="C21" s="34" t="s">
        <v>81</v>
      </c>
      <c r="D21" s="35" t="s">
        <v>82</v>
      </c>
      <c r="E21" s="30" t="s">
        <v>51</v>
      </c>
      <c r="F21" s="33">
        <v>45000</v>
      </c>
      <c r="G21" s="36">
        <v>90000</v>
      </c>
      <c r="H21" s="38">
        <v>0</v>
      </c>
      <c r="I21" s="37">
        <v>45450</v>
      </c>
      <c r="J21" s="37">
        <v>26730</v>
      </c>
      <c r="K21" s="38">
        <v>17820</v>
      </c>
      <c r="L21" s="38">
        <v>0</v>
      </c>
      <c r="M21" s="48" t="s">
        <v>52</v>
      </c>
      <c r="N21" s="31">
        <v>1</v>
      </c>
      <c r="O21" s="48" t="s">
        <v>52</v>
      </c>
      <c r="P21" s="33">
        <v>93.34</v>
      </c>
      <c r="Q21" s="33" t="s">
        <v>53</v>
      </c>
      <c r="R21" s="48">
        <v>30000</v>
      </c>
      <c r="S21" s="48">
        <v>10740</v>
      </c>
      <c r="T21" s="52">
        <v>0.35799999999999998</v>
      </c>
      <c r="U21" s="48">
        <v>1</v>
      </c>
      <c r="V21" s="48">
        <v>1</v>
      </c>
      <c r="W21" s="51">
        <v>1</v>
      </c>
      <c r="X21" s="48">
        <v>32220</v>
      </c>
      <c r="Y21" s="52">
        <v>0.35799999999999998</v>
      </c>
      <c r="Z21" s="48">
        <v>12</v>
      </c>
      <c r="AA21" s="48">
        <v>2</v>
      </c>
      <c r="AB21" s="48">
        <v>2</v>
      </c>
      <c r="AC21" s="48">
        <v>2</v>
      </c>
      <c r="AD21" s="48">
        <v>2</v>
      </c>
      <c r="AE21" s="48">
        <v>12.74</v>
      </c>
      <c r="AF21" s="48">
        <v>16.795000000000002</v>
      </c>
      <c r="AG21" s="48">
        <v>24.045999999999999</v>
      </c>
      <c r="AH21" s="48">
        <v>14</v>
      </c>
      <c r="AI21" s="48">
        <v>67.58</v>
      </c>
      <c r="AJ21" s="31" t="s">
        <v>54</v>
      </c>
      <c r="AK21" s="31">
        <v>25.76</v>
      </c>
      <c r="AL21" s="31"/>
    </row>
    <row r="22" spans="1:38" ht="42.75" customHeight="1" x14ac:dyDescent="0.25">
      <c r="A22" s="30">
        <v>15</v>
      </c>
      <c r="B22" s="30" t="s">
        <v>83</v>
      </c>
      <c r="C22" s="34" t="s">
        <v>70</v>
      </c>
      <c r="D22" s="35" t="s">
        <v>84</v>
      </c>
      <c r="E22" s="30" t="s">
        <v>51</v>
      </c>
      <c r="F22" s="33">
        <v>8530</v>
      </c>
      <c r="G22" s="36">
        <v>20593.7</v>
      </c>
      <c r="H22" s="37">
        <v>11408.7</v>
      </c>
      <c r="I22" s="37">
        <v>8961.2000000000007</v>
      </c>
      <c r="J22" s="37">
        <v>223.8</v>
      </c>
      <c r="K22" s="38">
        <v>0</v>
      </c>
      <c r="L22" s="38">
        <v>0</v>
      </c>
      <c r="M22" s="48" t="s">
        <v>52</v>
      </c>
      <c r="N22" s="31">
        <v>2</v>
      </c>
      <c r="O22" s="48" t="s">
        <v>52</v>
      </c>
      <c r="P22" s="33" t="s">
        <v>58</v>
      </c>
      <c r="Q22" s="33" t="s">
        <v>53</v>
      </c>
      <c r="R22" s="48">
        <v>2633</v>
      </c>
      <c r="S22" s="48">
        <v>725</v>
      </c>
      <c r="T22" s="52">
        <v>0.27535131029244198</v>
      </c>
      <c r="U22" s="48">
        <v>4</v>
      </c>
      <c r="V22" s="48">
        <v>4</v>
      </c>
      <c r="W22" s="51">
        <v>1</v>
      </c>
      <c r="X22" s="48">
        <v>6271.6</v>
      </c>
      <c r="Y22" s="52">
        <v>0.30453973788100203</v>
      </c>
      <c r="Z22" s="48">
        <v>22</v>
      </c>
      <c r="AA22" s="48">
        <v>15</v>
      </c>
      <c r="AB22" s="48">
        <v>5</v>
      </c>
      <c r="AC22" s="48">
        <v>3</v>
      </c>
      <c r="AD22" s="48">
        <v>3</v>
      </c>
      <c r="AE22" s="48">
        <v>10.6</v>
      </c>
      <c r="AF22" s="48">
        <v>16.850000000000001</v>
      </c>
      <c r="AG22" s="48">
        <v>26.53</v>
      </c>
      <c r="AH22" s="48">
        <v>26.14</v>
      </c>
      <c r="AI22" s="48">
        <v>80.12</v>
      </c>
      <c r="AJ22" s="31" t="s">
        <v>59</v>
      </c>
      <c r="AK22" s="31" t="s">
        <v>45</v>
      </c>
      <c r="AL22" s="31"/>
    </row>
    <row r="23" spans="1:38" ht="42.75" customHeight="1" x14ac:dyDescent="0.25">
      <c r="A23" s="30">
        <v>16</v>
      </c>
      <c r="B23" s="30" t="s">
        <v>85</v>
      </c>
      <c r="C23" s="34" t="s">
        <v>86</v>
      </c>
      <c r="D23" s="35" t="s">
        <v>87</v>
      </c>
      <c r="E23" s="30" t="s">
        <v>51</v>
      </c>
      <c r="F23" s="33">
        <v>53698</v>
      </c>
      <c r="G23" s="36">
        <v>53347.040000000001</v>
      </c>
      <c r="H23" s="38">
        <v>0</v>
      </c>
      <c r="I23" s="37">
        <v>53347.040000000001</v>
      </c>
      <c r="J23" s="38">
        <v>0</v>
      </c>
      <c r="K23" s="38">
        <v>0</v>
      </c>
      <c r="L23" s="38">
        <v>0</v>
      </c>
      <c r="M23" s="48" t="s">
        <v>52</v>
      </c>
      <c r="N23" s="31">
        <v>3</v>
      </c>
      <c r="O23" s="48" t="s">
        <v>57</v>
      </c>
      <c r="P23" s="33" t="s">
        <v>58</v>
      </c>
      <c r="Q23" s="33" t="s">
        <v>59</v>
      </c>
      <c r="R23" s="48">
        <v>520</v>
      </c>
      <c r="S23" s="48">
        <v>164</v>
      </c>
      <c r="T23" s="52">
        <v>0.31538461538461499</v>
      </c>
      <c r="U23" s="48">
        <v>4</v>
      </c>
      <c r="V23" s="48">
        <v>4</v>
      </c>
      <c r="W23" s="51">
        <v>1</v>
      </c>
      <c r="X23" s="48">
        <v>18407.5</v>
      </c>
      <c r="Y23" s="52">
        <v>0.34510000000000002</v>
      </c>
      <c r="Z23" s="48">
        <v>19</v>
      </c>
      <c r="AA23" s="48">
        <v>2</v>
      </c>
      <c r="AB23" s="48"/>
      <c r="AC23" s="48">
        <v>5</v>
      </c>
      <c r="AD23" s="48">
        <v>5</v>
      </c>
      <c r="AE23" s="48">
        <v>10.87</v>
      </c>
      <c r="AF23" s="48">
        <v>16.16</v>
      </c>
      <c r="AG23" s="48">
        <v>20.9</v>
      </c>
      <c r="AH23" s="48">
        <v>22.27</v>
      </c>
      <c r="AI23" s="48">
        <v>70.2</v>
      </c>
      <c r="AJ23" s="31" t="s">
        <v>54</v>
      </c>
      <c r="AK23" s="31" t="s">
        <v>45</v>
      </c>
      <c r="AL23" s="31"/>
    </row>
    <row r="24" spans="1:38" ht="42.75" customHeight="1" x14ac:dyDescent="0.25">
      <c r="A24" s="30">
        <v>17</v>
      </c>
      <c r="B24" s="30" t="s">
        <v>88</v>
      </c>
      <c r="C24" s="34" t="s">
        <v>81</v>
      </c>
      <c r="D24" s="35" t="s">
        <v>89</v>
      </c>
      <c r="E24" s="30" t="s">
        <v>51</v>
      </c>
      <c r="F24" s="33">
        <v>3300</v>
      </c>
      <c r="G24" s="36">
        <v>3300</v>
      </c>
      <c r="H24" s="38">
        <v>0</v>
      </c>
      <c r="I24" s="37">
        <v>3300</v>
      </c>
      <c r="J24" s="38">
        <v>0</v>
      </c>
      <c r="K24" s="38">
        <v>0</v>
      </c>
      <c r="L24" s="38">
        <v>0</v>
      </c>
      <c r="M24" s="48" t="s">
        <v>52</v>
      </c>
      <c r="N24" s="31">
        <v>1</v>
      </c>
      <c r="O24" s="48" t="s">
        <v>52</v>
      </c>
      <c r="P24" s="33">
        <v>95</v>
      </c>
      <c r="Q24" s="33" t="s">
        <v>53</v>
      </c>
      <c r="R24" s="48">
        <v>1</v>
      </c>
      <c r="S24" s="48">
        <v>1</v>
      </c>
      <c r="T24" s="51">
        <v>1</v>
      </c>
      <c r="U24" s="48">
        <v>2</v>
      </c>
      <c r="V24" s="48">
        <v>2</v>
      </c>
      <c r="W24" s="51">
        <v>1</v>
      </c>
      <c r="X24" s="48">
        <v>1560.94</v>
      </c>
      <c r="Y24" s="52">
        <v>0.47299999999999998</v>
      </c>
      <c r="Z24" s="48">
        <v>14</v>
      </c>
      <c r="AA24" s="48">
        <v>6</v>
      </c>
      <c r="AB24" s="48">
        <v>1</v>
      </c>
      <c r="AC24" s="48">
        <v>2</v>
      </c>
      <c r="AD24" s="48">
        <v>2</v>
      </c>
      <c r="AE24" s="48">
        <v>11.08</v>
      </c>
      <c r="AF24" s="48">
        <v>17.04</v>
      </c>
      <c r="AG24" s="48">
        <v>30.08</v>
      </c>
      <c r="AH24" s="48">
        <v>25</v>
      </c>
      <c r="AI24" s="48">
        <v>83.2</v>
      </c>
      <c r="AJ24" s="31" t="s">
        <v>59</v>
      </c>
      <c r="AK24" s="31">
        <v>11.8</v>
      </c>
      <c r="AL24" s="31"/>
    </row>
    <row r="25" spans="1:38" ht="118.5" customHeight="1" x14ac:dyDescent="0.25">
      <c r="A25" s="30">
        <v>18</v>
      </c>
      <c r="B25" s="30" t="s">
        <v>90</v>
      </c>
      <c r="C25" s="34" t="s">
        <v>91</v>
      </c>
      <c r="D25" s="35" t="s">
        <v>92</v>
      </c>
      <c r="E25" s="30" t="s">
        <v>51</v>
      </c>
      <c r="F25" s="33">
        <v>2623</v>
      </c>
      <c r="G25" s="36">
        <v>2623</v>
      </c>
      <c r="H25" s="38">
        <v>0</v>
      </c>
      <c r="I25" s="37">
        <v>2623</v>
      </c>
      <c r="J25" s="38">
        <v>0</v>
      </c>
      <c r="K25" s="38">
        <v>0</v>
      </c>
      <c r="L25" s="38">
        <v>0</v>
      </c>
      <c r="M25" s="48" t="s">
        <v>52</v>
      </c>
      <c r="N25" s="31">
        <v>2</v>
      </c>
      <c r="O25" s="48" t="s">
        <v>57</v>
      </c>
      <c r="P25" s="33" t="s">
        <v>58</v>
      </c>
      <c r="Q25" s="33" t="s">
        <v>58</v>
      </c>
      <c r="R25" s="48">
        <v>1</v>
      </c>
      <c r="S25" s="48">
        <v>1</v>
      </c>
      <c r="T25" s="51">
        <v>1</v>
      </c>
      <c r="U25" s="48">
        <v>1</v>
      </c>
      <c r="V25" s="48">
        <v>1</v>
      </c>
      <c r="W25" s="51">
        <v>1</v>
      </c>
      <c r="X25" s="48">
        <v>2474</v>
      </c>
      <c r="Y25" s="52">
        <v>0.94319481509721703</v>
      </c>
      <c r="Z25" s="48">
        <v>12</v>
      </c>
      <c r="AA25" s="48">
        <v>12</v>
      </c>
      <c r="AB25" s="48">
        <v>2</v>
      </c>
      <c r="AC25" s="48">
        <v>5</v>
      </c>
      <c r="AD25" s="48">
        <v>4</v>
      </c>
      <c r="AE25" s="48">
        <v>10</v>
      </c>
      <c r="AF25" s="48">
        <v>13.5</v>
      </c>
      <c r="AG25" s="48">
        <v>33.07</v>
      </c>
      <c r="AH25" s="48">
        <v>30</v>
      </c>
      <c r="AI25" s="48">
        <v>86.57</v>
      </c>
      <c r="AJ25" s="31" t="s">
        <v>59</v>
      </c>
      <c r="AK25" s="31" t="s">
        <v>93</v>
      </c>
      <c r="AL25" s="30" t="s">
        <v>94</v>
      </c>
    </row>
    <row r="26" spans="1:38" ht="42.75" customHeight="1" x14ac:dyDescent="0.25">
      <c r="A26" s="30">
        <v>19</v>
      </c>
      <c r="B26" s="30" t="s">
        <v>95</v>
      </c>
      <c r="C26" s="34" t="s">
        <v>91</v>
      </c>
      <c r="D26" s="35" t="s">
        <v>96</v>
      </c>
      <c r="E26" s="30" t="s">
        <v>51</v>
      </c>
      <c r="F26" s="33">
        <v>6388</v>
      </c>
      <c r="G26" s="36">
        <v>6710.93</v>
      </c>
      <c r="H26" s="38">
        <v>0</v>
      </c>
      <c r="I26" s="37">
        <v>6710.93</v>
      </c>
      <c r="J26" s="38">
        <v>0</v>
      </c>
      <c r="K26" s="38">
        <v>0</v>
      </c>
      <c r="L26" s="38">
        <v>0</v>
      </c>
      <c r="M26" s="48" t="s">
        <v>52</v>
      </c>
      <c r="N26" s="31">
        <v>3</v>
      </c>
      <c r="O26" s="48" t="s">
        <v>52</v>
      </c>
      <c r="P26" s="33" t="s">
        <v>58</v>
      </c>
      <c r="Q26" s="33" t="s">
        <v>58</v>
      </c>
      <c r="R26" s="48">
        <v>27</v>
      </c>
      <c r="S26" s="48">
        <v>10</v>
      </c>
      <c r="T26" s="52">
        <v>0.37040000000000001</v>
      </c>
      <c r="U26" s="48">
        <v>1</v>
      </c>
      <c r="V26" s="48">
        <v>1</v>
      </c>
      <c r="W26" s="51">
        <v>1</v>
      </c>
      <c r="X26" s="48">
        <v>4143.9399999999996</v>
      </c>
      <c r="Y26" s="52">
        <v>0.62</v>
      </c>
      <c r="Z26" s="48">
        <v>14</v>
      </c>
      <c r="AA26" s="48">
        <v>9</v>
      </c>
      <c r="AB26" s="48">
        <v>3</v>
      </c>
      <c r="AC26" s="48">
        <v>3</v>
      </c>
      <c r="AD26" s="48">
        <v>3</v>
      </c>
      <c r="AE26" s="48">
        <v>14</v>
      </c>
      <c r="AF26" s="48">
        <v>19.12</v>
      </c>
      <c r="AG26" s="48">
        <v>33.4</v>
      </c>
      <c r="AH26" s="48">
        <v>21.19</v>
      </c>
      <c r="AI26" s="48">
        <v>87.71</v>
      </c>
      <c r="AJ26" s="31" t="s">
        <v>59</v>
      </c>
      <c r="AK26" s="31" t="s">
        <v>93</v>
      </c>
      <c r="AL26" s="31"/>
    </row>
    <row r="27" spans="1:38" ht="42.75" customHeight="1" x14ac:dyDescent="0.25">
      <c r="A27" s="30">
        <v>20</v>
      </c>
      <c r="B27" s="30" t="s">
        <v>97</v>
      </c>
      <c r="C27" s="34" t="s">
        <v>98</v>
      </c>
      <c r="D27" s="35" t="s">
        <v>99</v>
      </c>
      <c r="E27" s="30" t="s">
        <v>51</v>
      </c>
      <c r="F27" s="33">
        <v>2100</v>
      </c>
      <c r="G27" s="36">
        <v>2100</v>
      </c>
      <c r="H27" s="38">
        <v>0</v>
      </c>
      <c r="I27" s="37">
        <v>2100</v>
      </c>
      <c r="J27" s="38">
        <v>0</v>
      </c>
      <c r="K27" s="38">
        <v>0</v>
      </c>
      <c r="L27" s="38">
        <v>0</v>
      </c>
      <c r="M27" s="48" t="s">
        <v>52</v>
      </c>
      <c r="N27" s="31">
        <v>3</v>
      </c>
      <c r="O27" s="48" t="s">
        <v>57</v>
      </c>
      <c r="P27" s="33">
        <v>92</v>
      </c>
      <c r="Q27" s="33" t="s">
        <v>53</v>
      </c>
      <c r="R27" s="48">
        <v>82</v>
      </c>
      <c r="S27" s="48">
        <v>33</v>
      </c>
      <c r="T27" s="52">
        <v>0.40239999999999998</v>
      </c>
      <c r="U27" s="48">
        <v>6</v>
      </c>
      <c r="V27" s="48">
        <v>6</v>
      </c>
      <c r="W27" s="51">
        <v>1</v>
      </c>
      <c r="X27" s="48">
        <v>1472.9</v>
      </c>
      <c r="Y27" s="52">
        <v>0.70140000000000002</v>
      </c>
      <c r="Z27" s="48">
        <v>11</v>
      </c>
      <c r="AA27" s="48">
        <v>3</v>
      </c>
      <c r="AB27" s="48">
        <v>0</v>
      </c>
      <c r="AC27" s="48">
        <v>3</v>
      </c>
      <c r="AD27" s="48">
        <v>3</v>
      </c>
      <c r="AE27" s="48">
        <v>11.51</v>
      </c>
      <c r="AF27" s="48">
        <v>11.49</v>
      </c>
      <c r="AG27" s="48">
        <v>20.66</v>
      </c>
      <c r="AH27" s="48">
        <v>26.86</v>
      </c>
      <c r="AI27" s="48">
        <v>70.52</v>
      </c>
      <c r="AJ27" s="31" t="s">
        <v>54</v>
      </c>
      <c r="AK27" s="31">
        <v>21.48</v>
      </c>
      <c r="AL27" s="31"/>
    </row>
    <row r="28" spans="1:38" ht="42.75" customHeight="1" x14ac:dyDescent="0.25">
      <c r="A28" s="30">
        <v>21</v>
      </c>
      <c r="B28" s="30" t="s">
        <v>100</v>
      </c>
      <c r="C28" s="34" t="s">
        <v>86</v>
      </c>
      <c r="D28" s="34" t="s">
        <v>101</v>
      </c>
      <c r="E28" s="30" t="s">
        <v>51</v>
      </c>
      <c r="F28" s="33">
        <v>73156</v>
      </c>
      <c r="G28" s="36">
        <v>134270.67000000001</v>
      </c>
      <c r="H28" s="37">
        <v>61388</v>
      </c>
      <c r="I28" s="37">
        <v>72882.67</v>
      </c>
      <c r="J28" s="38">
        <v>0</v>
      </c>
      <c r="K28" s="38">
        <v>0</v>
      </c>
      <c r="L28" s="38">
        <v>0</v>
      </c>
      <c r="M28" s="48" t="s">
        <v>52</v>
      </c>
      <c r="N28" s="31">
        <v>3</v>
      </c>
      <c r="O28" s="48" t="s">
        <v>52</v>
      </c>
      <c r="P28" s="33">
        <v>94</v>
      </c>
      <c r="Q28" s="33" t="s">
        <v>58</v>
      </c>
      <c r="R28" s="48">
        <v>2</v>
      </c>
      <c r="S28" s="48">
        <v>2</v>
      </c>
      <c r="T28" s="51">
        <v>1</v>
      </c>
      <c r="U28" s="48">
        <v>4</v>
      </c>
      <c r="V28" s="48">
        <v>4</v>
      </c>
      <c r="W28" s="51">
        <v>1</v>
      </c>
      <c r="X28" s="48">
        <v>53123.29</v>
      </c>
      <c r="Y28" s="52">
        <v>0.39560000000000001</v>
      </c>
      <c r="Z28" s="48">
        <v>17</v>
      </c>
      <c r="AA28" s="48">
        <v>13</v>
      </c>
      <c r="AB28" s="48">
        <v>2</v>
      </c>
      <c r="AC28" s="48">
        <v>4</v>
      </c>
      <c r="AD28" s="48">
        <v>4</v>
      </c>
      <c r="AE28" s="48">
        <v>10.19</v>
      </c>
      <c r="AF28" s="48">
        <v>17.760000000000002</v>
      </c>
      <c r="AG28" s="48">
        <v>32.270000000000003</v>
      </c>
      <c r="AH28" s="48">
        <v>27.29</v>
      </c>
      <c r="AI28" s="48">
        <v>87.51</v>
      </c>
      <c r="AJ28" s="31" t="s">
        <v>59</v>
      </c>
      <c r="AK28" s="31">
        <v>6.49</v>
      </c>
      <c r="AL28" s="31"/>
    </row>
    <row r="29" spans="1:38" ht="42.75" customHeight="1" x14ac:dyDescent="0.25">
      <c r="A29" s="30">
        <v>22</v>
      </c>
      <c r="B29" s="30" t="s">
        <v>102</v>
      </c>
      <c r="C29" s="34" t="s">
        <v>103</v>
      </c>
      <c r="D29" s="34" t="s">
        <v>104</v>
      </c>
      <c r="E29" s="30" t="s">
        <v>51</v>
      </c>
      <c r="F29" s="33">
        <v>3533</v>
      </c>
      <c r="G29" s="36">
        <v>3533.4</v>
      </c>
      <c r="H29" s="38">
        <v>0</v>
      </c>
      <c r="I29" s="37">
        <v>3533.4</v>
      </c>
      <c r="J29" s="38">
        <v>0</v>
      </c>
      <c r="K29" s="38">
        <v>0</v>
      </c>
      <c r="L29" s="38">
        <v>0</v>
      </c>
      <c r="M29" s="48" t="s">
        <v>52</v>
      </c>
      <c r="N29" s="31">
        <v>3</v>
      </c>
      <c r="O29" s="48" t="s">
        <v>52</v>
      </c>
      <c r="P29" s="33">
        <v>89</v>
      </c>
      <c r="Q29" s="33" t="s">
        <v>59</v>
      </c>
      <c r="R29" s="48">
        <v>10</v>
      </c>
      <c r="S29" s="48">
        <v>5</v>
      </c>
      <c r="T29" s="52">
        <v>0.5</v>
      </c>
      <c r="U29" s="48">
        <v>3</v>
      </c>
      <c r="V29" s="48">
        <v>3</v>
      </c>
      <c r="W29" s="51">
        <v>1</v>
      </c>
      <c r="X29" s="48">
        <v>2000</v>
      </c>
      <c r="Y29" s="52">
        <v>0.56599999999999995</v>
      </c>
      <c r="Z29" s="48">
        <v>19</v>
      </c>
      <c r="AA29" s="48">
        <v>11</v>
      </c>
      <c r="AB29" s="48">
        <v>2</v>
      </c>
      <c r="AC29" s="48">
        <v>5</v>
      </c>
      <c r="AD29" s="48">
        <v>5</v>
      </c>
      <c r="AE29" s="48">
        <v>12.5</v>
      </c>
      <c r="AF29" s="48">
        <v>16.829999999999998</v>
      </c>
      <c r="AG29" s="48">
        <v>29.67</v>
      </c>
      <c r="AH29" s="48">
        <v>24.5</v>
      </c>
      <c r="AI29" s="48">
        <v>83.5</v>
      </c>
      <c r="AJ29" s="31" t="s">
        <v>59</v>
      </c>
      <c r="AK29" s="31">
        <v>5.5</v>
      </c>
      <c r="AL29" s="31"/>
    </row>
    <row r="30" spans="1:38" ht="27" customHeight="1" x14ac:dyDescent="0.25">
      <c r="A30" s="71" t="s">
        <v>105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</row>
    <row r="31" spans="1:38" ht="27" customHeight="1" x14ac:dyDescent="0.25">
      <c r="A31" s="70" t="s">
        <v>47</v>
      </c>
      <c r="B31" s="70"/>
      <c r="C31" s="70"/>
      <c r="D31" s="70"/>
      <c r="E31" s="70"/>
      <c r="F31" s="31" t="s">
        <v>45</v>
      </c>
      <c r="G31" s="39">
        <f t="shared" ref="G31:AD31" si="2">SUM(G32:G36)</f>
        <v>693291.40999999992</v>
      </c>
      <c r="H31" s="40">
        <f t="shared" si="2"/>
        <v>462957</v>
      </c>
      <c r="I31" s="40">
        <f t="shared" si="2"/>
        <v>175132.6</v>
      </c>
      <c r="J31" s="40">
        <f t="shared" si="2"/>
        <v>26455.81</v>
      </c>
      <c r="K31" s="40">
        <f t="shared" si="2"/>
        <v>14440</v>
      </c>
      <c r="L31" s="40">
        <f t="shared" si="2"/>
        <v>14306</v>
      </c>
      <c r="M31" s="31" t="s">
        <v>45</v>
      </c>
      <c r="N31" s="31" t="s">
        <v>45</v>
      </c>
      <c r="O31" s="31" t="s">
        <v>45</v>
      </c>
      <c r="P31" s="31" t="s">
        <v>45</v>
      </c>
      <c r="Q31" s="31" t="s">
        <v>45</v>
      </c>
      <c r="R31" s="31">
        <f t="shared" si="2"/>
        <v>2507</v>
      </c>
      <c r="S31" s="31">
        <f t="shared" si="2"/>
        <v>1169</v>
      </c>
      <c r="T31" s="52">
        <f>SUM(T32:T36)/5</f>
        <v>0.76199443037974679</v>
      </c>
      <c r="U31" s="31">
        <f t="shared" si="2"/>
        <v>37</v>
      </c>
      <c r="V31" s="31">
        <f t="shared" si="2"/>
        <v>35</v>
      </c>
      <c r="W31" s="52">
        <f>SUM(W32:W36)/5</f>
        <v>0.98518518518518516</v>
      </c>
      <c r="X31" s="31">
        <f>SUM(X32:X36)</f>
        <v>257411.12</v>
      </c>
      <c r="Y31" s="52">
        <f>SUM(Y32:Y36)/5</f>
        <v>0.37527907085388001</v>
      </c>
      <c r="Z31" s="31">
        <f t="shared" si="2"/>
        <v>81</v>
      </c>
      <c r="AA31" s="31">
        <f t="shared" si="2"/>
        <v>43</v>
      </c>
      <c r="AB31" s="31">
        <f t="shared" si="2"/>
        <v>10</v>
      </c>
      <c r="AC31" s="31">
        <f t="shared" si="2"/>
        <v>19</v>
      </c>
      <c r="AD31" s="31">
        <f t="shared" si="2"/>
        <v>19</v>
      </c>
      <c r="AE31" s="54">
        <f>SUM(AE32:AE36)/5</f>
        <v>12.866</v>
      </c>
      <c r="AF31" s="54">
        <f>SUM(AF32:AF36)/5</f>
        <v>14.6</v>
      </c>
      <c r="AG31" s="54">
        <f>SUM(AG32:AG36)/5</f>
        <v>28.528000000000002</v>
      </c>
      <c r="AH31" s="54">
        <f>SUM(AH32:AH36)/5</f>
        <v>23.126000000000001</v>
      </c>
      <c r="AI31" s="54">
        <f>SUM(AI32:AI36)/5</f>
        <v>79.12</v>
      </c>
      <c r="AJ31" s="31" t="s">
        <v>45</v>
      </c>
      <c r="AK31" s="31" t="s">
        <v>45</v>
      </c>
      <c r="AL31" s="31"/>
    </row>
    <row r="32" spans="1:38" ht="38.25" customHeight="1" x14ac:dyDescent="0.25">
      <c r="A32" s="30">
        <v>1</v>
      </c>
      <c r="B32" s="30" t="s">
        <v>48</v>
      </c>
      <c r="C32" s="30" t="s">
        <v>106</v>
      </c>
      <c r="D32" s="34" t="s">
        <v>107</v>
      </c>
      <c r="E32" s="30" t="s">
        <v>108</v>
      </c>
      <c r="F32" s="31" t="s">
        <v>45</v>
      </c>
      <c r="G32" s="41">
        <v>412744.66</v>
      </c>
      <c r="H32" s="38">
        <v>321447</v>
      </c>
      <c r="I32" s="38">
        <v>69699.850000000006</v>
      </c>
      <c r="J32" s="38">
        <v>21597.81</v>
      </c>
      <c r="K32" s="38">
        <v>0</v>
      </c>
      <c r="L32" s="38">
        <v>0</v>
      </c>
      <c r="M32" s="31" t="s">
        <v>52</v>
      </c>
      <c r="N32" s="31">
        <v>3</v>
      </c>
      <c r="O32" s="31" t="s">
        <v>57</v>
      </c>
      <c r="P32" s="30" t="s">
        <v>58</v>
      </c>
      <c r="Q32" s="30" t="s">
        <v>58</v>
      </c>
      <c r="R32" s="31">
        <v>3</v>
      </c>
      <c r="S32" s="31">
        <v>3</v>
      </c>
      <c r="T32" s="52">
        <v>1</v>
      </c>
      <c r="U32" s="31">
        <v>3</v>
      </c>
      <c r="V32" s="31">
        <v>3</v>
      </c>
      <c r="W32" s="51">
        <v>1</v>
      </c>
      <c r="X32" s="31">
        <v>150238.45000000001</v>
      </c>
      <c r="Y32" s="52">
        <v>0.36399999999999999</v>
      </c>
      <c r="Z32" s="31">
        <v>12</v>
      </c>
      <c r="AA32" s="31">
        <v>5</v>
      </c>
      <c r="AB32" s="31">
        <v>2</v>
      </c>
      <c r="AC32" s="31">
        <v>4</v>
      </c>
      <c r="AD32" s="31">
        <v>4</v>
      </c>
      <c r="AE32" s="31">
        <v>13.29</v>
      </c>
      <c r="AF32" s="31">
        <v>12.7</v>
      </c>
      <c r="AG32" s="31">
        <v>29.09</v>
      </c>
      <c r="AH32" s="31">
        <v>20.95</v>
      </c>
      <c r="AI32" s="31">
        <v>76.03</v>
      </c>
      <c r="AJ32" s="31" t="s">
        <v>54</v>
      </c>
      <c r="AK32" s="31" t="s">
        <v>45</v>
      </c>
      <c r="AL32" s="30" t="s">
        <v>60</v>
      </c>
    </row>
    <row r="33" spans="1:38" ht="38.25" customHeight="1" x14ac:dyDescent="0.25">
      <c r="A33" s="30">
        <v>2</v>
      </c>
      <c r="B33" s="30" t="s">
        <v>66</v>
      </c>
      <c r="C33" s="30" t="s">
        <v>49</v>
      </c>
      <c r="D33" s="34" t="s">
        <v>109</v>
      </c>
      <c r="E33" s="30" t="s">
        <v>108</v>
      </c>
      <c r="F33" s="31" t="s">
        <v>45</v>
      </c>
      <c r="G33" s="41">
        <f>H33+I33</f>
        <v>218619.9</v>
      </c>
      <c r="H33" s="42">
        <v>139410</v>
      </c>
      <c r="I33" s="42">
        <v>79209.899999999994</v>
      </c>
      <c r="J33" s="38">
        <v>0</v>
      </c>
      <c r="K33" s="38">
        <v>0</v>
      </c>
      <c r="L33" s="38">
        <v>0</v>
      </c>
      <c r="M33" s="31" t="s">
        <v>52</v>
      </c>
      <c r="N33" s="30">
        <v>2</v>
      </c>
      <c r="O33" s="31" t="s">
        <v>57</v>
      </c>
      <c r="P33" s="30" t="s">
        <v>58</v>
      </c>
      <c r="Q33" s="30" t="s">
        <v>58</v>
      </c>
      <c r="R33" s="31">
        <v>1</v>
      </c>
      <c r="S33" s="31">
        <v>1</v>
      </c>
      <c r="T33" s="52">
        <v>1</v>
      </c>
      <c r="U33" s="31">
        <v>3</v>
      </c>
      <c r="V33" s="31">
        <v>3</v>
      </c>
      <c r="W33" s="51">
        <v>1</v>
      </c>
      <c r="X33" s="31">
        <v>89148.53</v>
      </c>
      <c r="Y33" s="52">
        <v>0.4078</v>
      </c>
      <c r="Z33" s="31">
        <v>14</v>
      </c>
      <c r="AA33" s="31">
        <v>6</v>
      </c>
      <c r="AB33" s="31">
        <v>1</v>
      </c>
      <c r="AC33" s="31">
        <v>4</v>
      </c>
      <c r="AD33" s="31">
        <v>4</v>
      </c>
      <c r="AE33" s="31">
        <v>9.8699999999999992</v>
      </c>
      <c r="AF33" s="31">
        <v>13.92</v>
      </c>
      <c r="AG33" s="31">
        <v>31.78</v>
      </c>
      <c r="AH33" s="31">
        <v>21.33</v>
      </c>
      <c r="AI33" s="31">
        <v>76.900000000000006</v>
      </c>
      <c r="AJ33" s="58" t="s">
        <v>54</v>
      </c>
      <c r="AK33" s="31" t="s">
        <v>45</v>
      </c>
      <c r="AL33" s="30" t="s">
        <v>60</v>
      </c>
    </row>
    <row r="34" spans="1:38" ht="38.25" customHeight="1" x14ac:dyDescent="0.25">
      <c r="A34" s="30">
        <v>3</v>
      </c>
      <c r="B34" s="30" t="s">
        <v>110</v>
      </c>
      <c r="C34" s="30" t="s">
        <v>111</v>
      </c>
      <c r="D34" s="34" t="s">
        <v>112</v>
      </c>
      <c r="E34" s="30" t="s">
        <v>108</v>
      </c>
      <c r="F34" s="31" t="s">
        <v>45</v>
      </c>
      <c r="G34" s="41">
        <v>4980</v>
      </c>
      <c r="H34" s="38">
        <v>0</v>
      </c>
      <c r="I34" s="38">
        <v>4980</v>
      </c>
      <c r="J34" s="38">
        <v>0</v>
      </c>
      <c r="K34" s="38">
        <v>0</v>
      </c>
      <c r="L34" s="38">
        <v>0</v>
      </c>
      <c r="M34" s="31" t="s">
        <v>52</v>
      </c>
      <c r="N34" s="31">
        <v>3</v>
      </c>
      <c r="O34" s="31" t="s">
        <v>57</v>
      </c>
      <c r="P34" s="30" t="s">
        <v>58</v>
      </c>
      <c r="Q34" s="30" t="s">
        <v>53</v>
      </c>
      <c r="R34" s="31">
        <v>79</v>
      </c>
      <c r="S34" s="31">
        <v>27</v>
      </c>
      <c r="T34" s="52">
        <v>0.341772151898734</v>
      </c>
      <c r="U34" s="31">
        <v>1</v>
      </c>
      <c r="V34" s="31">
        <v>1</v>
      </c>
      <c r="W34" s="51">
        <v>1</v>
      </c>
      <c r="X34" s="31">
        <v>1620</v>
      </c>
      <c r="Y34" s="52">
        <v>0.32529999999999998</v>
      </c>
      <c r="Z34" s="31">
        <v>10</v>
      </c>
      <c r="AA34" s="31">
        <v>2</v>
      </c>
      <c r="AB34" s="31">
        <v>0</v>
      </c>
      <c r="AC34" s="31">
        <v>3</v>
      </c>
      <c r="AD34" s="31">
        <v>3</v>
      </c>
      <c r="AE34" s="31">
        <v>12.67</v>
      </c>
      <c r="AF34" s="31">
        <v>14.03</v>
      </c>
      <c r="AG34" s="31">
        <v>20.45</v>
      </c>
      <c r="AH34" s="31">
        <v>24.11</v>
      </c>
      <c r="AI34" s="31">
        <v>71.260000000000005</v>
      </c>
      <c r="AJ34" s="31" t="s">
        <v>54</v>
      </c>
      <c r="AK34" s="31" t="s">
        <v>45</v>
      </c>
      <c r="AL34" s="31"/>
    </row>
    <row r="35" spans="1:38" ht="38.25" customHeight="1" x14ac:dyDescent="0.25">
      <c r="A35" s="30">
        <v>4</v>
      </c>
      <c r="B35" s="30" t="s">
        <v>113</v>
      </c>
      <c r="C35" s="30" t="s">
        <v>98</v>
      </c>
      <c r="D35" s="34" t="s">
        <v>114</v>
      </c>
      <c r="E35" s="30" t="s">
        <v>108</v>
      </c>
      <c r="F35" s="31" t="s">
        <v>45</v>
      </c>
      <c r="G35" s="41">
        <v>10710.85</v>
      </c>
      <c r="H35" s="38">
        <v>0</v>
      </c>
      <c r="I35" s="38">
        <v>10710.85</v>
      </c>
      <c r="J35" s="38">
        <v>0</v>
      </c>
      <c r="K35" s="38">
        <v>0</v>
      </c>
      <c r="L35" s="38">
        <v>0</v>
      </c>
      <c r="M35" s="31" t="s">
        <v>52</v>
      </c>
      <c r="N35" s="31">
        <v>3</v>
      </c>
      <c r="O35" s="31" t="s">
        <v>52</v>
      </c>
      <c r="P35" s="30">
        <v>97</v>
      </c>
      <c r="Q35" s="30" t="s">
        <v>53</v>
      </c>
      <c r="R35" s="31">
        <v>2418</v>
      </c>
      <c r="S35" s="31">
        <v>1132</v>
      </c>
      <c r="T35" s="52">
        <v>0.46820000000000001</v>
      </c>
      <c r="U35" s="31">
        <v>3</v>
      </c>
      <c r="V35" s="31">
        <v>3</v>
      </c>
      <c r="W35" s="51">
        <v>1</v>
      </c>
      <c r="X35" s="31">
        <v>5918.03</v>
      </c>
      <c r="Y35" s="52">
        <v>0.55249999999999999</v>
      </c>
      <c r="Z35" s="31">
        <v>15</v>
      </c>
      <c r="AA35" s="31">
        <v>11</v>
      </c>
      <c r="AB35" s="31">
        <v>3</v>
      </c>
      <c r="AC35" s="31">
        <v>3</v>
      </c>
      <c r="AD35" s="31">
        <v>3</v>
      </c>
      <c r="AE35" s="31">
        <v>14</v>
      </c>
      <c r="AF35" s="31">
        <v>17.55</v>
      </c>
      <c r="AG35" s="31">
        <v>31.29</v>
      </c>
      <c r="AH35" s="31">
        <v>25.48</v>
      </c>
      <c r="AI35" s="31">
        <v>88.32</v>
      </c>
      <c r="AJ35" s="31" t="s">
        <v>59</v>
      </c>
      <c r="AK35" s="31">
        <v>8.6800000000000104</v>
      </c>
      <c r="AL35" s="31"/>
    </row>
    <row r="36" spans="1:38" ht="38.25" customHeight="1" x14ac:dyDescent="0.25">
      <c r="A36" s="30">
        <v>5</v>
      </c>
      <c r="B36" s="30" t="s">
        <v>115</v>
      </c>
      <c r="C36" s="30" t="s">
        <v>86</v>
      </c>
      <c r="D36" s="34" t="s">
        <v>116</v>
      </c>
      <c r="E36" s="30" t="s">
        <v>117</v>
      </c>
      <c r="F36" s="31" t="s">
        <v>45</v>
      </c>
      <c r="G36" s="41">
        <v>46236</v>
      </c>
      <c r="H36" s="38">
        <v>2100</v>
      </c>
      <c r="I36" s="38">
        <v>10532</v>
      </c>
      <c r="J36" s="38">
        <v>4858</v>
      </c>
      <c r="K36" s="38">
        <v>14440</v>
      </c>
      <c r="L36" s="38">
        <v>14306</v>
      </c>
      <c r="M36" s="31" t="s">
        <v>52</v>
      </c>
      <c r="N36" s="31">
        <v>2</v>
      </c>
      <c r="O36" s="31" t="s">
        <v>57</v>
      </c>
      <c r="P36" s="30" t="s">
        <v>58</v>
      </c>
      <c r="Q36" s="30" t="s">
        <v>53</v>
      </c>
      <c r="R36" s="31">
        <v>6</v>
      </c>
      <c r="S36" s="31">
        <v>6</v>
      </c>
      <c r="T36" s="52">
        <v>1</v>
      </c>
      <c r="U36" s="31">
        <v>27</v>
      </c>
      <c r="V36" s="31">
        <v>25</v>
      </c>
      <c r="W36" s="52">
        <v>0.92592592592592604</v>
      </c>
      <c r="X36" s="31">
        <v>10486.11</v>
      </c>
      <c r="Y36" s="52">
        <v>0.22679535426940001</v>
      </c>
      <c r="Z36" s="31">
        <v>30</v>
      </c>
      <c r="AA36" s="31">
        <v>19</v>
      </c>
      <c r="AB36" s="31">
        <v>4</v>
      </c>
      <c r="AC36" s="31">
        <v>5</v>
      </c>
      <c r="AD36" s="31">
        <v>5</v>
      </c>
      <c r="AE36" s="31">
        <v>14.5</v>
      </c>
      <c r="AF36" s="31">
        <v>14.8</v>
      </c>
      <c r="AG36" s="31">
        <v>30.03</v>
      </c>
      <c r="AH36" s="31">
        <v>23.76</v>
      </c>
      <c r="AI36" s="31">
        <v>83.09</v>
      </c>
      <c r="AJ36" s="31" t="s">
        <v>59</v>
      </c>
      <c r="AK36" s="31" t="s">
        <v>45</v>
      </c>
      <c r="AL36" s="31"/>
    </row>
    <row r="37" spans="1:38" ht="27" customHeight="1" x14ac:dyDescent="0.25">
      <c r="A37" s="71" t="s">
        <v>118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</row>
    <row r="38" spans="1:38" ht="27" customHeight="1" x14ac:dyDescent="0.25">
      <c r="A38" s="70" t="s">
        <v>47</v>
      </c>
      <c r="B38" s="70"/>
      <c r="C38" s="70"/>
      <c r="D38" s="70"/>
      <c r="E38" s="70"/>
      <c r="F38" s="31" t="s">
        <v>45</v>
      </c>
      <c r="G38" s="43">
        <f t="shared" ref="G38:L38" si="3">SUM(G39:G45)</f>
        <v>598554.23</v>
      </c>
      <c r="H38" s="44">
        <f t="shared" si="3"/>
        <v>6684.02</v>
      </c>
      <c r="I38" s="44">
        <f t="shared" si="3"/>
        <v>581470.66999999993</v>
      </c>
      <c r="J38" s="44">
        <f t="shared" si="3"/>
        <v>0</v>
      </c>
      <c r="K38" s="44">
        <f t="shared" si="3"/>
        <v>0</v>
      </c>
      <c r="L38" s="44">
        <f t="shared" si="3"/>
        <v>10399.540000000001</v>
      </c>
      <c r="M38" s="31" t="s">
        <v>45</v>
      </c>
      <c r="N38" s="31" t="s">
        <v>45</v>
      </c>
      <c r="O38" s="31" t="s">
        <v>45</v>
      </c>
      <c r="P38" s="31" t="s">
        <v>45</v>
      </c>
      <c r="Q38" s="31" t="s">
        <v>45</v>
      </c>
      <c r="R38" s="31">
        <f>SUM(R39:R45)</f>
        <v>295</v>
      </c>
      <c r="S38" s="31">
        <f>SUM(S39:S45)</f>
        <v>121</v>
      </c>
      <c r="T38" s="52">
        <f>SUM(T39:T45)/7</f>
        <v>0.90398571428571428</v>
      </c>
      <c r="U38" s="31">
        <f>SUM(U39:U45)</f>
        <v>946</v>
      </c>
      <c r="V38" s="31">
        <f>SUM(V39:V45)</f>
        <v>361</v>
      </c>
      <c r="W38" s="52">
        <f>SUM(W39:W45)/7</f>
        <v>0.63047142857142846</v>
      </c>
      <c r="X38" s="31">
        <f>SUM(X39:X45)</f>
        <v>256721.73000000004</v>
      </c>
      <c r="Y38" s="52">
        <f>SUM(Y39:Y45)/7</f>
        <v>0.5978</v>
      </c>
      <c r="Z38" s="31">
        <f>SUM(Z39:Z45)</f>
        <v>187</v>
      </c>
      <c r="AA38" s="31">
        <f>SUM(AA39:AA45)</f>
        <v>138</v>
      </c>
      <c r="AB38" s="31">
        <f>SUM(AB39:AB45)</f>
        <v>17</v>
      </c>
      <c r="AC38" s="31">
        <f>SUM(AC39:AC45)</f>
        <v>28</v>
      </c>
      <c r="AD38" s="31">
        <f>SUM(AD39:AD45)</f>
        <v>28</v>
      </c>
      <c r="AE38" s="55">
        <f>SUM(AE39:AE45)/7</f>
        <v>12.652857142857144</v>
      </c>
      <c r="AF38" s="55">
        <f>SUM(AF39:AF45)/7</f>
        <v>15.107142857142859</v>
      </c>
      <c r="AG38" s="55">
        <f>SUM(AG39:AG45)/7</f>
        <v>30.44857142857143</v>
      </c>
      <c r="AH38" s="55">
        <f>SUM(AH39:AH45)/7</f>
        <v>21.665714285714284</v>
      </c>
      <c r="AI38" s="55">
        <f>SUM(AI39:AI45)/7</f>
        <v>79.872857142857143</v>
      </c>
      <c r="AJ38" s="31" t="s">
        <v>45</v>
      </c>
      <c r="AK38" s="31" t="s">
        <v>45</v>
      </c>
      <c r="AL38" s="30"/>
    </row>
    <row r="39" spans="1:38" ht="37.5" customHeight="1" x14ac:dyDescent="0.25">
      <c r="A39" s="30">
        <v>1</v>
      </c>
      <c r="B39" s="30" t="s">
        <v>48</v>
      </c>
      <c r="C39" s="30" t="s">
        <v>49</v>
      </c>
      <c r="D39" s="34" t="s">
        <v>119</v>
      </c>
      <c r="E39" s="30" t="s">
        <v>51</v>
      </c>
      <c r="F39" s="31" t="s">
        <v>45</v>
      </c>
      <c r="G39" s="45">
        <v>270419.73</v>
      </c>
      <c r="H39" s="46">
        <v>0</v>
      </c>
      <c r="I39" s="46">
        <v>270419.73</v>
      </c>
      <c r="J39" s="46">
        <v>0</v>
      </c>
      <c r="K39" s="46">
        <v>0</v>
      </c>
      <c r="L39" s="46">
        <v>0</v>
      </c>
      <c r="M39" s="31" t="s">
        <v>52</v>
      </c>
      <c r="N39" s="31">
        <v>3</v>
      </c>
      <c r="O39" s="31" t="s">
        <v>57</v>
      </c>
      <c r="P39" s="30">
        <v>99</v>
      </c>
      <c r="Q39" s="30" t="s">
        <v>53</v>
      </c>
      <c r="R39" s="31">
        <v>17</v>
      </c>
      <c r="S39" s="31">
        <v>7</v>
      </c>
      <c r="T39" s="52">
        <v>1</v>
      </c>
      <c r="U39" s="31">
        <v>72</v>
      </c>
      <c r="V39" s="31">
        <v>9</v>
      </c>
      <c r="W39" s="52">
        <v>0.125</v>
      </c>
      <c r="X39" s="31">
        <v>95097.32</v>
      </c>
      <c r="Y39" s="52">
        <v>0.35170000000000001</v>
      </c>
      <c r="Z39" s="31">
        <v>51</v>
      </c>
      <c r="AA39" s="31">
        <v>45</v>
      </c>
      <c r="AB39" s="31">
        <v>2</v>
      </c>
      <c r="AC39" s="31">
        <v>4</v>
      </c>
      <c r="AD39" s="31">
        <v>4</v>
      </c>
      <c r="AE39" s="31">
        <v>13.78</v>
      </c>
      <c r="AF39" s="31">
        <v>13.5</v>
      </c>
      <c r="AG39" s="31">
        <v>34.380000000000003</v>
      </c>
      <c r="AH39" s="31">
        <v>24.45</v>
      </c>
      <c r="AI39" s="31">
        <v>86.11</v>
      </c>
      <c r="AJ39" s="31" t="s">
        <v>59</v>
      </c>
      <c r="AK39" s="31">
        <v>12.89</v>
      </c>
      <c r="AL39" s="30"/>
    </row>
    <row r="40" spans="1:38" ht="37.5" customHeight="1" x14ac:dyDescent="0.25">
      <c r="A40" s="30">
        <v>2</v>
      </c>
      <c r="B40" s="30" t="s">
        <v>120</v>
      </c>
      <c r="C40" s="30" t="s">
        <v>91</v>
      </c>
      <c r="D40" s="34" t="s">
        <v>121</v>
      </c>
      <c r="E40" s="30" t="s">
        <v>51</v>
      </c>
      <c r="F40" s="31" t="s">
        <v>45</v>
      </c>
      <c r="G40" s="45">
        <v>17167.27</v>
      </c>
      <c r="H40" s="46">
        <v>1651.02</v>
      </c>
      <c r="I40" s="46">
        <v>15516.25</v>
      </c>
      <c r="J40" s="46">
        <v>0</v>
      </c>
      <c r="K40" s="46">
        <v>0</v>
      </c>
      <c r="L40" s="46">
        <v>0</v>
      </c>
      <c r="M40" s="31" t="s">
        <v>52</v>
      </c>
      <c r="N40" s="31">
        <v>3</v>
      </c>
      <c r="O40" s="31" t="s">
        <v>57</v>
      </c>
      <c r="P40" s="30" t="s">
        <v>58</v>
      </c>
      <c r="Q40" s="30" t="s">
        <v>58</v>
      </c>
      <c r="R40" s="31">
        <v>1</v>
      </c>
      <c r="S40" s="31">
        <v>1</v>
      </c>
      <c r="T40" s="52">
        <v>1</v>
      </c>
      <c r="U40" s="31">
        <v>2</v>
      </c>
      <c r="V40" s="31">
        <v>2</v>
      </c>
      <c r="W40" s="51">
        <v>1</v>
      </c>
      <c r="X40" s="31">
        <v>17162.48</v>
      </c>
      <c r="Y40" s="52">
        <v>0.99870000000000003</v>
      </c>
      <c r="Z40" s="31">
        <v>16</v>
      </c>
      <c r="AA40" s="31">
        <v>10</v>
      </c>
      <c r="AB40" s="31">
        <v>3</v>
      </c>
      <c r="AC40" s="31">
        <v>5</v>
      </c>
      <c r="AD40" s="31">
        <v>5</v>
      </c>
      <c r="AE40" s="31">
        <v>12</v>
      </c>
      <c r="AF40" s="31">
        <v>14.5</v>
      </c>
      <c r="AG40" s="31">
        <v>32.08</v>
      </c>
      <c r="AH40" s="31">
        <v>24.02</v>
      </c>
      <c r="AI40" s="31">
        <v>82.6</v>
      </c>
      <c r="AJ40" s="31" t="s">
        <v>59</v>
      </c>
      <c r="AK40" s="31" t="s">
        <v>45</v>
      </c>
      <c r="AL40" s="30"/>
    </row>
    <row r="41" spans="1:38" ht="37.5" customHeight="1" x14ac:dyDescent="0.25">
      <c r="A41" s="30">
        <v>3</v>
      </c>
      <c r="B41" s="30" t="s">
        <v>122</v>
      </c>
      <c r="C41" s="30" t="s">
        <v>70</v>
      </c>
      <c r="D41" s="34" t="s">
        <v>123</v>
      </c>
      <c r="E41" s="30" t="s">
        <v>51</v>
      </c>
      <c r="F41" s="31" t="s">
        <v>45</v>
      </c>
      <c r="G41" s="45">
        <v>151394.18</v>
      </c>
      <c r="H41" s="46">
        <v>0</v>
      </c>
      <c r="I41" s="46">
        <v>151394.18</v>
      </c>
      <c r="J41" s="46">
        <v>0</v>
      </c>
      <c r="K41" s="46">
        <v>0</v>
      </c>
      <c r="L41" s="46">
        <v>0</v>
      </c>
      <c r="M41" s="31" t="s">
        <v>52</v>
      </c>
      <c r="N41" s="31">
        <v>2</v>
      </c>
      <c r="O41" s="31" t="s">
        <v>52</v>
      </c>
      <c r="P41" s="30">
        <v>97</v>
      </c>
      <c r="Q41" s="30" t="s">
        <v>53</v>
      </c>
      <c r="R41" s="31">
        <v>5</v>
      </c>
      <c r="S41" s="31">
        <v>5</v>
      </c>
      <c r="T41" s="52">
        <v>1</v>
      </c>
      <c r="U41" s="31">
        <v>82</v>
      </c>
      <c r="V41" s="31">
        <v>45</v>
      </c>
      <c r="W41" s="52">
        <v>0.54879999999999995</v>
      </c>
      <c r="X41" s="31">
        <v>70277.850000000006</v>
      </c>
      <c r="Y41" s="52">
        <v>0.4642</v>
      </c>
      <c r="Z41" s="31">
        <v>51</v>
      </c>
      <c r="AA41" s="31">
        <v>42</v>
      </c>
      <c r="AB41" s="31">
        <v>2</v>
      </c>
      <c r="AC41" s="31">
        <v>3</v>
      </c>
      <c r="AD41" s="31">
        <v>3</v>
      </c>
      <c r="AE41" s="31">
        <v>13.82</v>
      </c>
      <c r="AF41" s="31">
        <v>14.18</v>
      </c>
      <c r="AG41" s="31">
        <v>30.63</v>
      </c>
      <c r="AH41" s="31">
        <v>22.69</v>
      </c>
      <c r="AI41" s="31">
        <v>81.319999999999993</v>
      </c>
      <c r="AJ41" s="31" t="s">
        <v>59</v>
      </c>
      <c r="AK41" s="31">
        <v>15.68</v>
      </c>
      <c r="AL41" s="30"/>
    </row>
    <row r="42" spans="1:38" ht="37.5" customHeight="1" x14ac:dyDescent="0.25">
      <c r="A42" s="30">
        <v>4</v>
      </c>
      <c r="B42" s="30" t="s">
        <v>124</v>
      </c>
      <c r="C42" s="30" t="s">
        <v>81</v>
      </c>
      <c r="D42" s="34" t="s">
        <v>125</v>
      </c>
      <c r="E42" s="30" t="s">
        <v>51</v>
      </c>
      <c r="F42" s="31" t="s">
        <v>45</v>
      </c>
      <c r="G42" s="45">
        <v>5030.8900000000003</v>
      </c>
      <c r="H42" s="46">
        <v>0</v>
      </c>
      <c r="I42" s="46">
        <v>5030.8900000000003</v>
      </c>
      <c r="J42" s="46">
        <v>0</v>
      </c>
      <c r="K42" s="46">
        <v>0</v>
      </c>
      <c r="L42" s="46">
        <v>0</v>
      </c>
      <c r="M42" s="31" t="s">
        <v>52</v>
      </c>
      <c r="N42" s="31">
        <v>2</v>
      </c>
      <c r="O42" s="31" t="s">
        <v>57</v>
      </c>
      <c r="P42" s="30" t="s">
        <v>58</v>
      </c>
      <c r="Q42" s="30" t="s">
        <v>58</v>
      </c>
      <c r="R42" s="31">
        <v>11</v>
      </c>
      <c r="S42" s="31">
        <v>11</v>
      </c>
      <c r="T42" s="52">
        <v>1</v>
      </c>
      <c r="U42" s="31">
        <v>11</v>
      </c>
      <c r="V42" s="31">
        <v>11</v>
      </c>
      <c r="W42" s="51">
        <v>1</v>
      </c>
      <c r="X42" s="31">
        <v>3884.92</v>
      </c>
      <c r="Y42" s="52">
        <v>0.7722</v>
      </c>
      <c r="Z42" s="31">
        <v>14</v>
      </c>
      <c r="AA42" s="31">
        <v>6</v>
      </c>
      <c r="AB42" s="31">
        <v>0</v>
      </c>
      <c r="AC42" s="31">
        <v>4</v>
      </c>
      <c r="AD42" s="31">
        <v>4</v>
      </c>
      <c r="AE42" s="31">
        <v>9.41</v>
      </c>
      <c r="AF42" s="31">
        <v>13.64</v>
      </c>
      <c r="AG42" s="31">
        <v>25.5</v>
      </c>
      <c r="AH42" s="31">
        <v>21</v>
      </c>
      <c r="AI42" s="31">
        <v>69.55</v>
      </c>
      <c r="AJ42" s="31" t="s">
        <v>54</v>
      </c>
      <c r="AK42" s="31" t="s">
        <v>45</v>
      </c>
      <c r="AL42" s="30"/>
    </row>
    <row r="43" spans="1:38" ht="37.5" customHeight="1" x14ac:dyDescent="0.25">
      <c r="A43" s="30">
        <v>5</v>
      </c>
      <c r="B43" s="30" t="s">
        <v>126</v>
      </c>
      <c r="C43" s="30" t="s">
        <v>70</v>
      </c>
      <c r="D43" s="34" t="s">
        <v>127</v>
      </c>
      <c r="E43" s="30" t="s">
        <v>51</v>
      </c>
      <c r="F43" s="31" t="s">
        <v>45</v>
      </c>
      <c r="G43" s="45">
        <v>71794.09</v>
      </c>
      <c r="H43" s="46">
        <v>5033</v>
      </c>
      <c r="I43" s="46">
        <v>56361.55</v>
      </c>
      <c r="J43" s="46">
        <v>0</v>
      </c>
      <c r="K43" s="46">
        <v>0</v>
      </c>
      <c r="L43" s="46">
        <v>10399.540000000001</v>
      </c>
      <c r="M43" s="31" t="s">
        <v>52</v>
      </c>
      <c r="N43" s="31">
        <v>3</v>
      </c>
      <c r="O43" s="31" t="s">
        <v>52</v>
      </c>
      <c r="P43" s="30">
        <v>90</v>
      </c>
      <c r="Q43" s="30" t="s">
        <v>53</v>
      </c>
      <c r="R43" s="31">
        <v>13</v>
      </c>
      <c r="S43" s="31">
        <v>13</v>
      </c>
      <c r="T43" s="52">
        <v>1</v>
      </c>
      <c r="U43" s="31">
        <v>743</v>
      </c>
      <c r="V43" s="31">
        <v>277</v>
      </c>
      <c r="W43" s="52">
        <v>0.37280000000000002</v>
      </c>
      <c r="X43" s="31">
        <v>25808.42</v>
      </c>
      <c r="Y43" s="52">
        <v>0.3594</v>
      </c>
      <c r="Z43" s="31">
        <v>11</v>
      </c>
      <c r="AA43" s="31">
        <v>6</v>
      </c>
      <c r="AB43" s="31">
        <v>3</v>
      </c>
      <c r="AC43" s="31">
        <v>5</v>
      </c>
      <c r="AD43" s="31">
        <v>5</v>
      </c>
      <c r="AE43" s="31">
        <v>13.7</v>
      </c>
      <c r="AF43" s="31">
        <v>16.670000000000002</v>
      </c>
      <c r="AG43" s="31">
        <v>32</v>
      </c>
      <c r="AH43" s="31">
        <v>18</v>
      </c>
      <c r="AI43" s="31">
        <v>80.36</v>
      </c>
      <c r="AJ43" s="31" t="s">
        <v>59</v>
      </c>
      <c r="AK43" s="31">
        <v>9.56</v>
      </c>
      <c r="AL43" s="30"/>
    </row>
    <row r="44" spans="1:38" ht="37.5" customHeight="1" x14ac:dyDescent="0.25">
      <c r="A44" s="30">
        <v>6</v>
      </c>
      <c r="B44" s="30" t="s">
        <v>128</v>
      </c>
      <c r="C44" s="30" t="s">
        <v>111</v>
      </c>
      <c r="D44" s="34" t="s">
        <v>129</v>
      </c>
      <c r="E44" s="30" t="s">
        <v>51</v>
      </c>
      <c r="F44" s="31" t="s">
        <v>45</v>
      </c>
      <c r="G44" s="45">
        <v>62539.72</v>
      </c>
      <c r="H44" s="46">
        <v>0</v>
      </c>
      <c r="I44" s="46">
        <v>62539.72</v>
      </c>
      <c r="J44" s="46">
        <v>0</v>
      </c>
      <c r="K44" s="46">
        <v>0</v>
      </c>
      <c r="L44" s="46">
        <v>0</v>
      </c>
      <c r="M44" s="31" t="s">
        <v>52</v>
      </c>
      <c r="N44" s="31">
        <v>3</v>
      </c>
      <c r="O44" s="31" t="s">
        <v>52</v>
      </c>
      <c r="P44" s="30">
        <v>99.8</v>
      </c>
      <c r="Q44" s="30" t="s">
        <v>53</v>
      </c>
      <c r="R44" s="31">
        <v>244</v>
      </c>
      <c r="S44" s="31">
        <v>80</v>
      </c>
      <c r="T44" s="52">
        <v>0.32790000000000002</v>
      </c>
      <c r="U44" s="31">
        <v>6</v>
      </c>
      <c r="V44" s="31">
        <v>6</v>
      </c>
      <c r="W44" s="51">
        <v>1</v>
      </c>
      <c r="X44" s="31">
        <v>28755.85</v>
      </c>
      <c r="Y44" s="52">
        <v>0.45979999999999999</v>
      </c>
      <c r="Z44" s="31">
        <v>29</v>
      </c>
      <c r="AA44" s="31">
        <v>23</v>
      </c>
      <c r="AB44" s="31">
        <v>5</v>
      </c>
      <c r="AC44" s="31">
        <v>3</v>
      </c>
      <c r="AD44" s="31">
        <v>3</v>
      </c>
      <c r="AE44" s="31">
        <v>13.86</v>
      </c>
      <c r="AF44" s="31">
        <v>19.260000000000002</v>
      </c>
      <c r="AG44" s="31">
        <v>29.75</v>
      </c>
      <c r="AH44" s="31">
        <v>25</v>
      </c>
      <c r="AI44" s="31">
        <v>87.87</v>
      </c>
      <c r="AJ44" s="31" t="s">
        <v>59</v>
      </c>
      <c r="AK44" s="31" t="s">
        <v>45</v>
      </c>
      <c r="AL44" s="30"/>
    </row>
    <row r="45" spans="1:38" ht="37.5" customHeight="1" x14ac:dyDescent="0.25">
      <c r="A45" s="30">
        <v>7</v>
      </c>
      <c r="B45" s="30" t="s">
        <v>130</v>
      </c>
      <c r="C45" s="30" t="s">
        <v>81</v>
      </c>
      <c r="D45" s="34" t="s">
        <v>131</v>
      </c>
      <c r="E45" s="30" t="s">
        <v>51</v>
      </c>
      <c r="F45" s="31" t="s">
        <v>45</v>
      </c>
      <c r="G45" s="45">
        <f>I45</f>
        <v>20208.349999999999</v>
      </c>
      <c r="H45" s="46">
        <v>0</v>
      </c>
      <c r="I45" s="46">
        <v>20208.349999999999</v>
      </c>
      <c r="J45" s="46">
        <v>0</v>
      </c>
      <c r="K45" s="46">
        <v>0</v>
      </c>
      <c r="L45" s="46">
        <v>0</v>
      </c>
      <c r="M45" s="31" t="s">
        <v>52</v>
      </c>
      <c r="N45" s="31">
        <v>3</v>
      </c>
      <c r="O45" s="31" t="s">
        <v>57</v>
      </c>
      <c r="P45" s="30" t="s">
        <v>58</v>
      </c>
      <c r="Q45" s="30" t="s">
        <v>58</v>
      </c>
      <c r="R45" s="31">
        <v>4</v>
      </c>
      <c r="S45" s="31">
        <v>4</v>
      </c>
      <c r="T45" s="52">
        <v>1</v>
      </c>
      <c r="U45" s="31">
        <v>30</v>
      </c>
      <c r="V45" s="31">
        <v>11</v>
      </c>
      <c r="W45" s="52">
        <v>0.36670000000000003</v>
      </c>
      <c r="X45" s="31">
        <v>15734.89</v>
      </c>
      <c r="Y45" s="52">
        <v>0.77859999999999996</v>
      </c>
      <c r="Z45" s="31">
        <v>15</v>
      </c>
      <c r="AA45" s="31">
        <v>6</v>
      </c>
      <c r="AB45" s="31">
        <v>2</v>
      </c>
      <c r="AC45" s="31">
        <v>4</v>
      </c>
      <c r="AD45" s="31">
        <v>4</v>
      </c>
      <c r="AE45" s="31">
        <v>12</v>
      </c>
      <c r="AF45" s="31">
        <v>14</v>
      </c>
      <c r="AG45" s="31">
        <v>28.8</v>
      </c>
      <c r="AH45" s="31">
        <v>16.5</v>
      </c>
      <c r="AI45" s="31">
        <v>71.3</v>
      </c>
      <c r="AJ45" s="31" t="s">
        <v>54</v>
      </c>
      <c r="AK45" s="31" t="s">
        <v>45</v>
      </c>
      <c r="AL45" s="30"/>
    </row>
    <row r="46" spans="1:38" ht="27" customHeight="1" x14ac:dyDescent="0.25">
      <c r="A46" s="71" t="s">
        <v>132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</row>
    <row r="47" spans="1:38" ht="27" customHeight="1" x14ac:dyDescent="0.25">
      <c r="A47" s="70" t="s">
        <v>47</v>
      </c>
      <c r="B47" s="70"/>
      <c r="C47" s="70"/>
      <c r="D47" s="70"/>
      <c r="E47" s="70"/>
      <c r="F47" s="31" t="s">
        <v>45</v>
      </c>
      <c r="G47" s="43">
        <f>SUM(G48:G50)</f>
        <v>570000</v>
      </c>
      <c r="H47" s="44">
        <f t="shared" ref="H47:AD47" si="4">SUM(H48:H50)</f>
        <v>0</v>
      </c>
      <c r="I47" s="44">
        <f t="shared" si="4"/>
        <v>570000</v>
      </c>
      <c r="J47" s="44">
        <f t="shared" si="4"/>
        <v>0</v>
      </c>
      <c r="K47" s="44">
        <f t="shared" si="4"/>
        <v>0</v>
      </c>
      <c r="L47" s="44">
        <f t="shared" si="4"/>
        <v>0</v>
      </c>
      <c r="M47" s="31" t="s">
        <v>45</v>
      </c>
      <c r="N47" s="31" t="s">
        <v>45</v>
      </c>
      <c r="O47" s="31" t="s">
        <v>45</v>
      </c>
      <c r="P47" s="31" t="s">
        <v>45</v>
      </c>
      <c r="Q47" s="31" t="s">
        <v>45</v>
      </c>
      <c r="R47" s="31">
        <f t="shared" si="4"/>
        <v>19</v>
      </c>
      <c r="S47" s="31">
        <f t="shared" si="4"/>
        <v>19</v>
      </c>
      <c r="T47" s="51">
        <f>SUM(T48:T50)/3</f>
        <v>1</v>
      </c>
      <c r="U47" s="31">
        <f t="shared" si="4"/>
        <v>64</v>
      </c>
      <c r="V47" s="31">
        <f t="shared" si="4"/>
        <v>21</v>
      </c>
      <c r="W47" s="52">
        <f>SUM(W48:W50)/3</f>
        <v>0.62259259259259259</v>
      </c>
      <c r="X47" s="31">
        <f t="shared" si="4"/>
        <v>566000</v>
      </c>
      <c r="Y47" s="52">
        <f>SUM(Y48:Y50)/3</f>
        <v>0.8666666666666667</v>
      </c>
      <c r="Z47" s="31">
        <f t="shared" si="4"/>
        <v>33</v>
      </c>
      <c r="AA47" s="31">
        <f t="shared" si="4"/>
        <v>4</v>
      </c>
      <c r="AB47" s="31">
        <f t="shared" si="4"/>
        <v>0</v>
      </c>
      <c r="AC47" s="31">
        <f t="shared" si="4"/>
        <v>14</v>
      </c>
      <c r="AD47" s="31">
        <f t="shared" si="4"/>
        <v>12</v>
      </c>
      <c r="AE47" s="56">
        <f>SUM(AE48:AE50)/3</f>
        <v>13.166666666666666</v>
      </c>
      <c r="AF47" s="56">
        <f>SUM(AF48:AF50)/3</f>
        <v>25.296666666666667</v>
      </c>
      <c r="AG47" s="56">
        <f>SUM(AG48:AG50)/3</f>
        <v>15.083333333333334</v>
      </c>
      <c r="AH47" s="56">
        <f>SUM(AH48:AH50)/3</f>
        <v>12.733333333333334</v>
      </c>
      <c r="AI47" s="56">
        <f>SUM(AI48:AI50)/3</f>
        <v>66.279999999999987</v>
      </c>
      <c r="AJ47" s="31" t="s">
        <v>45</v>
      </c>
      <c r="AK47" s="31" t="s">
        <v>45</v>
      </c>
      <c r="AL47" s="30"/>
    </row>
    <row r="48" spans="1:38" ht="36.75" customHeight="1" x14ac:dyDescent="0.25">
      <c r="A48" s="30">
        <v>1</v>
      </c>
      <c r="B48" s="30" t="s">
        <v>133</v>
      </c>
      <c r="C48" s="30" t="s">
        <v>106</v>
      </c>
      <c r="D48" s="30" t="s">
        <v>134</v>
      </c>
      <c r="E48" s="30" t="s">
        <v>135</v>
      </c>
      <c r="F48" s="31" t="s">
        <v>45</v>
      </c>
      <c r="G48" s="45">
        <f>I48</f>
        <v>10000</v>
      </c>
      <c r="H48" s="46">
        <v>0</v>
      </c>
      <c r="I48" s="46">
        <v>10000</v>
      </c>
      <c r="J48" s="46">
        <v>0</v>
      </c>
      <c r="K48" s="46">
        <v>0</v>
      </c>
      <c r="L48" s="46">
        <v>0</v>
      </c>
      <c r="M48" s="31" t="s">
        <v>52</v>
      </c>
      <c r="N48" s="31">
        <v>2</v>
      </c>
      <c r="O48" s="31" t="s">
        <v>52</v>
      </c>
      <c r="P48" s="30">
        <v>85</v>
      </c>
      <c r="Q48" s="30" t="s">
        <v>59</v>
      </c>
      <c r="R48" s="31">
        <v>4</v>
      </c>
      <c r="S48" s="31">
        <v>4</v>
      </c>
      <c r="T48" s="51">
        <f>S48/R48</f>
        <v>1</v>
      </c>
      <c r="U48" s="31">
        <v>9</v>
      </c>
      <c r="V48" s="31">
        <v>7</v>
      </c>
      <c r="W48" s="52">
        <f>V48/U48</f>
        <v>0.77777777777777779</v>
      </c>
      <c r="X48" s="31">
        <v>6000</v>
      </c>
      <c r="Y48" s="51">
        <v>0.6</v>
      </c>
      <c r="Z48" s="31">
        <v>15</v>
      </c>
      <c r="AA48" s="31">
        <v>1</v>
      </c>
      <c r="AB48" s="31">
        <v>0</v>
      </c>
      <c r="AC48" s="31">
        <v>4</v>
      </c>
      <c r="AD48" s="31">
        <v>4</v>
      </c>
      <c r="AE48" s="31">
        <v>12</v>
      </c>
      <c r="AF48" s="31">
        <v>13.88</v>
      </c>
      <c r="AG48" s="31">
        <v>13.5</v>
      </c>
      <c r="AH48" s="31">
        <v>16</v>
      </c>
      <c r="AI48" s="31">
        <f>SUM(AE48:AH48)</f>
        <v>55.38</v>
      </c>
      <c r="AJ48" s="31" t="s">
        <v>136</v>
      </c>
      <c r="AK48" s="31">
        <f>P48-AI48</f>
        <v>29.619999999999997</v>
      </c>
      <c r="AL48" s="30"/>
    </row>
    <row r="49" spans="1:38" ht="36.75" customHeight="1" x14ac:dyDescent="0.25">
      <c r="A49" s="30">
        <v>2</v>
      </c>
      <c r="B49" s="30" t="s">
        <v>110</v>
      </c>
      <c r="C49" s="30" t="s">
        <v>111</v>
      </c>
      <c r="D49" s="30" t="s">
        <v>137</v>
      </c>
      <c r="E49" s="30" t="s">
        <v>138</v>
      </c>
      <c r="F49" s="31" t="s">
        <v>45</v>
      </c>
      <c r="G49" s="45">
        <v>400000</v>
      </c>
      <c r="H49" s="46">
        <v>0</v>
      </c>
      <c r="I49" s="46">
        <v>400000</v>
      </c>
      <c r="J49" s="46">
        <v>0</v>
      </c>
      <c r="K49" s="46">
        <v>0</v>
      </c>
      <c r="L49" s="46">
        <v>0</v>
      </c>
      <c r="M49" s="31" t="s">
        <v>52</v>
      </c>
      <c r="N49" s="31">
        <v>3</v>
      </c>
      <c r="O49" s="31" t="s">
        <v>52</v>
      </c>
      <c r="P49" s="30">
        <v>94.5</v>
      </c>
      <c r="Q49" s="30" t="s">
        <v>53</v>
      </c>
      <c r="R49" s="31">
        <v>6</v>
      </c>
      <c r="S49" s="31">
        <v>6</v>
      </c>
      <c r="T49" s="51">
        <v>1</v>
      </c>
      <c r="U49" s="31">
        <v>46</v>
      </c>
      <c r="V49" s="31">
        <v>5</v>
      </c>
      <c r="W49" s="52">
        <v>0.09</v>
      </c>
      <c r="X49" s="31">
        <v>400000</v>
      </c>
      <c r="Y49" s="51">
        <v>1</v>
      </c>
      <c r="Z49" s="31">
        <v>10</v>
      </c>
      <c r="AA49" s="31">
        <v>1</v>
      </c>
      <c r="AB49" s="31">
        <v>0</v>
      </c>
      <c r="AC49" s="31">
        <v>6</v>
      </c>
      <c r="AD49" s="31">
        <v>4</v>
      </c>
      <c r="AE49" s="31">
        <v>14.5</v>
      </c>
      <c r="AF49" s="31">
        <v>27.5</v>
      </c>
      <c r="AG49" s="31">
        <v>18</v>
      </c>
      <c r="AH49" s="31">
        <v>12</v>
      </c>
      <c r="AI49" s="31">
        <v>72</v>
      </c>
      <c r="AJ49" s="31" t="s">
        <v>54</v>
      </c>
      <c r="AK49" s="31">
        <v>22.5</v>
      </c>
      <c r="AL49" s="30"/>
    </row>
    <row r="50" spans="1:38" ht="36.75" customHeight="1" x14ac:dyDescent="0.25">
      <c r="A50" s="30">
        <v>3</v>
      </c>
      <c r="B50" s="30" t="s">
        <v>110</v>
      </c>
      <c r="C50" s="30" t="s">
        <v>81</v>
      </c>
      <c r="D50" s="30" t="s">
        <v>139</v>
      </c>
      <c r="E50" s="35" t="s">
        <v>140</v>
      </c>
      <c r="F50" s="31" t="s">
        <v>45</v>
      </c>
      <c r="G50" s="45">
        <v>160000</v>
      </c>
      <c r="H50" s="46">
        <v>0</v>
      </c>
      <c r="I50" s="46">
        <v>160000</v>
      </c>
      <c r="J50" s="46">
        <v>0</v>
      </c>
      <c r="K50" s="46">
        <v>0</v>
      </c>
      <c r="L50" s="46">
        <v>0</v>
      </c>
      <c r="M50" s="31" t="s">
        <v>52</v>
      </c>
      <c r="N50" s="31">
        <v>3</v>
      </c>
      <c r="O50" s="31" t="s">
        <v>57</v>
      </c>
      <c r="P50" s="30" t="s">
        <v>58</v>
      </c>
      <c r="Q50" s="30" t="s">
        <v>53</v>
      </c>
      <c r="R50" s="31">
        <v>9</v>
      </c>
      <c r="S50" s="31">
        <v>9</v>
      </c>
      <c r="T50" s="51">
        <v>1</v>
      </c>
      <c r="U50" s="31">
        <v>9</v>
      </c>
      <c r="V50" s="31">
        <v>9</v>
      </c>
      <c r="W50" s="51">
        <v>1</v>
      </c>
      <c r="X50" s="31">
        <v>160000</v>
      </c>
      <c r="Y50" s="51">
        <v>1</v>
      </c>
      <c r="Z50" s="31">
        <v>8</v>
      </c>
      <c r="AA50" s="31">
        <v>2</v>
      </c>
      <c r="AB50" s="31">
        <v>0</v>
      </c>
      <c r="AC50" s="31">
        <v>4</v>
      </c>
      <c r="AD50" s="31">
        <v>4</v>
      </c>
      <c r="AE50" s="31">
        <v>13</v>
      </c>
      <c r="AF50" s="31">
        <v>34.51</v>
      </c>
      <c r="AG50" s="31">
        <v>13.75</v>
      </c>
      <c r="AH50" s="31">
        <v>10.199999999999999</v>
      </c>
      <c r="AI50" s="31">
        <v>71.459999999999994</v>
      </c>
      <c r="AJ50" s="31" t="s">
        <v>54</v>
      </c>
      <c r="AK50" s="31" t="s">
        <v>45</v>
      </c>
      <c r="AL50" s="30"/>
    </row>
    <row r="51" spans="1:38" ht="87.75" customHeight="1" x14ac:dyDescent="0.25">
      <c r="A51" s="72" t="s">
        <v>141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</row>
  </sheetData>
  <autoFilter ref="A4:AL51" xr:uid="{00000000-0009-0000-0000-000001000000}"/>
  <mergeCells count="40">
    <mergeCell ref="AD3:AD4"/>
    <mergeCell ref="AJ3:AJ4"/>
    <mergeCell ref="AK3:AK4"/>
    <mergeCell ref="AL2:AL4"/>
    <mergeCell ref="O3:O4"/>
    <mergeCell ref="P3:P4"/>
    <mergeCell ref="Q3:Q4"/>
    <mergeCell ref="AB3:AB4"/>
    <mergeCell ref="AC3:AC4"/>
    <mergeCell ref="J3:J4"/>
    <mergeCell ref="K3:K4"/>
    <mergeCell ref="L3:L4"/>
    <mergeCell ref="M3:M4"/>
    <mergeCell ref="N3:N4"/>
    <mergeCell ref="A37:AL37"/>
    <mergeCell ref="A38:E38"/>
    <mergeCell ref="A46:AL46"/>
    <mergeCell ref="A47:E47"/>
    <mergeCell ref="A51:AL51"/>
    <mergeCell ref="A5:E5"/>
    <mergeCell ref="A6:AL6"/>
    <mergeCell ref="A7:E7"/>
    <mergeCell ref="A30:AL30"/>
    <mergeCell ref="A31:E31"/>
    <mergeCell ref="A1:AL1"/>
    <mergeCell ref="G2:L2"/>
    <mergeCell ref="M2:Q2"/>
    <mergeCell ref="R2:AK2"/>
    <mergeCell ref="R3:Y3"/>
    <mergeCell ref="Z3:AA3"/>
    <mergeCell ref="AE3:AI3"/>
    <mergeCell ref="A2:A4"/>
    <mergeCell ref="B2:B4"/>
    <mergeCell ref="C2:C4"/>
    <mergeCell ref="D2:D4"/>
    <mergeCell ref="E2:E4"/>
    <mergeCell ref="F2:F4"/>
    <mergeCell ref="G3:G4"/>
    <mergeCell ref="H3:H4"/>
    <mergeCell ref="I3:I4"/>
  </mergeCells>
  <phoneticPr fontId="23" type="noConversion"/>
  <printOptions horizontalCentered="1"/>
  <pageMargins left="0.59055118110236204" right="0.59055118110236204" top="1.02362204724409" bottom="1.02362204724409" header="0.39370078740157499" footer="0.39370078740157499"/>
  <pageSetup paperSize="8" scale="85" fitToHeight="0" orientation="landscape" verticalDpi="200"/>
  <headerFooter alignWithMargins="0"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"/>
  <sheetViews>
    <sheetView workbookViewId="0">
      <selection activeCell="I12" sqref="I12"/>
    </sheetView>
  </sheetViews>
  <sheetFormatPr defaultColWidth="9" defaultRowHeight="14.4" x14ac:dyDescent="0.25"/>
  <cols>
    <col min="7" max="7" width="13.77734375" customWidth="1"/>
    <col min="8" max="8" width="14.33203125" customWidth="1"/>
    <col min="19" max="19" width="10.21875" customWidth="1"/>
    <col min="22" max="22" width="9.6640625" customWidth="1"/>
    <col min="23" max="23" width="10.21875" customWidth="1"/>
    <col min="24" max="24" width="11" customWidth="1"/>
  </cols>
  <sheetData>
    <row r="1" spans="1:25" ht="25.8" x14ac:dyDescent="0.25">
      <c r="A1" s="75" t="s">
        <v>142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5" ht="18" customHeight="1" x14ac:dyDescent="0.25">
      <c r="A2" s="85" t="s">
        <v>1</v>
      </c>
      <c r="B2" s="85" t="s">
        <v>2</v>
      </c>
      <c r="C2" s="85" t="s">
        <v>3</v>
      </c>
      <c r="D2" s="85" t="s">
        <v>4</v>
      </c>
      <c r="E2" s="76" t="s">
        <v>143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  <c r="S2" s="79" t="s">
        <v>144</v>
      </c>
      <c r="T2" s="79"/>
      <c r="U2" s="79"/>
      <c r="V2" s="80" t="s">
        <v>145</v>
      </c>
      <c r="W2" s="81"/>
      <c r="X2" s="89" t="s">
        <v>146</v>
      </c>
      <c r="Y2" s="89" t="s">
        <v>10</v>
      </c>
    </row>
    <row r="3" spans="1:25" s="9" customFormat="1" ht="18" customHeight="1" x14ac:dyDescent="0.25">
      <c r="A3" s="85"/>
      <c r="B3" s="85"/>
      <c r="C3" s="85"/>
      <c r="D3" s="85"/>
      <c r="E3" s="90" t="s">
        <v>147</v>
      </c>
      <c r="F3" s="91"/>
      <c r="G3" s="82" t="s">
        <v>148</v>
      </c>
      <c r="H3" s="83"/>
      <c r="I3" s="83"/>
      <c r="J3" s="83"/>
      <c r="K3" s="83"/>
      <c r="L3" s="83"/>
      <c r="M3" s="83"/>
      <c r="N3" s="83"/>
      <c r="O3" s="83"/>
      <c r="P3" s="84"/>
      <c r="Q3" s="90" t="s">
        <v>149</v>
      </c>
      <c r="R3" s="91"/>
      <c r="S3" s="86" t="s">
        <v>150</v>
      </c>
      <c r="T3" s="86" t="s">
        <v>148</v>
      </c>
      <c r="U3" s="86" t="s">
        <v>151</v>
      </c>
      <c r="V3" s="89" t="s">
        <v>152</v>
      </c>
      <c r="W3" s="89" t="s">
        <v>153</v>
      </c>
      <c r="X3" s="89"/>
      <c r="Y3" s="89"/>
    </row>
    <row r="4" spans="1:25" s="9" customFormat="1" ht="18" customHeight="1" x14ac:dyDescent="0.25">
      <c r="A4" s="85"/>
      <c r="B4" s="85"/>
      <c r="C4" s="85"/>
      <c r="D4" s="85"/>
      <c r="E4" s="92"/>
      <c r="F4" s="93"/>
      <c r="G4" s="82" t="s">
        <v>11</v>
      </c>
      <c r="H4" s="84"/>
      <c r="I4" s="82" t="s">
        <v>154</v>
      </c>
      <c r="J4" s="84"/>
      <c r="K4" s="82" t="s">
        <v>155</v>
      </c>
      <c r="L4" s="84"/>
      <c r="M4" s="82" t="s">
        <v>156</v>
      </c>
      <c r="N4" s="84"/>
      <c r="O4" s="82" t="s">
        <v>157</v>
      </c>
      <c r="P4" s="84"/>
      <c r="Q4" s="92"/>
      <c r="R4" s="93"/>
      <c r="S4" s="87"/>
      <c r="T4" s="87"/>
      <c r="U4" s="87"/>
      <c r="V4" s="89"/>
      <c r="W4" s="89"/>
      <c r="X4" s="89"/>
      <c r="Y4" s="89"/>
    </row>
    <row r="5" spans="1:25" s="9" customFormat="1" ht="20.100000000000001" customHeight="1" x14ac:dyDescent="0.25">
      <c r="A5" s="85"/>
      <c r="B5" s="85"/>
      <c r="C5" s="85"/>
      <c r="D5" s="85"/>
      <c r="E5" s="12" t="s">
        <v>158</v>
      </c>
      <c r="F5" s="12" t="s">
        <v>159</v>
      </c>
      <c r="G5" s="12" t="s">
        <v>158</v>
      </c>
      <c r="H5" s="12" t="s">
        <v>159</v>
      </c>
      <c r="I5" s="12" t="s">
        <v>158</v>
      </c>
      <c r="J5" s="12" t="s">
        <v>159</v>
      </c>
      <c r="K5" s="12" t="s">
        <v>158</v>
      </c>
      <c r="L5" s="12" t="s">
        <v>159</v>
      </c>
      <c r="M5" s="12" t="s">
        <v>158</v>
      </c>
      <c r="N5" s="12" t="s">
        <v>159</v>
      </c>
      <c r="O5" s="12" t="s">
        <v>158</v>
      </c>
      <c r="P5" s="12" t="s">
        <v>159</v>
      </c>
      <c r="Q5" s="12" t="s">
        <v>158</v>
      </c>
      <c r="R5" s="12" t="s">
        <v>159</v>
      </c>
      <c r="S5" s="88"/>
      <c r="T5" s="88"/>
      <c r="U5" s="88"/>
      <c r="V5" s="89"/>
      <c r="W5" s="89"/>
      <c r="X5" s="89"/>
      <c r="Y5" s="89"/>
    </row>
    <row r="6" spans="1:25" s="9" customFormat="1" ht="25.95" customHeight="1" x14ac:dyDescent="0.25">
      <c r="A6" s="10">
        <v>1</v>
      </c>
      <c r="B6" s="10">
        <v>2</v>
      </c>
      <c r="C6" s="10">
        <v>3</v>
      </c>
      <c r="D6" s="10">
        <v>4</v>
      </c>
      <c r="E6" s="10" t="s">
        <v>160</v>
      </c>
      <c r="F6" s="10" t="s">
        <v>161</v>
      </c>
      <c r="G6" s="10" t="s">
        <v>162</v>
      </c>
      <c r="H6" s="10" t="s">
        <v>163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 t="s">
        <v>164</v>
      </c>
      <c r="T6" s="10">
        <v>20</v>
      </c>
      <c r="U6" s="10">
        <v>21</v>
      </c>
      <c r="V6" s="10">
        <v>22</v>
      </c>
      <c r="W6" s="10">
        <v>23</v>
      </c>
      <c r="X6" s="10">
        <v>24</v>
      </c>
      <c r="Y6" s="10">
        <v>25</v>
      </c>
    </row>
    <row r="7" spans="1:2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x14ac:dyDescent="0.25">
      <c r="A24" t="s">
        <v>165</v>
      </c>
    </row>
    <row r="25" spans="1:25" x14ac:dyDescent="0.25">
      <c r="A25" t="s">
        <v>166</v>
      </c>
    </row>
    <row r="26" spans="1:25" x14ac:dyDescent="0.25">
      <c r="A26" t="s">
        <v>167</v>
      </c>
    </row>
  </sheetData>
  <mergeCells count="23">
    <mergeCell ref="Y2:Y5"/>
    <mergeCell ref="E3:F4"/>
    <mergeCell ref="Q3:R4"/>
    <mergeCell ref="G4:H4"/>
    <mergeCell ref="I4:J4"/>
    <mergeCell ref="K4:L4"/>
    <mergeCell ref="M4:N4"/>
    <mergeCell ref="O4:P4"/>
    <mergeCell ref="A1:X1"/>
    <mergeCell ref="E2:R2"/>
    <mergeCell ref="S2:U2"/>
    <mergeCell ref="V2:W2"/>
    <mergeCell ref="G3:P3"/>
    <mergeCell ref="A2:A5"/>
    <mergeCell ref="B2:B5"/>
    <mergeCell ref="C2:C5"/>
    <mergeCell ref="D2:D5"/>
    <mergeCell ref="S3:S5"/>
    <mergeCell ref="T3:T5"/>
    <mergeCell ref="U3:U5"/>
    <mergeCell ref="V3:V5"/>
    <mergeCell ref="W3:W5"/>
    <mergeCell ref="X2:X5"/>
  </mergeCells>
  <phoneticPr fontId="2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1"/>
  <sheetViews>
    <sheetView topLeftCell="E1" workbookViewId="0">
      <selection activeCell="H23" sqref="H23"/>
    </sheetView>
  </sheetViews>
  <sheetFormatPr defaultColWidth="9" defaultRowHeight="14.4" x14ac:dyDescent="0.25"/>
  <cols>
    <col min="2" max="2" width="11.88671875" customWidth="1"/>
    <col min="5" max="5" width="13.77734375" customWidth="1"/>
    <col min="6" max="6" width="14.33203125" customWidth="1"/>
    <col min="23" max="24" width="14.33203125" customWidth="1"/>
    <col min="25" max="25" width="10.21875" customWidth="1"/>
    <col min="28" max="28" width="9.6640625" customWidth="1"/>
    <col min="29" max="29" width="10.21875" customWidth="1"/>
    <col min="30" max="30" width="11" customWidth="1"/>
  </cols>
  <sheetData>
    <row r="1" spans="1:31" ht="25.8" x14ac:dyDescent="0.25">
      <c r="A1" s="75" t="s">
        <v>168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</row>
    <row r="2" spans="1:31" ht="18" customHeight="1" x14ac:dyDescent="0.25">
      <c r="A2" s="85" t="s">
        <v>1</v>
      </c>
      <c r="B2" s="97" t="s">
        <v>169</v>
      </c>
      <c r="C2" s="76" t="s">
        <v>143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82" t="s">
        <v>170</v>
      </c>
      <c r="R2" s="83"/>
      <c r="S2" s="83"/>
      <c r="T2" s="83"/>
      <c r="U2" s="83"/>
      <c r="V2" s="83"/>
      <c r="W2" s="83"/>
      <c r="X2" s="84"/>
      <c r="Y2" s="94" t="s">
        <v>144</v>
      </c>
      <c r="Z2" s="94"/>
      <c r="AA2" s="94"/>
      <c r="AB2" s="95" t="s">
        <v>145</v>
      </c>
      <c r="AC2" s="96"/>
      <c r="AD2" s="89" t="s">
        <v>146</v>
      </c>
      <c r="AE2" s="89" t="s">
        <v>10</v>
      </c>
    </row>
    <row r="3" spans="1:31" s="9" customFormat="1" ht="18" customHeight="1" x14ac:dyDescent="0.25">
      <c r="A3" s="85"/>
      <c r="B3" s="98"/>
      <c r="C3" s="90" t="s">
        <v>147</v>
      </c>
      <c r="D3" s="91"/>
      <c r="E3" s="82" t="s">
        <v>148</v>
      </c>
      <c r="F3" s="83"/>
      <c r="G3" s="83"/>
      <c r="H3" s="83"/>
      <c r="I3" s="83"/>
      <c r="J3" s="83"/>
      <c r="K3" s="83"/>
      <c r="L3" s="83"/>
      <c r="M3" s="83"/>
      <c r="N3" s="84"/>
      <c r="O3" s="90" t="s">
        <v>151</v>
      </c>
      <c r="P3" s="91"/>
      <c r="Q3" s="82" t="s">
        <v>148</v>
      </c>
      <c r="R3" s="83"/>
      <c r="S3" s="83"/>
      <c r="T3" s="83"/>
      <c r="U3" s="83"/>
      <c r="V3" s="83"/>
      <c r="W3" s="84"/>
      <c r="X3" s="100" t="s">
        <v>151</v>
      </c>
      <c r="Y3" s="86" t="s">
        <v>150</v>
      </c>
      <c r="Z3" s="86" t="s">
        <v>148</v>
      </c>
      <c r="AA3" s="86" t="s">
        <v>151</v>
      </c>
      <c r="AB3" s="89" t="s">
        <v>171</v>
      </c>
      <c r="AC3" s="89" t="s">
        <v>172</v>
      </c>
      <c r="AD3" s="89"/>
      <c r="AE3" s="89"/>
    </row>
    <row r="4" spans="1:31" s="9" customFormat="1" ht="18" customHeight="1" x14ac:dyDescent="0.25">
      <c r="A4" s="85"/>
      <c r="B4" s="98"/>
      <c r="C4" s="92"/>
      <c r="D4" s="93"/>
      <c r="E4" s="82" t="s">
        <v>11</v>
      </c>
      <c r="F4" s="84"/>
      <c r="G4" s="82" t="s">
        <v>154</v>
      </c>
      <c r="H4" s="84"/>
      <c r="I4" s="82" t="s">
        <v>155</v>
      </c>
      <c r="J4" s="84"/>
      <c r="K4" s="82" t="s">
        <v>156</v>
      </c>
      <c r="L4" s="84"/>
      <c r="M4" s="82" t="s">
        <v>157</v>
      </c>
      <c r="N4" s="84"/>
      <c r="O4" s="92"/>
      <c r="P4" s="93"/>
      <c r="Q4" s="82" t="s">
        <v>173</v>
      </c>
      <c r="R4" s="84"/>
      <c r="S4" s="82" t="s">
        <v>174</v>
      </c>
      <c r="T4" s="84"/>
      <c r="U4" s="82" t="s">
        <v>175</v>
      </c>
      <c r="V4" s="84"/>
      <c r="W4" s="100" t="s">
        <v>176</v>
      </c>
      <c r="X4" s="101"/>
      <c r="Y4" s="87"/>
      <c r="Z4" s="87"/>
      <c r="AA4" s="87"/>
      <c r="AB4" s="89"/>
      <c r="AC4" s="89"/>
      <c r="AD4" s="89"/>
      <c r="AE4" s="89"/>
    </row>
    <row r="5" spans="1:31" s="9" customFormat="1" ht="20.100000000000001" customHeight="1" x14ac:dyDescent="0.25">
      <c r="A5" s="85"/>
      <c r="B5" s="99"/>
      <c r="C5" s="12" t="s">
        <v>158</v>
      </c>
      <c r="D5" s="12" t="s">
        <v>159</v>
      </c>
      <c r="E5" s="12" t="s">
        <v>158</v>
      </c>
      <c r="F5" s="12" t="s">
        <v>159</v>
      </c>
      <c r="G5" s="12" t="s">
        <v>158</v>
      </c>
      <c r="H5" s="12" t="s">
        <v>159</v>
      </c>
      <c r="I5" s="12" t="s">
        <v>158</v>
      </c>
      <c r="J5" s="12" t="s">
        <v>159</v>
      </c>
      <c r="K5" s="12" t="s">
        <v>158</v>
      </c>
      <c r="L5" s="12" t="s">
        <v>159</v>
      </c>
      <c r="M5" s="12" t="s">
        <v>158</v>
      </c>
      <c r="N5" s="12" t="s">
        <v>159</v>
      </c>
      <c r="O5" s="12" t="s">
        <v>158</v>
      </c>
      <c r="P5" s="12" t="s">
        <v>159</v>
      </c>
      <c r="Q5" s="12" t="s">
        <v>177</v>
      </c>
      <c r="R5" s="12" t="s">
        <v>178</v>
      </c>
      <c r="S5" s="12" t="s">
        <v>177</v>
      </c>
      <c r="T5" s="12" t="s">
        <v>178</v>
      </c>
      <c r="U5" s="12" t="s">
        <v>177</v>
      </c>
      <c r="V5" s="12" t="s">
        <v>178</v>
      </c>
      <c r="W5" s="102"/>
      <c r="X5" s="102"/>
      <c r="Y5" s="88"/>
      <c r="Z5" s="88"/>
      <c r="AA5" s="88"/>
      <c r="AB5" s="89"/>
      <c r="AC5" s="89"/>
      <c r="AD5" s="89"/>
      <c r="AE5" s="89"/>
    </row>
    <row r="6" spans="1:31" s="9" customFormat="1" ht="25.95" customHeight="1" x14ac:dyDescent="0.25">
      <c r="A6" s="10">
        <v>1</v>
      </c>
      <c r="B6" s="10">
        <v>2</v>
      </c>
      <c r="C6" s="10" t="s">
        <v>179</v>
      </c>
      <c r="D6" s="10" t="s">
        <v>180</v>
      </c>
      <c r="E6" s="10" t="s">
        <v>181</v>
      </c>
      <c r="F6" s="10" t="s">
        <v>182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10">
        <v>22</v>
      </c>
      <c r="W6" s="10">
        <v>23</v>
      </c>
      <c r="X6" s="10">
        <v>24</v>
      </c>
      <c r="Y6" s="10">
        <v>25</v>
      </c>
      <c r="Z6" s="10">
        <v>26</v>
      </c>
      <c r="AA6" s="10">
        <v>27</v>
      </c>
      <c r="AB6" s="10">
        <v>28</v>
      </c>
      <c r="AC6" s="10">
        <v>29</v>
      </c>
      <c r="AD6" s="10">
        <v>30</v>
      </c>
      <c r="AE6" s="10">
        <v>31</v>
      </c>
    </row>
    <row r="7" spans="1:31" s="9" customFormat="1" ht="49.2" customHeight="1" x14ac:dyDescent="0.25">
      <c r="A7" s="10"/>
      <c r="B7" s="6" t="s">
        <v>183</v>
      </c>
      <c r="C7" s="10">
        <f>E7+O7</f>
        <v>200</v>
      </c>
      <c r="D7" s="10">
        <f>F7+P7</f>
        <v>160</v>
      </c>
      <c r="E7" s="10">
        <f>G7+I7+K7+M7</f>
        <v>180</v>
      </c>
      <c r="F7" s="10">
        <f>H7+J7+L7+N7</f>
        <v>150</v>
      </c>
      <c r="G7" s="10">
        <v>100</v>
      </c>
      <c r="H7" s="10">
        <v>100</v>
      </c>
      <c r="I7" s="10">
        <v>50</v>
      </c>
      <c r="J7" s="10">
        <v>40</v>
      </c>
      <c r="K7" s="10">
        <v>20</v>
      </c>
      <c r="L7" s="10">
        <v>10</v>
      </c>
      <c r="M7" s="10">
        <v>10</v>
      </c>
      <c r="N7" s="10">
        <v>0</v>
      </c>
      <c r="O7" s="10">
        <v>20</v>
      </c>
      <c r="P7" s="10">
        <v>10</v>
      </c>
      <c r="Q7" s="10"/>
      <c r="R7" s="10"/>
      <c r="S7" s="10"/>
      <c r="T7" s="10"/>
      <c r="U7" s="10">
        <v>30</v>
      </c>
      <c r="V7" s="10"/>
      <c r="W7" s="10"/>
      <c r="X7" s="10">
        <v>10</v>
      </c>
      <c r="Y7" s="10"/>
      <c r="Z7" s="10"/>
      <c r="AA7" s="10"/>
      <c r="AB7" s="10"/>
      <c r="AC7" s="10"/>
      <c r="AD7" s="10"/>
      <c r="AE7" s="10"/>
    </row>
    <row r="8" spans="1:31" ht="25.95" customHeight="1" x14ac:dyDescent="0.25">
      <c r="A8" s="16">
        <v>1</v>
      </c>
      <c r="B8" s="5" t="s">
        <v>184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25.95" customHeight="1" x14ac:dyDescent="0.25">
      <c r="A9" s="16">
        <v>2</v>
      </c>
      <c r="B9" s="8" t="s">
        <v>185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24" x14ac:dyDescent="0.25">
      <c r="A10" s="16">
        <v>2.1</v>
      </c>
      <c r="B10" s="5" t="s">
        <v>186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x14ac:dyDescent="0.25">
      <c r="A11" s="16">
        <v>2.2000000000000002</v>
      </c>
      <c r="B11" s="5" t="s">
        <v>187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x14ac:dyDescent="0.25">
      <c r="A12" s="16">
        <v>2.2999999999999998</v>
      </c>
      <c r="B12" s="5" t="s">
        <v>188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x14ac:dyDescent="0.25">
      <c r="A13" s="16"/>
      <c r="B13" s="5" t="s">
        <v>189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x14ac:dyDescent="0.25">
      <c r="A14" s="16">
        <v>3</v>
      </c>
      <c r="B14" s="8" t="s">
        <v>190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ht="24" x14ac:dyDescent="0.25">
      <c r="A15" s="16">
        <v>3.1</v>
      </c>
      <c r="B15" s="5" t="s">
        <v>191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x14ac:dyDescent="0.25">
      <c r="A16" s="16">
        <v>3.2</v>
      </c>
      <c r="B16" s="5" t="s">
        <v>192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x14ac:dyDescent="0.25">
      <c r="A17" s="16">
        <v>3.3</v>
      </c>
      <c r="B17" s="5" t="s">
        <v>193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x14ac:dyDescent="0.25">
      <c r="A20" t="s">
        <v>165</v>
      </c>
    </row>
    <row r="21" spans="1:31" x14ac:dyDescent="0.25">
      <c r="A21" t="s">
        <v>194</v>
      </c>
    </row>
  </sheetData>
  <mergeCells count="28">
    <mergeCell ref="AE2:AE5"/>
    <mergeCell ref="C3:D4"/>
    <mergeCell ref="O3:P4"/>
    <mergeCell ref="E3:N3"/>
    <mergeCell ref="Q3:W3"/>
    <mergeCell ref="E4:F4"/>
    <mergeCell ref="G4:H4"/>
    <mergeCell ref="I4:J4"/>
    <mergeCell ref="K4:L4"/>
    <mergeCell ref="M4:N4"/>
    <mergeCell ref="Q4:R4"/>
    <mergeCell ref="S4:T4"/>
    <mergeCell ref="U4:V4"/>
    <mergeCell ref="W4:W5"/>
    <mergeCell ref="A1:AD1"/>
    <mergeCell ref="C2:P2"/>
    <mergeCell ref="Q2:X2"/>
    <mergeCell ref="Y2:AA2"/>
    <mergeCell ref="AB2:AC2"/>
    <mergeCell ref="A2:A5"/>
    <mergeCell ref="B2:B5"/>
    <mergeCell ref="X3:X5"/>
    <mergeCell ref="Y3:Y5"/>
    <mergeCell ref="Z3:Z5"/>
    <mergeCell ref="AA3:AA5"/>
    <mergeCell ref="AB3:AB5"/>
    <mergeCell ref="AC3:AC5"/>
    <mergeCell ref="AD2:AD5"/>
  </mergeCells>
  <phoneticPr fontId="23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22"/>
  <sheetViews>
    <sheetView topLeftCell="AE1" workbookViewId="0">
      <selection activeCell="BE9" sqref="BE9"/>
    </sheetView>
  </sheetViews>
  <sheetFormatPr defaultColWidth="9" defaultRowHeight="14.4" x14ac:dyDescent="0.25"/>
  <cols>
    <col min="2" max="5" width="11.88671875" customWidth="1"/>
    <col min="11" max="11" width="10.21875" customWidth="1"/>
    <col min="12" max="12" width="8.88671875" customWidth="1"/>
    <col min="13" max="13" width="8" customWidth="1"/>
    <col min="14" max="16" width="8.44140625" customWidth="1"/>
    <col min="47" max="49" width="10.21875" customWidth="1"/>
    <col min="54" max="54" width="9.6640625" customWidth="1"/>
    <col min="55" max="55" width="10.21875" customWidth="1"/>
    <col min="56" max="56" width="11" customWidth="1"/>
  </cols>
  <sheetData>
    <row r="1" spans="1:57" ht="25.8" x14ac:dyDescent="0.25">
      <c r="A1" s="75" t="s">
        <v>168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</row>
    <row r="2" spans="1:57" ht="18" customHeight="1" x14ac:dyDescent="0.25">
      <c r="A2" s="85" t="s">
        <v>1</v>
      </c>
      <c r="B2" s="97" t="s">
        <v>169</v>
      </c>
      <c r="C2" s="11"/>
      <c r="D2" s="11"/>
      <c r="E2" s="11"/>
      <c r="F2" s="103" t="s">
        <v>143</v>
      </c>
      <c r="G2" s="104"/>
      <c r="H2" s="104"/>
      <c r="I2" s="104"/>
      <c r="J2" s="104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8"/>
      <c r="AS2" s="21"/>
      <c r="AT2" s="21"/>
      <c r="AU2" s="94" t="s">
        <v>144</v>
      </c>
      <c r="AV2" s="94"/>
      <c r="AW2" s="94"/>
      <c r="AX2" s="94"/>
      <c r="AY2" s="94"/>
      <c r="AZ2" s="94"/>
      <c r="BA2" s="94"/>
      <c r="BB2" s="95" t="s">
        <v>145</v>
      </c>
      <c r="BC2" s="96"/>
      <c r="BD2" s="89" t="s">
        <v>146</v>
      </c>
      <c r="BE2" s="89" t="s">
        <v>10</v>
      </c>
    </row>
    <row r="3" spans="1:57" s="9" customFormat="1" ht="18" customHeight="1" x14ac:dyDescent="0.25">
      <c r="A3" s="85"/>
      <c r="B3" s="98"/>
      <c r="C3" s="117" t="s">
        <v>147</v>
      </c>
      <c r="D3" s="117"/>
      <c r="E3" s="117"/>
      <c r="F3" s="117"/>
      <c r="G3" s="117"/>
      <c r="H3" s="117"/>
      <c r="I3" s="14"/>
      <c r="J3" s="14"/>
      <c r="K3" s="82" t="s">
        <v>148</v>
      </c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4"/>
      <c r="AM3" s="90" t="s">
        <v>151</v>
      </c>
      <c r="AN3" s="118"/>
      <c r="AO3" s="118"/>
      <c r="AP3" s="118"/>
      <c r="AQ3" s="118"/>
      <c r="AR3" s="91"/>
      <c r="AS3" s="108" t="s">
        <v>150</v>
      </c>
      <c r="AT3" s="109"/>
      <c r="AU3" s="110"/>
      <c r="AV3" s="108" t="s">
        <v>148</v>
      </c>
      <c r="AW3" s="109"/>
      <c r="AX3" s="110"/>
      <c r="AY3" s="108" t="s">
        <v>151</v>
      </c>
      <c r="AZ3" s="109"/>
      <c r="BA3" s="110"/>
      <c r="BB3" s="89" t="s">
        <v>152</v>
      </c>
      <c r="BC3" s="89" t="s">
        <v>153</v>
      </c>
      <c r="BD3" s="89"/>
      <c r="BE3" s="89"/>
    </row>
    <row r="4" spans="1:57" s="9" customFormat="1" ht="18" customHeight="1" x14ac:dyDescent="0.25">
      <c r="A4" s="85"/>
      <c r="B4" s="98"/>
      <c r="C4" s="117"/>
      <c r="D4" s="117"/>
      <c r="E4" s="117"/>
      <c r="F4" s="117"/>
      <c r="G4" s="117"/>
      <c r="H4" s="117"/>
      <c r="I4" s="82" t="s">
        <v>11</v>
      </c>
      <c r="J4" s="83"/>
      <c r="K4" s="83"/>
      <c r="L4" s="83"/>
      <c r="M4" s="83"/>
      <c r="N4" s="84"/>
      <c r="O4" s="82" t="s">
        <v>154</v>
      </c>
      <c r="P4" s="83"/>
      <c r="Q4" s="83"/>
      <c r="R4" s="83"/>
      <c r="S4" s="83"/>
      <c r="T4" s="84"/>
      <c r="U4" s="15"/>
      <c r="V4" s="15"/>
      <c r="W4" s="18" t="s">
        <v>155</v>
      </c>
      <c r="X4" s="19"/>
      <c r="Y4" s="19"/>
      <c r="Z4" s="20"/>
      <c r="AA4" s="82" t="s">
        <v>156</v>
      </c>
      <c r="AB4" s="83"/>
      <c r="AC4" s="83"/>
      <c r="AD4" s="83"/>
      <c r="AE4" s="83"/>
      <c r="AF4" s="84"/>
      <c r="AG4" s="82" t="s">
        <v>157</v>
      </c>
      <c r="AH4" s="83"/>
      <c r="AI4" s="83"/>
      <c r="AJ4" s="83"/>
      <c r="AK4" s="83"/>
      <c r="AL4" s="84"/>
      <c r="AM4" s="92"/>
      <c r="AN4" s="119"/>
      <c r="AO4" s="119"/>
      <c r="AP4" s="119"/>
      <c r="AQ4" s="119"/>
      <c r="AR4" s="93"/>
      <c r="AS4" s="111"/>
      <c r="AT4" s="112"/>
      <c r="AU4" s="113"/>
      <c r="AV4" s="111"/>
      <c r="AW4" s="112"/>
      <c r="AX4" s="113"/>
      <c r="AY4" s="111"/>
      <c r="AZ4" s="112"/>
      <c r="BA4" s="113"/>
      <c r="BB4" s="89"/>
      <c r="BC4" s="89"/>
      <c r="BD4" s="89"/>
      <c r="BE4" s="89"/>
    </row>
    <row r="5" spans="1:57" s="9" customFormat="1" ht="20.100000000000001" customHeight="1" x14ac:dyDescent="0.25">
      <c r="A5" s="85"/>
      <c r="B5" s="99"/>
      <c r="C5" s="105" t="s">
        <v>158</v>
      </c>
      <c r="D5" s="106"/>
      <c r="E5" s="107"/>
      <c r="F5" s="82" t="s">
        <v>159</v>
      </c>
      <c r="G5" s="83"/>
      <c r="H5" s="84"/>
      <c r="I5" s="82" t="s">
        <v>158</v>
      </c>
      <c r="J5" s="83"/>
      <c r="K5" s="84"/>
      <c r="L5" s="82" t="s">
        <v>159</v>
      </c>
      <c r="M5" s="83"/>
      <c r="N5" s="84"/>
      <c r="O5" s="82" t="s">
        <v>158</v>
      </c>
      <c r="P5" s="83"/>
      <c r="Q5" s="84"/>
      <c r="R5" s="82" t="s">
        <v>159</v>
      </c>
      <c r="S5" s="83"/>
      <c r="T5" s="84"/>
      <c r="U5" s="82" t="s">
        <v>158</v>
      </c>
      <c r="V5" s="83"/>
      <c r="W5" s="84"/>
      <c r="X5" s="82" t="s">
        <v>159</v>
      </c>
      <c r="Y5" s="83"/>
      <c r="Z5" s="84"/>
      <c r="AA5" s="82" t="s">
        <v>158</v>
      </c>
      <c r="AB5" s="83"/>
      <c r="AC5" s="84"/>
      <c r="AD5" s="82" t="s">
        <v>159</v>
      </c>
      <c r="AE5" s="83"/>
      <c r="AF5" s="84"/>
      <c r="AG5" s="82" t="s">
        <v>158</v>
      </c>
      <c r="AH5" s="83"/>
      <c r="AI5" s="84"/>
      <c r="AJ5" s="82" t="s">
        <v>159</v>
      </c>
      <c r="AK5" s="83"/>
      <c r="AL5" s="84"/>
      <c r="AM5" s="82" t="s">
        <v>158</v>
      </c>
      <c r="AN5" s="83"/>
      <c r="AO5" s="84"/>
      <c r="AP5" s="82" t="s">
        <v>159</v>
      </c>
      <c r="AQ5" s="83"/>
      <c r="AR5" s="84"/>
      <c r="AS5" s="114"/>
      <c r="AT5" s="115"/>
      <c r="AU5" s="116"/>
      <c r="AV5" s="114"/>
      <c r="AW5" s="115"/>
      <c r="AX5" s="116"/>
      <c r="AY5" s="114"/>
      <c r="AZ5" s="115"/>
      <c r="BA5" s="116"/>
      <c r="BB5" s="89"/>
      <c r="BC5" s="89"/>
      <c r="BD5" s="89"/>
      <c r="BE5" s="89"/>
    </row>
    <row r="6" spans="1:57" s="9" customFormat="1" ht="20.100000000000001" customHeight="1" x14ac:dyDescent="0.25">
      <c r="A6" s="10"/>
      <c r="B6" s="13"/>
      <c r="C6" s="13" t="s">
        <v>195</v>
      </c>
      <c r="D6" s="13" t="s">
        <v>51</v>
      </c>
      <c r="E6" s="13" t="s">
        <v>196</v>
      </c>
      <c r="F6" s="13" t="s">
        <v>195</v>
      </c>
      <c r="G6" s="13" t="s">
        <v>51</v>
      </c>
      <c r="H6" s="13" t="s">
        <v>196</v>
      </c>
      <c r="I6" s="13" t="s">
        <v>195</v>
      </c>
      <c r="J6" s="13" t="s">
        <v>51</v>
      </c>
      <c r="K6" s="13" t="s">
        <v>196</v>
      </c>
      <c r="L6" s="13" t="s">
        <v>195</v>
      </c>
      <c r="M6" s="13" t="s">
        <v>51</v>
      </c>
      <c r="N6" s="13" t="s">
        <v>196</v>
      </c>
      <c r="O6" s="13" t="s">
        <v>195</v>
      </c>
      <c r="P6" s="13" t="s">
        <v>51</v>
      </c>
      <c r="Q6" s="13" t="s">
        <v>196</v>
      </c>
      <c r="R6" s="13" t="s">
        <v>195</v>
      </c>
      <c r="S6" s="13" t="s">
        <v>51</v>
      </c>
      <c r="T6" s="13" t="s">
        <v>196</v>
      </c>
      <c r="U6" s="13" t="s">
        <v>195</v>
      </c>
      <c r="V6" s="13" t="s">
        <v>51</v>
      </c>
      <c r="W6" s="13" t="s">
        <v>196</v>
      </c>
      <c r="X6" s="13" t="s">
        <v>195</v>
      </c>
      <c r="Y6" s="13" t="s">
        <v>51</v>
      </c>
      <c r="Z6" s="13" t="s">
        <v>196</v>
      </c>
      <c r="AA6" s="13" t="s">
        <v>195</v>
      </c>
      <c r="AB6" s="13" t="s">
        <v>51</v>
      </c>
      <c r="AC6" s="13" t="s">
        <v>196</v>
      </c>
      <c r="AD6" s="13" t="s">
        <v>195</v>
      </c>
      <c r="AE6" s="13" t="s">
        <v>51</v>
      </c>
      <c r="AF6" s="13" t="s">
        <v>196</v>
      </c>
      <c r="AG6" s="13" t="s">
        <v>195</v>
      </c>
      <c r="AH6" s="13" t="s">
        <v>51</v>
      </c>
      <c r="AI6" s="13" t="s">
        <v>196</v>
      </c>
      <c r="AJ6" s="13" t="s">
        <v>195</v>
      </c>
      <c r="AK6" s="13" t="s">
        <v>51</v>
      </c>
      <c r="AL6" s="13" t="s">
        <v>196</v>
      </c>
      <c r="AM6" s="13" t="s">
        <v>195</v>
      </c>
      <c r="AN6" s="13" t="s">
        <v>51</v>
      </c>
      <c r="AO6" s="13" t="s">
        <v>196</v>
      </c>
      <c r="AP6" s="13" t="s">
        <v>195</v>
      </c>
      <c r="AQ6" s="13" t="s">
        <v>51</v>
      </c>
      <c r="AR6" s="13" t="s">
        <v>196</v>
      </c>
      <c r="AS6" s="13" t="s">
        <v>195</v>
      </c>
      <c r="AT6" s="13" t="s">
        <v>51</v>
      </c>
      <c r="AU6" s="13" t="s">
        <v>196</v>
      </c>
      <c r="AV6" s="13" t="s">
        <v>195</v>
      </c>
      <c r="AW6" s="13" t="s">
        <v>51</v>
      </c>
      <c r="AX6" s="13" t="s">
        <v>196</v>
      </c>
      <c r="AY6" s="13" t="s">
        <v>195</v>
      </c>
      <c r="AZ6" s="13" t="s">
        <v>51</v>
      </c>
      <c r="BA6" s="13" t="s">
        <v>196</v>
      </c>
      <c r="BB6" s="22"/>
      <c r="BC6" s="22"/>
      <c r="BD6" s="22"/>
      <c r="BE6" s="22"/>
    </row>
    <row r="7" spans="1:57" s="9" customFormat="1" ht="25.95" customHeight="1" x14ac:dyDescent="0.25">
      <c r="A7" s="10">
        <v>1</v>
      </c>
      <c r="B7" s="10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7</v>
      </c>
      <c r="R7" s="10"/>
      <c r="S7" s="10"/>
      <c r="T7" s="10">
        <v>8</v>
      </c>
      <c r="U7" s="10"/>
      <c r="V7" s="10"/>
      <c r="W7" s="10">
        <v>9</v>
      </c>
      <c r="X7" s="10"/>
      <c r="Y7" s="10"/>
      <c r="Z7" s="10">
        <v>10</v>
      </c>
      <c r="AA7" s="10"/>
      <c r="AB7" s="10"/>
      <c r="AC7" s="10">
        <v>11</v>
      </c>
      <c r="AD7" s="10"/>
      <c r="AE7" s="10"/>
      <c r="AF7" s="10">
        <v>12</v>
      </c>
      <c r="AG7" s="10"/>
      <c r="AH7" s="10"/>
      <c r="AI7" s="10">
        <v>13</v>
      </c>
      <c r="AJ7" s="10"/>
      <c r="AK7" s="10"/>
      <c r="AL7" s="10">
        <v>14</v>
      </c>
      <c r="AM7" s="10"/>
      <c r="AN7" s="10"/>
      <c r="AO7" s="10">
        <v>15</v>
      </c>
      <c r="AP7" s="10"/>
      <c r="AQ7" s="10"/>
      <c r="AR7" s="10">
        <v>16</v>
      </c>
      <c r="AS7" s="10"/>
      <c r="AT7" s="10"/>
      <c r="AU7" s="10">
        <v>17</v>
      </c>
      <c r="AV7" s="10"/>
      <c r="AW7" s="10"/>
      <c r="AX7" s="10">
        <v>18</v>
      </c>
      <c r="AY7" s="10"/>
      <c r="AZ7" s="10"/>
      <c r="BA7" s="10">
        <v>19</v>
      </c>
      <c r="BB7" s="10">
        <v>20</v>
      </c>
      <c r="BC7" s="10">
        <v>21</v>
      </c>
      <c r="BD7" s="10">
        <v>22</v>
      </c>
      <c r="BE7" s="10">
        <v>23</v>
      </c>
    </row>
    <row r="8" spans="1:57" s="9" customFormat="1" ht="49.2" customHeight="1" x14ac:dyDescent="0.25">
      <c r="A8" s="10"/>
      <c r="B8" s="6" t="s">
        <v>183</v>
      </c>
      <c r="C8" s="6"/>
      <c r="D8" s="6"/>
      <c r="E8" s="6"/>
      <c r="F8" s="10">
        <f>K8+AO8</f>
        <v>200</v>
      </c>
      <c r="G8" s="10"/>
      <c r="H8" s="10"/>
      <c r="I8" s="10"/>
      <c r="J8" s="10"/>
      <c r="K8" s="10">
        <f>Q8+W8+AC8+AI8</f>
        <v>180</v>
      </c>
      <c r="L8" s="10"/>
      <c r="M8" s="10"/>
      <c r="N8" s="10">
        <f>T8+Z8+AF8+AL8</f>
        <v>150</v>
      </c>
      <c r="O8" s="10"/>
      <c r="P8" s="10"/>
      <c r="Q8" s="10">
        <v>100</v>
      </c>
      <c r="R8" s="10"/>
      <c r="S8" s="10"/>
      <c r="T8" s="10">
        <v>100</v>
      </c>
      <c r="U8" s="10"/>
      <c r="V8" s="10"/>
      <c r="W8" s="10">
        <v>50</v>
      </c>
      <c r="X8" s="10"/>
      <c r="Y8" s="10"/>
      <c r="Z8" s="10">
        <v>40</v>
      </c>
      <c r="AA8" s="10"/>
      <c r="AB8" s="10"/>
      <c r="AC8" s="10">
        <v>20</v>
      </c>
      <c r="AD8" s="10"/>
      <c r="AE8" s="10"/>
      <c r="AF8" s="10">
        <v>10</v>
      </c>
      <c r="AG8" s="10"/>
      <c r="AH8" s="10"/>
      <c r="AI8" s="10">
        <v>10</v>
      </c>
      <c r="AJ8" s="10"/>
      <c r="AK8" s="10"/>
      <c r="AL8" s="10">
        <v>0</v>
      </c>
      <c r="AM8" s="10"/>
      <c r="AN8" s="10"/>
      <c r="AO8" s="10">
        <v>20</v>
      </c>
      <c r="AP8" s="10"/>
      <c r="AQ8" s="10"/>
      <c r="AR8" s="10">
        <v>10</v>
      </c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ht="25.95" customHeight="1" x14ac:dyDescent="0.25">
      <c r="A9" s="16">
        <v>1</v>
      </c>
      <c r="B9" s="5" t="s">
        <v>184</v>
      </c>
      <c r="C9" s="5"/>
      <c r="D9" s="5"/>
      <c r="E9" s="5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ht="25.95" customHeight="1" x14ac:dyDescent="0.25">
      <c r="A10" s="16">
        <v>2</v>
      </c>
      <c r="B10" s="8" t="s">
        <v>185</v>
      </c>
      <c r="C10" s="8"/>
      <c r="D10" s="8"/>
      <c r="E10" s="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</row>
    <row r="11" spans="1:57" ht="24" x14ac:dyDescent="0.25">
      <c r="A11" s="16">
        <v>2.1</v>
      </c>
      <c r="B11" s="5" t="s">
        <v>186</v>
      </c>
      <c r="C11" s="5"/>
      <c r="D11" s="5"/>
      <c r="E11" s="5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</row>
    <row r="12" spans="1:57" x14ac:dyDescent="0.25">
      <c r="A12" s="16">
        <v>2.2000000000000002</v>
      </c>
      <c r="B12" s="5" t="s">
        <v>187</v>
      </c>
      <c r="C12" s="5"/>
      <c r="D12" s="5"/>
      <c r="E12" s="5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</row>
    <row r="13" spans="1:57" x14ac:dyDescent="0.25">
      <c r="A13" s="16">
        <v>2.2999999999999998</v>
      </c>
      <c r="B13" s="5" t="s">
        <v>188</v>
      </c>
      <c r="C13" s="5"/>
      <c r="D13" s="5"/>
      <c r="E13" s="5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1:57" x14ac:dyDescent="0.25">
      <c r="A14" s="16"/>
      <c r="B14" s="5" t="s">
        <v>189</v>
      </c>
      <c r="C14" s="5"/>
      <c r="D14" s="5"/>
      <c r="E14" s="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x14ac:dyDescent="0.25">
      <c r="A15" s="16">
        <v>3</v>
      </c>
      <c r="B15" s="8" t="s">
        <v>190</v>
      </c>
      <c r="C15" s="8"/>
      <c r="D15" s="8"/>
      <c r="E15" s="8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</row>
    <row r="16" spans="1:57" ht="24" x14ac:dyDescent="0.25">
      <c r="A16" s="16">
        <v>3.1</v>
      </c>
      <c r="B16" s="5" t="s">
        <v>191</v>
      </c>
      <c r="C16" s="5"/>
      <c r="D16" s="5"/>
      <c r="E16" s="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</row>
    <row r="17" spans="1:57" x14ac:dyDescent="0.25">
      <c r="A17" s="16">
        <v>3.2</v>
      </c>
      <c r="B17" s="5" t="s">
        <v>192</v>
      </c>
      <c r="C17" s="5"/>
      <c r="D17" s="5"/>
      <c r="E17" s="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x14ac:dyDescent="0.25">
      <c r="A18" s="16">
        <v>3.3</v>
      </c>
      <c r="B18" s="5" t="s">
        <v>193</v>
      </c>
      <c r="C18" s="5"/>
      <c r="D18" s="5"/>
      <c r="E18" s="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1:57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</row>
    <row r="20" spans="1:57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x14ac:dyDescent="0.25">
      <c r="A21" t="s">
        <v>165</v>
      </c>
    </row>
    <row r="22" spans="1:57" x14ac:dyDescent="0.25">
      <c r="A22" t="s">
        <v>194</v>
      </c>
    </row>
  </sheetData>
  <mergeCells count="34">
    <mergeCell ref="C3:H4"/>
    <mergeCell ref="AM3:AR4"/>
    <mergeCell ref="AM5:AO5"/>
    <mergeCell ref="AP5:AR5"/>
    <mergeCell ref="AD5:AF5"/>
    <mergeCell ref="AG5:AI5"/>
    <mergeCell ref="AJ5:AL5"/>
    <mergeCell ref="X5:Z5"/>
    <mergeCell ref="AA5:AC5"/>
    <mergeCell ref="BE2:BE5"/>
    <mergeCell ref="AS3:AU5"/>
    <mergeCell ref="AV3:AX5"/>
    <mergeCell ref="AY3:BA5"/>
    <mergeCell ref="I5:K5"/>
    <mergeCell ref="L5:N5"/>
    <mergeCell ref="O5:Q5"/>
    <mergeCell ref="R5:T5"/>
    <mergeCell ref="U5:W5"/>
    <mergeCell ref="A1:BD1"/>
    <mergeCell ref="F2:AR2"/>
    <mergeCell ref="AU2:BA2"/>
    <mergeCell ref="BB2:BC2"/>
    <mergeCell ref="K3:AL3"/>
    <mergeCell ref="BC3:BC5"/>
    <mergeCell ref="BD2:BD5"/>
    <mergeCell ref="A2:A5"/>
    <mergeCell ref="B2:B5"/>
    <mergeCell ref="BB3:BB5"/>
    <mergeCell ref="I4:N4"/>
    <mergeCell ref="O4:T4"/>
    <mergeCell ref="AA4:AF4"/>
    <mergeCell ref="AG4:AL4"/>
    <mergeCell ref="C5:E5"/>
    <mergeCell ref="F5:H5"/>
  </mergeCells>
  <phoneticPr fontId="23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1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" defaultRowHeight="12" x14ac:dyDescent="0.15"/>
  <cols>
    <col min="1" max="1" width="5.6640625" style="2" customWidth="1"/>
    <col min="2" max="9" width="13.6640625" style="2" customWidth="1"/>
    <col min="10" max="10" width="20.6640625" style="2" customWidth="1"/>
    <col min="11" max="11" width="16.77734375" style="2" customWidth="1"/>
    <col min="12" max="16384" width="9" style="2"/>
  </cols>
  <sheetData>
    <row r="1" spans="1:10" ht="17.399999999999999" x14ac:dyDescent="0.15">
      <c r="A1" s="120" t="s">
        <v>197</v>
      </c>
      <c r="B1" s="120"/>
    </row>
    <row r="2" spans="1:10" ht="28.8" x14ac:dyDescent="0.15">
      <c r="A2" s="121" t="s">
        <v>198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20.100000000000001" customHeight="1" x14ac:dyDescent="0.15">
      <c r="A3" s="122" t="s">
        <v>207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20.100000000000001" customHeight="1" x14ac:dyDescent="0.15">
      <c r="A4" s="123" t="s">
        <v>199</v>
      </c>
      <c r="B4" s="123"/>
      <c r="C4" s="123"/>
      <c r="D4" s="123"/>
      <c r="E4" s="123"/>
      <c r="F4" s="123"/>
      <c r="G4" s="123"/>
      <c r="H4" s="123"/>
      <c r="I4" s="123"/>
      <c r="J4" s="123"/>
    </row>
    <row r="5" spans="1:10" s="65" customFormat="1" ht="25.05" customHeight="1" x14ac:dyDescent="0.25">
      <c r="A5" s="6" t="s">
        <v>1</v>
      </c>
      <c r="B5" s="6" t="s">
        <v>200</v>
      </c>
      <c r="C5" s="7" t="s">
        <v>201</v>
      </c>
      <c r="D5" s="7" t="s">
        <v>202</v>
      </c>
      <c r="E5" s="7" t="s">
        <v>203</v>
      </c>
      <c r="F5" s="8" t="s">
        <v>152</v>
      </c>
      <c r="G5" s="8" t="s">
        <v>153</v>
      </c>
      <c r="H5" s="8" t="s">
        <v>204</v>
      </c>
      <c r="I5" s="8" t="s">
        <v>205</v>
      </c>
      <c r="J5" s="66" t="s">
        <v>10</v>
      </c>
    </row>
    <row r="6" spans="1:10" s="1" customFormat="1" ht="25.05" customHeight="1" x14ac:dyDescent="0.25">
      <c r="A6" s="3">
        <v>1</v>
      </c>
      <c r="B6" s="3" t="s">
        <v>208</v>
      </c>
      <c r="C6" s="59">
        <v>31754.720000000001</v>
      </c>
      <c r="D6" s="60">
        <f>(500000+12210000+295640000)/10000</f>
        <v>30835</v>
      </c>
      <c r="E6" s="59">
        <f>(500000+12210000+116920000)/10000</f>
        <v>12963</v>
      </c>
      <c r="F6" s="61"/>
      <c r="G6" s="60">
        <f>D6-E6</f>
        <v>17872</v>
      </c>
      <c r="H6" s="61"/>
      <c r="I6" s="60">
        <f>G6</f>
        <v>17872</v>
      </c>
      <c r="J6" s="3"/>
    </row>
    <row r="7" spans="1:10" s="1" customFormat="1" ht="25.05" customHeight="1" x14ac:dyDescent="0.25">
      <c r="A7" s="3">
        <v>2</v>
      </c>
      <c r="B7" s="3" t="s">
        <v>209</v>
      </c>
      <c r="C7" s="59">
        <v>1664</v>
      </c>
      <c r="D7" s="60">
        <v>931</v>
      </c>
      <c r="E7" s="59">
        <v>931</v>
      </c>
      <c r="F7" s="61"/>
      <c r="G7" s="60">
        <f t="shared" ref="G7:G15" si="0">D7-E7</f>
        <v>0</v>
      </c>
      <c r="H7" s="61"/>
      <c r="I7" s="60">
        <f t="shared" ref="I7:I15" si="1">G7</f>
        <v>0</v>
      </c>
      <c r="J7" s="3"/>
    </row>
    <row r="8" spans="1:10" s="1" customFormat="1" ht="25.05" customHeight="1" x14ac:dyDescent="0.25">
      <c r="A8" s="3">
        <v>3</v>
      </c>
      <c r="B8" s="3" t="s">
        <v>210</v>
      </c>
      <c r="C8" s="59">
        <v>1006</v>
      </c>
      <c r="D8" s="60">
        <v>565</v>
      </c>
      <c r="E8" s="59">
        <v>565</v>
      </c>
      <c r="F8" s="61"/>
      <c r="G8" s="60">
        <f t="shared" si="0"/>
        <v>0</v>
      </c>
      <c r="H8" s="61"/>
      <c r="I8" s="60">
        <f t="shared" si="1"/>
        <v>0</v>
      </c>
      <c r="J8" s="3"/>
    </row>
    <row r="9" spans="1:10" s="1" customFormat="1" ht="25.05" customHeight="1" x14ac:dyDescent="0.25">
      <c r="A9" s="3">
        <v>4</v>
      </c>
      <c r="B9" s="3" t="s">
        <v>211</v>
      </c>
      <c r="C9" s="59">
        <v>909</v>
      </c>
      <c r="D9" s="60">
        <v>509</v>
      </c>
      <c r="E9" s="59">
        <v>509</v>
      </c>
      <c r="F9" s="61"/>
      <c r="G9" s="60">
        <f t="shared" si="0"/>
        <v>0</v>
      </c>
      <c r="H9" s="61"/>
      <c r="I9" s="60">
        <f t="shared" si="1"/>
        <v>0</v>
      </c>
      <c r="J9" s="3"/>
    </row>
    <row r="10" spans="1:10" s="62" customFormat="1" ht="25.05" customHeight="1" x14ac:dyDescent="0.25">
      <c r="A10" s="3">
        <v>5</v>
      </c>
      <c r="B10" s="5" t="s">
        <v>212</v>
      </c>
      <c r="C10" s="59">
        <v>378</v>
      </c>
      <c r="D10" s="60">
        <v>329</v>
      </c>
      <c r="E10" s="59">
        <v>329</v>
      </c>
      <c r="F10" s="63"/>
      <c r="G10" s="60">
        <f t="shared" si="0"/>
        <v>0</v>
      </c>
      <c r="H10" s="61"/>
      <c r="I10" s="60">
        <f t="shared" si="1"/>
        <v>0</v>
      </c>
      <c r="J10" s="4"/>
    </row>
    <row r="11" spans="1:10" s="62" customFormat="1" ht="25.05" customHeight="1" x14ac:dyDescent="0.25">
      <c r="A11" s="3">
        <v>6</v>
      </c>
      <c r="B11" s="5" t="s">
        <v>213</v>
      </c>
      <c r="C11" s="59">
        <v>947</v>
      </c>
      <c r="D11" s="60">
        <v>526</v>
      </c>
      <c r="E11" s="59">
        <v>526</v>
      </c>
      <c r="F11" s="63"/>
      <c r="G11" s="60">
        <f t="shared" si="0"/>
        <v>0</v>
      </c>
      <c r="H11" s="61"/>
      <c r="I11" s="60">
        <f t="shared" si="1"/>
        <v>0</v>
      </c>
      <c r="J11" s="4"/>
    </row>
    <row r="12" spans="1:10" s="62" customFormat="1" ht="25.05" customHeight="1" x14ac:dyDescent="0.25">
      <c r="A12" s="3">
        <v>7</v>
      </c>
      <c r="B12" s="5" t="s">
        <v>214</v>
      </c>
      <c r="C12" s="59">
        <v>2265</v>
      </c>
      <c r="D12" s="60">
        <v>1285</v>
      </c>
      <c r="E12" s="59">
        <v>1285</v>
      </c>
      <c r="F12" s="63"/>
      <c r="G12" s="60">
        <f t="shared" si="0"/>
        <v>0</v>
      </c>
      <c r="H12" s="61"/>
      <c r="I12" s="60">
        <f t="shared" si="1"/>
        <v>0</v>
      </c>
      <c r="J12" s="4"/>
    </row>
    <row r="13" spans="1:10" s="62" customFormat="1" ht="25.05" customHeight="1" x14ac:dyDescent="0.25">
      <c r="A13" s="3">
        <v>8</v>
      </c>
      <c r="B13" s="5" t="s">
        <v>215</v>
      </c>
      <c r="C13" s="59">
        <v>763</v>
      </c>
      <c r="D13" s="60">
        <v>487</v>
      </c>
      <c r="E13" s="59">
        <v>487</v>
      </c>
      <c r="F13" s="63"/>
      <c r="G13" s="60">
        <f t="shared" si="0"/>
        <v>0</v>
      </c>
      <c r="H13" s="61"/>
      <c r="I13" s="60">
        <f t="shared" si="1"/>
        <v>0</v>
      </c>
      <c r="J13" s="4"/>
    </row>
    <row r="14" spans="1:10" s="62" customFormat="1" ht="25.05" customHeight="1" x14ac:dyDescent="0.25">
      <c r="A14" s="3">
        <v>9</v>
      </c>
      <c r="B14" s="5" t="s">
        <v>216</v>
      </c>
      <c r="C14" s="59">
        <v>1013</v>
      </c>
      <c r="D14" s="60">
        <v>567</v>
      </c>
      <c r="E14" s="59">
        <v>567</v>
      </c>
      <c r="F14" s="63"/>
      <c r="G14" s="60">
        <f t="shared" si="0"/>
        <v>0</v>
      </c>
      <c r="H14" s="61"/>
      <c r="I14" s="60">
        <f t="shared" si="1"/>
        <v>0</v>
      </c>
      <c r="J14" s="4"/>
    </row>
    <row r="15" spans="1:10" s="62" customFormat="1" ht="25.05" customHeight="1" x14ac:dyDescent="0.25">
      <c r="A15" s="3">
        <v>10</v>
      </c>
      <c r="B15" s="5" t="s">
        <v>217</v>
      </c>
      <c r="C15" s="59">
        <v>1616</v>
      </c>
      <c r="D15" s="60">
        <v>916</v>
      </c>
      <c r="E15" s="59">
        <v>916</v>
      </c>
      <c r="F15" s="63"/>
      <c r="G15" s="60">
        <f t="shared" si="0"/>
        <v>0</v>
      </c>
      <c r="H15" s="61"/>
      <c r="I15" s="60">
        <f t="shared" si="1"/>
        <v>0</v>
      </c>
      <c r="J15" s="4"/>
    </row>
    <row r="16" spans="1:10" s="62" customFormat="1" ht="25.05" customHeight="1" x14ac:dyDescent="0.25">
      <c r="A16" s="4"/>
      <c r="B16" s="5"/>
      <c r="C16" s="63"/>
      <c r="D16" s="63"/>
      <c r="E16" s="63"/>
      <c r="F16" s="63"/>
      <c r="G16" s="63"/>
      <c r="H16" s="63"/>
      <c r="I16" s="63"/>
      <c r="J16" s="4"/>
    </row>
    <row r="17" spans="1:10" s="65" customFormat="1" ht="25.05" customHeight="1" x14ac:dyDescent="0.25">
      <c r="A17" s="7" t="s">
        <v>206</v>
      </c>
      <c r="B17" s="8" t="s">
        <v>218</v>
      </c>
      <c r="C17" s="64">
        <f>SUM(C6:C16)</f>
        <v>42315.72</v>
      </c>
      <c r="D17" s="64">
        <f>SUM(D6:D16)</f>
        <v>36950</v>
      </c>
      <c r="E17" s="64">
        <f>SUM(E6:E16)</f>
        <v>19078</v>
      </c>
      <c r="F17" s="64">
        <f t="shared" ref="F17:I17" si="2">SUM(F6:F16)</f>
        <v>0</v>
      </c>
      <c r="G17" s="64">
        <f t="shared" si="2"/>
        <v>17872</v>
      </c>
      <c r="H17" s="64">
        <f t="shared" si="2"/>
        <v>0</v>
      </c>
      <c r="I17" s="64">
        <f t="shared" si="2"/>
        <v>17872</v>
      </c>
      <c r="J17" s="7"/>
    </row>
    <row r="18" spans="1:10" ht="18.75" customHeight="1" x14ac:dyDescent="0.15"/>
    <row r="19" spans="1:10" ht="18.75" customHeight="1" x14ac:dyDescent="0.15"/>
    <row r="20" spans="1:10" ht="18.75" customHeight="1" x14ac:dyDescent="0.15"/>
    <row r="21" spans="1:10" ht="18.75" customHeight="1" x14ac:dyDescent="0.15"/>
  </sheetData>
  <mergeCells count="4">
    <mergeCell ref="A1:B1"/>
    <mergeCell ref="A2:J2"/>
    <mergeCell ref="A3:J3"/>
    <mergeCell ref="A4:J4"/>
  </mergeCells>
  <phoneticPr fontId="23" type="noConversion"/>
  <printOptions horizontalCentered="1"/>
  <pageMargins left="0.78740157480314965" right="0.78740157480314965" top="1.1023622047244095" bottom="1.0236220472440944" header="0.59055118110236227" footer="0.59055118110236227"/>
  <pageSetup paperSize="9" scale="97" firstPageNumber="86" fitToHeight="0" orientation="landscape" useFirstPageNumber="1" horizontalDpi="1200" verticalDpi="1200" r:id="rId1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2017年绩效再评价情况汇总表</vt:lpstr>
      <vt:lpstr>2017年绩效再评价情况汇总表 (2)</vt:lpstr>
      <vt:lpstr>2018年预算支出绩效再评价资金到位及使用情况汇总表</vt:lpstr>
      <vt:lpstr>2018年预算支出绩效再评价资金到位及使用情况汇总表 (2)</vt:lpstr>
      <vt:lpstr>2018年预算支出绩效再评价资金到位及使用情况汇总表 (3)</vt:lpstr>
      <vt:lpstr>抽样点资金使用情况表</vt:lpstr>
      <vt:lpstr>'2017年绩效再评价情况汇总表'!Print_Titles</vt:lpstr>
      <vt:lpstr>'2017年绩效再评价情况汇总表 (2)'!Print_Titles</vt:lpstr>
      <vt:lpstr>抽样点资金使用情况表!Print_Titles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2024-09-09T12:15:38Z</cp:lastPrinted>
  <dcterms:created xsi:type="dcterms:W3CDTF">2006-09-16T00:00:00Z</dcterms:created>
  <dcterms:modified xsi:type="dcterms:W3CDTF">2024-09-09T12:15:40Z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D5E496CB21B944BAAB9E8938D472C23D_12</vt:lpwstr>
  </property>
  <property fmtid="{D5CDD505-2E9C-101B-9397-08002B2CF9AE}" pid="3" name="KSOProductBuildVer">
    <vt:lpwstr>2052-12.1.0.15358</vt:lpwstr>
  </property>
</Properties>
</file>