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00"/>
  </bookViews>
  <sheets>
    <sheet name="五华产业园区厂口片区电力保障专项资金" sheetId="4" r:id="rId1"/>
    <sheet name="五华科技产业园管理委员会复印纸采购项目资金" sheetId="5" r:id="rId2"/>
    <sheet name="五华区西北片区基础设施建设专项资金" sheetId="6" r:id="rId3"/>
    <sheet name="五华区西翥厂口片区成片开发方案报告编制专项资金" sheetId="7" r:id="rId4"/>
    <sheet name="园区产业扶持政策专项资金" sheetId="8" r:id="rId5"/>
    <sheet name="云南五华产业园区电力改迁项目前期研究专项经费" sheetId="9" r:id="rId6"/>
    <sheet name="云南五华产业园区管理委员会产业扶持专项资金" sheetId="10" r:id="rId7"/>
    <sheet name="云南五华产业园区金鼎数字产业园一期项目专债资金"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<sst xmlns="http://schemas.openxmlformats.org/spreadsheetml/2006/main" count="637" uniqueCount="172">
  <si>
    <t>附件3：</t>
  </si>
  <si>
    <t>项目支出绩效自评表</t>
  </si>
  <si>
    <t>项目名称</t>
  </si>
  <si>
    <t>五华产业园区厂口片区电力保障专项资金</t>
  </si>
  <si>
    <t>主管部门</t>
  </si>
  <si>
    <t>区财政</t>
  </si>
  <si>
    <t>实施单位</t>
  </si>
  <si>
    <t>云南五华产业园区管理委员会</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</si>
  <si>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</si>
  <si>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</si>
  <si>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</si>
  <si>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</si>
  <si>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</si>
  <si>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</si>
  <si>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</si>
  <si>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</si>
  <si>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</si>
  <si>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</si>
  <si>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</si>
  <si>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</si>
  <si>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</si>
  <si>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</si>
  <si>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</si>
  <si>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五华厂口产业园电力保障项目起于燕子哨变电站，止于五华厂口产业园，采用架空线双杆四回路接入园区，总长度约9.7公里，项目估算总投资3626.36万元，完成五华厂口产业园电力保障项目建设工作。</t>
  </si>
  <si>
    <t>五华厂口产业园电力保障项目完成架空线双杆四回路接入园区工作，总长度约9.7公里，及相关电力保障项目建设工作。</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</si>
  <si>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</si>
  <si>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</si>
  <si>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</si>
  <si>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</si>
  <si>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</si>
  <si>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</si>
  <si>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</si>
  <si>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</si>
  <si>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</si>
  <si>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</si>
  <si>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</si>
  <si>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</si>
  <si>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工程总量</t>
  </si>
  <si>
    <t>=</t>
  </si>
  <si>
    <t>架空线9.7</t>
  </si>
  <si>
    <t>千米</t>
  </si>
  <si>
    <t>9.7千米</t>
  </si>
  <si>
    <t>无差异</t>
  </si>
  <si>
    <t>质量指标</t>
  </si>
  <si>
    <t>竣工验收合格率</t>
  </si>
  <si>
    <t>%</t>
  </si>
  <si>
    <t>成本指标</t>
  </si>
  <si>
    <t>工程单位建设成本</t>
  </si>
  <si>
    <t>≤</t>
  </si>
  <si>
    <t>元</t>
  </si>
  <si>
    <t>3000000元</t>
  </si>
  <si>
    <t>效益指标</t>
  </si>
  <si>
    <t>社会效益
指标</t>
  </si>
  <si>
    <t>受益人群覆盖率</t>
  </si>
  <si>
    <t>≥</t>
  </si>
  <si>
    <t>90</t>
  </si>
  <si>
    <t>持续增大受益人群</t>
  </si>
  <si>
    <t>可持续影响  指标</t>
  </si>
  <si>
    <t>改善园区用电环境</t>
  </si>
  <si>
    <t>明显改善</t>
  </si>
  <si>
    <t>是/否</t>
  </si>
  <si>
    <t>有所改善</t>
  </si>
  <si>
    <t>需持续改善片区用电环境</t>
  </si>
  <si>
    <t>满意度指标</t>
  </si>
  <si>
    <t>服务对象满意度指标等</t>
  </si>
  <si>
    <t>满意度调查</t>
  </si>
  <si>
    <t>持续做好服务</t>
  </si>
  <si>
    <t>其他需要说明事项</t>
  </si>
  <si>
    <t>无</t>
  </si>
  <si>
    <t>总分</t>
  </si>
  <si>
    <t>优</t>
  </si>
  <si>
    <t>五华科技产业园管理委员会复印纸采购项目资金</t>
  </si>
  <si>
    <t>为确保管委会各项业务工作的顺利开展，保障日常文书档案处理，拟采购62箱，其中2023年预计使用31箱复印纸，每箱6包，每包500张。</t>
  </si>
  <si>
    <t>完成打印纸采购及验收工作。</t>
  </si>
  <si>
    <t>购置打印纸数量</t>
  </si>
  <si>
    <t>箱</t>
  </si>
  <si>
    <t>62箱</t>
  </si>
  <si>
    <t>验收通过率</t>
  </si>
  <si>
    <t>时效指标</t>
  </si>
  <si>
    <t>送货及时率</t>
  </si>
  <si>
    <t>减少外出打印，节约运行成本</t>
  </si>
  <si>
    <t>持续改善成本控制</t>
  </si>
  <si>
    <t>生态效益
指标</t>
  </si>
  <si>
    <t>保护环境，加强回收</t>
  </si>
  <si>
    <t>全员行动</t>
  </si>
  <si>
    <t>持续宣传爱好环境</t>
  </si>
  <si>
    <t>服务满意度调查</t>
  </si>
  <si>
    <t>五华区西北片区基础设施建设专项资金</t>
  </si>
  <si>
    <t>按照道路建设相关规范要求，完成西北片区基础设施建设、验收、移交工作。</t>
  </si>
  <si>
    <t>按照2023年公休计划及道路建设相关规范要求，完成西北片区基础设施建设、验收、移交工作。</t>
  </si>
  <si>
    <t>工程数量</t>
  </si>
  <si>
    <t>项</t>
  </si>
  <si>
    <t>6项</t>
  </si>
  <si>
    <t>计划完工率</t>
  </si>
  <si>
    <t>因资金到位情况有所影响</t>
  </si>
  <si>
    <t>60</t>
  </si>
  <si>
    <t>需进一步增加收益人群范围</t>
  </si>
  <si>
    <t>持续对片区交通提供便宜</t>
  </si>
  <si>
    <t>有效改善环境</t>
  </si>
  <si>
    <t>持续维护和提升环境</t>
  </si>
  <si>
    <t>问卷调查</t>
  </si>
  <si>
    <t>持续服务园区经济发展</t>
  </si>
  <si>
    <t>五华区西翥厂口片区成片开发方案报告编制专项资金</t>
  </si>
  <si>
    <t>按照2023年3月1日《五华区厂口产业园项目建设指挥部2023年第三次指挥长会议纪要》、管委会2023年第3次主任办公会及2023年第5次党工委会纪要要求，为落实《土地管理法》规定的授权立法事项，及《云南省土地征收成片开发实施细则（试行）》和《云南省土地征收成片开发方案编制指南（试行）》等文件精神，开展五华区西翥厂口片区成片开发方案报告编制相关工作。</t>
  </si>
  <si>
    <t>完成五华区西翥厂口片区成片开发方案报告编制采购及编制、验收等相关工作。</t>
  </si>
  <si>
    <t>按要求提供的报告</t>
  </si>
  <si>
    <t>个</t>
  </si>
  <si>
    <t>1个</t>
  </si>
  <si>
    <t>项目验收合格率</t>
  </si>
  <si>
    <t>按期完成报告编制</t>
  </si>
  <si>
    <t>12.31日前</t>
  </si>
  <si>
    <t>11月完成</t>
  </si>
  <si>
    <t>方案适用率</t>
  </si>
  <si>
    <t>80</t>
  </si>
  <si>
    <t>持续为片区开发提供有效参考价值</t>
  </si>
  <si>
    <t>作用明显</t>
  </si>
  <si>
    <t>有效参考</t>
  </si>
  <si>
    <t>持续服务园区开发</t>
  </si>
  <si>
    <t>因资金到位情况，分批执行支付。</t>
  </si>
  <si>
    <t>园区产业扶持政策专项资金</t>
  </si>
  <si>
    <t>2023年根据《关于促进昆明国家广告产业园产业发展的暂行办法(修订）》（五产园委[2018]13号）文件，对2021、2022年符合文件规定的企业，完成对应政策条款的申报、审批、资金兑现工作，促进园区经济发展。</t>
  </si>
  <si>
    <t>完成园区2021、2022年符合文件规定的企业对应政策条款的申报、审批、资金兑现工作。</t>
  </si>
  <si>
    <t>获补对象数</t>
  </si>
  <si>
    <t>获补对象准确率</t>
  </si>
  <si>
    <t>政策兑现及时率</t>
  </si>
  <si>
    <t>财政资金到位较晚</t>
  </si>
  <si>
    <t>政策知晓率</t>
  </si>
  <si>
    <t>需拓展宣传渠道</t>
  </si>
  <si>
    <t>经济效益指标</t>
  </si>
  <si>
    <t>降低企业拓展成本</t>
  </si>
  <si>
    <t>10000000元</t>
  </si>
  <si>
    <t>服务园区企业</t>
  </si>
  <si>
    <t>云南五华产业园区电力改迁项目前期研究专项经费</t>
  </si>
  <si>
    <t>完成五华厂口产业园电力保障项架空线双杆四回路接入园区及电力保障项目建设工作。</t>
  </si>
  <si>
    <t>完成五华厂口产架空线双杆四回路</t>
  </si>
  <si>
    <t>9.7公里</t>
  </si>
  <si>
    <t>按照完成该项目</t>
  </si>
  <si>
    <t>正在建设中</t>
  </si>
  <si>
    <t>加快推进项目建设</t>
  </si>
  <si>
    <t>万元</t>
  </si>
  <si>
    <t>736万</t>
  </si>
  <si>
    <t>需扩大受益面</t>
  </si>
  <si>
    <t>持续改善片区电力环境</t>
  </si>
  <si>
    <t>持续改善</t>
  </si>
  <si>
    <t>云南五华产业园区管理委员会产业扶持专项资金</t>
  </si>
  <si>
    <t>依据《五华科技产业园管委会关于促进昆明国家广告产业园产业发展的暂行办法（修订）》《五华科技产业园管委会关于促进昆明国家广告产业园产业发展的暂行办法（修订）实施细则》《五华科技产业园关于促进园区经济高质量发展的奖励扶持办法》相关内容，结合2023年度园区企业的经济运行情况及申报资料，针对广告产业园区申报相关普惠政策的企业，开展相关政策扶持资金的兑现工作，从而优化园区营商环境，推动园区企业聚集，促进园区企业发展。</t>
  </si>
  <si>
    <t>依据《五华科技产业园管委会关于促进昆明国家广告产业园产业发展的暂行办法（修订）》《五华科技产业园管委会关于促进昆明国家广告产业园产业发展的暂行办法（修订）实施细则》《五华科技产业园关于促进园区经济高质量发展的奖励扶持办法》相关内容，结合2023年度园区企业的经济运行情况及申报资料，针对广告产业园区申报相关普惠政策的企业，完成相关政策扶持资金的兑现工作</t>
  </si>
  <si>
    <t>加大覆盖面</t>
  </si>
  <si>
    <t>兑现准确率</t>
  </si>
  <si>
    <t>发放及时率</t>
  </si>
  <si>
    <t>及时争取上级财政资金到位率</t>
  </si>
  <si>
    <t>进一步加大宣传</t>
  </si>
  <si>
    <t>降低企也发展成本</t>
  </si>
  <si>
    <t>11000000</t>
  </si>
  <si>
    <t>12062639.22</t>
  </si>
  <si>
    <t>积极争取上级资金</t>
  </si>
  <si>
    <t>云南五华产业园区金鼎数字产业园一期项目专债资金</t>
  </si>
  <si>
    <t>2023年预计完成固定资产投资35000万元，2023年内完成地基基础及主体结构封顶；主体结构施工期间通过流水作业，同步穿插水、电、消防管线预埋、二次结构及机电安装工程，2023年内主要完成3栋号、5栋号、6栋号、7栋号全部安装工作。</t>
  </si>
  <si>
    <t>2023年完成固定资产投资35000万元，2完成地基基础及主体结构封顶；主体结构施工期间通过流水作业，同步穿插水、电、消防管线预埋、二次结构及机电安装工程，2023年内主要完成3栋号、5栋号、6栋号、7栋号全部安装工作。</t>
  </si>
  <si>
    <t>建筑面积8.44万</t>
  </si>
  <si>
    <t>平方米</t>
  </si>
  <si>
    <t>计划开工率</t>
  </si>
  <si>
    <t>9月</t>
  </si>
  <si>
    <t>11月</t>
  </si>
  <si>
    <t>前期审核时间较长</t>
  </si>
  <si>
    <t>改善片区综合环境，提升片区的产业发展活力</t>
  </si>
  <si>
    <t>有明显改善</t>
  </si>
  <si>
    <t>有待进一步提高</t>
  </si>
  <si>
    <t>项目总投资收益率</t>
  </si>
  <si>
    <t>100</t>
  </si>
  <si>
    <t>60%</t>
  </si>
  <si>
    <t>项目尚未达到投资回收期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</si>
</sst>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s>
  <fonts count="26">
    <font>
      <sz val="11"/>
      <color theme="1"/>
      <name val="宋体"/>
      <charset val="134"/>
      <scheme val="minor"/>
    </font>
    <font>
      <sz val="11"/>
      <color indexed="8"/>
      <name val="宋体"/>
      <charset val="134"/>
    </font>
    <font>
      <b/>
      <sz val="18"/>
      <name val="宋体"/>
      <charset val="134"/>
    </font>
    <font>
      <sz val="10"/>
      <color indexed="8"/>
      <name val="宋体"/>
      <charset val="134"/>
    </font>
    <font>
      <sz val="10"/>
      <name val="宋体"/>
      <charset val="134"/>
    </font>
    <font>
      <b/>
      <sz val="10"/>
      <color indexed="8"/>
      <name val="宋体"/>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1" fillId="0" borderId="0"/>
  </cellStyleXfs>
  <cellXfs count="38">
    <xf numFmtId="0" fontId="0" fillId="0" borderId="0" xfId="0">
      <alignment vertical="center"/>
    </xf>
    <xf numFmtId="0" fontId="1" fillId="0" borderId="0" xfId="0" applyFont="1" applyFill="1" applyBorder="1" applyAlignment="1">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0" fontId="3" fillId="0" borderId="1" xfId="49" applyFont="1" applyFill="1" applyBorder="1" applyAlignment="1">
      <alignment vertical="center" wrapText="1"/>
    </xf>
    <xf numFmtId="43" fontId="3" fillId="0" borderId="1" xfId="49" applyNumberFormat="1" applyFont="1" applyFill="1" applyBorder="1" applyAlignment="1">
      <alignment horizontal="right" vertical="center" wrapText="1"/>
    </xf>
    <xf numFmtId="9" fontId="3" fillId="0" borderId="1" xfId="3" applyFont="1" applyFill="1" applyBorder="1" applyAlignment="1" applyProtection="1">
      <alignment horizontal="right" vertical="center" wrapText="1"/>
    </xf>
    <xf numFmtId="176" fontId="3" fillId="0" borderId="1" xfId="49" applyNumberFormat="1" applyFont="1" applyFill="1" applyBorder="1" applyAlignment="1">
      <alignment horizontal="right"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9" fontId="3" fillId="0" borderId="4" xfId="49" applyNumberFormat="1" applyFont="1" applyFill="1" applyBorder="1" applyAlignment="1">
      <alignment horizontal="left" vertical="center" wrapText="1"/>
    </xf>
    <xf numFmtId="176" fontId="3" fillId="0" borderId="1" xfId="49" applyNumberFormat="1"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3" fillId="0" borderId="5" xfId="49" applyFont="1" applyFill="1" applyBorder="1" applyAlignment="1">
      <alignment horizontal="center" vertical="center" wrapText="1"/>
    </xf>
    <xf numFmtId="49" fontId="4" fillId="0" borderId="1" xfId="0" applyNumberFormat="1" applyFont="1" applyFill="1" applyBorder="1" applyAlignment="1">
      <alignment horizontal="left" vertical="center"/>
    </xf>
    <xf numFmtId="0" fontId="5" fillId="0" borderId="1" xfId="49" applyFont="1" applyFill="1" applyBorder="1" applyAlignment="1">
      <alignment vertical="center" wrapText="1"/>
    </xf>
    <xf numFmtId="0" fontId="4" fillId="0" borderId="1" xfId="0" applyNumberFormat="1" applyFont="1" applyFill="1" applyBorder="1" applyAlignment="1">
      <alignment horizontal="left" vertical="center"/>
    </xf>
    <xf numFmtId="177" fontId="4" fillId="0" borderId="1" xfId="0" applyNumberFormat="1" applyFont="1" applyFill="1" applyBorder="1" applyAlignment="1">
      <alignment horizontal="right" vertical="center"/>
    </xf>
    <xf numFmtId="9" fontId="4" fillId="0" borderId="1" xfId="0" applyNumberFormat="1" applyFont="1" applyFill="1" applyBorder="1" applyAlignment="1">
      <alignment horizontal="left" vertical="center"/>
    </xf>
    <xf numFmtId="0" fontId="3" fillId="0" borderId="4" xfId="49" applyFont="1" applyFill="1" applyBorder="1" applyAlignment="1">
      <alignment horizontal="center" vertical="center" wrapText="1"/>
    </xf>
    <xf numFmtId="0" fontId="3" fillId="0" borderId="7" xfId="49" applyFont="1" applyFill="1" applyBorder="1" applyAlignment="1">
      <alignment horizontal="center" vertical="center" wrapText="1"/>
    </xf>
    <xf numFmtId="0" fontId="3" fillId="0" borderId="8" xfId="49" applyFont="1" applyFill="1" applyBorder="1" applyAlignment="1">
      <alignment horizontal="center" vertical="center" wrapText="1"/>
    </xf>
    <xf numFmtId="49" fontId="3"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4" fillId="0" borderId="0" xfId="0" applyFont="1" applyFill="1" applyBorder="1" applyAlignment="1">
      <alignment horizontal="right" vertical="center"/>
    </xf>
    <xf numFmtId="49" fontId="4" fillId="0" borderId="1" xfId="0" applyNumberFormat="1" applyFont="1" applyFill="1" applyBorder="1" applyAlignment="1">
      <alignment horizontal="left" vertical="center" wrapText="1"/>
    </xf>
    <xf numFmtId="0" fontId="6" fillId="0" borderId="0" xfId="49" applyFont="1" applyFill="1" applyBorder="1" applyAlignment="1">
      <alignment horizontal="center" vertical="center" wrapText="1"/>
    </xf>
    <xf numFmtId="58" fontId="4" fillId="0" borderId="1"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zoomScaleSheetLayoutView="60" workbookViewId="0">
      <selection activeCell="A2" sqref="A2:J2"/>
    </sheetView>
  </sheetViews>
  <sheetFormatPr defaultColWidth="8.87272727272727" defaultRowHeight="14"/>
  <cols>
    <col min="1" max="1" width="9.72727272727273" style="1" customWidth="1"/>
    <col min="2" max="2" width="11.5454545454545" style="1" customWidth="1"/>
    <col min="3" max="3" width="17" style="1" customWidth="1"/>
    <col min="4" max="6" width="14.8181818181818" style="1" customWidth="1"/>
    <col min="7" max="7" width="9.72727272727273"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3</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D8+D9+D10</f>
        <v>3000000</v>
      </c>
      <c r="E7" s="7">
        <f>E8+E9+E10</f>
        <v>3000000</v>
      </c>
      <c r="F7" s="7">
        <f>F8+F9+F10</f>
        <v>3000000</v>
      </c>
      <c r="G7" s="4">
        <v>10</v>
      </c>
      <c r="H7" s="8">
        <f>F7/E7</f>
        <v>1</v>
      </c>
      <c r="I7" s="10">
        <f>G7*H7</f>
        <v>10</v>
      </c>
      <c r="J7" s="10"/>
    </row>
    <row r="8" ht="26" customHeight="1" spans="1:10">
      <c r="A8" s="4"/>
      <c r="B8" s="4"/>
      <c r="C8" s="6" t="s">
        <v>16</v>
      </c>
      <c r="D8" s="7">
        <v>3000000</v>
      </c>
      <c r="E8" s="7">
        <v>3000000</v>
      </c>
      <c r="F8" s="7">
        <v>3000000</v>
      </c>
      <c r="G8" s="4" t="s">
        <v>17</v>
      </c>
      <c r="H8" s="9"/>
      <c r="I8" s="10" t="s">
        <v>17</v>
      </c>
      <c r="J8" s="10"/>
    </row>
    <row r="9" ht="26" customHeight="1" spans="1:10">
      <c r="A9" s="4"/>
      <c r="B9" s="4"/>
      <c r="C9" s="6" t="s">
        <v>18</v>
      </c>
      <c r="D9" s="7">
        <v>0</v>
      </c>
      <c r="E9" s="7">
        <v>0</v>
      </c>
      <c r="F9" s="7">
        <v>0</v>
      </c>
      <c r="G9" s="4"/>
      <c r="H9" s="9"/>
      <c r="I9" s="10"/>
      <c r="J9" s="10"/>
    </row>
    <row r="10" ht="26" customHeight="1" spans="1:10">
      <c r="A10" s="4"/>
      <c r="B10" s="4"/>
      <c r="C10" s="6" t="s">
        <v>19</v>
      </c>
      <c r="D10" s="7">
        <v>0</v>
      </c>
      <c r="E10" s="7">
        <v>0</v>
      </c>
      <c r="F10" s="7">
        <v>0</v>
      </c>
      <c r="G10" s="7"/>
      <c r="H10" s="9"/>
      <c r="I10" s="10"/>
      <c r="J10" s="10"/>
    </row>
    <row r="11" ht="24" customHeight="1" spans="1:10">
      <c r="A11" s="4" t="s">
        <v>20</v>
      </c>
      <c r="B11" s="4" t="s">
        <v>21</v>
      </c>
      <c r="C11" s="4"/>
      <c r="D11" s="4"/>
      <c r="E11" s="4"/>
      <c r="F11" s="10" t="s">
        <v>22</v>
      </c>
      <c r="G11" s="10"/>
      <c r="H11" s="10"/>
      <c r="I11" s="10"/>
      <c r="J11" s="10"/>
    </row>
    <row r="12" ht="87.95" customHeight="1" spans="1:10">
      <c r="A12" s="4"/>
      <c r="B12" s="11" t="s">
        <v>23</v>
      </c>
      <c r="C12" s="12"/>
      <c r="D12" s="12"/>
      <c r="E12" s="13"/>
      <c r="F12" s="14" t="s">
        <v>24</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37</v>
      </c>
      <c r="D15" s="24" t="s">
        <v>38</v>
      </c>
      <c r="E15" s="25" t="s">
        <v>39</v>
      </c>
      <c r="F15" s="20" t="s">
        <v>40</v>
      </c>
      <c r="G15" s="25" t="s">
        <v>41</v>
      </c>
      <c r="H15" s="26">
        <v>20</v>
      </c>
      <c r="I15" s="26">
        <v>20</v>
      </c>
      <c r="J15" s="35" t="s">
        <v>42</v>
      </c>
    </row>
    <row r="16" ht="30" customHeight="1" spans="1:10">
      <c r="A16" s="4"/>
      <c r="B16" s="22" t="s">
        <v>43</v>
      </c>
      <c r="C16" s="23" t="s">
        <v>44</v>
      </c>
      <c r="D16" s="24" t="s">
        <v>38</v>
      </c>
      <c r="E16" s="25">
        <v>100</v>
      </c>
      <c r="F16" s="20" t="s">
        <v>45</v>
      </c>
      <c r="G16" s="27">
        <v>1</v>
      </c>
      <c r="H16" s="26">
        <v>15</v>
      </c>
      <c r="I16" s="26">
        <v>15</v>
      </c>
      <c r="J16" s="35" t="s">
        <v>42</v>
      </c>
    </row>
    <row r="17" ht="30" customHeight="1" spans="1:10">
      <c r="A17" s="4"/>
      <c r="B17" s="4" t="s">
        <v>46</v>
      </c>
      <c r="C17" s="23" t="s">
        <v>47</v>
      </c>
      <c r="D17" s="24" t="s">
        <v>48</v>
      </c>
      <c r="E17" s="25">
        <v>3000000</v>
      </c>
      <c r="F17" s="20" t="s">
        <v>49</v>
      </c>
      <c r="G17" s="25" t="s">
        <v>50</v>
      </c>
      <c r="H17" s="26">
        <v>15</v>
      </c>
      <c r="I17" s="26">
        <v>15</v>
      </c>
      <c r="J17" s="35" t="s">
        <v>42</v>
      </c>
    </row>
    <row r="18" ht="30" customHeight="1" spans="1:10">
      <c r="A18" s="4" t="s">
        <v>51</v>
      </c>
      <c r="B18" s="28" t="s">
        <v>52</v>
      </c>
      <c r="C18" s="23" t="s">
        <v>53</v>
      </c>
      <c r="D18" s="24" t="s">
        <v>54</v>
      </c>
      <c r="E18" s="23" t="s">
        <v>55</v>
      </c>
      <c r="F18" s="20" t="s">
        <v>45</v>
      </c>
      <c r="G18" s="27">
        <v>0.85</v>
      </c>
      <c r="H18" s="26">
        <v>15</v>
      </c>
      <c r="I18" s="26">
        <v>13</v>
      </c>
      <c r="J18" s="35" t="s">
        <v>56</v>
      </c>
    </row>
    <row r="19" ht="30" customHeight="1" spans="1:10">
      <c r="A19" s="4"/>
      <c r="B19" s="29" t="s">
        <v>57</v>
      </c>
      <c r="C19" s="23" t="s">
        <v>58</v>
      </c>
      <c r="D19" s="24" t="s">
        <v>38</v>
      </c>
      <c r="E19" s="23" t="s">
        <v>59</v>
      </c>
      <c r="F19" s="20" t="s">
        <v>60</v>
      </c>
      <c r="G19" s="23" t="s">
        <v>61</v>
      </c>
      <c r="H19" s="26">
        <v>15</v>
      </c>
      <c r="I19" s="26">
        <v>10</v>
      </c>
      <c r="J19" s="35" t="s">
        <v>62</v>
      </c>
    </row>
    <row r="20" ht="30" customHeight="1" spans="1:10">
      <c r="A20" s="30" t="s">
        <v>63</v>
      </c>
      <c r="B20" s="31" t="s">
        <v>64</v>
      </c>
      <c r="C20" s="23" t="s">
        <v>65</v>
      </c>
      <c r="D20" s="24" t="s">
        <v>54</v>
      </c>
      <c r="E20" s="25">
        <v>90</v>
      </c>
      <c r="F20" s="20" t="s">
        <v>45</v>
      </c>
      <c r="G20" s="27">
        <v>0.91</v>
      </c>
      <c r="H20" s="26">
        <v>10</v>
      </c>
      <c r="I20" s="26">
        <v>10</v>
      </c>
      <c r="J20" s="35" t="s">
        <v>66</v>
      </c>
    </row>
    <row r="21" spans="1:10">
      <c r="A21" s="4" t="s">
        <v>67</v>
      </c>
      <c r="B21" s="4"/>
      <c r="C21" s="4"/>
      <c r="D21" s="32" t="s">
        <v>68</v>
      </c>
      <c r="E21" s="32"/>
      <c r="F21" s="32"/>
      <c r="G21" s="32"/>
      <c r="H21" s="32"/>
      <c r="I21" s="32"/>
      <c r="J21" s="32"/>
    </row>
    <row r="22" spans="1:10">
      <c r="A22" s="4" t="s">
        <v>69</v>
      </c>
      <c r="B22" s="4"/>
      <c r="C22" s="4"/>
      <c r="D22" s="4"/>
      <c r="E22" s="4"/>
      <c r="F22" s="4"/>
      <c r="G22" s="4"/>
      <c r="H22" s="4">
        <f>SUM(G7,H15:H20)</f>
        <v>100</v>
      </c>
      <c r="I22" s="4">
        <f>SUM(I7,I15:I20)</f>
        <v>93</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workbookViewId="0">
      <selection activeCell="N7" sqref="N7"/>
    </sheetView>
  </sheetViews>
  <sheetFormatPr defaultColWidth="8.87272727272727" defaultRowHeight="14"/>
  <cols>
    <col min="1" max="1" width="9.72727272727273" style="1" customWidth="1"/>
    <col min="2" max="2" width="11.5454545454545" style="1" customWidth="1"/>
    <col min="3" max="3" width="27.0909090909091" style="1" customWidth="1"/>
    <col min="4" max="6" width="14.8181818181818" style="1" customWidth="1"/>
    <col min="7" max="7" width="9.72727272727273"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71</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 t="shared" ref="D7:F7" si="0">D8+D9+D10</f>
        <v>150000</v>
      </c>
      <c r="E7" s="7">
        <f t="shared" si="0"/>
        <v>150000</v>
      </c>
      <c r="F7" s="7">
        <f t="shared" si="0"/>
        <v>9300</v>
      </c>
      <c r="G7" s="4">
        <v>10</v>
      </c>
      <c r="H7" s="8">
        <f>F7/E7</f>
        <v>0.062</v>
      </c>
      <c r="I7" s="10">
        <f>G7*H7*10</f>
        <v>6.2</v>
      </c>
      <c r="J7" s="10"/>
    </row>
    <row r="8" ht="26" customHeight="1" spans="1:10">
      <c r="A8" s="4"/>
      <c r="B8" s="4"/>
      <c r="C8" s="6" t="s">
        <v>16</v>
      </c>
      <c r="D8" s="7">
        <v>0</v>
      </c>
      <c r="E8" s="7">
        <v>0</v>
      </c>
      <c r="F8" s="7">
        <v>0</v>
      </c>
      <c r="G8" s="4"/>
      <c r="H8" s="9"/>
      <c r="I8" s="10"/>
      <c r="J8" s="10"/>
    </row>
    <row r="9" ht="26" customHeight="1" spans="1:10">
      <c r="A9" s="4"/>
      <c r="B9" s="4"/>
      <c r="C9" s="6" t="s">
        <v>18</v>
      </c>
      <c r="D9" s="7">
        <v>0</v>
      </c>
      <c r="E9" s="7">
        <v>0</v>
      </c>
      <c r="F9" s="7">
        <v>0</v>
      </c>
      <c r="G9" s="4"/>
      <c r="H9" s="9"/>
      <c r="I9" s="10"/>
      <c r="J9" s="10"/>
    </row>
    <row r="10" ht="26" customHeight="1" spans="1:10">
      <c r="A10" s="4"/>
      <c r="B10" s="4"/>
      <c r="C10" s="6" t="s">
        <v>19</v>
      </c>
      <c r="D10" s="7">
        <v>150000</v>
      </c>
      <c r="E10" s="7">
        <v>150000</v>
      </c>
      <c r="F10" s="7">
        <v>9300</v>
      </c>
      <c r="G10" s="7"/>
      <c r="H10" s="9"/>
      <c r="I10" s="10"/>
      <c r="J10" s="10"/>
    </row>
    <row r="11" ht="24" customHeight="1" spans="1:10">
      <c r="A11" s="4" t="s">
        <v>20</v>
      </c>
      <c r="B11" s="4" t="s">
        <v>21</v>
      </c>
      <c r="C11" s="4"/>
      <c r="D11" s="4"/>
      <c r="E11" s="4"/>
      <c r="F11" s="10" t="s">
        <v>22</v>
      </c>
      <c r="G11" s="10"/>
      <c r="H11" s="10"/>
      <c r="I11" s="10"/>
      <c r="J11" s="10"/>
    </row>
    <row r="12" ht="87.95" customHeight="1" spans="1:10">
      <c r="A12" s="4"/>
      <c r="B12" s="11" t="s">
        <v>72</v>
      </c>
      <c r="C12" s="12"/>
      <c r="D12" s="12"/>
      <c r="E12" s="13"/>
      <c r="F12" s="14" t="s">
        <v>73</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74</v>
      </c>
      <c r="D15" s="24" t="s">
        <v>38</v>
      </c>
      <c r="E15" s="25">
        <v>62</v>
      </c>
      <c r="F15" s="20" t="s">
        <v>75</v>
      </c>
      <c r="G15" s="25" t="s">
        <v>76</v>
      </c>
      <c r="H15" s="26">
        <v>20</v>
      </c>
      <c r="I15" s="26">
        <v>20</v>
      </c>
      <c r="J15" s="35" t="s">
        <v>42</v>
      </c>
    </row>
    <row r="16" ht="30" customHeight="1" spans="1:10">
      <c r="A16" s="4"/>
      <c r="B16" s="22" t="s">
        <v>43</v>
      </c>
      <c r="C16" s="23" t="s">
        <v>77</v>
      </c>
      <c r="D16" s="24" t="s">
        <v>38</v>
      </c>
      <c r="E16" s="25">
        <v>100</v>
      </c>
      <c r="F16" s="20" t="s">
        <v>45</v>
      </c>
      <c r="G16" s="27">
        <v>1</v>
      </c>
      <c r="H16" s="26">
        <v>15</v>
      </c>
      <c r="I16" s="26">
        <v>15</v>
      </c>
      <c r="J16" s="35" t="s">
        <v>42</v>
      </c>
    </row>
    <row r="17" ht="30" customHeight="1" spans="1:10">
      <c r="A17" s="4"/>
      <c r="B17" s="22" t="s">
        <v>78</v>
      </c>
      <c r="C17" s="23" t="s">
        <v>79</v>
      </c>
      <c r="D17" s="24" t="s">
        <v>38</v>
      </c>
      <c r="E17" s="25">
        <v>100</v>
      </c>
      <c r="F17" s="20" t="s">
        <v>45</v>
      </c>
      <c r="G17" s="27">
        <v>1</v>
      </c>
      <c r="H17" s="26">
        <v>15</v>
      </c>
      <c r="I17" s="26">
        <v>15</v>
      </c>
      <c r="J17" s="35" t="s">
        <v>42</v>
      </c>
    </row>
    <row r="18" ht="30" customHeight="1" spans="1:10">
      <c r="A18" s="4" t="s">
        <v>51</v>
      </c>
      <c r="B18" s="29" t="s">
        <v>52</v>
      </c>
      <c r="C18" s="23" t="s">
        <v>80</v>
      </c>
      <c r="D18" s="24" t="s">
        <v>38</v>
      </c>
      <c r="E18" s="23" t="s">
        <v>59</v>
      </c>
      <c r="F18" s="20" t="s">
        <v>60</v>
      </c>
      <c r="G18" s="23" t="s">
        <v>61</v>
      </c>
      <c r="H18" s="26">
        <v>15</v>
      </c>
      <c r="I18" s="26">
        <v>12</v>
      </c>
      <c r="J18" s="35" t="s">
        <v>81</v>
      </c>
    </row>
    <row r="19" ht="30" customHeight="1" spans="1:10">
      <c r="A19" s="4"/>
      <c r="B19" s="29" t="s">
        <v>82</v>
      </c>
      <c r="C19" s="23" t="s">
        <v>83</v>
      </c>
      <c r="D19" s="24" t="s">
        <v>38</v>
      </c>
      <c r="E19" s="23" t="s">
        <v>84</v>
      </c>
      <c r="F19" s="20" t="s">
        <v>60</v>
      </c>
      <c r="G19" s="23" t="s">
        <v>61</v>
      </c>
      <c r="H19" s="26">
        <v>15</v>
      </c>
      <c r="I19" s="26">
        <v>12</v>
      </c>
      <c r="J19" s="35" t="s">
        <v>85</v>
      </c>
    </row>
    <row r="20" ht="30" customHeight="1" spans="1:10">
      <c r="A20" s="30" t="s">
        <v>63</v>
      </c>
      <c r="B20" s="31" t="s">
        <v>64</v>
      </c>
      <c r="C20" s="23" t="s">
        <v>86</v>
      </c>
      <c r="D20" s="24" t="s">
        <v>54</v>
      </c>
      <c r="E20" s="25">
        <v>95</v>
      </c>
      <c r="F20" s="20" t="s">
        <v>45</v>
      </c>
      <c r="G20" s="27">
        <v>0.98</v>
      </c>
      <c r="H20" s="26">
        <v>10</v>
      </c>
      <c r="I20" s="26">
        <v>10</v>
      </c>
      <c r="J20" s="35" t="s">
        <v>42</v>
      </c>
    </row>
    <row r="21" spans="1:10">
      <c r="A21" s="4" t="s">
        <v>67</v>
      </c>
      <c r="B21" s="4"/>
      <c r="C21" s="4"/>
      <c r="D21" s="32" t="s">
        <v>68</v>
      </c>
      <c r="E21" s="32"/>
      <c r="F21" s="32"/>
      <c r="G21" s="32"/>
      <c r="H21" s="32"/>
      <c r="I21" s="32"/>
      <c r="J21" s="32"/>
    </row>
    <row r="22" spans="1:10">
      <c r="A22" s="4" t="s">
        <v>69</v>
      </c>
      <c r="B22" s="4"/>
      <c r="C22" s="4"/>
      <c r="D22" s="4"/>
      <c r="E22" s="4"/>
      <c r="F22" s="4"/>
      <c r="G22" s="4"/>
      <c r="H22" s="4">
        <f>SUM(G7,H15:H20)</f>
        <v>100</v>
      </c>
      <c r="I22" s="4">
        <f>SUM(I7,I15:I20)</f>
        <v>90.2</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topLeftCell="A5" workbookViewId="0">
      <selection activeCell="M12" sqref="M12"/>
    </sheetView>
  </sheetViews>
  <sheetFormatPr defaultColWidth="8.87272727272727" defaultRowHeight="14"/>
  <cols>
    <col min="1" max="1" width="9.72727272727273" style="1" customWidth="1"/>
    <col min="2" max="2" width="11.5454545454545" style="1" customWidth="1"/>
    <col min="3" max="3" width="23" style="1" customWidth="1"/>
    <col min="4" max="6" width="14.8181818181818" style="1" customWidth="1"/>
    <col min="7" max="7" width="12.8181818181818"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87</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 t="shared" ref="D7:F7" si="0">D8+D9+D10</f>
        <v>10000000</v>
      </c>
      <c r="E7" s="7">
        <f t="shared" si="0"/>
        <v>10000000</v>
      </c>
      <c r="F7" s="7">
        <f t="shared" si="0"/>
        <v>10000000</v>
      </c>
      <c r="G7" s="4">
        <v>10</v>
      </c>
      <c r="H7" s="8">
        <f>F7/E7</f>
        <v>1</v>
      </c>
      <c r="I7" s="10">
        <f>G7*H7</f>
        <v>10</v>
      </c>
      <c r="J7" s="10"/>
    </row>
    <row r="8" ht="26" customHeight="1" spans="1:10">
      <c r="A8" s="4"/>
      <c r="B8" s="4"/>
      <c r="C8" s="6" t="s">
        <v>16</v>
      </c>
      <c r="D8" s="7">
        <v>10000000</v>
      </c>
      <c r="E8" s="7">
        <v>10000000</v>
      </c>
      <c r="F8" s="7">
        <v>10000000</v>
      </c>
      <c r="G8" s="4" t="s">
        <v>17</v>
      </c>
      <c r="H8" s="9"/>
      <c r="I8" s="10" t="s">
        <v>17</v>
      </c>
      <c r="J8" s="10"/>
    </row>
    <row r="9" ht="26" customHeight="1" spans="1:10">
      <c r="A9" s="4"/>
      <c r="B9" s="4"/>
      <c r="C9" s="6" t="s">
        <v>18</v>
      </c>
      <c r="D9" s="7">
        <v>0</v>
      </c>
      <c r="E9" s="7">
        <v>0</v>
      </c>
      <c r="F9" s="7">
        <v>0</v>
      </c>
      <c r="G9" s="4"/>
      <c r="H9" s="9"/>
      <c r="I9" s="10"/>
      <c r="J9" s="10"/>
    </row>
    <row r="10" ht="26" customHeight="1" spans="1:10">
      <c r="A10" s="4"/>
      <c r="B10" s="4"/>
      <c r="C10" s="6" t="s">
        <v>19</v>
      </c>
      <c r="D10" s="7">
        <v>0</v>
      </c>
      <c r="E10" s="7">
        <v>0</v>
      </c>
      <c r="F10" s="7">
        <v>0</v>
      </c>
      <c r="G10" s="7"/>
      <c r="H10" s="9"/>
      <c r="I10" s="10"/>
      <c r="J10" s="10"/>
    </row>
    <row r="11" ht="24" customHeight="1" spans="1:10">
      <c r="A11" s="4" t="s">
        <v>20</v>
      </c>
      <c r="B11" s="4" t="s">
        <v>21</v>
      </c>
      <c r="C11" s="4"/>
      <c r="D11" s="4"/>
      <c r="E11" s="4"/>
      <c r="F11" s="10" t="s">
        <v>22</v>
      </c>
      <c r="G11" s="10"/>
      <c r="H11" s="10"/>
      <c r="I11" s="10"/>
      <c r="J11" s="10"/>
    </row>
    <row r="12" ht="87.95" customHeight="1" spans="1:10">
      <c r="A12" s="4"/>
      <c r="B12" s="11" t="s">
        <v>88</v>
      </c>
      <c r="C12" s="12"/>
      <c r="D12" s="12"/>
      <c r="E12" s="13"/>
      <c r="F12" s="14" t="s">
        <v>89</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90</v>
      </c>
      <c r="D15" s="24" t="s">
        <v>38</v>
      </c>
      <c r="E15" s="25">
        <v>6</v>
      </c>
      <c r="F15" s="20" t="s">
        <v>91</v>
      </c>
      <c r="G15" s="25" t="s">
        <v>92</v>
      </c>
      <c r="H15" s="26">
        <v>20</v>
      </c>
      <c r="I15" s="26">
        <v>20</v>
      </c>
      <c r="J15" s="35" t="s">
        <v>42</v>
      </c>
    </row>
    <row r="16" ht="30" customHeight="1" spans="1:10">
      <c r="A16" s="4"/>
      <c r="B16" s="22" t="s">
        <v>43</v>
      </c>
      <c r="C16" s="23" t="s">
        <v>44</v>
      </c>
      <c r="D16" s="24" t="s">
        <v>38</v>
      </c>
      <c r="E16" s="25">
        <v>100</v>
      </c>
      <c r="F16" s="20" t="s">
        <v>45</v>
      </c>
      <c r="G16" s="27">
        <v>1</v>
      </c>
      <c r="H16" s="26">
        <v>15</v>
      </c>
      <c r="I16" s="26">
        <v>15</v>
      </c>
      <c r="J16" s="35" t="s">
        <v>42</v>
      </c>
    </row>
    <row r="17" ht="30" customHeight="1" spans="1:10">
      <c r="A17" s="4"/>
      <c r="B17" s="22" t="s">
        <v>78</v>
      </c>
      <c r="C17" s="23" t="s">
        <v>93</v>
      </c>
      <c r="D17" s="24" t="s">
        <v>38</v>
      </c>
      <c r="E17" s="25">
        <v>100</v>
      </c>
      <c r="F17" s="20" t="s">
        <v>45</v>
      </c>
      <c r="G17" s="27">
        <v>1</v>
      </c>
      <c r="H17" s="26">
        <v>15</v>
      </c>
      <c r="I17" s="26">
        <v>14</v>
      </c>
      <c r="J17" s="35" t="s">
        <v>94</v>
      </c>
    </row>
    <row r="18" ht="30" customHeight="1" spans="1:10">
      <c r="A18" s="4" t="s">
        <v>51</v>
      </c>
      <c r="B18" s="28" t="s">
        <v>52</v>
      </c>
      <c r="C18" s="23" t="s">
        <v>53</v>
      </c>
      <c r="D18" s="24" t="s">
        <v>54</v>
      </c>
      <c r="E18" s="23" t="s">
        <v>95</v>
      </c>
      <c r="F18" s="20" t="s">
        <v>45</v>
      </c>
      <c r="G18" s="27">
        <v>0.65</v>
      </c>
      <c r="H18" s="26">
        <v>15</v>
      </c>
      <c r="I18" s="26">
        <v>12</v>
      </c>
      <c r="J18" s="35" t="s">
        <v>96</v>
      </c>
    </row>
    <row r="19" ht="30" customHeight="1" spans="1:10">
      <c r="A19" s="4"/>
      <c r="B19" s="29" t="s">
        <v>57</v>
      </c>
      <c r="C19" s="23" t="s">
        <v>97</v>
      </c>
      <c r="D19" s="24" t="s">
        <v>38</v>
      </c>
      <c r="E19" s="23" t="s">
        <v>98</v>
      </c>
      <c r="F19" s="20" t="s">
        <v>60</v>
      </c>
      <c r="G19" s="23" t="s">
        <v>98</v>
      </c>
      <c r="H19" s="26">
        <v>15</v>
      </c>
      <c r="I19" s="26">
        <v>14</v>
      </c>
      <c r="J19" s="35" t="s">
        <v>99</v>
      </c>
    </row>
    <row r="20" ht="30" customHeight="1" spans="1:10">
      <c r="A20" s="30" t="s">
        <v>63</v>
      </c>
      <c r="B20" s="31" t="s">
        <v>64</v>
      </c>
      <c r="C20" s="23" t="s">
        <v>100</v>
      </c>
      <c r="D20" s="24" t="s">
        <v>54</v>
      </c>
      <c r="E20" s="25">
        <v>90</v>
      </c>
      <c r="F20" s="20" t="s">
        <v>45</v>
      </c>
      <c r="G20" s="27">
        <v>0.92</v>
      </c>
      <c r="H20" s="26">
        <v>10</v>
      </c>
      <c r="I20" s="26">
        <v>10</v>
      </c>
      <c r="J20" s="35" t="s">
        <v>101</v>
      </c>
    </row>
    <row r="21" spans="1:10">
      <c r="A21" s="4" t="s">
        <v>67</v>
      </c>
      <c r="B21" s="4"/>
      <c r="C21" s="4"/>
      <c r="D21" s="32" t="s">
        <v>68</v>
      </c>
      <c r="E21" s="32"/>
      <c r="F21" s="32"/>
      <c r="G21" s="32"/>
      <c r="H21" s="32"/>
      <c r="I21" s="32"/>
      <c r="J21" s="32"/>
    </row>
    <row r="22" spans="1:10">
      <c r="A22" s="4" t="s">
        <v>69</v>
      </c>
      <c r="B22" s="4"/>
      <c r="C22" s="4"/>
      <c r="D22" s="4"/>
      <c r="E22" s="4"/>
      <c r="F22" s="4"/>
      <c r="G22" s="4"/>
      <c r="H22" s="4">
        <f>SUM(G7,H15:H20)</f>
        <v>100</v>
      </c>
      <c r="I22" s="4">
        <f>SUM(I7,I15:I20)</f>
        <v>95</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workbookViewId="0">
      <selection activeCell="C4" sqref="C4:J4"/>
    </sheetView>
  </sheetViews>
  <sheetFormatPr defaultColWidth="8.87272727272727" defaultRowHeight="14"/>
  <cols>
    <col min="1" max="1" width="9.72727272727273" style="1" customWidth="1"/>
    <col min="2" max="2" width="11.5454545454545" style="1" customWidth="1"/>
    <col min="3" max="3" width="17" style="1" customWidth="1"/>
    <col min="4" max="6" width="14.8181818181818" style="1" customWidth="1"/>
    <col min="7" max="7" width="9.72727272727273"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102</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 t="shared" ref="D7:F7" si="0">D8+D9+D10</f>
        <v>780000</v>
      </c>
      <c r="E7" s="7">
        <f t="shared" si="0"/>
        <v>780000</v>
      </c>
      <c r="F7" s="7">
        <f t="shared" si="0"/>
        <v>780000</v>
      </c>
      <c r="G7" s="4">
        <v>10</v>
      </c>
      <c r="H7" s="8">
        <f>F7/E7</f>
        <v>1</v>
      </c>
      <c r="I7" s="10">
        <f>G7*H7</f>
        <v>10</v>
      </c>
      <c r="J7" s="10"/>
    </row>
    <row r="8" ht="26" customHeight="1" spans="1:10">
      <c r="A8" s="4"/>
      <c r="B8" s="4"/>
      <c r="C8" s="6" t="s">
        <v>16</v>
      </c>
      <c r="D8" s="7">
        <v>0</v>
      </c>
      <c r="E8" s="7">
        <v>0</v>
      </c>
      <c r="F8" s="7">
        <v>0</v>
      </c>
      <c r="G8" s="4" t="s">
        <v>17</v>
      </c>
      <c r="H8" s="9"/>
      <c r="I8" s="10" t="s">
        <v>17</v>
      </c>
      <c r="J8" s="10"/>
    </row>
    <row r="9" ht="26" customHeight="1" spans="1:10">
      <c r="A9" s="4"/>
      <c r="B9" s="4"/>
      <c r="C9" s="6" t="s">
        <v>18</v>
      </c>
      <c r="D9" s="7">
        <v>0</v>
      </c>
      <c r="E9" s="7">
        <v>0</v>
      </c>
      <c r="F9" s="7">
        <v>0</v>
      </c>
      <c r="G9" s="4"/>
      <c r="H9" s="9"/>
      <c r="I9" s="10"/>
      <c r="J9" s="10"/>
    </row>
    <row r="10" ht="26" customHeight="1" spans="1:10">
      <c r="A10" s="4"/>
      <c r="B10" s="4"/>
      <c r="C10" s="6" t="s">
        <v>19</v>
      </c>
      <c r="D10" s="7">
        <v>780000</v>
      </c>
      <c r="E10" s="7">
        <v>780000</v>
      </c>
      <c r="F10" s="7">
        <v>780000</v>
      </c>
      <c r="G10" s="7"/>
      <c r="H10" s="9"/>
      <c r="I10" s="10"/>
      <c r="J10" s="10"/>
    </row>
    <row r="11" ht="24" customHeight="1" spans="1:10">
      <c r="A11" s="4" t="s">
        <v>20</v>
      </c>
      <c r="B11" s="4" t="s">
        <v>21</v>
      </c>
      <c r="C11" s="4"/>
      <c r="D11" s="4"/>
      <c r="E11" s="4"/>
      <c r="F11" s="10" t="s">
        <v>22</v>
      </c>
      <c r="G11" s="10"/>
      <c r="H11" s="10"/>
      <c r="I11" s="10"/>
      <c r="J11" s="10"/>
    </row>
    <row r="12" ht="87.95" customHeight="1" spans="1:10">
      <c r="A12" s="4"/>
      <c r="B12" s="11" t="s">
        <v>103</v>
      </c>
      <c r="C12" s="12"/>
      <c r="D12" s="12"/>
      <c r="E12" s="13"/>
      <c r="F12" s="14" t="s">
        <v>104</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105</v>
      </c>
      <c r="D15" s="24" t="s">
        <v>38</v>
      </c>
      <c r="E15" s="25">
        <v>1</v>
      </c>
      <c r="F15" s="20" t="s">
        <v>106</v>
      </c>
      <c r="G15" s="25" t="s">
        <v>107</v>
      </c>
      <c r="H15" s="26">
        <v>20</v>
      </c>
      <c r="I15" s="26">
        <v>20</v>
      </c>
      <c r="J15" s="35" t="s">
        <v>42</v>
      </c>
    </row>
    <row r="16" ht="30" customHeight="1" spans="1:10">
      <c r="A16" s="4"/>
      <c r="B16" s="22" t="s">
        <v>43</v>
      </c>
      <c r="C16" s="23" t="s">
        <v>108</v>
      </c>
      <c r="D16" s="24" t="s">
        <v>38</v>
      </c>
      <c r="E16" s="25">
        <v>100</v>
      </c>
      <c r="F16" s="20" t="s">
        <v>45</v>
      </c>
      <c r="G16" s="27">
        <v>1</v>
      </c>
      <c r="H16" s="26">
        <v>15</v>
      </c>
      <c r="I16" s="26">
        <v>15</v>
      </c>
      <c r="J16" s="35" t="s">
        <v>42</v>
      </c>
    </row>
    <row r="17" ht="30" customHeight="1" spans="1:10">
      <c r="A17" s="4"/>
      <c r="B17" s="22" t="s">
        <v>78</v>
      </c>
      <c r="C17" s="23" t="s">
        <v>109</v>
      </c>
      <c r="D17" s="24" t="s">
        <v>38</v>
      </c>
      <c r="E17" s="25" t="s">
        <v>110</v>
      </c>
      <c r="F17" s="20" t="s">
        <v>60</v>
      </c>
      <c r="G17" s="25" t="s">
        <v>111</v>
      </c>
      <c r="H17" s="26">
        <v>15</v>
      </c>
      <c r="I17" s="26">
        <v>15</v>
      </c>
      <c r="J17" s="35" t="s">
        <v>42</v>
      </c>
    </row>
    <row r="18" ht="30" customHeight="1" spans="1:10">
      <c r="A18" s="4" t="s">
        <v>51</v>
      </c>
      <c r="B18" s="28" t="s">
        <v>52</v>
      </c>
      <c r="C18" s="23" t="s">
        <v>112</v>
      </c>
      <c r="D18" s="24" t="s">
        <v>54</v>
      </c>
      <c r="E18" s="23" t="s">
        <v>113</v>
      </c>
      <c r="F18" s="20" t="s">
        <v>45</v>
      </c>
      <c r="G18" s="27">
        <v>0.9</v>
      </c>
      <c r="H18" s="26">
        <v>15</v>
      </c>
      <c r="I18" s="26">
        <v>15</v>
      </c>
      <c r="J18" s="35" t="s">
        <v>42</v>
      </c>
    </row>
    <row r="19" ht="30" customHeight="1" spans="1:10">
      <c r="A19" s="4"/>
      <c r="B19" s="29" t="s">
        <v>57</v>
      </c>
      <c r="C19" s="35" t="s">
        <v>114</v>
      </c>
      <c r="D19" s="24" t="s">
        <v>38</v>
      </c>
      <c r="E19" s="23" t="s">
        <v>115</v>
      </c>
      <c r="F19" s="20" t="s">
        <v>60</v>
      </c>
      <c r="G19" s="23" t="s">
        <v>116</v>
      </c>
      <c r="H19" s="26">
        <v>15</v>
      </c>
      <c r="I19" s="26">
        <v>15</v>
      </c>
      <c r="J19" s="35" t="s">
        <v>42</v>
      </c>
    </row>
    <row r="20" ht="30" customHeight="1" spans="1:10">
      <c r="A20" s="30" t="s">
        <v>63</v>
      </c>
      <c r="B20" s="31" t="s">
        <v>64</v>
      </c>
      <c r="C20" s="23" t="s">
        <v>65</v>
      </c>
      <c r="D20" s="24" t="s">
        <v>54</v>
      </c>
      <c r="E20" s="25">
        <v>90</v>
      </c>
      <c r="F20" s="20" t="s">
        <v>45</v>
      </c>
      <c r="G20" s="27">
        <v>0.92</v>
      </c>
      <c r="H20" s="26">
        <v>10</v>
      </c>
      <c r="I20" s="26">
        <v>10</v>
      </c>
      <c r="J20" s="35" t="s">
        <v>117</v>
      </c>
    </row>
    <row r="21" ht="24" customHeight="1" spans="1:10">
      <c r="A21" s="4" t="s">
        <v>67</v>
      </c>
      <c r="B21" s="4"/>
      <c r="C21" s="4"/>
      <c r="D21" s="4" t="s">
        <v>118</v>
      </c>
      <c r="E21" s="4"/>
      <c r="F21" s="4"/>
      <c r="G21" s="4"/>
      <c r="H21" s="4"/>
      <c r="I21" s="4"/>
      <c r="J21" s="4"/>
    </row>
    <row r="22" spans="1:10">
      <c r="A22" s="4" t="s">
        <v>69</v>
      </c>
      <c r="B22" s="4"/>
      <c r="C22" s="4"/>
      <c r="D22" s="4"/>
      <c r="E22" s="4"/>
      <c r="F22" s="4"/>
      <c r="G22" s="4"/>
      <c r="H22" s="4">
        <f>SUM(G7,H15:H20)</f>
        <v>100</v>
      </c>
      <c r="I22" s="4">
        <f>SUM(I7,I15:I20)</f>
        <v>100</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workbookViewId="0">
      <selection activeCell="C18" sqref="C18"/>
    </sheetView>
  </sheetViews>
  <sheetFormatPr defaultColWidth="8.87272727272727" defaultRowHeight="14"/>
  <cols>
    <col min="1" max="1" width="9.72727272727273" style="1" customWidth="1"/>
    <col min="2" max="2" width="11.5454545454545" style="1" customWidth="1"/>
    <col min="3" max="3" width="17" style="1" customWidth="1"/>
    <col min="4" max="6" width="14.8181818181818" style="1" customWidth="1"/>
    <col min="7" max="7" width="9.72727272727273"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119</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 t="shared" ref="D7:F7" si="0">D8+D9+D10</f>
        <v>10000000</v>
      </c>
      <c r="E7" s="7">
        <f t="shared" si="0"/>
        <v>10000000</v>
      </c>
      <c r="F7" s="7">
        <f t="shared" si="0"/>
        <v>10000000</v>
      </c>
      <c r="G7" s="4">
        <v>10</v>
      </c>
      <c r="H7" s="8">
        <f>F7/E7</f>
        <v>1</v>
      </c>
      <c r="I7" s="10">
        <f>G7*H7</f>
        <v>10</v>
      </c>
      <c r="J7" s="10"/>
    </row>
    <row r="8" ht="26" customHeight="1" spans="1:10">
      <c r="A8" s="4"/>
      <c r="B8" s="4"/>
      <c r="C8" s="6" t="s">
        <v>16</v>
      </c>
      <c r="D8" s="7">
        <v>10000000</v>
      </c>
      <c r="E8" s="7">
        <v>10000000</v>
      </c>
      <c r="F8" s="7">
        <v>10000000</v>
      </c>
      <c r="G8" s="4" t="s">
        <v>17</v>
      </c>
      <c r="H8" s="9"/>
      <c r="I8" s="10" t="s">
        <v>17</v>
      </c>
      <c r="J8" s="10"/>
    </row>
    <row r="9" ht="26" customHeight="1" spans="1:10">
      <c r="A9" s="4"/>
      <c r="B9" s="4"/>
      <c r="C9" s="6" t="s">
        <v>18</v>
      </c>
      <c r="D9" s="7">
        <v>0</v>
      </c>
      <c r="E9" s="7">
        <v>0</v>
      </c>
      <c r="F9" s="7">
        <v>0</v>
      </c>
      <c r="G9" s="4"/>
      <c r="H9" s="9"/>
      <c r="I9" s="10"/>
      <c r="J9" s="10"/>
    </row>
    <row r="10" ht="26" customHeight="1" spans="1:10">
      <c r="A10" s="4"/>
      <c r="B10" s="4"/>
      <c r="C10" s="6" t="s">
        <v>19</v>
      </c>
      <c r="D10" s="7">
        <v>0</v>
      </c>
      <c r="E10" s="7">
        <v>0</v>
      </c>
      <c r="F10" s="7">
        <v>0</v>
      </c>
      <c r="G10" s="7"/>
      <c r="H10" s="9"/>
      <c r="I10" s="10"/>
      <c r="J10" s="10"/>
    </row>
    <row r="11" ht="24" customHeight="1" spans="1:10">
      <c r="A11" s="4" t="s">
        <v>20</v>
      </c>
      <c r="B11" s="4" t="s">
        <v>21</v>
      </c>
      <c r="C11" s="4"/>
      <c r="D11" s="4"/>
      <c r="E11" s="4"/>
      <c r="F11" s="10" t="s">
        <v>22</v>
      </c>
      <c r="G11" s="10"/>
      <c r="H11" s="10"/>
      <c r="I11" s="10"/>
      <c r="J11" s="10"/>
    </row>
    <row r="12" ht="87.95" customHeight="1" spans="1:10">
      <c r="A12" s="4"/>
      <c r="B12" s="11" t="s">
        <v>120</v>
      </c>
      <c r="C12" s="12"/>
      <c r="D12" s="12"/>
      <c r="E12" s="13"/>
      <c r="F12" s="14" t="s">
        <v>121</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122</v>
      </c>
      <c r="D15" s="24" t="s">
        <v>38</v>
      </c>
      <c r="E15" s="25">
        <v>40</v>
      </c>
      <c r="F15" s="20" t="s">
        <v>106</v>
      </c>
      <c r="G15" s="25">
        <v>40</v>
      </c>
      <c r="H15" s="26">
        <v>20</v>
      </c>
      <c r="I15" s="26">
        <v>20</v>
      </c>
      <c r="J15" s="35" t="s">
        <v>42</v>
      </c>
    </row>
    <row r="16" ht="30" customHeight="1" spans="1:10">
      <c r="A16" s="4"/>
      <c r="B16" s="22" t="s">
        <v>43</v>
      </c>
      <c r="C16" s="23" t="s">
        <v>123</v>
      </c>
      <c r="D16" s="24" t="s">
        <v>38</v>
      </c>
      <c r="E16" s="25">
        <v>100</v>
      </c>
      <c r="F16" s="20" t="s">
        <v>45</v>
      </c>
      <c r="G16" s="27">
        <v>1</v>
      </c>
      <c r="H16" s="26">
        <v>15</v>
      </c>
      <c r="I16" s="26">
        <v>15</v>
      </c>
      <c r="J16" s="35" t="s">
        <v>42</v>
      </c>
    </row>
    <row r="17" ht="30" customHeight="1" spans="1:10">
      <c r="A17" s="4"/>
      <c r="B17" s="22" t="s">
        <v>78</v>
      </c>
      <c r="C17" s="23" t="s">
        <v>124</v>
      </c>
      <c r="D17" s="24" t="s">
        <v>38</v>
      </c>
      <c r="E17" s="25">
        <v>100</v>
      </c>
      <c r="F17" s="20" t="s">
        <v>45</v>
      </c>
      <c r="G17" s="27">
        <v>0.6</v>
      </c>
      <c r="H17" s="26">
        <v>15</v>
      </c>
      <c r="I17" s="26">
        <v>11</v>
      </c>
      <c r="J17" s="35" t="s">
        <v>125</v>
      </c>
    </row>
    <row r="18" ht="30" customHeight="1" spans="1:10">
      <c r="A18" s="4" t="s">
        <v>51</v>
      </c>
      <c r="B18" s="28" t="s">
        <v>52</v>
      </c>
      <c r="C18" s="23" t="s">
        <v>126</v>
      </c>
      <c r="D18" s="24" t="s">
        <v>54</v>
      </c>
      <c r="E18" s="23" t="s">
        <v>55</v>
      </c>
      <c r="F18" s="20" t="s">
        <v>45</v>
      </c>
      <c r="G18" s="27">
        <v>0.91</v>
      </c>
      <c r="H18" s="26">
        <v>15</v>
      </c>
      <c r="I18" s="26">
        <v>12</v>
      </c>
      <c r="J18" s="35" t="s">
        <v>127</v>
      </c>
    </row>
    <row r="19" ht="30" customHeight="1" spans="1:10">
      <c r="A19" s="4"/>
      <c r="B19" s="29" t="s">
        <v>128</v>
      </c>
      <c r="C19" s="23" t="s">
        <v>129</v>
      </c>
      <c r="D19" s="24" t="s">
        <v>48</v>
      </c>
      <c r="E19" s="25">
        <v>10000000</v>
      </c>
      <c r="F19" s="20" t="s">
        <v>49</v>
      </c>
      <c r="G19" s="23" t="s">
        <v>130</v>
      </c>
      <c r="H19" s="26">
        <v>15</v>
      </c>
      <c r="I19" s="26">
        <v>15</v>
      </c>
      <c r="J19" s="35" t="s">
        <v>42</v>
      </c>
    </row>
    <row r="20" ht="30" customHeight="1" spans="1:10">
      <c r="A20" s="30" t="s">
        <v>63</v>
      </c>
      <c r="B20" s="31" t="s">
        <v>64</v>
      </c>
      <c r="C20" s="23" t="s">
        <v>65</v>
      </c>
      <c r="D20" s="24" t="s">
        <v>54</v>
      </c>
      <c r="E20" s="25">
        <v>90</v>
      </c>
      <c r="F20" s="20" t="s">
        <v>45</v>
      </c>
      <c r="G20" s="27">
        <v>0.92</v>
      </c>
      <c r="H20" s="26">
        <v>10</v>
      </c>
      <c r="I20" s="26">
        <v>10</v>
      </c>
      <c r="J20" s="35" t="s">
        <v>131</v>
      </c>
    </row>
    <row r="21" spans="1:10">
      <c r="A21" s="4" t="s">
        <v>67</v>
      </c>
      <c r="B21" s="4"/>
      <c r="C21" s="4"/>
      <c r="D21" s="32" t="s">
        <v>68</v>
      </c>
      <c r="E21" s="32"/>
      <c r="F21" s="32"/>
      <c r="G21" s="32"/>
      <c r="H21" s="32"/>
      <c r="I21" s="32"/>
      <c r="J21" s="32"/>
    </row>
    <row r="22" spans="1:10">
      <c r="A22" s="4" t="s">
        <v>69</v>
      </c>
      <c r="B22" s="4"/>
      <c r="C22" s="4"/>
      <c r="D22" s="4"/>
      <c r="E22" s="4"/>
      <c r="F22" s="4"/>
      <c r="G22" s="4"/>
      <c r="H22" s="4">
        <f>SUM(G7,H15:H20)</f>
        <v>100</v>
      </c>
      <c r="I22" s="4">
        <f>SUM(I7,I15:I20)</f>
        <v>93</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workbookViewId="0">
      <selection activeCell="M16" sqref="M16"/>
    </sheetView>
  </sheetViews>
  <sheetFormatPr defaultColWidth="8.87272727272727" defaultRowHeight="14"/>
  <cols>
    <col min="1" max="1" width="9.72727272727273" style="1" customWidth="1"/>
    <col min="2" max="2" width="11.5454545454545" style="1" customWidth="1"/>
    <col min="3" max="3" width="17" style="1" customWidth="1"/>
    <col min="4" max="6" width="14.8181818181818" style="1" customWidth="1"/>
    <col min="7" max="7" width="9.72727272727273"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132</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 t="shared" ref="D7:F7" si="0">D8+D9+D10</f>
        <v>160000</v>
      </c>
      <c r="E7" s="7">
        <f t="shared" si="0"/>
        <v>160000</v>
      </c>
      <c r="F7" s="7">
        <f t="shared" si="0"/>
        <v>160000</v>
      </c>
      <c r="G7" s="4">
        <v>10</v>
      </c>
      <c r="H7" s="8">
        <f>F7/E7</f>
        <v>1</v>
      </c>
      <c r="I7" s="10">
        <f>G7*H7</f>
        <v>10</v>
      </c>
      <c r="J7" s="10"/>
    </row>
    <row r="8" ht="26" customHeight="1" spans="1:10">
      <c r="A8" s="4"/>
      <c r="B8" s="4"/>
      <c r="C8" s="6" t="s">
        <v>16</v>
      </c>
      <c r="D8" s="7">
        <v>160000</v>
      </c>
      <c r="E8" s="7">
        <v>160000</v>
      </c>
      <c r="F8" s="7">
        <v>160000</v>
      </c>
      <c r="G8" s="4" t="s">
        <v>17</v>
      </c>
      <c r="H8" s="9"/>
      <c r="I8" s="10" t="s">
        <v>17</v>
      </c>
      <c r="J8" s="10"/>
    </row>
    <row r="9" ht="26" customHeight="1" spans="1:10">
      <c r="A9" s="4"/>
      <c r="B9" s="4"/>
      <c r="C9" s="6" t="s">
        <v>18</v>
      </c>
      <c r="D9" s="7">
        <v>0</v>
      </c>
      <c r="E9" s="7">
        <v>0</v>
      </c>
      <c r="F9" s="7">
        <v>0</v>
      </c>
      <c r="G9" s="4"/>
      <c r="H9" s="9"/>
      <c r="I9" s="10"/>
      <c r="J9" s="10"/>
    </row>
    <row r="10" ht="26" customHeight="1" spans="1:10">
      <c r="A10" s="4"/>
      <c r="B10" s="4"/>
      <c r="C10" s="6" t="s">
        <v>19</v>
      </c>
      <c r="D10" s="7">
        <v>0</v>
      </c>
      <c r="E10" s="7">
        <v>0</v>
      </c>
      <c r="F10" s="7">
        <v>0</v>
      </c>
      <c r="G10" s="7"/>
      <c r="H10" s="9"/>
      <c r="I10" s="10"/>
      <c r="J10" s="10"/>
    </row>
    <row r="11" ht="24" customHeight="1" spans="1:10">
      <c r="A11" s="4" t="s">
        <v>20</v>
      </c>
      <c r="B11" s="4" t="s">
        <v>21</v>
      </c>
      <c r="C11" s="4"/>
      <c r="D11" s="4"/>
      <c r="E11" s="4"/>
      <c r="F11" s="10" t="s">
        <v>22</v>
      </c>
      <c r="G11" s="10"/>
      <c r="H11" s="10"/>
      <c r="I11" s="10"/>
      <c r="J11" s="10"/>
    </row>
    <row r="12" ht="87.95" customHeight="1" spans="1:10">
      <c r="A12" s="4"/>
      <c r="B12" s="11" t="s">
        <v>23</v>
      </c>
      <c r="C12" s="12"/>
      <c r="D12" s="12"/>
      <c r="E12" s="13"/>
      <c r="F12" s="14" t="s">
        <v>133</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90</v>
      </c>
      <c r="D15" s="24" t="s">
        <v>38</v>
      </c>
      <c r="E15" s="25" t="s">
        <v>134</v>
      </c>
      <c r="F15" s="20" t="s">
        <v>40</v>
      </c>
      <c r="G15" s="25" t="s">
        <v>135</v>
      </c>
      <c r="H15" s="26">
        <v>20</v>
      </c>
      <c r="I15" s="26">
        <v>20</v>
      </c>
      <c r="J15" s="35" t="s">
        <v>42</v>
      </c>
    </row>
    <row r="16" ht="30" customHeight="1" spans="1:10">
      <c r="A16" s="4"/>
      <c r="B16" s="22" t="s">
        <v>43</v>
      </c>
      <c r="C16" s="23" t="s">
        <v>136</v>
      </c>
      <c r="D16" s="24" t="s">
        <v>38</v>
      </c>
      <c r="E16" s="37">
        <v>45657</v>
      </c>
      <c r="F16" s="20" t="s">
        <v>60</v>
      </c>
      <c r="G16" s="27" t="s">
        <v>137</v>
      </c>
      <c r="H16" s="26">
        <v>15</v>
      </c>
      <c r="I16" s="26">
        <v>10</v>
      </c>
      <c r="J16" s="35" t="s">
        <v>138</v>
      </c>
    </row>
    <row r="17" ht="30" customHeight="1" spans="1:10">
      <c r="A17" s="4"/>
      <c r="B17" s="4" t="s">
        <v>46</v>
      </c>
      <c r="C17" s="23" t="s">
        <v>47</v>
      </c>
      <c r="D17" s="24" t="s">
        <v>48</v>
      </c>
      <c r="E17" s="25">
        <v>736</v>
      </c>
      <c r="F17" s="20" t="s">
        <v>139</v>
      </c>
      <c r="G17" s="25" t="s">
        <v>140</v>
      </c>
      <c r="H17" s="26">
        <v>15</v>
      </c>
      <c r="I17" s="26">
        <v>15</v>
      </c>
      <c r="J17" s="35" t="s">
        <v>42</v>
      </c>
    </row>
    <row r="18" ht="30" customHeight="1" spans="1:10">
      <c r="A18" s="4" t="s">
        <v>51</v>
      </c>
      <c r="B18" s="28" t="s">
        <v>52</v>
      </c>
      <c r="C18" s="23" t="s">
        <v>53</v>
      </c>
      <c r="D18" s="24" t="s">
        <v>54</v>
      </c>
      <c r="E18" s="23" t="s">
        <v>113</v>
      </c>
      <c r="F18" s="20" t="s">
        <v>45</v>
      </c>
      <c r="G18" s="27">
        <v>0.85</v>
      </c>
      <c r="H18" s="26">
        <v>15</v>
      </c>
      <c r="I18" s="26">
        <v>15</v>
      </c>
      <c r="J18" s="35" t="s">
        <v>141</v>
      </c>
    </row>
    <row r="19" ht="30" customHeight="1" spans="1:10">
      <c r="A19" s="4"/>
      <c r="B19" s="29" t="s">
        <v>57</v>
      </c>
      <c r="C19" s="23" t="s">
        <v>142</v>
      </c>
      <c r="D19" s="24" t="s">
        <v>38</v>
      </c>
      <c r="E19" s="23" t="s">
        <v>59</v>
      </c>
      <c r="F19" s="20" t="s">
        <v>60</v>
      </c>
      <c r="G19" s="23" t="s">
        <v>61</v>
      </c>
      <c r="H19" s="26">
        <v>15</v>
      </c>
      <c r="I19" s="26">
        <v>14</v>
      </c>
      <c r="J19" s="35" t="s">
        <v>143</v>
      </c>
    </row>
    <row r="20" ht="30" customHeight="1" spans="1:10">
      <c r="A20" s="30" t="s">
        <v>63</v>
      </c>
      <c r="B20" s="31" t="s">
        <v>64</v>
      </c>
      <c r="C20" s="23" t="s">
        <v>100</v>
      </c>
      <c r="D20" s="24" t="s">
        <v>54</v>
      </c>
      <c r="E20" s="25">
        <v>93</v>
      </c>
      <c r="F20" s="20" t="s">
        <v>45</v>
      </c>
      <c r="G20" s="27">
        <v>0.95</v>
      </c>
      <c r="H20" s="26">
        <v>10</v>
      </c>
      <c r="I20" s="26">
        <v>10</v>
      </c>
      <c r="J20" s="35" t="s">
        <v>66</v>
      </c>
    </row>
    <row r="21" spans="1:10">
      <c r="A21" s="4" t="s">
        <v>67</v>
      </c>
      <c r="B21" s="4"/>
      <c r="C21" s="4"/>
      <c r="D21" s="32" t="s">
        <v>68</v>
      </c>
      <c r="E21" s="32"/>
      <c r="F21" s="32"/>
      <c r="G21" s="32"/>
      <c r="H21" s="32"/>
      <c r="I21" s="32"/>
      <c r="J21" s="32"/>
    </row>
    <row r="22" spans="1:10">
      <c r="A22" s="4" t="s">
        <v>69</v>
      </c>
      <c r="B22" s="4"/>
      <c r="C22" s="4"/>
      <c r="D22" s="4"/>
      <c r="E22" s="4"/>
      <c r="F22" s="4"/>
      <c r="G22" s="4"/>
      <c r="H22" s="4">
        <f>SUM(G7,H15:H20)</f>
        <v>100</v>
      </c>
      <c r="I22" s="4">
        <f>SUM(I7,I15:I20)</f>
        <v>94</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workbookViewId="0">
      <selection activeCell="N18" sqref="N18"/>
    </sheetView>
  </sheetViews>
  <sheetFormatPr defaultColWidth="8.87272727272727" defaultRowHeight="14"/>
  <cols>
    <col min="1" max="1" width="9.72727272727273" style="1" customWidth="1"/>
    <col min="2" max="2" width="11.5454545454545" style="1" customWidth="1"/>
    <col min="3" max="3" width="17" style="1" customWidth="1"/>
    <col min="4" max="6" width="14.8181818181818" style="1" customWidth="1"/>
    <col min="7" max="7" width="11.8181818181818"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144</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 t="shared" ref="D7:F7" si="0">D8+D9+D10</f>
        <v>11000000</v>
      </c>
      <c r="E7" s="7">
        <f t="shared" si="0"/>
        <v>11000000</v>
      </c>
      <c r="F7" s="7">
        <f t="shared" si="0"/>
        <v>12062639.22</v>
      </c>
      <c r="G7" s="4">
        <v>10</v>
      </c>
      <c r="H7" s="8">
        <f>F7/E7</f>
        <v>1.09660356545455</v>
      </c>
      <c r="I7" s="10">
        <v>10</v>
      </c>
      <c r="J7" s="10"/>
    </row>
    <row r="8" ht="26" customHeight="1" spans="1:10">
      <c r="A8" s="4"/>
      <c r="B8" s="4"/>
      <c r="C8" s="6" t="s">
        <v>16</v>
      </c>
      <c r="D8" s="7">
        <v>11000000</v>
      </c>
      <c r="E8" s="7">
        <v>11000000</v>
      </c>
      <c r="F8" s="7">
        <v>11000000</v>
      </c>
      <c r="G8" s="4" t="s">
        <v>17</v>
      </c>
      <c r="H8" s="9"/>
      <c r="I8" s="10" t="s">
        <v>17</v>
      </c>
      <c r="J8" s="10"/>
    </row>
    <row r="9" ht="26" customHeight="1" spans="1:10">
      <c r="A9" s="4"/>
      <c r="B9" s="4"/>
      <c r="C9" s="6" t="s">
        <v>18</v>
      </c>
      <c r="D9" s="7">
        <v>0</v>
      </c>
      <c r="E9" s="7">
        <v>0</v>
      </c>
      <c r="F9" s="7">
        <v>1062639.22</v>
      </c>
      <c r="G9" s="4"/>
      <c r="H9" s="9"/>
      <c r="I9" s="10"/>
      <c r="J9" s="10"/>
    </row>
    <row r="10" ht="26" customHeight="1" spans="1:10">
      <c r="A10" s="4"/>
      <c r="B10" s="4"/>
      <c r="C10" s="6" t="s">
        <v>19</v>
      </c>
      <c r="D10" s="7">
        <v>0</v>
      </c>
      <c r="E10" s="7">
        <v>0</v>
      </c>
      <c r="F10" s="7">
        <v>0</v>
      </c>
      <c r="G10" s="7"/>
      <c r="H10" s="9"/>
      <c r="I10" s="10"/>
      <c r="J10" s="10"/>
    </row>
    <row r="11" ht="24" customHeight="1" spans="1:10">
      <c r="A11" s="4" t="s">
        <v>20</v>
      </c>
      <c r="B11" s="4" t="s">
        <v>21</v>
      </c>
      <c r="C11" s="4"/>
      <c r="D11" s="4"/>
      <c r="E11" s="4"/>
      <c r="F11" s="10" t="s">
        <v>22</v>
      </c>
      <c r="G11" s="10"/>
      <c r="H11" s="10"/>
      <c r="I11" s="10"/>
      <c r="J11" s="10"/>
    </row>
    <row r="12" ht="99" customHeight="1" spans="1:10">
      <c r="A12" s="4"/>
      <c r="B12" s="11" t="s">
        <v>145</v>
      </c>
      <c r="C12" s="12"/>
      <c r="D12" s="12"/>
      <c r="E12" s="13"/>
      <c r="F12" s="14" t="s">
        <v>146</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122</v>
      </c>
      <c r="D15" s="24" t="s">
        <v>38</v>
      </c>
      <c r="E15" s="25">
        <v>90</v>
      </c>
      <c r="F15" s="20" t="s">
        <v>106</v>
      </c>
      <c r="G15" s="25">
        <v>120</v>
      </c>
      <c r="H15" s="26">
        <v>20</v>
      </c>
      <c r="I15" s="26">
        <v>20</v>
      </c>
      <c r="J15" s="35" t="s">
        <v>147</v>
      </c>
    </row>
    <row r="16" ht="30" customHeight="1" spans="1:10">
      <c r="A16" s="4"/>
      <c r="B16" s="22" t="s">
        <v>43</v>
      </c>
      <c r="C16" s="23" t="s">
        <v>148</v>
      </c>
      <c r="D16" s="24" t="s">
        <v>38</v>
      </c>
      <c r="E16" s="25">
        <v>100</v>
      </c>
      <c r="F16" s="20" t="s">
        <v>45</v>
      </c>
      <c r="G16" s="27">
        <v>1</v>
      </c>
      <c r="H16" s="26">
        <v>15</v>
      </c>
      <c r="I16" s="26">
        <v>15</v>
      </c>
      <c r="J16" s="35" t="s">
        <v>42</v>
      </c>
    </row>
    <row r="17" ht="30" customHeight="1" spans="1:10">
      <c r="A17" s="4"/>
      <c r="B17" s="22" t="s">
        <v>78</v>
      </c>
      <c r="C17" s="23" t="s">
        <v>149</v>
      </c>
      <c r="D17" s="24" t="s">
        <v>38</v>
      </c>
      <c r="E17" s="25">
        <v>100</v>
      </c>
      <c r="F17" s="20" t="s">
        <v>45</v>
      </c>
      <c r="G17" s="27">
        <v>1</v>
      </c>
      <c r="H17" s="26">
        <v>15</v>
      </c>
      <c r="I17" s="26">
        <v>12</v>
      </c>
      <c r="J17" s="35" t="s">
        <v>150</v>
      </c>
    </row>
    <row r="18" ht="30" customHeight="1" spans="1:10">
      <c r="A18" s="4" t="s">
        <v>51</v>
      </c>
      <c r="B18" s="28" t="s">
        <v>52</v>
      </c>
      <c r="C18" s="23" t="s">
        <v>126</v>
      </c>
      <c r="D18" s="24" t="s">
        <v>54</v>
      </c>
      <c r="E18" s="23" t="s">
        <v>55</v>
      </c>
      <c r="F18" s="20" t="s">
        <v>45</v>
      </c>
      <c r="G18" s="27">
        <v>0.95</v>
      </c>
      <c r="H18" s="26">
        <v>15</v>
      </c>
      <c r="I18" s="26">
        <v>14</v>
      </c>
      <c r="J18" s="35" t="s">
        <v>151</v>
      </c>
    </row>
    <row r="19" ht="30" customHeight="1" spans="1:10">
      <c r="A19" s="4"/>
      <c r="B19" s="29" t="s">
        <v>128</v>
      </c>
      <c r="C19" s="23" t="s">
        <v>152</v>
      </c>
      <c r="D19" s="24" t="s">
        <v>38</v>
      </c>
      <c r="E19" s="23" t="s">
        <v>153</v>
      </c>
      <c r="F19" s="20" t="s">
        <v>49</v>
      </c>
      <c r="G19" s="23" t="s">
        <v>154</v>
      </c>
      <c r="H19" s="26">
        <v>15</v>
      </c>
      <c r="I19" s="26">
        <v>13</v>
      </c>
      <c r="J19" s="35" t="s">
        <v>155</v>
      </c>
    </row>
    <row r="20" ht="30" customHeight="1" spans="1:10">
      <c r="A20" s="30" t="s">
        <v>63</v>
      </c>
      <c r="B20" s="31" t="s">
        <v>64</v>
      </c>
      <c r="C20" s="23" t="s">
        <v>65</v>
      </c>
      <c r="D20" s="24" t="s">
        <v>54</v>
      </c>
      <c r="E20" s="25">
        <v>90</v>
      </c>
      <c r="F20" s="20" t="s">
        <v>45</v>
      </c>
      <c r="G20" s="27">
        <v>0.92</v>
      </c>
      <c r="H20" s="26">
        <v>10</v>
      </c>
      <c r="I20" s="26">
        <v>10</v>
      </c>
      <c r="J20" s="35" t="s">
        <v>42</v>
      </c>
    </row>
    <row r="21" spans="1:10">
      <c r="A21" s="4" t="s">
        <v>67</v>
      </c>
      <c r="B21" s="4"/>
      <c r="C21" s="4"/>
      <c r="D21" s="32" t="s">
        <v>68</v>
      </c>
      <c r="E21" s="32"/>
      <c r="F21" s="32"/>
      <c r="G21" s="32"/>
      <c r="H21" s="32"/>
      <c r="I21" s="32"/>
      <c r="J21" s="32"/>
    </row>
    <row r="22" spans="1:10">
      <c r="A22" s="4" t="s">
        <v>69</v>
      </c>
      <c r="B22" s="4"/>
      <c r="C22" s="4"/>
      <c r="D22" s="4"/>
      <c r="E22" s="4"/>
      <c r="F22" s="4"/>
      <c r="G22" s="4"/>
      <c r="H22" s="4">
        <f>SUM(G7,H15:H20)</f>
        <v>100</v>
      </c>
      <c r="I22" s="4">
        <f>SUM(I7,I15:I20)</f>
        <v>94</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workbookViewId="0">
      <selection activeCell="F12" sqref="F12:J12"/>
    </sheetView>
  </sheetViews>
  <sheetFormatPr defaultColWidth="8.87272727272727" defaultRowHeight="14"/>
  <cols>
    <col min="1" max="1" width="9.72727272727273" style="1" customWidth="1"/>
    <col min="2" max="2" width="11.5454545454545" style="1" customWidth="1"/>
    <col min="3" max="3" width="17" style="1" customWidth="1"/>
    <col min="4" max="7" width="14.8181818181818" style="1" customWidth="1"/>
    <col min="8" max="9" width="7.90909090909091" style="1" customWidth="1"/>
    <col min="10" max="10" width="20.6363636363636" style="1" customWidth="1"/>
    <col min="11" max="16384" width="8.87272727272727" style="1"/>
  </cols>
  <sheetData>
    <row r="1" spans="1:10">
      <c r="A1" s="2" t="s">
        <v>0</v>
      </c>
      <c r="B1" s="2"/>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4"/>
    </row>
    <row r="4" ht="24" customHeight="1" spans="1:10">
      <c r="A4" s="4" t="s">
        <v>2</v>
      </c>
      <c r="B4" s="4"/>
      <c r="C4" s="5" t="s">
        <v>156</v>
      </c>
      <c r="D4" s="5"/>
      <c r="E4" s="5"/>
      <c r="F4" s="5"/>
      <c r="G4" s="5"/>
      <c r="H4" s="5"/>
      <c r="I4" s="5"/>
      <c r="J4" s="5"/>
    </row>
    <row r="5" ht="24" customHeight="1" spans="1:10">
      <c r="A5" s="4" t="s">
        <v>4</v>
      </c>
      <c r="B5" s="4"/>
      <c r="C5" s="5" t="s">
        <v>5</v>
      </c>
      <c r="D5" s="5"/>
      <c r="E5" s="5"/>
      <c r="F5" s="4" t="s">
        <v>6</v>
      </c>
      <c r="G5" s="5" t="s">
        <v>7</v>
      </c>
      <c r="H5" s="5"/>
      <c r="I5" s="5"/>
      <c r="J5" s="5"/>
    </row>
    <row r="6" ht="24" customHeight="1" spans="1:10">
      <c r="A6" s="4" t="s">
        <v>8</v>
      </c>
      <c r="B6" s="4"/>
      <c r="C6" s="4"/>
      <c r="D6" s="4" t="s">
        <v>9</v>
      </c>
      <c r="E6" s="4" t="s">
        <v>10</v>
      </c>
      <c r="F6" s="4" t="s">
        <v>11</v>
      </c>
      <c r="G6" s="4" t="s">
        <v>12</v>
      </c>
      <c r="H6" s="4" t="s">
        <v>13</v>
      </c>
      <c r="I6" s="4" t="s">
        <v>14</v>
      </c>
      <c r="J6" s="4"/>
    </row>
    <row r="7" ht="26" customHeight="1" spans="1:10">
      <c r="A7" s="4"/>
      <c r="B7" s="4"/>
      <c r="C7" s="6" t="s">
        <v>15</v>
      </c>
      <c r="D7" s="7">
        <f t="shared" ref="D7:F7" si="0">D8+D9+D10</f>
        <v>250000000</v>
      </c>
      <c r="E7" s="7">
        <f t="shared" si="0"/>
        <v>250000000</v>
      </c>
      <c r="F7" s="7">
        <f t="shared" si="0"/>
        <v>250000000</v>
      </c>
      <c r="G7" s="4">
        <v>10</v>
      </c>
      <c r="H7" s="8">
        <f>F7/E7</f>
        <v>1</v>
      </c>
      <c r="I7" s="10">
        <f>G7*H7</f>
        <v>10</v>
      </c>
      <c r="J7" s="10"/>
    </row>
    <row r="8" ht="26" customHeight="1" spans="1:10">
      <c r="A8" s="4"/>
      <c r="B8" s="4"/>
      <c r="C8" s="6" t="s">
        <v>16</v>
      </c>
      <c r="D8" s="7">
        <v>250000000</v>
      </c>
      <c r="E8" s="7">
        <v>250000000</v>
      </c>
      <c r="F8" s="7">
        <v>250000000</v>
      </c>
      <c r="G8" s="4"/>
      <c r="H8" s="9"/>
      <c r="I8" s="10"/>
      <c r="J8" s="10"/>
    </row>
    <row r="9" ht="26" customHeight="1" spans="1:10">
      <c r="A9" s="4"/>
      <c r="B9" s="4"/>
      <c r="C9" s="6" t="s">
        <v>18</v>
      </c>
      <c r="D9" s="7">
        <v>0</v>
      </c>
      <c r="E9" s="7">
        <v>0</v>
      </c>
      <c r="F9" s="7">
        <v>0</v>
      </c>
      <c r="G9" s="4"/>
      <c r="H9" s="9"/>
      <c r="I9" s="10"/>
      <c r="J9" s="10"/>
    </row>
    <row r="10" ht="26" customHeight="1" spans="1:10">
      <c r="A10" s="4"/>
      <c r="B10" s="4"/>
      <c r="C10" s="6" t="s">
        <v>19</v>
      </c>
      <c r="D10" s="7">
        <v>0</v>
      </c>
      <c r="E10" s="7">
        <v>0</v>
      </c>
      <c r="F10" s="7">
        <v>0</v>
      </c>
      <c r="G10" s="7"/>
      <c r="H10" s="9"/>
      <c r="I10" s="10"/>
      <c r="J10" s="10"/>
    </row>
    <row r="11" ht="24" customHeight="1" spans="1:10">
      <c r="A11" s="4" t="s">
        <v>20</v>
      </c>
      <c r="B11" s="4" t="s">
        <v>21</v>
      </c>
      <c r="C11" s="4"/>
      <c r="D11" s="4"/>
      <c r="E11" s="4"/>
      <c r="F11" s="10" t="s">
        <v>22</v>
      </c>
      <c r="G11" s="10"/>
      <c r="H11" s="10"/>
      <c r="I11" s="10"/>
      <c r="J11" s="10"/>
    </row>
    <row r="12" ht="87.95" customHeight="1" spans="1:10">
      <c r="A12" s="4"/>
      <c r="B12" s="11" t="s">
        <v>157</v>
      </c>
      <c r="C12" s="12"/>
      <c r="D12" s="12"/>
      <c r="E12" s="13"/>
      <c r="F12" s="14" t="s">
        <v>158</v>
      </c>
      <c r="G12" s="14"/>
      <c r="H12" s="14"/>
      <c r="I12" s="14"/>
      <c r="J12" s="14"/>
    </row>
    <row r="13" ht="22" customHeight="1" spans="1:10">
      <c r="A13" s="15" t="s">
        <v>25</v>
      </c>
      <c r="B13" s="16"/>
      <c r="C13" s="17"/>
      <c r="D13" s="15" t="s">
        <v>26</v>
      </c>
      <c r="E13" s="16"/>
      <c r="F13" s="17"/>
      <c r="G13" s="18" t="s">
        <v>27</v>
      </c>
      <c r="H13" s="18" t="s">
        <v>12</v>
      </c>
      <c r="I13" s="18" t="s">
        <v>14</v>
      </c>
      <c r="J13" s="18" t="s">
        <v>28</v>
      </c>
    </row>
    <row r="14" ht="22" customHeight="1" spans="1:10">
      <c r="A14" s="19" t="s">
        <v>29</v>
      </c>
      <c r="B14" s="4" t="s">
        <v>30</v>
      </c>
      <c r="C14" s="4" t="s">
        <v>31</v>
      </c>
      <c r="D14" s="4" t="s">
        <v>32</v>
      </c>
      <c r="E14" s="4" t="s">
        <v>33</v>
      </c>
      <c r="F14" s="20" t="s">
        <v>34</v>
      </c>
      <c r="G14" s="21"/>
      <c r="H14" s="21"/>
      <c r="I14" s="21"/>
      <c r="J14" s="21"/>
    </row>
    <row r="15" ht="30" customHeight="1" spans="1:10">
      <c r="A15" s="4" t="s">
        <v>35</v>
      </c>
      <c r="B15" s="22" t="s">
        <v>36</v>
      </c>
      <c r="C15" s="23" t="s">
        <v>37</v>
      </c>
      <c r="D15" s="24" t="s">
        <v>38</v>
      </c>
      <c r="E15" s="25" t="s">
        <v>159</v>
      </c>
      <c r="F15" s="20" t="s">
        <v>160</v>
      </c>
      <c r="G15" s="25" t="s">
        <v>159</v>
      </c>
      <c r="H15" s="26">
        <v>15</v>
      </c>
      <c r="I15" s="26">
        <v>15</v>
      </c>
      <c r="J15" s="35" t="s">
        <v>42</v>
      </c>
    </row>
    <row r="16" ht="30" customHeight="1" spans="1:10">
      <c r="A16" s="4"/>
      <c r="B16" s="22" t="s">
        <v>43</v>
      </c>
      <c r="C16" s="23" t="s">
        <v>44</v>
      </c>
      <c r="D16" s="24" t="s">
        <v>38</v>
      </c>
      <c r="E16" s="25">
        <v>100</v>
      </c>
      <c r="F16" s="20" t="s">
        <v>45</v>
      </c>
      <c r="G16" s="27">
        <v>1</v>
      </c>
      <c r="H16" s="26">
        <v>15</v>
      </c>
      <c r="I16" s="26">
        <v>15</v>
      </c>
      <c r="J16" s="35" t="s">
        <v>42</v>
      </c>
    </row>
    <row r="17" ht="30" customHeight="1" spans="1:10">
      <c r="A17" s="4"/>
      <c r="B17" s="22" t="s">
        <v>78</v>
      </c>
      <c r="C17" s="23" t="s">
        <v>161</v>
      </c>
      <c r="D17" s="24" t="s">
        <v>38</v>
      </c>
      <c r="E17" s="25" t="s">
        <v>162</v>
      </c>
      <c r="F17" s="20" t="s">
        <v>60</v>
      </c>
      <c r="G17" s="27" t="s">
        <v>163</v>
      </c>
      <c r="H17" s="26">
        <v>15</v>
      </c>
      <c r="I17" s="26">
        <v>14</v>
      </c>
      <c r="J17" s="35" t="s">
        <v>164</v>
      </c>
    </row>
    <row r="18" ht="30" customHeight="1" spans="1:10">
      <c r="A18" s="4" t="s">
        <v>51</v>
      </c>
      <c r="B18" s="28" t="s">
        <v>52</v>
      </c>
      <c r="C18" s="23" t="s">
        <v>165</v>
      </c>
      <c r="D18" s="24" t="s">
        <v>38</v>
      </c>
      <c r="E18" s="23" t="s">
        <v>166</v>
      </c>
      <c r="F18" s="20" t="s">
        <v>60</v>
      </c>
      <c r="G18" s="27" t="s">
        <v>166</v>
      </c>
      <c r="H18" s="26">
        <v>20</v>
      </c>
      <c r="I18" s="26">
        <v>19</v>
      </c>
      <c r="J18" s="35" t="s">
        <v>167</v>
      </c>
    </row>
    <row r="19" ht="30" customHeight="1" spans="1:10">
      <c r="A19" s="4"/>
      <c r="B19" s="29" t="s">
        <v>128</v>
      </c>
      <c r="C19" s="23" t="s">
        <v>168</v>
      </c>
      <c r="D19" s="24" t="s">
        <v>38</v>
      </c>
      <c r="E19" s="23" t="s">
        <v>169</v>
      </c>
      <c r="F19" s="20" t="s">
        <v>45</v>
      </c>
      <c r="G19" s="23" t="s">
        <v>170</v>
      </c>
      <c r="H19" s="26">
        <v>15</v>
      </c>
      <c r="I19" s="26">
        <v>11</v>
      </c>
      <c r="J19" s="35" t="s">
        <v>171</v>
      </c>
    </row>
    <row r="20" ht="30" customHeight="1" spans="1:10">
      <c r="A20" s="30" t="s">
        <v>63</v>
      </c>
      <c r="B20" s="31" t="s">
        <v>64</v>
      </c>
      <c r="C20" s="23" t="s">
        <v>65</v>
      </c>
      <c r="D20" s="24" t="s">
        <v>54</v>
      </c>
      <c r="E20" s="25">
        <v>95</v>
      </c>
      <c r="F20" s="20" t="s">
        <v>45</v>
      </c>
      <c r="G20" s="27">
        <v>0.96</v>
      </c>
      <c r="H20" s="26">
        <v>10</v>
      </c>
      <c r="I20" s="26">
        <v>10</v>
      </c>
      <c r="J20" s="35" t="s">
        <v>66</v>
      </c>
    </row>
    <row r="21" spans="1:10">
      <c r="A21" s="4" t="s">
        <v>67</v>
      </c>
      <c r="B21" s="4"/>
      <c r="C21" s="4"/>
      <c r="D21" s="32" t="s">
        <v>68</v>
      </c>
      <c r="E21" s="32"/>
      <c r="F21" s="32"/>
      <c r="G21" s="32"/>
      <c r="H21" s="32"/>
      <c r="I21" s="32"/>
      <c r="J21" s="32"/>
    </row>
    <row r="22" spans="1:10">
      <c r="A22" s="4" t="s">
        <v>69</v>
      </c>
      <c r="B22" s="4"/>
      <c r="C22" s="4"/>
      <c r="D22" s="4"/>
      <c r="E22" s="4"/>
      <c r="F22" s="4"/>
      <c r="G22" s="4"/>
      <c r="H22" s="4">
        <f>SUM(G7,H15:H20)</f>
        <v>100</v>
      </c>
      <c r="I22" s="4">
        <f>SUM(I7,I15:I20)</f>
        <v>94</v>
      </c>
      <c r="J22" s="4" t="s">
        <v>70</v>
      </c>
    </row>
    <row r="23" spans="1:10">
      <c r="A23" s="33"/>
      <c r="B23" s="33"/>
      <c r="C23" s="33"/>
      <c r="D23" s="33"/>
      <c r="E23" s="33"/>
      <c r="F23" s="33"/>
      <c r="G23" s="33"/>
      <c r="H23" s="33"/>
      <c r="I23" s="33"/>
      <c r="J23" s="36"/>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五华产业园区厂口片区电力保障专项资金</vt:lpstr>
      <vt:lpstr>五华科技产业园管理委员会复印纸采购项目资金</vt:lpstr>
      <vt:lpstr>五华区西北片区基础设施建设专项资金</vt:lpstr>
      <vt:lpstr>五华区西翥厂口片区成片开发方案报告编制专项资金</vt:lpstr>
      <vt:lpstr>园区产业扶持政策专项资金</vt:lpstr>
      <vt:lpstr>云南五华产业园区电力改迁项目前期研究专项经费</vt:lpstr>
      <vt:lpstr>云南五华产业园区管理委员会产业扶持专项资金</vt:lpstr>
      <vt:lpstr>云南五华产业园区金鼎数字产业园一期项目专债资金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段黎蓉</dc:creator>
  <cp:lastModifiedBy>xujun</cp:lastModifiedBy>
  <dcterms:created xsi:type="dcterms:W3CDTF">2023-05-12T11:15:00Z</dcterms:created>
  <dcterms:modified xsi:type="dcterms:W3CDTF">2024-08-05T05:35:28Z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6FB4811FB2C74021B26EA4E89F8EB424_12</vt:lpwstr>
  </property>
</Properties>
</file>