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47" activeTab="50"/>
  </bookViews>
  <sheets>
    <sheet name="“五个先锋”奖励经费" sheetId="1" r:id="rId1"/>
    <sheet name="2023年“南屏迎春·遇兔呈祥”活动经费" sheetId="2" r:id="rId2"/>
    <sheet name="2023年1月至6月社会厕所经费补助经费" sheetId="3" r:id="rId3"/>
    <sheet name="2023年度护国街道办事处机关退休党支部离退休干部党组织书记、" sheetId="4" r:id="rId4"/>
    <sheet name="2023年度昆明老街银发先锋党支部离退休干部党组织书记、副书记" sheetId="5" r:id="rId5"/>
    <sheet name="2023年国有企业退休人员社会化管理补助资金" sheetId="6" r:id="rId6"/>
    <sheet name="2023年基层公共文化服务（第二批）专项资金" sheetId="7" r:id="rId7"/>
    <sheet name="2023年计划生育失独家庭区级生活补助经费" sheetId="8" r:id="rId8"/>
    <sheet name="2023年免费开放省级补助资金" sheetId="9" r:id="rId9"/>
    <sheet name="2023年免费开放中央补助资金" sheetId="10" r:id="rId10"/>
    <sheet name="2023年省级财政衔接推进乡村振兴补助资金" sheetId="11" r:id="rId11"/>
    <sheet name="2023年卫生健康事业发展省对下专项资金" sheetId="12" r:id="rId12"/>
    <sheet name="2023年五华区办理人大代表建议专项资金" sheetId="13" r:id="rId13"/>
    <sheet name="城市管理综合服务工作经费" sheetId="14" r:id="rId14"/>
    <sheet name="创建文明城市长效机制建设工作经费" sheetId="15" r:id="rId15"/>
    <sheet name="党风廉政建设工作经费" sheetId="16" r:id="rId16"/>
    <sheet name="第二批人大代表工作站工作经费" sheetId="17" r:id="rId17"/>
    <sheet name="第一批横向拨款资金" sheetId="18" r:id="rId18"/>
    <sheet name="非税收入专项资金" sheetId="19" r:id="rId19"/>
    <sheet name="护国街道祥云街社区党群服务阵地改造项目资金" sheetId="20" r:id="rId20"/>
    <sheet name="计划生育特殊困难家庭春节慰问市级补助资金" sheetId="21" r:id="rId21"/>
    <sheet name="街道政务经费" sheetId="22" r:id="rId22"/>
    <sheet name="昆财教〔2023〕21号2023年度美术馆、公共图书馆、文化馆" sheetId="23" r:id="rId23"/>
    <sheet name="昆财金〔2023〕82号2022创业担保贷款奖补经费" sheetId="24" r:id="rId24"/>
    <sheet name="昆财社【2023】23号退役军人春节慰问市级补助经费" sheetId="25" r:id="rId25"/>
    <sheet name="昆财社【2023】30号2023年企业军转干部春节走访慰问市级" sheetId="26" r:id="rId26"/>
    <sheet name="昆财社【2023】94号2022年军队转业干部（自主择业军转干" sheetId="27" r:id="rId27"/>
    <sheet name="昆财社【2023】131号下达2023年企业军转干部“八一”走" sheetId="28" r:id="rId28"/>
    <sheet name="昆财社〔2021〕225号2021国家卫生城市复审工作市级以奖" sheetId="29" r:id="rId29"/>
    <sheet name="昆财社〔2023〕52号2023年退役安置补助（机构运行）经费" sheetId="30" r:id="rId30"/>
    <sheet name="昆财社〔2023〕67号全市严重精神障碍患者管理以奖代补资金" sheetId="31" r:id="rId31"/>
    <sheet name="昆财社〔2023〕107号2023年市级企业军转干部解困金补助" sheetId="32" r:id="rId32"/>
    <sheet name="昆财社〔2023〕121号2023年第三批省级城乡社区治理现代" sheetId="33" r:id="rId33"/>
    <sheet name="昆财综〔2023〕19号省级专项彩票公益金护国街道文庙社区综合" sheetId="34" r:id="rId34"/>
    <sheet name="老旧小区改造补助资金" sheetId="35" r:id="rId35"/>
    <sheet name="临商税专项经费" sheetId="37" r:id="rId36"/>
    <sheet name="流管队伍保障经费" sheetId="38" r:id="rId37"/>
    <sheet name="楼宇、街区、总部经济发展工作经费" sheetId="39" r:id="rId38"/>
    <sheet name="南屏步行街改造提升验收工作经费" sheetId="40" r:id="rId39"/>
    <sheet name="人大代表工作站工作经费" sheetId="41" r:id="rId40"/>
    <sheet name="社会厕所免费开放经费" sheetId="42" r:id="rId41"/>
    <sheet name="社会治理工作经费" sheetId="43" r:id="rId42"/>
    <sheet name="五华区2023年严重精神障碍患者监护人“以奖代补”区级补助资金" sheetId="44" r:id="rId43"/>
    <sheet name="五华区社区2020年以来表彰荣誉激励奖励（个人）经费" sheetId="45" r:id="rId44"/>
    <sheet name="五华区社区2020年以来表彰荣誉激励奖励（个人补发）经费" sheetId="46" r:id="rId45"/>
    <sheet name="五华区社区2020年以来表彰荣誉激励奖励（集体）经费" sheetId="47" r:id="rId46"/>
    <sheet name="五华区市域社会治理现代化试点工作验收准备工作经费" sheetId="48" r:id="rId47"/>
    <sheet name="新转入企业纳税奖励经费" sheetId="49" r:id="rId48"/>
    <sheet name="中小微企业纾困发展以奖代补资金" sheetId="51" r:id="rId49"/>
    <sheet name="以前年度收到非同级财政拨款项目" sheetId="50" r:id="rId50"/>
    <sheet name="老旧小区改造项目经费" sheetId="36" r:id="rId5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<sst xmlns="http://schemas.openxmlformats.org/spreadsheetml/2006/main" count="4956" uniqueCount="647">
  <si>
    <t>附件3：</t>
  </si>
  <si>
    <t>项目支出绩效自评表</t>
  </si>
  <si>
    <t>项目名称</t>
  </si>
  <si>
    <t>“五个先锋”奖励经费</t>
  </si>
  <si>
    <t>主管部门</t>
  </si>
  <si>
    <t>昆明市五华区人民政府护国街道办事处</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</si>
  <si>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</si>
  <si>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</si>
  <si>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</si>
  <si>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</si>
  <si>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</si>
  <si>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</si>
  <si>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</si>
  <si>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</si>
  <si>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</si>
  <si>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</si>
  <si>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</si>
  <si>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</si>
  <si>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</si>
  <si>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</si>
  <si>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</si>
  <si>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</si>
  <si>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根据《中共五华区委办公室印发〈五华区关于创建社区“五个先锋”提升基层党建工作质量的实施办法〉的通知》（五办通〔2021〕30号）和《关于印发〈五华区2022年创建“五个先锋”社区实施方案〉的通知》（五组通〔2022〕35号）部署安排，每成功创建一个先锋，所在社区正职、副职、委员、居民小组党支部书记（组长），每人每月分别按照500元、400元、300元、200元的标准给予奖励（社区为民服务站聘用人员参照“委员”标准执行）；对获得2个及以上先锋的社区，累计叠加奖励，执行周期为12个月。</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</si>
  <si>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</si>
  <si>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</si>
  <si>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</si>
  <si>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</si>
  <si>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</si>
  <si>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</si>
  <si>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</si>
  <si>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</si>
  <si>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</si>
  <si>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</si>
  <si>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</si>
  <si>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</si>
  <si>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发放社区的个数</t>
  </si>
  <si>
    <t>＝</t>
  </si>
  <si>
    <t>个</t>
  </si>
  <si>
    <t>7个</t>
  </si>
  <si>
    <t>奖励发放人数</t>
  </si>
  <si>
    <t>人</t>
  </si>
  <si>
    <t>74人</t>
  </si>
  <si>
    <t>质量指标</t>
  </si>
  <si>
    <t>获补对象准确率</t>
  </si>
  <si>
    <t>≥</t>
  </si>
  <si>
    <t>%</t>
  </si>
  <si>
    <t>90%</t>
  </si>
  <si>
    <t>获补覆盖率</t>
  </si>
  <si>
    <t>95%</t>
  </si>
  <si>
    <t>时效指标</t>
  </si>
  <si>
    <t>奖励发放及时率</t>
  </si>
  <si>
    <t>效益指标</t>
  </si>
  <si>
    <t>社会效益
指标</t>
  </si>
  <si>
    <t>健全社区干部激励机制</t>
  </si>
  <si>
    <t>健全</t>
  </si>
  <si>
    <t>是/否</t>
  </si>
  <si>
    <t>满意度指标</t>
  </si>
  <si>
    <t>服务对象满意度指标等</t>
  </si>
  <si>
    <t>受益对象满意度</t>
  </si>
  <si>
    <t/>
  </si>
  <si>
    <t>其他需要说明事项</t>
  </si>
  <si>
    <t>无</t>
  </si>
  <si>
    <t>总分</t>
  </si>
  <si>
    <t>（自评等级）优</t>
  </si>
  <si>
    <t>2023年“南屏迎春·遇兔呈祥”活动经费</t>
  </si>
  <si>
    <t>根据区级部门工作安排，护国街道承办2023年“南屏迎春·遇兔呈祥” 活动。该活动拟以2023兔年新春为契机，组织开展新春花市、春节年俗、文艺演出、烟花表演、创意市集等一系列文化活动。</t>
  </si>
  <si>
    <t>市容环境应急处置分队组建人数</t>
  </si>
  <si>
    <t>60人</t>
  </si>
  <si>
    <t>美食城区域每个摊位配备灭火器设备个数</t>
  </si>
  <si>
    <t>2个</t>
  </si>
  <si>
    <t>活动举办时间</t>
  </si>
  <si>
    <t>天</t>
  </si>
  <si>
    <t>26天</t>
  </si>
  <si>
    <t>有效地预防和处置活动中可能出现的突发事件</t>
  </si>
  <si>
    <t>有效预防和处置</t>
  </si>
  <si>
    <t>促进南屏周边文化、旅游、商业的融合发展</t>
  </si>
  <si>
    <t>有效促进</t>
  </si>
  <si>
    <t>促进经济复苏</t>
  </si>
  <si>
    <t>广大群众对活动的满意度</t>
  </si>
  <si>
    <t>2023年1月至6月社会厕所经费补助经费</t>
  </si>
  <si>
    <t xml:space="preserve">根据《昆明市进一步加强城市公厕管理工作实施意见的通知》相关文件要求，确保五华区社会厕所免费对外开放，加大社会厕所管理力度，提高社会厕所管理服务质量，建立长效管理机制。  </t>
  </si>
  <si>
    <t xml:space="preserve">根据《昆明市进一步加强城市公厕管理工作实施意见的通知》相关文件要求，确保五华区社会厕所免费对外开放，加大社会厕所管理力度，提高社会厕所管理服务质量，建立长效管理机制。 </t>
  </si>
  <si>
    <t>三类社会厕所蹲位数</t>
  </si>
  <si>
    <t>13个</t>
  </si>
  <si>
    <t>财政资金紧张，项目未付款。</t>
  </si>
  <si>
    <t>社会厕所卫生干净整洁率</t>
  </si>
  <si>
    <t>免费开放天数</t>
  </si>
  <si>
    <t>365天</t>
  </si>
  <si>
    <t>成本指标</t>
  </si>
  <si>
    <t>经济成本指标</t>
  </si>
  <si>
    <t>成本节约率大于等于0.5%</t>
  </si>
  <si>
    <t>0</t>
  </si>
  <si>
    <t>社会成本指标</t>
  </si>
  <si>
    <t>预算执行率大于等于95%</t>
  </si>
  <si>
    <t>提升五华区社会厕所环境卫生</t>
  </si>
  <si>
    <t>有所改善</t>
  </si>
  <si>
    <t>社会公众综合满意度</t>
  </si>
  <si>
    <t>（自评等级）良</t>
  </si>
  <si>
    <t>2023年度护国街道办事处机关退休党支部离退休干部党组织书记、副书记、委员工作补贴经费</t>
  </si>
  <si>
    <t>2023年度护国街道办事处机关退休党支部离退休干部党组织书记、副书记、委员工作补贴用于发放护国街道办事处机关退休党支部离退休干部党组织书记、副书记、委员等人员的工作补贴。</t>
  </si>
  <si>
    <t>发放党支部书记工作补贴人数</t>
  </si>
  <si>
    <t>1人</t>
  </si>
  <si>
    <t>发放党支部委员工作补贴人数</t>
  </si>
  <si>
    <t>6人</t>
  </si>
  <si>
    <t>离退休干部党支部书记工作补贴发放标准</t>
  </si>
  <si>
    <t>元/人/月</t>
  </si>
  <si>
    <t>300元/人/月</t>
  </si>
  <si>
    <t>离退休干部党支部委员工作补贴发放标准</t>
  </si>
  <si>
    <t>210元/人/月</t>
  </si>
  <si>
    <t>工作补贴发放及时性</t>
  </si>
  <si>
    <t>干部精神文明与思想政治建设成效</t>
  </si>
  <si>
    <t>成效显著</t>
  </si>
  <si>
    <t>可持续影响
指标</t>
  </si>
  <si>
    <t>干部感受到关怀、关心、关爱</t>
  </si>
  <si>
    <t>持续关怀</t>
  </si>
  <si>
    <t>工作人员满意度</t>
  </si>
  <si>
    <t>2023年度昆明老街银发先锋党支部离退休干部党组织书记、副书记、委员工作补贴经费</t>
  </si>
  <si>
    <t>2023年度昆明老街银发先锋党支部离退休干部党组织书记、副书记、委员工作补贴经费用于发放昆明老街银发先锋党支部离退休干部党组织书记、副书记、委员等人员的工作补贴。</t>
  </si>
  <si>
    <t xml:space="preserve">＝
＞
＜
≥
≤
</t>
  </si>
  <si>
    <t>3人</t>
  </si>
  <si>
    <t>2023年国有企业退休人员社会化管理补助资金</t>
  </si>
  <si>
    <t>2023年国有企业退休人员社会化管理补助资金用于为本辖区内国有企业退休人员提供社会化管理服务；及时办理本辖区内国有企业退休人员提供社会化管理服务关系接收和转移手续，进行国有企业退休人员基础信息的核实、录入及更新维护；负责国有企业死亡退休人员遗属丧葬补助和抚恤费的申报，工伤保险待遇的停发申报等。</t>
  </si>
  <si>
    <t>服务社区国有企业退休人员人数</t>
  </si>
  <si>
    <t>2567人</t>
  </si>
  <si>
    <t>工作已完成，用以前年度经费支付</t>
  </si>
  <si>
    <t>稳定有序推进国有企业退休人员社会化管理工作</t>
  </si>
  <si>
    <t>确保稳定有序推进国有企业退休人员社会化管理工作</t>
  </si>
  <si>
    <t>国有企业退休人员满意度</t>
  </si>
  <si>
    <t>90</t>
  </si>
  <si>
    <t>2023年基层公共文化服务（第二批）专项资金</t>
  </si>
  <si>
    <t>促进基本公共文化服务标准化均等化，保障群众基本文化权益，加强和规范公共文化服务体系建设补助资金的使用和管理。确保2023年中央支持地方公共文化服务体系建设补助资金任务顺利实施。</t>
  </si>
  <si>
    <t>300天</t>
  </si>
  <si>
    <t>财政资金紧张，项目尚未付款</t>
  </si>
  <si>
    <t>免费服务项目</t>
  </si>
  <si>
    <t>项</t>
  </si>
  <si>
    <t>1项</t>
  </si>
  <si>
    <t>组织群众的综合性文化活动</t>
  </si>
  <si>
    <t>次</t>
  </si>
  <si>
    <t>2次</t>
  </si>
  <si>
    <t>组织公益性展览</t>
  </si>
  <si>
    <t>1次</t>
  </si>
  <si>
    <t>宣传橱窗栏的更新次数</t>
  </si>
  <si>
    <t>项目完成时限</t>
  </si>
  <si>
    <t>年</t>
  </si>
  <si>
    <t>1年</t>
  </si>
  <si>
    <t>预算执行率大于等于100%</t>
  </si>
  <si>
    <t>丰富五华区人民群众业余文化生活</t>
  </si>
  <si>
    <t>丰富</t>
  </si>
  <si>
    <t>群众对公共文化服务工作满意度</t>
  </si>
  <si>
    <t>2023年计划生育失独家庭区级生活补助经费</t>
  </si>
  <si>
    <t>2023年计划生育失独家庭区级生活补助经费用于发放计划生育失独家庭生活补助。</t>
  </si>
  <si>
    <t>享受计划生育失独家庭生活补助人数</t>
  </si>
  <si>
    <t>73人</t>
  </si>
  <si>
    <t>补助标准兑现准确率</t>
  </si>
  <si>
    <t>补助对象认定准确率</t>
  </si>
  <si>
    <t>98%</t>
  </si>
  <si>
    <t>计划生育失独家庭生活补助发放及时率</t>
  </si>
  <si>
    <t>政策知晓率</t>
  </si>
  <si>
    <t>生活状况改善</t>
  </si>
  <si>
    <t>有效改善</t>
  </si>
  <si>
    <t>2023年免费开放省级补助资金</t>
  </si>
  <si>
    <t>按照免费开放省级补助资金使用管理办法，专款专用免费开放省级补助资金。</t>
  </si>
  <si>
    <t>免费开放补助资金使用及时率</t>
  </si>
  <si>
    <t>全年预算执行进度大于等于95%</t>
  </si>
  <si>
    <t>100%</t>
  </si>
  <si>
    <t>提升基层群众的文化</t>
  </si>
  <si>
    <t>有效提升</t>
  </si>
  <si>
    <t>可持续影响</t>
  </si>
  <si>
    <t>促进群众文化交流</t>
  </si>
  <si>
    <t>持续发展</t>
  </si>
  <si>
    <t>服务对象满意度</t>
  </si>
  <si>
    <t>2023年免费开放中央补助资金</t>
  </si>
  <si>
    <t>按照免费开放补助资金使用管理办法，专款专用免费开放补助资金。</t>
  </si>
  <si>
    <t>2023年省级财政衔接推进乡村振兴补助资金</t>
  </si>
  <si>
    <t>通过建设，示范点在铸牢中华民族共同体意识方面有成效，推动高质量发展方面有突破，促进民族团结方面有创新，各族群众有充分的获得感、幸福感，培育一批各具特色，类型多样、具有标杆性的示范典型，充分发挥示范引领作用，巩固以点串线、以线连片、以片连面、覆盖全省的示范建设格局。</t>
  </si>
  <si>
    <t>示范社区建设完成数</t>
  </si>
  <si>
    <t>1个</t>
  </si>
  <si>
    <t>示范街道建设完成数</t>
  </si>
  <si>
    <t>示范街道示范社区建设完成率</t>
  </si>
  <si>
    <t>示范点在铸牢中华民族共同体意识方面</t>
  </si>
  <si>
    <t>有成效</t>
  </si>
  <si>
    <t>促进民族团结进步</t>
  </si>
  <si>
    <t>有创新</t>
  </si>
  <si>
    <t>项目区各族群众满意度</t>
  </si>
  <si>
    <t>2023年卫生健康事业发展省对下专项资金</t>
  </si>
  <si>
    <t>根据《昆明市财政局关于下达2023年卫生健康事业发展省对下专项资金的通知》昆财社〔2023〕54号，发放2023年计划生育宣传员生活补贴。</t>
  </si>
  <si>
    <t>计生宣传员补贴人数</t>
  </si>
  <si>
    <t>7人</t>
  </si>
  <si>
    <t>补贴标准</t>
  </si>
  <si>
    <t>60元/人/月</t>
  </si>
  <si>
    <t>生活补贴资金发放及时率</t>
  </si>
  <si>
    <t>目标人群政策知晓率</t>
  </si>
  <si>
    <t>补贴对象满意度</t>
  </si>
  <si>
    <t>2023年五华区办理人大代表建议专项资金</t>
  </si>
  <si>
    <t>2023年五华区办理人大代表建议专项资金用于打造护国主题文化休闲空间，是结合民生实事办理工作，在主题公园周边畅通街巷交通毛细血管，形成整洁的街面秩序，消除老旧线路安全隐患，打通断头路，修建公厕、垃圾收集房，提升街巷人居环境等改造项目的经费。</t>
  </si>
  <si>
    <t>完成提升改造项目</t>
  </si>
  <si>
    <t>提升街巷人居环境</t>
  </si>
  <si>
    <t>受益人群满意度</t>
  </si>
  <si>
    <t>城市管理综合服务工作经费</t>
  </si>
  <si>
    <t>1、贯彻执行关于城市管理及综合行政执法的法律、法规、规章和方针、政策。2、负责制定五华区护国街道办事处城市管理相对集中的综合行政执法发展战略、中长期规划，制定五华区护国街道城市综合治理和专项治理方案和年度实施计划，并组织实施。3、负责辖区城市管理及综合行政执法工作；指导、培训、监督、检查辖区城市管理工作等。4、开展爱国卫生大扫除活动8期、环卫、绿化、滇保环保、大气污染防控、市政设施维护、住建物业管理市级哨建4期、区级重点哨建12期、网格化垃圾分类考核等工作，进一步加强城市建设管理，创造整洁优美的市容卫生环境，及时处理网格管理（数字案件）及各类投诉举报确保各项工作目标落实到位。5、2023年度开展宣传培训活动次数不低于20次、组织开展病媒生物防治讲座不低于4次、做好辖区水环境治理、巡查的次数不少于60次,协调公共户单位和小区物管，预计补绿1000平方米，拆除临违建筑1000平方米。 6、服务对象对部门工作满意度达到95%以上。</t>
  </si>
  <si>
    <t>补绿面积</t>
  </si>
  <si>
    <t>平方米</t>
  </si>
  <si>
    <t>630平方米</t>
  </si>
  <si>
    <t>财政资金紧张，经费无法保障</t>
  </si>
  <si>
    <t>做好辖区水环境治理、巡查的次数</t>
  </si>
  <si>
    <t>131次</t>
  </si>
  <si>
    <t>开展宣传培训活动次数</t>
  </si>
  <si>
    <t>26次</t>
  </si>
  <si>
    <t>组织开展病媒生物防治讲座次数</t>
  </si>
  <si>
    <t>期</t>
  </si>
  <si>
    <t>7期</t>
  </si>
  <si>
    <t>处理网格管理（数字案件）及各类投诉举报案件</t>
  </si>
  <si>
    <t>实际发生数</t>
  </si>
  <si>
    <t>件</t>
  </si>
  <si>
    <t>10800件</t>
  </si>
  <si>
    <t>拆除临违建筑</t>
  </si>
  <si>
    <t>1080平方米</t>
  </si>
  <si>
    <t>开展爱国卫生大扫除活动</t>
  </si>
  <si>
    <t>16期</t>
  </si>
  <si>
    <t>巡查、检查合格率</t>
  </si>
  <si>
    <t>培训人员合格率</t>
  </si>
  <si>
    <t>案件办结率</t>
  </si>
  <si>
    <t>拆除临违建筑及时率</t>
  </si>
  <si>
    <t>组织讲座及时率</t>
  </si>
  <si>
    <t>开展绿植管护及时率</t>
  </si>
  <si>
    <t>开展巡查及时率</t>
  </si>
  <si>
    <t>组织培训及时率</t>
  </si>
  <si>
    <t>前三季度预算执行进度</t>
  </si>
  <si>
    <t>1%</t>
  </si>
  <si>
    <t>全年预算执行进度</t>
  </si>
  <si>
    <t>0.5%</t>
  </si>
  <si>
    <t>≤</t>
  </si>
  <si>
    <t>城市管理综合服务工作经费支出额小于等于80.12万元</t>
  </si>
  <si>
    <t>万元</t>
  </si>
  <si>
    <t>0.65万元</t>
  </si>
  <si>
    <t>做好市政设施维护</t>
  </si>
  <si>
    <t>生态效益</t>
  </si>
  <si>
    <t>做好辖区绿植管护、创造良好园林绿化环境的效果</t>
  </si>
  <si>
    <t>效果良好</t>
  </si>
  <si>
    <t>持续创造良好园林绿化环境</t>
  </si>
  <si>
    <t>持续创造</t>
  </si>
  <si>
    <t>进一步加强城市建设管理</t>
  </si>
  <si>
    <t>持续加强</t>
  </si>
  <si>
    <t>参训人员满意度</t>
  </si>
  <si>
    <t>社会公众满意度</t>
  </si>
  <si>
    <t>创建文明城市长效机制建设工作经费</t>
  </si>
  <si>
    <t>以创建全国文明城市为抓手，在辖区范围内开展公共场所刊博创建全国文明城市公益宣传，达到动员市民积极参与环境改造，提高市民文明意识，促进我市文明程度进一步高。2023年更换宣传展板不少4次，更换灭火器不少于2次，修路补植不少于3次，购买创文物料一批，创文入户宣传材料一批；不少于3次聘请志愿者参与文明创建工作。</t>
  </si>
  <si>
    <t>更换辖区宣传展板次数</t>
  </si>
  <si>
    <t>138次</t>
  </si>
  <si>
    <t>聘请志愿者参与文明创建工作</t>
  </si>
  <si>
    <t>灭火器更换次数</t>
  </si>
  <si>
    <t>修路补植次数</t>
  </si>
  <si>
    <t>5次</t>
  </si>
  <si>
    <t>购买创文物料</t>
  </si>
  <si>
    <t>批</t>
  </si>
  <si>
    <t>23批</t>
  </si>
  <si>
    <t>创文入户宣传材料数量</t>
  </si>
  <si>
    <t>3批</t>
  </si>
  <si>
    <t>修路补植合格率</t>
  </si>
  <si>
    <t>灭火器更换合格率</t>
  </si>
  <si>
    <t>灭火器更换及时率</t>
  </si>
  <si>
    <t>创文工作开展及时率</t>
  </si>
  <si>
    <t>修路补植及时率</t>
  </si>
  <si>
    <t>全国文明城市复检经费支出额小于等于10万元</t>
  </si>
  <si>
    <t>推进创文工作有序进行</t>
  </si>
  <si>
    <t>有效推进</t>
  </si>
  <si>
    <t>持续巩固创文成效</t>
  </si>
  <si>
    <t>持续巩固</t>
  </si>
  <si>
    <t>（自评等级）中</t>
  </si>
  <si>
    <t>党风廉政建设工作经费</t>
  </si>
  <si>
    <t>切实保证护国街道“两新”组织党组织党建引领取得成效，使党建工作经费落到实处，扩大党组织覆盖面、夯实党执政的组织基础、完善基层治理、切实发挥好党组织的战斗堡垒作用及党员先锋模范作用，巩固党在新兴领域的执政根基，达到党建引领助推辖区经济社会发展的总体要求。1、实施“15311”工程项目，确保“两新”组织党组织用于党的工作和活动的党建经费保障。2、打造南屏商圈内楼宇党建，以“红色党建、政企互动、企企服务”为核心的数字化平台。3、打造南屏商圈世纪中心党建示范点成为叫得响立得住的昆明市“城市基层党建引领区”示范点。4、打造“清廉社区”样板1个。5.深入挖掘聂耳优良家风家训，将长春小学（聂耳母校）与威远社区相结，讲好“聂耳和国歌故事”，持续推进完成聂耳家风家训展示教育阵地打造。6.深入查找社区党风廉政建设存在的短板和弱项，围绕社区居务公开、党务公开、“三重一大”决策事项、民生资金管理、内外部监督、廉洁文化建设等事项开展规范化建设，打造“清廉社区”样板。7.加大街道特色亮点宣传，完成各科室、各社区外宣任务，营造良好的外宣氛围。8.创新工作方式，让社区工作项目“出彩”，实施3个品牌项目，让青少年群体深入辖区红色地标汲取精神力量。9、服务对象对部门工作满意度高达90%以上。</t>
  </si>
  <si>
    <t>“两新”组织党委工作经费发放个数</t>
  </si>
  <si>
    <t>0个</t>
  </si>
  <si>
    <t>经费保障纳入年初项目预算，若无经费支持则无法完成目标。</t>
  </si>
  <si>
    <t>“两新”组织党支部工作经费发放个数</t>
  </si>
  <si>
    <t>“云南网”发布网评数量</t>
  </si>
  <si>
    <t>条</t>
  </si>
  <si>
    <t>0条</t>
  </si>
  <si>
    <t>“两新”组织党组织书记专项工作津贴发放人数</t>
  </si>
  <si>
    <t>名</t>
  </si>
  <si>
    <t>0名</t>
  </si>
  <si>
    <t>“云南网”信息发布条数</t>
  </si>
  <si>
    <t>2条</t>
  </si>
  <si>
    <t>“两新”组织党员的教育培训人数</t>
  </si>
  <si>
    <t>552名</t>
  </si>
  <si>
    <t>聂耳家风家训展示次数</t>
  </si>
  <si>
    <t>0次</t>
  </si>
  <si>
    <t>打造“清廉社区”样板个数</t>
  </si>
  <si>
    <t>宣传展板制作合格率</t>
  </si>
  <si>
    <t>宣传手册制作合格率</t>
  </si>
  <si>
    <t>“两新”组织党建“15311”工程补助发放及时率</t>
  </si>
  <si>
    <t>党风廉政建设工作经费支出额小于等于80万元</t>
  </si>
  <si>
    <t>保证“两新”组织引领取得成效</t>
  </si>
  <si>
    <t>切实保证</t>
  </si>
  <si>
    <t>扩大廉政文化影响力、渗透力</t>
  </si>
  <si>
    <t>有效扩大</t>
  </si>
  <si>
    <t>对辖区党员及监督对象的警示效果</t>
  </si>
  <si>
    <t>党建示范街区引领示范作用</t>
  </si>
  <si>
    <t>效果显著</t>
  </si>
  <si>
    <t>推进党风廉政建设工作等</t>
  </si>
  <si>
    <t>持续推进</t>
  </si>
  <si>
    <t>服务对象对部门工作满意度</t>
  </si>
  <si>
    <t>（自评等级）差</t>
  </si>
  <si>
    <t>第二批人大代表工作站工作经费</t>
  </si>
  <si>
    <t>第二批人大代表工作站工作经费用于代表活动阵地日常运行，落实五华区人大常委会“代表活动阵地建设提质增效年”工作安排，确保各人大代表工作站、联络室工作顺利开展，鼓励各代表工作站、联络室积极组织开展活动、规范活动管理。</t>
  </si>
  <si>
    <t>人大代表工作站数量</t>
  </si>
  <si>
    <t>4个</t>
  </si>
  <si>
    <t>工作开展及时率</t>
  </si>
  <si>
    <t>加强对代表履职的服务和管理，充分发挥代表工作站作用</t>
  </si>
  <si>
    <t>代表履职能力提升</t>
  </si>
  <si>
    <t>持续提升</t>
  </si>
  <si>
    <t>第一批横向拨款资金</t>
  </si>
  <si>
    <t>区宣传部、统计局、共青团区委、区文旅局、区卫健局、区政府办等单位横向拨款资金，用于开展暑期夏令营活动、团建工作、文旅局公共文化工作、代表活动费、履职费、节日慰问费、统计调查工作等。</t>
  </si>
  <si>
    <t>街道、社区日常动态管理户数</t>
  </si>
  <si>
    <t>户</t>
  </si>
  <si>
    <t>1083户</t>
  </si>
  <si>
    <t>区退养人员国庆、中秋、春节慰问人数</t>
  </si>
  <si>
    <t>4人</t>
  </si>
  <si>
    <t>发放80-89岁及以上老年人生活补助人数</t>
  </si>
  <si>
    <t>发放90-99岁及以上老年人生活补助人数</t>
  </si>
  <si>
    <t>代表活动费、履职费发放人数</t>
  </si>
  <si>
    <t>24人</t>
  </si>
  <si>
    <t>补贴发放完成率</t>
  </si>
  <si>
    <t>发放及时率</t>
  </si>
  <si>
    <t>59%</t>
  </si>
  <si>
    <t>补助政策知晓率</t>
  </si>
  <si>
    <t>提升统计调查水平</t>
  </si>
  <si>
    <t>有效提高</t>
  </si>
  <si>
    <t>提高统计数据质量与真实性</t>
  </si>
  <si>
    <t>保障相关工作顺利完成</t>
  </si>
  <si>
    <t>持续保障</t>
  </si>
  <si>
    <t>提升社会城市文明程度</t>
  </si>
  <si>
    <t>非税收入专项资金</t>
  </si>
  <si>
    <t>（一）贯彻执行关于城市管理及综合行政执法的法律、法规、规章和方针、政策。（二）负责制定五华区护国街道办事处城市管理相对集中的综合行政执法发展战略、中长期规划，制定五华区护国街道城市综合治理和专项治理方案和年度实施计划，并组织实施。（三）重点围绕对影响城市市容和环境卫生的行为进行处罚，对不符合城市规划和市容标准的违法建筑和设施进行行政处罚，室内装修未办理相关行政审批手续、微小不文明、占道经营、店外经营、非机动车乱停乱放等行为的处罚及对非机动车停放点的规范管理。</t>
  </si>
  <si>
    <t>非机动车管理工作开展次数</t>
  </si>
  <si>
    <t>92次</t>
  </si>
  <si>
    <t>非机动车管理工作开展天数</t>
  </si>
  <si>
    <t>城管协勤人员数量</t>
  </si>
  <si>
    <t>食堂购买物资数量</t>
  </si>
  <si>
    <t>76批</t>
  </si>
  <si>
    <t>非机动车管理工作开展完成率</t>
  </si>
  <si>
    <t>非机动车管理工作开展及时率</t>
  </si>
  <si>
    <t>项目前三季度预算执行进度</t>
  </si>
  <si>
    <t>15%</t>
  </si>
  <si>
    <t>项目全年预算执行进度</t>
  </si>
  <si>
    <t>非税支出额小于等于220万</t>
  </si>
  <si>
    <t>32.04万元</t>
  </si>
  <si>
    <t>促进市容市貌发展</t>
  </si>
  <si>
    <t>护国街道祥云街社区党群服务阵地改造项目资金</t>
  </si>
  <si>
    <t>护国街道祥云街社区党群服务阵地改造项目于2023年8月9日进场进行改造前期拆除工作，至11月8日止已完成水电改造、吊顶基层工作、墙面、地砖铺贴，现基础施工已完成90%以上。家具、定制柜、设备均已完成方案确定,前期完工部分的人工工资、材料费急需支付，项目需要进行家具、定制柜、设备等成品的订货。</t>
  </si>
  <si>
    <t>订制家具、定制柜、设备等成品数量</t>
  </si>
  <si>
    <t>1批</t>
  </si>
  <si>
    <t>项目验收合格率</t>
  </si>
  <si>
    <t>项目完成时间</t>
  </si>
  <si>
    <t>2023年</t>
  </si>
  <si>
    <t>激发社区党组织内在动力</t>
  </si>
  <si>
    <t>有效激发</t>
  </si>
  <si>
    <t>计划生育特殊困难家庭春节慰问市级补助资金</t>
  </si>
  <si>
    <t>计划生育特殊困难家庭春节慰问市级补助资金用于发放2023年计划生育特殊困难家庭春节慰问。</t>
  </si>
  <si>
    <t>补助资金发放及时率</t>
  </si>
  <si>
    <t>计划生育特殊困难家庭春节慰问市级补助支出金额小于等于0.5万元</t>
  </si>
  <si>
    <t>0.5万元</t>
  </si>
  <si>
    <t>补助对象满意度</t>
  </si>
  <si>
    <t>街道政务经费</t>
  </si>
  <si>
    <t>1、根据街道办事处相关工作安排，持续推进2023年度辖区内扶贫、消防、征订党报党刊、处理12345投诉案件数、后勤保障工作等保运转工作。2、社会保障工作：开展城市低保、临时救助工作；开展城市居民养老保险重复参保退保工作；开展“贷免扶补”、创业担保贷款工作；开展城市居民医疗保险工作。3、武装部工作：开展征兵、民兵培训教育工作，落实基层规范化建设，计划完成征兵工作2件，民兵培训教育工作1件，补充战备物资1次；开展食品安全宣传4次、检查12次、培训等工作。4、宣传工作：双微运营、视屏拍摄、主流媒体合作及发声。5、应急安全工作：开展安全生产（消防安全）应急演练，全面有效落实安全生产监管职责，确实将各类安全隐患，消灭在萌芽状态，确保辖区无重大安全事故。6、社建办工作：开展常态化疫情防控抽查和宣传、疫苗接种工作、组织开展护国街道传统文化节、敬老爱老活动、义务献血工作及社区相关工作。7、服务对象对部门工作满意度高达95%以上。</t>
  </si>
  <si>
    <t>安全生产（消防安全）应急演练次数</t>
  </si>
  <si>
    <t>12次</t>
  </si>
  <si>
    <t>健康教育宣传次数</t>
  </si>
  <si>
    <t>社区工作人员培训次数</t>
  </si>
  <si>
    <t>开展法务服务工作件数</t>
  </si>
  <si>
    <t>46件</t>
  </si>
  <si>
    <t>档案整理次数</t>
  </si>
  <si>
    <t>开展低保、临时救助工作完成件数</t>
  </si>
  <si>
    <t>1317件</t>
  </si>
  <si>
    <t>开展低保、临时救助工作参与人次</t>
  </si>
  <si>
    <t>人次</t>
  </si>
  <si>
    <t>54人次</t>
  </si>
  <si>
    <t>养老保险重复参保退保人次</t>
  </si>
  <si>
    <t>432人次</t>
  </si>
  <si>
    <t>“贷免扶补”、创业担保贷款完成户数</t>
  </si>
  <si>
    <t>3户</t>
  </si>
  <si>
    <t>城市居民医疗保险完成人数</t>
  </si>
  <si>
    <t>10930人</t>
  </si>
  <si>
    <t>征兵工作完成件数</t>
  </si>
  <si>
    <t>2件</t>
  </si>
  <si>
    <t>民兵培训教育工作完成件数</t>
  </si>
  <si>
    <t>1件</t>
  </si>
  <si>
    <t>补充战备物资次数</t>
  </si>
  <si>
    <t>开展食品安全宣传工作次数</t>
  </si>
  <si>
    <t>开展食品安全检查工作次数</t>
  </si>
  <si>
    <t>开展食品安全培训工作次数</t>
  </si>
  <si>
    <t>开展丰富多彩的敬老爱老活动次数</t>
  </si>
  <si>
    <t>开展护国街道传统文化节次数</t>
  </si>
  <si>
    <t>工程审计次数</t>
  </si>
  <si>
    <t>处理12345投诉案件数</t>
  </si>
  <si>
    <t>按实际发生数</t>
  </si>
  <si>
    <t>423件</t>
  </si>
  <si>
    <t>法务服务工作完成率</t>
  </si>
  <si>
    <t>城市低保、临时救助工作完成率</t>
  </si>
  <si>
    <t>创业担保贷款工作完成率</t>
  </si>
  <si>
    <t>12.39%</t>
  </si>
  <si>
    <t>城市居民医疗保险工作完成率</t>
  </si>
  <si>
    <t>民兵教育训练工作完成率</t>
  </si>
  <si>
    <t>食品安全宣传活动完成率</t>
  </si>
  <si>
    <t>食品安全培训出勤率</t>
  </si>
  <si>
    <t>档案管理工作完成及时率</t>
  </si>
  <si>
    <t>重复参保退保工作完成及时率</t>
  </si>
  <si>
    <t>开展征兵工作完成及时率</t>
  </si>
  <si>
    <t>食品安全检查及时率</t>
  </si>
  <si>
    <t>11%</t>
  </si>
  <si>
    <t>14%</t>
  </si>
  <si>
    <t>街道运行经费支出额小于等于215.39万元</t>
  </si>
  <si>
    <t>30.11万元</t>
  </si>
  <si>
    <t>成本节约率大于等于0.05%</t>
  </si>
  <si>
    <t>86%</t>
  </si>
  <si>
    <t>推进辖区内社会保障工作</t>
  </si>
  <si>
    <t>推进辖区内武装部工作</t>
  </si>
  <si>
    <t>保障辖区无重大食品安全事故发生</t>
  </si>
  <si>
    <t>有效保障</t>
  </si>
  <si>
    <t>完成相关工作，持续促进社会经济稳定发展</t>
  </si>
  <si>
    <t>推进消防、后勤保障工作</t>
  </si>
  <si>
    <t>完成外宣任务，营造良好的外宣氛围</t>
  </si>
  <si>
    <t>持续影响</t>
  </si>
  <si>
    <t>营造浓厚的宣传氛围，增加见报率</t>
  </si>
  <si>
    <t>辖区群众食品安全满意度</t>
  </si>
  <si>
    <t>昆财教〔2023〕21号2023年度美术馆、公共图书馆、文化馆（站）免费开放市级补助资金</t>
  </si>
  <si>
    <t>昆财教〔2023〕21号2023年度美术馆、公共图书馆、文化馆（站）免费开放市级补助资金主要用于保障2023年度美术馆、公共图书馆、文化馆（站）免费开放工作顺利开展。</t>
  </si>
  <si>
    <t>美术馆、公共图书馆、文化馆（站）免费开放覆盖率</t>
  </si>
  <si>
    <t>举办免费开放活动及时率</t>
  </si>
  <si>
    <t>免费开放观众满意度</t>
  </si>
  <si>
    <t>昆财金〔2023〕82号2022创业担保贷款奖补经费</t>
  </si>
  <si>
    <t>为进一步规范和加强创业担保贷款奖励性补助资金的使用和管理，促进全市创业担保贷款工作的开展，发放创业担保贷款奖补经费，用于全市创业担保贷款工作成效突出的经办机构、经办银行、担保机构和创业担保贷款担保基金运营管理机构等单位的工作经费补助。</t>
  </si>
  <si>
    <t>创业担保贷款扶持的创业人数</t>
  </si>
  <si>
    <t>资金足额拨付率</t>
  </si>
  <si>
    <t>0%</t>
  </si>
  <si>
    <t>推动大众创业、万众创新</t>
  </si>
  <si>
    <t>有效推动</t>
  </si>
  <si>
    <t>创业担保贷款补助对象满意度</t>
  </si>
  <si>
    <t>昆财社【2023】23号退役军人春节慰问市级补助经费</t>
  </si>
  <si>
    <t>昆财社【2023】23号春节慰问退役军人</t>
  </si>
  <si>
    <t>应慰问对象覆盖率</t>
  </si>
  <si>
    <t>各类慰问对象标准按规定执行率</t>
  </si>
  <si>
    <t>节日气氛</t>
  </si>
  <si>
    <t>节日气氛浓厚</t>
  </si>
  <si>
    <t>受慰问人员满意率</t>
  </si>
  <si>
    <t>昆财社【2023】30号2023年企业军转干部春节走访慰问市级补助经费</t>
  </si>
  <si>
    <t>完成2023年企业军转干部春节慰问金发放</t>
  </si>
  <si>
    <t>春节慰问金应发覆盖率</t>
  </si>
  <si>
    <t>经费按标准足额兑</t>
  </si>
  <si>
    <t>慰问金发放</t>
  </si>
  <si>
    <t>及时</t>
  </si>
  <si>
    <t>因慰问资金发放问题到昆、进京上访人数</t>
  </si>
  <si>
    <t>小于5人</t>
  </si>
  <si>
    <t>企业军转干部满意度</t>
  </si>
  <si>
    <t>昆财社【2023】94号2022年军队转业干部（自主择业军转干部管理服务）中央补助经费</t>
  </si>
  <si>
    <t>保障自主择业军转干部管理服务工作正常开展</t>
  </si>
  <si>
    <t>服务自主择业军转干部人数</t>
  </si>
  <si>
    <t>57人</t>
  </si>
  <si>
    <t>财政资金紧张，部分项目尚未付款</t>
  </si>
  <si>
    <t>机构运转情况</t>
  </si>
  <si>
    <t>正常运转</t>
  </si>
  <si>
    <t>完成时限</t>
  </si>
  <si>
    <t>年度内</t>
  </si>
  <si>
    <t>多元化维护自主择业军转干部合法权益情况</t>
  </si>
  <si>
    <t>自主择业军转干部满意度</t>
  </si>
  <si>
    <t>昆财社【2023】131号下达2023年企业军转干部“八一”走访慰问市级补助经费</t>
  </si>
  <si>
    <t>按文件要求及标准发放2023年企业军转干部“八一”走访慰问金，维护社会稳定。</t>
  </si>
  <si>
    <t>慰问对象标准按规定执行率</t>
  </si>
  <si>
    <t>慰问金发放及时性</t>
  </si>
  <si>
    <t>多元化维护企业军转干部合法权益情况</t>
  </si>
  <si>
    <t>昆财社〔2021〕225号2021国家卫生城市复审工作市级以奖代补专项资金</t>
  </si>
  <si>
    <t>持续开展巩固国家卫生城市创建成果，深入开展爱国卫生“7+1专项行动”，提高城市精细化管理水平，提升城市品质。</t>
  </si>
  <si>
    <t>完成“创卫”考核指标数量</t>
  </si>
  <si>
    <t>8项</t>
  </si>
  <si>
    <t>完成周期</t>
  </si>
  <si>
    <t>促进环境改善、加强生态文明建设</t>
  </si>
  <si>
    <t>国家卫生城市复审结果</t>
  </si>
  <si>
    <t>通过</t>
  </si>
  <si>
    <t>持续建设健康中国</t>
  </si>
  <si>
    <t>持续建设</t>
  </si>
  <si>
    <t>社会群众满意度</t>
  </si>
  <si>
    <t>昆财社〔2023〕52号2023年退役安置补助（机构运行）经费</t>
  </si>
  <si>
    <t>保障服务机构政常运转。</t>
  </si>
  <si>
    <t>管理无军籍职工人数</t>
  </si>
  <si>
    <t>实有在册人数</t>
  </si>
  <si>
    <t>21人</t>
  </si>
  <si>
    <t>财政资金紧张，经费不足</t>
  </si>
  <si>
    <t>35%</t>
  </si>
  <si>
    <t>机构运行经费成本节约率大于等于10%</t>
  </si>
  <si>
    <t>10%</t>
  </si>
  <si>
    <t>保障无军籍职工工作正常开展</t>
  </si>
  <si>
    <t>无军籍职工满意度</t>
  </si>
  <si>
    <t>昆财社〔2023〕67号全市严重精神障碍患者管理以奖代补资金</t>
  </si>
  <si>
    <t>用于全市严重精神障碍患者管理以奖代补。</t>
  </si>
  <si>
    <t>兑现准确率</t>
  </si>
  <si>
    <t>全市严重精神障碍患者管理以奖代补资金发放及时率</t>
  </si>
  <si>
    <t>昆财社〔2023〕107号2023年市级企业军转干部解困金补助经费</t>
  </si>
  <si>
    <t>及时、足额发放2022年企业军转干部12月解困金及2023年预拨企业军转干部解困金，充分利用发放解困金的时机，及时了解掌握企业军转干部的思想动态，并有针对性做好思想教育工作。对发现的矛盾和问题要主动化解，在政策规定范围内妥善解决，重大问题要及时上报。</t>
  </si>
  <si>
    <t>企业军转干部解困金现管理服务人数</t>
  </si>
  <si>
    <t>31人</t>
  </si>
  <si>
    <t>企业军转干部解困金发放及时率</t>
  </si>
  <si>
    <t>促进军民和谐、团结</t>
  </si>
  <si>
    <t>维护社会安定团结</t>
  </si>
  <si>
    <t>有效维护</t>
  </si>
  <si>
    <t>保障退役军人生活水平</t>
  </si>
  <si>
    <t>昆财社〔2023〕121号2023年第三批省级城乡社区治理现代化试点补助资金</t>
  </si>
  <si>
    <t>昆财社〔2023〕121号2023年第三批省级城乡社区治理现代化试点补助资金主要用于推动城乡社区治理现代化试点建设。</t>
  </si>
  <si>
    <t>城乡社区现代化试点补助项目数量</t>
  </si>
  <si>
    <t>财政资金紧张，项目尚未支付</t>
  </si>
  <si>
    <t>省级试点单位完成时限</t>
  </si>
  <si>
    <t>规定期限内完成</t>
  </si>
  <si>
    <t>社区居民凝聚力提升</t>
  </si>
  <si>
    <t>社区治理工作有效推进</t>
  </si>
  <si>
    <t>昆财综〔2023〕19号省级专项彩票公益金护国街道文庙社区综合性活动场所改造项目资金</t>
  </si>
  <si>
    <t>支持护国街道文庙社区综合性活动场所改造项目，解决各地公共服务水平不均衡，促进社会公益事业协调发展。</t>
  </si>
  <si>
    <t>项目规划编制完整性、合规性</t>
  </si>
  <si>
    <t>按规定标明宣传标识</t>
  </si>
  <si>
    <t>1</t>
  </si>
  <si>
    <t>工作任务完成用时性</t>
  </si>
  <si>
    <t>按时上报资金使用情况</t>
  </si>
  <si>
    <t>按时向社会公告项目实施情况</t>
  </si>
  <si>
    <t>解决基层困难，促进社会和谐</t>
  </si>
  <si>
    <t>老旧小区改造补助资金</t>
  </si>
  <si>
    <t>根据合同按进度分期支付费用，保障按时完工。通过老旧小区改造，改善老旧小区居民居住环境，不断提升群众获得感、幸福感。</t>
  </si>
  <si>
    <t>改造面积</t>
  </si>
  <si>
    <t>万平方米</t>
  </si>
  <si>
    <t>13.172703万平方米</t>
  </si>
  <si>
    <t>改造户数</t>
  </si>
  <si>
    <t>1593户</t>
  </si>
  <si>
    <t>改造楼栋楼</t>
  </si>
  <si>
    <t>栋楼</t>
  </si>
  <si>
    <t>64栋楼</t>
  </si>
  <si>
    <t>改造小区数</t>
  </si>
  <si>
    <t>41个小区</t>
  </si>
  <si>
    <t>验收合格率</t>
  </si>
  <si>
    <t>开工目标完成率</t>
  </si>
  <si>
    <t>群众居住条件是否改善</t>
  </si>
  <si>
    <t>明显改善</t>
  </si>
  <si>
    <t>老旧小区居民满意度</t>
  </si>
  <si>
    <t>80%</t>
  </si>
  <si>
    <t>临商税专项经费</t>
  </si>
  <si>
    <t>为鼓励和引导社区发挥基层组织的重要作用，调动社会力量参与经济建设，吸引区域外各类企业到我区创业发展，引入增量税源，稳定存量，做大增量，不断优化产业结构，促进财政收入持续快速增长，以国家有关税收优惠胡法律、法规、规章为依据，结合我区实际，在保持政策连续性、稳定性、严肃性的基础上，不断增强我区经济工作奖励的竞争力。</t>
  </si>
  <si>
    <t>完成时间</t>
  </si>
  <si>
    <t>经济不景气</t>
  </si>
  <si>
    <t>预算完成率等于100%</t>
  </si>
  <si>
    <t>39%</t>
  </si>
  <si>
    <t>促进经济发展</t>
  </si>
  <si>
    <t>促进</t>
  </si>
  <si>
    <t>流管队伍保障经费</t>
  </si>
  <si>
    <t>1.流动人口和出租房屋服务管理常态化工作，流动人口和出租房屋服务管理法律法规政策等宣传工作，每年4次宣传；2.工作人员管理和招聘；3.组织流管协管员专题培训，熟练使用采集装备</t>
  </si>
  <si>
    <t>采集装备数量</t>
  </si>
  <si>
    <t>三级流管工作人员工资及绩效发放及时率</t>
  </si>
  <si>
    <t>促进社会和谐</t>
  </si>
  <si>
    <t>楼宇、街区、总部经济发展工作经费</t>
  </si>
  <si>
    <t>1.力争重启辖区内闲置地块项目进行新建楼宇，推动辖区内老旧楼宇提升改造，借力我区政策，动员楼宇业主对老旧楼宇的公共设施、外立面、公共空间、电梯、消防、停车系统等进行更新改造，提升品质，培育打造工投金融中心金融特色楼宇；2.建立完善的总部经济发展服务体系，培育知名的总部经济品牌，吸引中小企业总部、科创总部、外贸总部等区域性和职能型总部落户南屏商圈。提高街区消费便利度和活跃度，结合中国传统节日，牵头策划欢乐购物节等促消费活动，切实推进护国街区特色经济发展，促进步行街商业繁荣；3.南屏商圈企业发展服务平台维护，协助办事处开展第五次经济普查、楼宇经济动态调研、招商引资、协税护税等工作，为辖区内企业开展全链条创新发展服务，实现引企留企、引税留税功能；4.优化营商环境，维持南屏商圈企业发展服务平台正常运营，楼宇内入驻企业服务，提供政策宣讲、企业开办、企业税收迁转，协助做好第五次经济普查等服务工作；5.推进国际消费中心城区建设，结合中国传统节日策划欢乐购物节，提升辖区商业氛围，促进商圈消费提升。</t>
  </si>
  <si>
    <t>打造南屏步行街人流分析系统</t>
  </si>
  <si>
    <t>维护南屏商圈企业发展服务平台个数</t>
  </si>
  <si>
    <t>结合中国传统节日策划欢乐购物节场数</t>
  </si>
  <si>
    <t>企业发展服务平台维护完成率</t>
  </si>
  <si>
    <t>活动开展及时率</t>
  </si>
  <si>
    <t>服务工作开展及时率</t>
  </si>
  <si>
    <t>6%</t>
  </si>
  <si>
    <t>楼宇、街区、总部经济发展工作经费支出额小于等于95万元</t>
  </si>
  <si>
    <t>5.5万元</t>
  </si>
  <si>
    <t>经济效益</t>
  </si>
  <si>
    <t>切实推进街区特色经济发展，提高街区消费便利度和活跃度</t>
  </si>
  <si>
    <t>促进商业和文化的繁荣发展</t>
  </si>
  <si>
    <t>南屏步行街改造提升验收工作经费</t>
  </si>
  <si>
    <t>南屏步行街改造提升验收工作经费用于南屏步行街改造提升验收工作。</t>
  </si>
  <si>
    <t>提升改造验收步行街数量</t>
  </si>
  <si>
    <t>1条</t>
  </si>
  <si>
    <t>促进经济繁荣发展</t>
  </si>
  <si>
    <t>人大代表工作站工作经费</t>
  </si>
  <si>
    <t>为确保个人大代表工作站工作的顺利开展，鼓励各代表工作站积极组织开展活动、规范活动管理，充分发挥代表工作站作用。</t>
  </si>
  <si>
    <t>人大代表工作站工作经费小于等于2.5万元</t>
  </si>
  <si>
    <t>0万元</t>
  </si>
  <si>
    <t>社会厕所免费开放经费</t>
  </si>
  <si>
    <t>根据《昆明市进一步加强城市公厕管理工作实施意见的通知》相关文件要求，确保五华区社会厕所免费对外开放，加大社会厕所管理力度，提高社会厕所管理服务质量，建立长效管理机制。</t>
  </si>
  <si>
    <t>成本节约率大于等于0%</t>
  </si>
  <si>
    <t>社会治理工作经费</t>
  </si>
  <si>
    <t>围绕综治维稳（平安建设）工作目标管理责任，加强专项整治，加强矛盾纠纷化解，突出重点人员的教育管控，做好宣传发动，夯实辖区综合治理工作基础。2023年开展禁毒工作宣传12次、反邪教工作宣传不少于6次、综合治理工作推进不少于12次、市域治理工作推进不少于12次、流动人口和出租房管理工作推进不少于12次、信访工作不少于6次、反诈宣传不少于12次。引入一家专业的社会组织，负责运维街道级社工站、社会组织孵化培育中心，同时负责“五社联动”协同参与社区治理项目的实施。</t>
  </si>
  <si>
    <t>开展禁毒防毒宣传活动次数</t>
  </si>
  <si>
    <t>开展反邪教工作次数</t>
  </si>
  <si>
    <t>6次</t>
  </si>
  <si>
    <t>开展综合治理工作次数</t>
  </si>
  <si>
    <t>开展市域治理工作次数</t>
  </si>
  <si>
    <t>开展流动人口和出租房管理次数</t>
  </si>
  <si>
    <t>开展信访工作次数</t>
  </si>
  <si>
    <t>开展反诈宣传次数</t>
  </si>
  <si>
    <t>宣传覆盖率</t>
  </si>
  <si>
    <t>工作完成率</t>
  </si>
  <si>
    <t>活动出勤率</t>
  </si>
  <si>
    <t>开展宣传活动及时率</t>
  </si>
  <si>
    <t>开展反邪教工作及时率</t>
  </si>
  <si>
    <t>开展综合治理工作及时率</t>
  </si>
  <si>
    <t>开展市域治理工作及时率</t>
  </si>
  <si>
    <t>开展流动人口和出租房管理及时率</t>
  </si>
  <si>
    <t>开展信访工作及时率</t>
  </si>
  <si>
    <t>社会治理工作经费支出额小于等于40万元</t>
  </si>
  <si>
    <t>繁荣街区，拉动街区经济发展</t>
  </si>
  <si>
    <t>宣传内容知晓率</t>
  </si>
  <si>
    <t>提高辖区居民群众防毒、禁毒意识</t>
  </si>
  <si>
    <t>通过强化反邪教宣传，达到不断提高群众免疫力的效果</t>
  </si>
  <si>
    <t>提高群众幸福感</t>
  </si>
  <si>
    <t>持续提高</t>
  </si>
  <si>
    <t>五华区2023年严重精神障碍患者监护人“以奖代补”区级补助资金</t>
  </si>
  <si>
    <t>五华区2023年严重精神障碍患者监护人“以奖代补”区级补助资金，按照每人2400元的标准，及时将“以奖代补”经费发放到严重精神障碍患者监护人和监护单位，确保2023年严重精神障碍患者监护人监护责任实施“以奖代补”工作顺利完成。</t>
  </si>
  <si>
    <t>纳入护国街道严重精神障碍患者以奖代补工作监护人总人数</t>
  </si>
  <si>
    <t>16人</t>
  </si>
  <si>
    <t>严重精神障碍患者以奖代补经费发放标准</t>
  </si>
  <si>
    <t>每人2400</t>
  </si>
  <si>
    <t>元</t>
  </si>
  <si>
    <t>每人2400元</t>
  </si>
  <si>
    <t>严重精神障碍患者以奖代补经费发放及时率</t>
  </si>
  <si>
    <t>促进社会和谐稳定</t>
  </si>
  <si>
    <t>严重精神障碍患者监护人和监护单位满意度</t>
  </si>
  <si>
    <t>五华区社区2020年以来表彰荣誉激励奖励（个人）经费</t>
  </si>
  <si>
    <t>为充分调动社区及社区工作者在社区管理、服务和社区治理中的积极性和创造性，通过奖励先进、激励后进，以促进社区建设发展和稳定社区工作者队伍，实现双赢，各社区或社区工作者在日常工作中表现突出、有显著成绩和贡献，并获得市级以上党委、人大、政府、政协表彰荣誉的，依据相关管理办法追加一次性物质奖励。</t>
  </si>
  <si>
    <t>获得个人表彰荣誉激励奖励人数</t>
  </si>
  <si>
    <t>奖励发放合格率</t>
  </si>
  <si>
    <t>奖励发放及时性</t>
  </si>
  <si>
    <t>促进社区建设发展和稳定社区工作者队伍</t>
  </si>
  <si>
    <t>社区工作者满意度</t>
  </si>
  <si>
    <t>五华区社区2020年以来表彰荣誉激励奖励（个人补发）经费</t>
  </si>
  <si>
    <t>2人</t>
  </si>
  <si>
    <t>五华区社区2020年以来表彰荣誉激励奖励（集体）经费</t>
  </si>
  <si>
    <t>获得表彰荣誉激励奖励社区个数</t>
  </si>
  <si>
    <t>五华区市域社会治理现代化试点工作验收准备工作经费</t>
  </si>
  <si>
    <t>五华区市域社会治理现代化试点工作验收准备工作经费主要用于完成五华区市域社会治理现代化试点工作的验收。</t>
  </si>
  <si>
    <t>开展五华区市域社会治理现代化试点工作验收准备工作</t>
  </si>
  <si>
    <t>验收工作及时完成率</t>
  </si>
  <si>
    <t>验收结果公开率</t>
  </si>
  <si>
    <t>新转入企业纳税奖励经费</t>
  </si>
  <si>
    <t>根据五政通【2020】3号《昆明市五华区人民政府关于印发五华区推进区属街道办事处财政管理体制改革实施方案（试行）的通知》申请新转入纳税奖励。</t>
  </si>
  <si>
    <t>发放企业的个数</t>
  </si>
  <si>
    <t>奖励对象准确率</t>
  </si>
  <si>
    <t>奖励对象满意度</t>
  </si>
  <si>
    <t>中小微企业纾困发展以奖代补资金</t>
  </si>
  <si>
    <t>中小微企业纾困发展以奖代补资金，着力助企纾困，帮助度过难关，主要用于对辖区 内的困难行业中小微企业，重点支持企业降低生产成本， 助力停减产企业复工扩产、稳增长、保市场主体、保就业 补助。</t>
  </si>
  <si>
    <t>以奖代补资金发放合格率</t>
  </si>
  <si>
    <t>资金拨付及时性</t>
  </si>
  <si>
    <t>纾解中小微企业发展困难状况,促进中小微企业发展</t>
  </si>
  <si>
    <t>中小微企业对政策有效助企纾困的满意度</t>
  </si>
  <si>
    <t>以前年度收到非同级财政拨款项目</t>
  </si>
  <si>
    <t>按照工作要求完成相应工作</t>
  </si>
  <si>
    <t>项目预算控制率等于100%</t>
  </si>
  <si>
    <t>老旧小区改造项目经费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</si>
</sst>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_ * #,##0.00_ ;_ * \-#,##0.00_ ;_ * &quot;&quot;??_ ;_ @_ "/>
  </numFmts>
  <fonts count="30">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z val="9"/>
      <color theme="1"/>
      <name val="宋体"/>
      <charset val="134"/>
      <scheme val="minor"/>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cellStyleXfs>
  <cellXfs count="62">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0" fontId="3" fillId="0" borderId="1" xfId="3" applyNumberFormat="1" applyFont="1" applyFill="1" applyBorder="1" applyAlignment="1" applyProtection="1">
      <alignment horizontal="right"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176" fontId="3" fillId="0" borderId="1"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5" fillId="0" borderId="1" xfId="49" applyFont="1" applyFill="1" applyBorder="1" applyAlignment="1">
      <alignment horizontal="center" vertical="center" wrapText="1"/>
    </xf>
    <xf numFmtId="9" fontId="3" fillId="2" borderId="6"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3" fillId="0" borderId="1" xfId="49" applyNumberFormat="1" applyFont="1" applyFill="1" applyBorder="1" applyAlignment="1" applyProtection="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0" fillId="0" borderId="0" xfId="0" applyAlignment="1">
      <alignment vertical="center" wrapText="1"/>
    </xf>
    <xf numFmtId="0" fontId="7" fillId="0" borderId="0" xfId="0" applyFont="1" applyFill="1" applyBorder="1" applyAlignment="1">
      <alignment horizontal="right" vertical="center"/>
    </xf>
    <xf numFmtId="0" fontId="3" fillId="2" borderId="6"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0" fontId="3" fillId="0" borderId="1" xfId="49" applyFont="1" applyFill="1" applyBorder="1" applyAlignment="1">
      <alignment horizontal="distributed" vertical="center" wrapText="1"/>
    </xf>
    <xf numFmtId="0" fontId="5" fillId="0" borderId="6" xfId="49" applyFont="1" applyFill="1" applyBorder="1" applyAlignment="1">
      <alignment horizontal="center" vertical="center" wrapText="1"/>
    </xf>
    <xf numFmtId="49" fontId="5" fillId="0" borderId="7" xfId="49" applyNumberFormat="1" applyFont="1" applyFill="1" applyBorder="1" applyAlignment="1">
      <alignment horizontal="center" vertical="center" wrapText="1"/>
    </xf>
    <xf numFmtId="9" fontId="3" fillId="2" borderId="6"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top" wrapText="1"/>
    </xf>
    <xf numFmtId="49" fontId="5" fillId="0" borderId="6"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178" fontId="3" fillId="0" borderId="1" xfId="49" applyNumberFormat="1" applyFont="1" applyFill="1" applyBorder="1" applyAlignment="1">
      <alignment horizontal="center" vertical="center" wrapText="1"/>
    </xf>
    <xf numFmtId="0" fontId="3" fillId="2" borderId="6" xfId="49" applyFont="1" applyFill="1" applyBorder="1" applyAlignment="1">
      <alignment horizontal="left" vertical="center" wrapText="1"/>
    </xf>
    <xf numFmtId="0" fontId="5" fillId="0" borderId="7" xfId="49" applyFont="1" applyFill="1" applyBorder="1" applyAlignment="1">
      <alignment horizontal="center" vertical="center" wrapText="1"/>
    </xf>
    <xf numFmtId="0" fontId="5" fillId="0" borderId="7" xfId="49" applyFont="1" applyFill="1" applyBorder="1" applyAlignment="1">
      <alignment horizontal="center" vertical="center" wrapText="1"/>
    </xf>
    <xf numFmtId="9" fontId="3" fillId="0" borderId="1" xfId="3" applyFont="1" applyFill="1" applyBorder="1" applyAlignment="1" applyProtection="1">
      <alignment horizontal="right" vertical="center" wrapText="1"/>
    </xf>
    <xf numFmtId="0" fontId="9" fillId="0" borderId="1" xfId="49" applyFont="1" applyFill="1" applyBorder="1" applyAlignment="1">
      <alignment horizontal="left" vertical="center" wrapText="1"/>
    </xf>
    <xf numFmtId="0" fontId="10" fillId="0"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8" fillId="2" borderId="6" xfId="49" applyFont="1" applyFill="1" applyBorder="1" applyAlignment="1">
      <alignment horizontal="center" vertical="center" wrapText="1"/>
    </xf>
    <xf numFmtId="0" fontId="8" fillId="2" borderId="6" xfId="49" applyFont="1" applyFill="1" applyBorder="1" applyAlignment="1">
      <alignment horizontal="center" vertical="center" wrapText="1"/>
    </xf>
    <xf numFmtId="49" fontId="8" fillId="0" borderId="1" xfId="49" applyNumberFormat="1" applyFont="1" applyFill="1" applyBorder="1" applyAlignment="1">
      <alignment horizontal="left" vertical="top" wrapText="1"/>
    </xf>
    <xf numFmtId="176" fontId="3" fillId="0" borderId="1" xfId="49" applyNumberFormat="1" applyFont="1" applyFill="1" applyBorder="1" applyAlignment="1">
      <alignment horizontal="left" vertical="center" wrapText="1"/>
    </xf>
    <xf numFmtId="0" fontId="5" fillId="0" borderId="5"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4" Type="http://schemas.openxmlformats.org/officeDocument/2006/relationships/styles" Target="styles.xml"/><Relationship Id="rId53" Type="http://schemas.openxmlformats.org/officeDocument/2006/relationships/sharedStrings" Target="sharedStrings.xml"/><Relationship Id="rId52" Type="http://schemas.openxmlformats.org/officeDocument/2006/relationships/theme" Target="theme/theme1.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0" workbookViewId="0">
      <selection activeCell="A1" sqref="$A1:$XFD1048576"/>
    </sheetView>
  </sheetViews>
  <sheetFormatPr defaultColWidth="8.88888888888889" defaultRowHeight="14.4"/>
  <cols>
    <col min="2" max="2" width="12.462962962963" customWidth="1"/>
    <col min="3" max="3" width="15.1111111111111" customWidth="1"/>
    <col min="4" max="4" width="10.7314814814815" customWidth="1"/>
    <col min="5" max="5" width="10.8611111111111"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33.91</v>
      </c>
      <c r="E7" s="7">
        <v>33.91</v>
      </c>
      <c r="F7" s="7">
        <v>33.91</v>
      </c>
      <c r="G7" s="3">
        <v>10</v>
      </c>
      <c r="H7" s="54">
        <f>E7/F7</f>
        <v>1</v>
      </c>
      <c r="I7" s="10">
        <f>G7*H7</f>
        <v>10</v>
      </c>
      <c r="J7" s="10"/>
    </row>
    <row r="8" ht="24" spans="1:10">
      <c r="A8" s="3"/>
      <c r="B8" s="3"/>
      <c r="C8" s="6" t="s">
        <v>15</v>
      </c>
      <c r="D8" s="7">
        <v>33.91</v>
      </c>
      <c r="E8" s="7">
        <v>33.91</v>
      </c>
      <c r="F8" s="7">
        <v>33.91</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29" customHeight="1" spans="1:10">
      <c r="A12" s="3"/>
      <c r="B12" s="11" t="s">
        <v>22</v>
      </c>
      <c r="C12" s="12"/>
      <c r="D12" s="12"/>
      <c r="E12" s="13"/>
      <c r="F12" s="61" t="s">
        <v>22</v>
      </c>
      <c r="G12" s="61"/>
      <c r="H12" s="61"/>
      <c r="I12" s="61"/>
      <c r="J12" s="61"/>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4" t="s">
        <v>33</v>
      </c>
      <c r="B15" s="22" t="s">
        <v>34</v>
      </c>
      <c r="C15" s="27" t="s">
        <v>35</v>
      </c>
      <c r="D15" s="24" t="s">
        <v>36</v>
      </c>
      <c r="E15" s="3">
        <v>7</v>
      </c>
      <c r="F15" s="20" t="s">
        <v>37</v>
      </c>
      <c r="G15" s="21" t="s">
        <v>38</v>
      </c>
      <c r="H15" s="21">
        <v>10</v>
      </c>
      <c r="I15" s="21">
        <v>10</v>
      </c>
      <c r="J15" s="21"/>
    </row>
    <row r="16" spans="1:10">
      <c r="A16" s="24"/>
      <c r="B16" s="39"/>
      <c r="C16" s="27" t="s">
        <v>39</v>
      </c>
      <c r="D16" s="24" t="s">
        <v>36</v>
      </c>
      <c r="E16" s="3">
        <v>74</v>
      </c>
      <c r="F16" s="20" t="s">
        <v>40</v>
      </c>
      <c r="G16" s="21" t="s">
        <v>41</v>
      </c>
      <c r="H16" s="21">
        <v>10</v>
      </c>
      <c r="I16" s="21">
        <v>10</v>
      </c>
      <c r="J16" s="21"/>
    </row>
    <row r="17" spans="1:10">
      <c r="A17" s="24"/>
      <c r="B17" s="22" t="s">
        <v>42</v>
      </c>
      <c r="C17" s="27" t="s">
        <v>43</v>
      </c>
      <c r="D17" s="24" t="s">
        <v>44</v>
      </c>
      <c r="E17" s="3">
        <v>90</v>
      </c>
      <c r="F17" s="20" t="s">
        <v>45</v>
      </c>
      <c r="G17" s="21" t="s">
        <v>46</v>
      </c>
      <c r="H17" s="21">
        <v>10</v>
      </c>
      <c r="I17" s="21">
        <v>10</v>
      </c>
      <c r="J17" s="21"/>
    </row>
    <row r="18" spans="1:10">
      <c r="A18" s="24"/>
      <c r="B18" s="39"/>
      <c r="C18" s="27" t="s">
        <v>47</v>
      </c>
      <c r="D18" s="24" t="s">
        <v>44</v>
      </c>
      <c r="E18" s="3">
        <v>95</v>
      </c>
      <c r="F18" s="20" t="s">
        <v>45</v>
      </c>
      <c r="G18" s="21" t="s">
        <v>48</v>
      </c>
      <c r="H18" s="21">
        <v>10</v>
      </c>
      <c r="I18" s="21">
        <v>10</v>
      </c>
      <c r="J18" s="21"/>
    </row>
    <row r="19" spans="1:10">
      <c r="A19" s="24"/>
      <c r="B19" s="47" t="s">
        <v>49</v>
      </c>
      <c r="C19" s="27" t="s">
        <v>50</v>
      </c>
      <c r="D19" s="24" t="s">
        <v>44</v>
      </c>
      <c r="E19" s="3">
        <v>95</v>
      </c>
      <c r="F19" s="20" t="s">
        <v>45</v>
      </c>
      <c r="G19" s="21" t="s">
        <v>48</v>
      </c>
      <c r="H19" s="21">
        <v>10</v>
      </c>
      <c r="I19" s="21">
        <v>10</v>
      </c>
      <c r="J19" s="21"/>
    </row>
    <row r="20" ht="26" customHeight="1" spans="1:10">
      <c r="A20" s="24" t="s">
        <v>51</v>
      </c>
      <c r="B20" s="24" t="s">
        <v>52</v>
      </c>
      <c r="C20" s="27" t="s">
        <v>53</v>
      </c>
      <c r="D20" s="24" t="s">
        <v>36</v>
      </c>
      <c r="E20" s="3" t="s">
        <v>54</v>
      </c>
      <c r="F20" s="20" t="s">
        <v>55</v>
      </c>
      <c r="G20" s="21" t="s">
        <v>54</v>
      </c>
      <c r="H20" s="21">
        <v>30</v>
      </c>
      <c r="I20" s="21">
        <v>30</v>
      </c>
      <c r="J20" s="21"/>
    </row>
    <row r="21" ht="39" customHeight="1" spans="1:10">
      <c r="A21" s="48" t="s">
        <v>56</v>
      </c>
      <c r="B21" s="49" t="s">
        <v>57</v>
      </c>
      <c r="C21" s="27" t="s">
        <v>58</v>
      </c>
      <c r="D21" s="24" t="s">
        <v>44</v>
      </c>
      <c r="E21" s="3">
        <v>95</v>
      </c>
      <c r="F21" s="20" t="s">
        <v>45</v>
      </c>
      <c r="G21" s="21" t="s">
        <v>48</v>
      </c>
      <c r="H21" s="21">
        <v>10</v>
      </c>
      <c r="I21" s="21">
        <v>10</v>
      </c>
      <c r="J21" s="44" t="s">
        <v>59</v>
      </c>
    </row>
    <row r="22" spans="1:10">
      <c r="A22" s="3" t="s">
        <v>60</v>
      </c>
      <c r="B22" s="3"/>
      <c r="C22" s="3"/>
      <c r="D22" s="30" t="s">
        <v>61</v>
      </c>
      <c r="E22" s="30"/>
      <c r="F22" s="30"/>
      <c r="G22" s="30"/>
      <c r="H22" s="30"/>
      <c r="I22" s="30"/>
      <c r="J22" s="30"/>
    </row>
    <row r="23" spans="1:10">
      <c r="A23" s="3" t="s">
        <v>62</v>
      </c>
      <c r="B23" s="3"/>
      <c r="C23" s="3"/>
      <c r="D23" s="3"/>
      <c r="E23" s="3"/>
      <c r="F23" s="3"/>
      <c r="G23" s="3"/>
      <c r="H23" s="3">
        <v>100</v>
      </c>
      <c r="I23" s="3">
        <f>I21+I20+I19+I18+I17+I16+I15+I7</f>
        <v>100</v>
      </c>
      <c r="J23" s="36" t="s">
        <v>63</v>
      </c>
    </row>
    <row r="24" spans="1:10">
      <c r="A24" s="31"/>
      <c r="B24" s="31"/>
      <c r="C24" s="31"/>
      <c r="D24" s="31"/>
      <c r="E24" s="31"/>
      <c r="F24" s="31"/>
      <c r="G24" s="31"/>
      <c r="H24" s="31"/>
      <c r="I24" s="31"/>
      <c r="J24" s="37"/>
    </row>
    <row r="25" spans="5:5">
      <c r="E25"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B17:B18"/>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C17" sqref="C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171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4</v>
      </c>
      <c r="E7" s="7">
        <v>4</v>
      </c>
      <c r="F7" s="7">
        <v>3.9969</v>
      </c>
      <c r="G7" s="3">
        <v>10</v>
      </c>
      <c r="H7" s="8">
        <f>F7/E7</f>
        <v>0.999225</v>
      </c>
      <c r="I7" s="10">
        <f>G7*H7</f>
        <v>9.99225</v>
      </c>
      <c r="J7" s="10"/>
    </row>
    <row r="8" ht="24" spans="1:10">
      <c r="A8" s="3"/>
      <c r="B8" s="3"/>
      <c r="C8" s="6" t="s">
        <v>15</v>
      </c>
      <c r="D8" s="7">
        <v>4</v>
      </c>
      <c r="E8" s="7">
        <v>4</v>
      </c>
      <c r="F8" s="7">
        <v>3.9969</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4" customHeight="1" spans="1:10">
      <c r="A12" s="3"/>
      <c r="B12" s="11" t="s">
        <v>172</v>
      </c>
      <c r="C12" s="12"/>
      <c r="D12" s="12"/>
      <c r="E12" s="13"/>
      <c r="F12" s="14" t="s">
        <v>172</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26" t="s">
        <v>49</v>
      </c>
      <c r="C15" s="27" t="s">
        <v>162</v>
      </c>
      <c r="D15" s="24" t="s">
        <v>44</v>
      </c>
      <c r="E15" s="3">
        <v>95</v>
      </c>
      <c r="F15" s="20" t="s">
        <v>45</v>
      </c>
      <c r="G15" s="21" t="s">
        <v>48</v>
      </c>
      <c r="H15" s="21">
        <v>25</v>
      </c>
      <c r="I15" s="21">
        <v>25</v>
      </c>
      <c r="J15" s="21"/>
    </row>
    <row r="16" ht="36" spans="1:10">
      <c r="A16" s="24"/>
      <c r="B16" s="24" t="s">
        <v>88</v>
      </c>
      <c r="C16" s="27" t="s">
        <v>92</v>
      </c>
      <c r="D16" s="24" t="s">
        <v>44</v>
      </c>
      <c r="E16" s="3" t="s">
        <v>163</v>
      </c>
      <c r="F16" s="20" t="s">
        <v>45</v>
      </c>
      <c r="G16" s="21" t="s">
        <v>164</v>
      </c>
      <c r="H16" s="21">
        <v>25</v>
      </c>
      <c r="I16" s="21">
        <v>25</v>
      </c>
      <c r="J16" s="21"/>
    </row>
    <row r="17" ht="24" spans="1:10">
      <c r="A17" s="22" t="s">
        <v>51</v>
      </c>
      <c r="B17" s="26" t="s">
        <v>52</v>
      </c>
      <c r="C17" s="27" t="s">
        <v>165</v>
      </c>
      <c r="D17" s="24" t="s">
        <v>36</v>
      </c>
      <c r="E17" s="28" t="s">
        <v>166</v>
      </c>
      <c r="F17" s="20" t="s">
        <v>55</v>
      </c>
      <c r="G17" s="21" t="s">
        <v>166</v>
      </c>
      <c r="H17" s="21">
        <v>15</v>
      </c>
      <c r="I17" s="21">
        <v>15</v>
      </c>
      <c r="J17" s="21"/>
    </row>
    <row r="18" ht="24" spans="1:10">
      <c r="A18" s="41"/>
      <c r="B18" s="26" t="s">
        <v>167</v>
      </c>
      <c r="C18" s="27" t="s">
        <v>168</v>
      </c>
      <c r="D18" s="24" t="s">
        <v>36</v>
      </c>
      <c r="E18" s="3" t="s">
        <v>169</v>
      </c>
      <c r="F18" s="20" t="s">
        <v>55</v>
      </c>
      <c r="G18" s="21" t="s">
        <v>169</v>
      </c>
      <c r="H18" s="21">
        <v>15</v>
      </c>
      <c r="I18" s="21">
        <v>15</v>
      </c>
      <c r="J18" s="34"/>
    </row>
    <row r="19" ht="24" spans="1:10">
      <c r="A19" s="24" t="s">
        <v>56</v>
      </c>
      <c r="B19" s="46" t="s">
        <v>57</v>
      </c>
      <c r="C19" s="27" t="s">
        <v>170</v>
      </c>
      <c r="D19" s="24" t="s">
        <v>44</v>
      </c>
      <c r="E19" s="3">
        <v>95</v>
      </c>
      <c r="F19" s="20" t="s">
        <v>45</v>
      </c>
      <c r="G19" s="25" t="s">
        <v>48</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I19+I18+I17+I16+I15+I7</f>
        <v>99.99225</v>
      </c>
      <c r="J21" s="36" t="s">
        <v>63</v>
      </c>
    </row>
    <row r="22" spans="1:10">
      <c r="A22" s="31"/>
      <c r="B22" s="31"/>
      <c r="C22" s="31"/>
      <c r="D22" s="31"/>
      <c r="E22" s="31"/>
      <c r="F22" s="31"/>
      <c r="G22" s="31"/>
      <c r="H22" s="31"/>
      <c r="I22" s="31"/>
      <c r="J22" s="37"/>
    </row>
    <row r="23" spans="6:6">
      <c r="F23"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7" workbookViewId="0">
      <selection activeCell="F18" sqref="F1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173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530</v>
      </c>
      <c r="E7" s="7">
        <v>530</v>
      </c>
      <c r="F7" s="7">
        <v>530</v>
      </c>
      <c r="G7" s="3">
        <v>10</v>
      </c>
      <c r="H7" s="8">
        <f>F7/E7</f>
        <v>1</v>
      </c>
      <c r="I7" s="10">
        <f>G7*H7</f>
        <v>10</v>
      </c>
      <c r="J7" s="10"/>
    </row>
    <row r="8" ht="24" spans="1:10">
      <c r="A8" s="3"/>
      <c r="B8" s="3"/>
      <c r="C8" s="6" t="s">
        <v>15</v>
      </c>
      <c r="D8" s="7">
        <v>530</v>
      </c>
      <c r="E8" s="7">
        <v>530</v>
      </c>
      <c r="F8" s="7">
        <v>530</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6" customHeight="1" spans="1:10">
      <c r="A12" s="3"/>
      <c r="B12" s="11" t="s">
        <v>174</v>
      </c>
      <c r="C12" s="12"/>
      <c r="D12" s="12"/>
      <c r="E12" s="13"/>
      <c r="F12" s="14" t="s">
        <v>174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4" t="s">
        <v>33</v>
      </c>
      <c r="B15" s="22" t="s">
        <v>34</v>
      </c>
      <c r="C15" s="27" t="s">
        <v>175</v>
      </c>
      <c r="D15" s="24" t="s">
        <v>36</v>
      </c>
      <c r="E15" s="3">
        <v>1</v>
      </c>
      <c r="F15" s="20" t="s">
        <v>37</v>
      </c>
      <c r="G15" s="21" t="s">
        <v>176</v>
      </c>
      <c r="H15" s="21">
        <v>20</v>
      </c>
      <c r="I15" s="21">
        <v>20</v>
      </c>
      <c r="J15" s="21"/>
    </row>
    <row r="16" ht="24" spans="1:10">
      <c r="A16" s="24"/>
      <c r="B16" s="41"/>
      <c r="C16" s="27" t="s">
        <v>177</v>
      </c>
      <c r="D16" s="24" t="s">
        <v>36</v>
      </c>
      <c r="E16" s="3">
        <v>1</v>
      </c>
      <c r="F16" s="20" t="s">
        <v>37</v>
      </c>
      <c r="G16" s="21" t="s">
        <v>176</v>
      </c>
      <c r="H16" s="21">
        <v>20</v>
      </c>
      <c r="I16" s="21">
        <v>20</v>
      </c>
      <c r="J16" s="21"/>
    </row>
    <row r="17" ht="36" spans="1:10">
      <c r="A17" s="24"/>
      <c r="B17" s="26" t="s">
        <v>42</v>
      </c>
      <c r="C17" s="27" t="s">
        <v>178</v>
      </c>
      <c r="D17" s="24" t="s">
        <v>44</v>
      </c>
      <c r="E17" s="3">
        <v>90</v>
      </c>
      <c r="F17" s="20" t="s">
        <v>45</v>
      </c>
      <c r="G17" s="21" t="s">
        <v>46</v>
      </c>
      <c r="H17" s="21">
        <v>10</v>
      </c>
      <c r="I17" s="21">
        <v>10</v>
      </c>
      <c r="J17" s="21"/>
    </row>
    <row r="18" ht="36" spans="1:10">
      <c r="A18" s="22" t="s">
        <v>51</v>
      </c>
      <c r="B18" s="22" t="s">
        <v>52</v>
      </c>
      <c r="C18" s="27" t="s">
        <v>179</v>
      </c>
      <c r="D18" s="24" t="s">
        <v>36</v>
      </c>
      <c r="E18" s="28" t="s">
        <v>180</v>
      </c>
      <c r="F18" s="20" t="s">
        <v>55</v>
      </c>
      <c r="G18" s="21" t="s">
        <v>180</v>
      </c>
      <c r="H18" s="21">
        <v>15</v>
      </c>
      <c r="I18" s="21">
        <v>15</v>
      </c>
      <c r="J18" s="21"/>
    </row>
    <row r="19" ht="24" spans="1:10">
      <c r="A19" s="41"/>
      <c r="B19" s="41"/>
      <c r="C19" s="27" t="s">
        <v>181</v>
      </c>
      <c r="D19" s="24" t="s">
        <v>36</v>
      </c>
      <c r="E19" s="3" t="s">
        <v>182</v>
      </c>
      <c r="F19" s="20" t="s">
        <v>55</v>
      </c>
      <c r="G19" s="21" t="s">
        <v>182</v>
      </c>
      <c r="H19" s="21">
        <v>15</v>
      </c>
      <c r="I19" s="21">
        <v>15</v>
      </c>
      <c r="J19" s="34"/>
    </row>
    <row r="20" ht="24" spans="1:10">
      <c r="A20" s="24" t="s">
        <v>56</v>
      </c>
      <c r="B20" s="46" t="s">
        <v>57</v>
      </c>
      <c r="C20" s="27" t="s">
        <v>183</v>
      </c>
      <c r="D20" s="24" t="s">
        <v>44</v>
      </c>
      <c r="E20" s="3">
        <v>90</v>
      </c>
      <c r="F20" s="20" t="s">
        <v>45</v>
      </c>
      <c r="G20" s="25" t="s">
        <v>46</v>
      </c>
      <c r="H20" s="21">
        <v>10</v>
      </c>
      <c r="I20" s="21">
        <v>10</v>
      </c>
      <c r="J20" s="44"/>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I20+I19+I18+I17+I16+I15+I7</f>
        <v>100</v>
      </c>
      <c r="J22" s="36" t="s">
        <v>63</v>
      </c>
    </row>
    <row r="23" spans="1:10">
      <c r="A23" s="31"/>
      <c r="B23" s="31"/>
      <c r="C23" s="31"/>
      <c r="D23" s="31"/>
      <c r="E23" s="31"/>
      <c r="F23" s="31"/>
      <c r="G23" s="31"/>
      <c r="H23" s="31"/>
      <c r="I23" s="31"/>
      <c r="J23" s="37"/>
    </row>
    <row r="24" spans="6:6">
      <c r="F24"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B15:B16"/>
    <mergeCell ref="B18:B19"/>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3" workbookViewId="0">
      <selection activeCell="I22" sqref="I2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184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0.504</v>
      </c>
      <c r="E7" s="7">
        <v>0.504</v>
      </c>
      <c r="F7" s="7">
        <v>0.504</v>
      </c>
      <c r="G7" s="3">
        <v>10</v>
      </c>
      <c r="H7" s="8">
        <f>F7/E7</f>
        <v>1</v>
      </c>
      <c r="I7" s="10">
        <f>G7*H7</f>
        <v>10</v>
      </c>
      <c r="J7" s="10"/>
    </row>
    <row r="8" ht="24" spans="1:10">
      <c r="A8" s="3"/>
      <c r="B8" s="3"/>
      <c r="C8" s="6" t="s">
        <v>15</v>
      </c>
      <c r="D8" s="7">
        <v>0.504</v>
      </c>
      <c r="E8" s="7">
        <v>0.504</v>
      </c>
      <c r="F8" s="7">
        <v>0.504</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40" customHeight="1" spans="1:10">
      <c r="A12" s="3"/>
      <c r="B12" s="11" t="s">
        <v>185</v>
      </c>
      <c r="C12" s="12"/>
      <c r="D12" s="12"/>
      <c r="E12" s="13"/>
      <c r="F12" s="14" t="s">
        <v>185</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4" t="s">
        <v>33</v>
      </c>
      <c r="B15" s="26" t="s">
        <v>34</v>
      </c>
      <c r="C15" s="27" t="s">
        <v>186</v>
      </c>
      <c r="D15" s="24" t="s">
        <v>36</v>
      </c>
      <c r="E15" s="3">
        <v>7</v>
      </c>
      <c r="F15" s="20" t="s">
        <v>40</v>
      </c>
      <c r="G15" s="21" t="s">
        <v>187</v>
      </c>
      <c r="H15" s="21">
        <v>20</v>
      </c>
      <c r="I15" s="21">
        <v>20</v>
      </c>
      <c r="J15" s="21"/>
    </row>
    <row r="16" ht="24" spans="1:10">
      <c r="A16" s="24"/>
      <c r="B16" s="26" t="s">
        <v>42</v>
      </c>
      <c r="C16" s="27" t="s">
        <v>188</v>
      </c>
      <c r="D16" s="24" t="s">
        <v>36</v>
      </c>
      <c r="E16" s="3">
        <v>60</v>
      </c>
      <c r="F16" s="20" t="s">
        <v>105</v>
      </c>
      <c r="G16" s="21" t="s">
        <v>189</v>
      </c>
      <c r="H16" s="21">
        <v>15</v>
      </c>
      <c r="I16" s="21">
        <v>15</v>
      </c>
      <c r="J16" s="21"/>
    </row>
    <row r="17" ht="24" spans="1:10">
      <c r="A17" s="24"/>
      <c r="B17" s="26" t="s">
        <v>49</v>
      </c>
      <c r="C17" s="27" t="s">
        <v>190</v>
      </c>
      <c r="D17" s="24" t="s">
        <v>36</v>
      </c>
      <c r="E17" s="3">
        <v>100</v>
      </c>
      <c r="F17" s="20" t="s">
        <v>45</v>
      </c>
      <c r="G17" s="21" t="s">
        <v>164</v>
      </c>
      <c r="H17" s="21">
        <v>15</v>
      </c>
      <c r="I17" s="21">
        <v>15</v>
      </c>
      <c r="J17" s="21"/>
    </row>
    <row r="18" ht="24" spans="1:10">
      <c r="A18" s="22" t="s">
        <v>51</v>
      </c>
      <c r="B18" s="22" t="s">
        <v>52</v>
      </c>
      <c r="C18" s="27" t="s">
        <v>191</v>
      </c>
      <c r="D18" s="24" t="s">
        <v>44</v>
      </c>
      <c r="E18" s="28">
        <v>95</v>
      </c>
      <c r="F18" s="20" t="s">
        <v>45</v>
      </c>
      <c r="G18" s="25">
        <v>0.95</v>
      </c>
      <c r="H18" s="21">
        <v>30</v>
      </c>
      <c r="I18" s="21">
        <v>30</v>
      </c>
      <c r="J18" s="21"/>
    </row>
    <row r="19" ht="24" spans="1:10">
      <c r="A19" s="24" t="s">
        <v>56</v>
      </c>
      <c r="B19" s="46" t="s">
        <v>57</v>
      </c>
      <c r="C19" s="27" t="s">
        <v>192</v>
      </c>
      <c r="D19" s="24" t="s">
        <v>44</v>
      </c>
      <c r="E19" s="3">
        <v>85</v>
      </c>
      <c r="F19" s="20" t="s">
        <v>45</v>
      </c>
      <c r="G19" s="25">
        <v>0.85</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I19+I18+I17+I16+I15+I7</f>
        <v>100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5" workbookViewId="0">
      <selection activeCell="F15" sqref="F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193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20</v>
      </c>
      <c r="E7" s="7">
        <v>20</v>
      </c>
      <c r="F7" s="7">
        <v>20</v>
      </c>
      <c r="G7" s="3">
        <v>10</v>
      </c>
      <c r="H7" s="8">
        <f>F7/E7</f>
        <v>1</v>
      </c>
      <c r="I7" s="10">
        <f>G7*H7</f>
        <v>10</v>
      </c>
      <c r="J7" s="10"/>
    </row>
    <row r="8" ht="24" spans="1:10">
      <c r="A8" s="3"/>
      <c r="B8" s="3"/>
      <c r="C8" s="6" t="s">
        <v>15</v>
      </c>
      <c r="D8" s="7">
        <v>20</v>
      </c>
      <c r="E8" s="7">
        <v>20</v>
      </c>
      <c r="F8" s="7">
        <v>20</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0" customHeight="1" spans="1:10">
      <c r="A12" s="3"/>
      <c r="B12" s="11" t="s">
        <v>194</v>
      </c>
      <c r="C12" s="12"/>
      <c r="D12" s="12"/>
      <c r="E12" s="13"/>
      <c r="F12" s="14" t="s">
        <v>194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4" t="s">
        <v>33</v>
      </c>
      <c r="B15" s="26" t="s">
        <v>34</v>
      </c>
      <c r="C15" s="27" t="s">
        <v>195</v>
      </c>
      <c r="D15" s="24" t="s">
        <v>36</v>
      </c>
      <c r="E15" s="3">
        <v>1</v>
      </c>
      <c r="F15" s="20" t="s">
        <v>37</v>
      </c>
      <c r="G15" s="21" t="s">
        <v>176</v>
      </c>
      <c r="H15" s="21">
        <v>50</v>
      </c>
      <c r="I15" s="21">
        <v>50</v>
      </c>
      <c r="J15" s="21"/>
    </row>
    <row r="16" ht="24" spans="1:10">
      <c r="A16" s="22" t="s">
        <v>51</v>
      </c>
      <c r="B16" s="22" t="s">
        <v>52</v>
      </c>
      <c r="C16" s="27" t="s">
        <v>196</v>
      </c>
      <c r="D16" s="24" t="s">
        <v>36</v>
      </c>
      <c r="E16" s="28" t="s">
        <v>166</v>
      </c>
      <c r="F16" s="20" t="s">
        <v>55</v>
      </c>
      <c r="G16" s="25" t="s">
        <v>166</v>
      </c>
      <c r="H16" s="21">
        <v>30</v>
      </c>
      <c r="I16" s="21">
        <v>30</v>
      </c>
      <c r="J16" s="21"/>
    </row>
    <row r="17" ht="24" spans="1:10">
      <c r="A17" s="24" t="s">
        <v>56</v>
      </c>
      <c r="B17" s="46" t="s">
        <v>57</v>
      </c>
      <c r="C17" s="27" t="s">
        <v>197</v>
      </c>
      <c r="D17" s="24" t="s">
        <v>44</v>
      </c>
      <c r="E17" s="3">
        <v>90</v>
      </c>
      <c r="F17" s="20" t="s">
        <v>45</v>
      </c>
      <c r="G17" s="25">
        <v>0.9</v>
      </c>
      <c r="H17" s="21">
        <v>10</v>
      </c>
      <c r="I17" s="21">
        <v>10</v>
      </c>
      <c r="J17" s="44"/>
    </row>
    <row r="18" spans="1:10">
      <c r="A18" s="3" t="s">
        <v>60</v>
      </c>
      <c r="B18" s="3"/>
      <c r="C18" s="3"/>
      <c r="D18" s="30" t="s">
        <v>61</v>
      </c>
      <c r="E18" s="30"/>
      <c r="F18" s="30"/>
      <c r="G18" s="30"/>
      <c r="H18" s="30"/>
      <c r="I18" s="30"/>
      <c r="J18" s="30"/>
    </row>
    <row r="19" spans="1:10">
      <c r="A19" s="3" t="s">
        <v>62</v>
      </c>
      <c r="B19" s="3"/>
      <c r="C19" s="3"/>
      <c r="D19" s="3"/>
      <c r="E19" s="3"/>
      <c r="F19" s="3"/>
      <c r="G19" s="3"/>
      <c r="H19" s="3">
        <v>100</v>
      </c>
      <c r="I19" s="35">
        <f>I17+I16+I15+I7</f>
        <v>100</v>
      </c>
      <c r="J19" s="36" t="s">
        <v>63</v>
      </c>
    </row>
    <row r="20" spans="1:10">
      <c r="A20" s="31"/>
      <c r="B20" s="31"/>
      <c r="C20" s="31"/>
      <c r="D20" s="31"/>
      <c r="E20" s="31"/>
      <c r="F20" s="31"/>
      <c r="G20" s="31"/>
      <c r="H20" s="31"/>
      <c r="I20" s="31"/>
      <c r="J20" s="37"/>
    </row>
    <row r="21" spans="6:6">
      <c r="F21" s="32"/>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opLeftCell="A20" workbookViewId="0">
      <selection activeCell="D34" sqref="D34"/>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198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80.12</v>
      </c>
      <c r="E7" s="7">
        <v>80.12</v>
      </c>
      <c r="F7" s="7">
        <v>0.65</v>
      </c>
      <c r="G7" s="3">
        <v>10</v>
      </c>
      <c r="H7" s="8">
        <f>F7/E7</f>
        <v>0.0081128307538692</v>
      </c>
      <c r="I7" s="10">
        <f>G7*H7</f>
        <v>0.081128307538692</v>
      </c>
      <c r="J7" s="10"/>
    </row>
    <row r="8" ht="24" spans="1:10">
      <c r="A8" s="3"/>
      <c r="B8" s="3"/>
      <c r="C8" s="6" t="s">
        <v>15</v>
      </c>
      <c r="D8" s="7">
        <v>80.12</v>
      </c>
      <c r="E8" s="7">
        <v>80.12</v>
      </c>
      <c r="F8" s="7">
        <v>0.65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98" customHeight="1" spans="1:10">
      <c r="A12" s="3"/>
      <c r="B12" s="11" t="s">
        <v>199</v>
      </c>
      <c r="C12" s="12"/>
      <c r="D12" s="12"/>
      <c r="E12" s="13"/>
      <c r="F12" s="14" t="s">
        <v>199</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7" t="s">
        <v>200</v>
      </c>
      <c r="D15" s="24" t="s">
        <v>36</v>
      </c>
      <c r="E15" s="3">
        <v>1000</v>
      </c>
      <c r="F15" s="20" t="s">
        <v>201</v>
      </c>
      <c r="G15" s="21" t="s">
        <v>202</v>
      </c>
      <c r="H15" s="21">
        <v>3</v>
      </c>
      <c r="I15" s="21">
        <v>1</v>
      </c>
      <c r="J15" s="21" t="s">
        <v>203</v>
      </c>
    </row>
    <row r="16" ht="36" spans="1:10">
      <c r="A16" s="39"/>
      <c r="B16" s="39"/>
      <c r="C16" s="27" t="s">
        <v>204</v>
      </c>
      <c r="D16" s="24" t="s">
        <v>36</v>
      </c>
      <c r="E16" s="3">
        <v>60</v>
      </c>
      <c r="F16" s="20" t="s">
        <v>137</v>
      </c>
      <c r="G16" s="21" t="s">
        <v>205</v>
      </c>
      <c r="H16" s="21">
        <v>3</v>
      </c>
      <c r="I16" s="21">
        <v>3</v>
      </c>
      <c r="J16" s="21" t="s">
        <v>203</v>
      </c>
    </row>
    <row r="17" ht="36" spans="1:10">
      <c r="A17" s="39"/>
      <c r="B17" s="39"/>
      <c r="C17" s="27" t="s">
        <v>206</v>
      </c>
      <c r="D17" s="24" t="s">
        <v>36</v>
      </c>
      <c r="E17" s="3">
        <v>20</v>
      </c>
      <c r="F17" s="20" t="s">
        <v>137</v>
      </c>
      <c r="G17" s="21" t="s">
        <v>207</v>
      </c>
      <c r="H17" s="21">
        <v>3</v>
      </c>
      <c r="I17" s="21">
        <v>3</v>
      </c>
      <c r="J17" s="21" t="s">
        <v>203</v>
      </c>
    </row>
    <row r="18" ht="36" spans="1:10">
      <c r="A18" s="39"/>
      <c r="B18" s="39"/>
      <c r="C18" s="27" t="s">
        <v>208</v>
      </c>
      <c r="D18" s="24" t="s">
        <v>36</v>
      </c>
      <c r="E18" s="3">
        <v>4</v>
      </c>
      <c r="F18" s="20" t="s">
        <v>209</v>
      </c>
      <c r="G18" s="21" t="s">
        <v>210</v>
      </c>
      <c r="H18" s="21">
        <v>3</v>
      </c>
      <c r="I18" s="21">
        <v>3</v>
      </c>
      <c r="J18" s="21" t="s">
        <v>203</v>
      </c>
    </row>
    <row r="19" ht="48" spans="1:10">
      <c r="A19" s="39"/>
      <c r="B19" s="39"/>
      <c r="C19" s="27" t="s">
        <v>211</v>
      </c>
      <c r="D19" s="24" t="s">
        <v>36</v>
      </c>
      <c r="E19" s="3" t="s">
        <v>212</v>
      </c>
      <c r="F19" s="20" t="s">
        <v>213</v>
      </c>
      <c r="G19" s="21" t="s">
        <v>214</v>
      </c>
      <c r="H19" s="21">
        <v>3</v>
      </c>
      <c r="I19" s="21">
        <v>3</v>
      </c>
      <c r="J19" s="21" t="s">
        <v>203</v>
      </c>
    </row>
    <row r="20" ht="36" spans="1:10">
      <c r="A20" s="39"/>
      <c r="B20" s="39"/>
      <c r="C20" s="27" t="s">
        <v>215</v>
      </c>
      <c r="D20" s="24" t="s">
        <v>36</v>
      </c>
      <c r="E20" s="3">
        <v>1000</v>
      </c>
      <c r="F20" s="20" t="s">
        <v>201</v>
      </c>
      <c r="G20" s="21" t="s">
        <v>216</v>
      </c>
      <c r="H20" s="21">
        <v>3</v>
      </c>
      <c r="I20" s="21">
        <v>3</v>
      </c>
      <c r="J20" s="21" t="s">
        <v>203</v>
      </c>
    </row>
    <row r="21" ht="36" spans="1:10">
      <c r="A21" s="39"/>
      <c r="B21" s="41"/>
      <c r="C21" s="27" t="s">
        <v>217</v>
      </c>
      <c r="D21" s="24" t="s">
        <v>36</v>
      </c>
      <c r="E21" s="3">
        <v>8</v>
      </c>
      <c r="F21" s="20" t="s">
        <v>209</v>
      </c>
      <c r="G21" s="21" t="s">
        <v>218</v>
      </c>
      <c r="H21" s="21">
        <v>3</v>
      </c>
      <c r="I21" s="21">
        <v>3</v>
      </c>
      <c r="J21" s="21" t="s">
        <v>203</v>
      </c>
    </row>
    <row r="22" ht="36" spans="1:10">
      <c r="A22" s="39"/>
      <c r="B22" s="22" t="s">
        <v>42</v>
      </c>
      <c r="C22" s="27" t="s">
        <v>219</v>
      </c>
      <c r="D22" s="24" t="s">
        <v>36</v>
      </c>
      <c r="E22" s="3">
        <v>100</v>
      </c>
      <c r="F22" s="20" t="s">
        <v>45</v>
      </c>
      <c r="G22" s="21" t="s">
        <v>164</v>
      </c>
      <c r="H22" s="21">
        <v>3</v>
      </c>
      <c r="I22" s="21">
        <v>3</v>
      </c>
      <c r="J22" s="21" t="s">
        <v>203</v>
      </c>
    </row>
    <row r="23" ht="36" spans="1:10">
      <c r="A23" s="39"/>
      <c r="B23" s="39"/>
      <c r="C23" s="27" t="s">
        <v>220</v>
      </c>
      <c r="D23" s="24" t="s">
        <v>44</v>
      </c>
      <c r="E23" s="3">
        <v>95</v>
      </c>
      <c r="F23" s="20" t="s">
        <v>45</v>
      </c>
      <c r="G23" s="21" t="s">
        <v>48</v>
      </c>
      <c r="H23" s="21">
        <v>3</v>
      </c>
      <c r="I23" s="21">
        <v>3</v>
      </c>
      <c r="J23" s="21" t="s">
        <v>203</v>
      </c>
    </row>
    <row r="24" ht="36" spans="1:10">
      <c r="A24" s="39"/>
      <c r="B24" s="41"/>
      <c r="C24" s="27" t="s">
        <v>221</v>
      </c>
      <c r="D24" s="24" t="s">
        <v>36</v>
      </c>
      <c r="E24" s="3">
        <v>100</v>
      </c>
      <c r="F24" s="20" t="s">
        <v>45</v>
      </c>
      <c r="G24" s="21" t="s">
        <v>164</v>
      </c>
      <c r="H24" s="21">
        <v>3</v>
      </c>
      <c r="I24" s="21">
        <v>3</v>
      </c>
      <c r="J24" s="21" t="s">
        <v>203</v>
      </c>
    </row>
    <row r="25" ht="36" spans="1:10">
      <c r="A25" s="39"/>
      <c r="B25" s="39" t="s">
        <v>49</v>
      </c>
      <c r="C25" s="27" t="s">
        <v>222</v>
      </c>
      <c r="D25" s="24" t="s">
        <v>44</v>
      </c>
      <c r="E25" s="3">
        <v>95</v>
      </c>
      <c r="F25" s="20" t="s">
        <v>45</v>
      </c>
      <c r="G25" s="21" t="s">
        <v>48</v>
      </c>
      <c r="H25" s="21">
        <v>2</v>
      </c>
      <c r="I25" s="21">
        <v>2</v>
      </c>
      <c r="J25" s="21" t="s">
        <v>203</v>
      </c>
    </row>
    <row r="26" ht="36" spans="1:10">
      <c r="A26" s="39"/>
      <c r="B26" s="39"/>
      <c r="C26" s="27" t="s">
        <v>223</v>
      </c>
      <c r="D26" s="24" t="s">
        <v>44</v>
      </c>
      <c r="E26" s="3">
        <v>95</v>
      </c>
      <c r="F26" s="20" t="s">
        <v>45</v>
      </c>
      <c r="G26" s="21" t="s">
        <v>48</v>
      </c>
      <c r="H26" s="21">
        <v>2</v>
      </c>
      <c r="I26" s="21">
        <v>2</v>
      </c>
      <c r="J26" s="21" t="s">
        <v>203</v>
      </c>
    </row>
    <row r="27" ht="36" spans="1:10">
      <c r="A27" s="39"/>
      <c r="B27" s="39"/>
      <c r="C27" s="27" t="s">
        <v>224</v>
      </c>
      <c r="D27" s="24" t="s">
        <v>44</v>
      </c>
      <c r="E27" s="3">
        <v>95</v>
      </c>
      <c r="F27" s="20" t="s">
        <v>45</v>
      </c>
      <c r="G27" s="21" t="s">
        <v>48</v>
      </c>
      <c r="H27" s="21">
        <v>2</v>
      </c>
      <c r="I27" s="21">
        <v>2</v>
      </c>
      <c r="J27" s="21" t="s">
        <v>203</v>
      </c>
    </row>
    <row r="28" ht="36" spans="1:10">
      <c r="A28" s="39"/>
      <c r="B28" s="39"/>
      <c r="C28" s="27" t="s">
        <v>225</v>
      </c>
      <c r="D28" s="24" t="s">
        <v>44</v>
      </c>
      <c r="E28" s="3">
        <v>95</v>
      </c>
      <c r="F28" s="20" t="s">
        <v>45</v>
      </c>
      <c r="G28" s="21" t="s">
        <v>48</v>
      </c>
      <c r="H28" s="21">
        <v>2</v>
      </c>
      <c r="I28" s="21">
        <v>2</v>
      </c>
      <c r="J28" s="21" t="s">
        <v>203</v>
      </c>
    </row>
    <row r="29" ht="36" spans="1:10">
      <c r="A29" s="39"/>
      <c r="B29" s="39"/>
      <c r="C29" s="27" t="s">
        <v>226</v>
      </c>
      <c r="D29" s="24" t="s">
        <v>44</v>
      </c>
      <c r="E29" s="3">
        <v>95</v>
      </c>
      <c r="F29" s="20" t="s">
        <v>45</v>
      </c>
      <c r="G29" s="21" t="s">
        <v>48</v>
      </c>
      <c r="H29" s="21">
        <v>2</v>
      </c>
      <c r="I29" s="21">
        <v>2</v>
      </c>
      <c r="J29" s="21" t="s">
        <v>203</v>
      </c>
    </row>
    <row r="30" ht="36" spans="1:10">
      <c r="A30" s="39"/>
      <c r="B30" s="39"/>
      <c r="C30" s="27" t="s">
        <v>227</v>
      </c>
      <c r="D30" s="24" t="s">
        <v>44</v>
      </c>
      <c r="E30" s="3">
        <v>80</v>
      </c>
      <c r="F30" s="20" t="s">
        <v>45</v>
      </c>
      <c r="G30" s="21" t="s">
        <v>228</v>
      </c>
      <c r="H30" s="21">
        <v>3</v>
      </c>
      <c r="I30" s="21">
        <v>0.1</v>
      </c>
      <c r="J30" s="21" t="s">
        <v>203</v>
      </c>
    </row>
    <row r="31" ht="36" spans="1:10">
      <c r="A31" s="39"/>
      <c r="B31" s="41"/>
      <c r="C31" s="27" t="s">
        <v>229</v>
      </c>
      <c r="D31" s="24" t="s">
        <v>44</v>
      </c>
      <c r="E31" s="3">
        <v>95</v>
      </c>
      <c r="F31" s="20" t="s">
        <v>45</v>
      </c>
      <c r="G31" s="21" t="s">
        <v>228</v>
      </c>
      <c r="H31" s="21">
        <v>3</v>
      </c>
      <c r="I31" s="21">
        <v>0.1</v>
      </c>
      <c r="J31" s="21" t="s">
        <v>203</v>
      </c>
    </row>
    <row r="32" ht="36" spans="1:10">
      <c r="A32" s="39"/>
      <c r="B32" s="26" t="s">
        <v>88</v>
      </c>
      <c r="C32" s="27" t="s">
        <v>89</v>
      </c>
      <c r="D32" s="24" t="s">
        <v>44</v>
      </c>
      <c r="E32" s="3" t="s">
        <v>90</v>
      </c>
      <c r="F32" s="20" t="s">
        <v>45</v>
      </c>
      <c r="G32" s="21" t="s">
        <v>230</v>
      </c>
      <c r="H32" s="21">
        <v>2</v>
      </c>
      <c r="I32" s="21">
        <v>2</v>
      </c>
      <c r="J32" s="21" t="s">
        <v>203</v>
      </c>
    </row>
    <row r="33" ht="60" spans="1:10">
      <c r="A33" s="39"/>
      <c r="B33" s="26"/>
      <c r="C33" s="27" t="s">
        <v>92</v>
      </c>
      <c r="D33" s="24" t="s">
        <v>231</v>
      </c>
      <c r="E33" s="3" t="s">
        <v>232</v>
      </c>
      <c r="F33" s="20" t="s">
        <v>233</v>
      </c>
      <c r="G33" s="21" t="s">
        <v>234</v>
      </c>
      <c r="H33" s="21">
        <v>2</v>
      </c>
      <c r="I33" s="21">
        <v>2</v>
      </c>
      <c r="J33" s="21" t="s">
        <v>203</v>
      </c>
    </row>
    <row r="34" ht="36" spans="1:10">
      <c r="A34" s="22" t="s">
        <v>51</v>
      </c>
      <c r="B34" s="22" t="s">
        <v>52</v>
      </c>
      <c r="C34" s="27" t="s">
        <v>235</v>
      </c>
      <c r="D34" s="24" t="s">
        <v>36</v>
      </c>
      <c r="E34" s="28" t="s">
        <v>111</v>
      </c>
      <c r="F34" s="20" t="s">
        <v>55</v>
      </c>
      <c r="G34" s="25" t="s">
        <v>111</v>
      </c>
      <c r="H34" s="21">
        <v>10</v>
      </c>
      <c r="I34" s="21">
        <v>10</v>
      </c>
      <c r="J34" s="21" t="s">
        <v>203</v>
      </c>
    </row>
    <row r="35" ht="48" spans="1:10">
      <c r="A35" s="39"/>
      <c r="B35" s="22" t="s">
        <v>236</v>
      </c>
      <c r="C35" s="27" t="s">
        <v>237</v>
      </c>
      <c r="D35" s="24" t="s">
        <v>36</v>
      </c>
      <c r="E35" s="28" t="s">
        <v>238</v>
      </c>
      <c r="F35" s="20" t="s">
        <v>55</v>
      </c>
      <c r="G35" s="25" t="s">
        <v>238</v>
      </c>
      <c r="H35" s="21">
        <v>10</v>
      </c>
      <c r="I35" s="21">
        <v>10</v>
      </c>
      <c r="J35" s="34" t="s">
        <v>203</v>
      </c>
    </row>
    <row r="36" ht="36" spans="1:10">
      <c r="A36" s="39"/>
      <c r="B36" s="22" t="s">
        <v>167</v>
      </c>
      <c r="C36" s="27" t="s">
        <v>239</v>
      </c>
      <c r="D36" s="24" t="s">
        <v>36</v>
      </c>
      <c r="E36" s="28" t="s">
        <v>240</v>
      </c>
      <c r="F36" s="20" t="s">
        <v>55</v>
      </c>
      <c r="G36" s="25" t="s">
        <v>240</v>
      </c>
      <c r="H36" s="21">
        <v>5</v>
      </c>
      <c r="I36" s="21">
        <v>5</v>
      </c>
      <c r="J36" s="34" t="s">
        <v>203</v>
      </c>
    </row>
    <row r="37" ht="36" spans="1:10">
      <c r="A37" s="39"/>
      <c r="B37" s="39"/>
      <c r="C37" s="27" t="s">
        <v>241</v>
      </c>
      <c r="D37" s="24" t="s">
        <v>36</v>
      </c>
      <c r="E37" s="28" t="s">
        <v>242</v>
      </c>
      <c r="F37" s="20" t="s">
        <v>55</v>
      </c>
      <c r="G37" s="25" t="s">
        <v>242</v>
      </c>
      <c r="H37" s="21">
        <v>5</v>
      </c>
      <c r="I37" s="21">
        <v>5</v>
      </c>
      <c r="J37" s="34" t="s">
        <v>203</v>
      </c>
    </row>
    <row r="38" ht="36" spans="1:10">
      <c r="A38" s="22" t="s">
        <v>56</v>
      </c>
      <c r="B38" s="29" t="s">
        <v>57</v>
      </c>
      <c r="C38" s="27" t="s">
        <v>243</v>
      </c>
      <c r="D38" s="24" t="s">
        <v>44</v>
      </c>
      <c r="E38" s="3">
        <v>95</v>
      </c>
      <c r="F38" s="20" t="s">
        <v>45</v>
      </c>
      <c r="G38" s="25" t="s">
        <v>48</v>
      </c>
      <c r="H38" s="21">
        <v>5</v>
      </c>
      <c r="I38" s="21">
        <v>5</v>
      </c>
      <c r="J38" s="44" t="s">
        <v>203</v>
      </c>
    </row>
    <row r="39" ht="36" spans="1:10">
      <c r="A39" s="41"/>
      <c r="B39" s="45"/>
      <c r="C39" s="27" t="s">
        <v>244</v>
      </c>
      <c r="D39" s="24" t="s">
        <v>44</v>
      </c>
      <c r="E39" s="3">
        <v>95</v>
      </c>
      <c r="F39" s="20" t="s">
        <v>45</v>
      </c>
      <c r="G39" s="43" t="s">
        <v>48</v>
      </c>
      <c r="H39" s="34">
        <v>5</v>
      </c>
      <c r="I39" s="34">
        <v>5</v>
      </c>
      <c r="J39" s="44" t="s">
        <v>203</v>
      </c>
    </row>
    <row r="40" spans="1:10">
      <c r="A40" s="3" t="s">
        <v>60</v>
      </c>
      <c r="B40" s="3"/>
      <c r="C40" s="3"/>
      <c r="D40" s="30" t="s">
        <v>61</v>
      </c>
      <c r="E40" s="30"/>
      <c r="F40" s="30"/>
      <c r="G40" s="30"/>
      <c r="H40" s="30"/>
      <c r="I40" s="30"/>
      <c r="J40" s="30"/>
    </row>
    <row r="41" spans="1:10">
      <c r="A41" s="3" t="s">
        <v>62</v>
      </c>
      <c r="B41" s="3"/>
      <c r="C41" s="3"/>
      <c r="D41" s="3"/>
      <c r="E41" s="3"/>
      <c r="F41" s="3"/>
      <c r="G41" s="3"/>
      <c r="H41" s="3">
        <v>100</v>
      </c>
      <c r="I41" s="35">
        <f>I7+I15+I16+I17+I18+I19+I20+I21+I22+I23+I24+I25+I26+I27+I28+I29+I30+I31+I32+I33+I34+I35+I36+I37+I38+I39</f>
        <v>82.2811283075387</v>
      </c>
      <c r="J41" s="36" t="s">
        <v>97</v>
      </c>
    </row>
    <row r="42" spans="1:10">
      <c r="A42" s="31"/>
      <c r="B42" s="31"/>
      <c r="C42" s="31"/>
      <c r="D42" s="31"/>
      <c r="E42" s="31"/>
      <c r="F42" s="31"/>
      <c r="G42" s="31"/>
      <c r="H42" s="31"/>
      <c r="I42" s="31"/>
      <c r="J42" s="37"/>
    </row>
    <row r="43" spans="6:6">
      <c r="F4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0:C40"/>
    <mergeCell ref="D40:J40"/>
    <mergeCell ref="A41:G41"/>
    <mergeCell ref="A11:A12"/>
    <mergeCell ref="A15:A33"/>
    <mergeCell ref="A34:A37"/>
    <mergeCell ref="A38:A39"/>
    <mergeCell ref="B15:B21"/>
    <mergeCell ref="B22:B24"/>
    <mergeCell ref="B25:B31"/>
    <mergeCell ref="B32:B33"/>
    <mergeCell ref="B36:B37"/>
    <mergeCell ref="B38:B39"/>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opLeftCell="A21" workbookViewId="0">
      <selection activeCell="D29" sqref="D29"/>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245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10</v>
      </c>
      <c r="E7" s="7">
        <v>10</v>
      </c>
      <c r="F7" s="7"/>
      <c r="G7" s="3">
        <v>10</v>
      </c>
      <c r="H7" s="8">
        <f>F7/E7</f>
        <v>0</v>
      </c>
      <c r="I7" s="10">
        <f>G7*H7</f>
        <v>0</v>
      </c>
      <c r="J7" s="10"/>
    </row>
    <row r="8" ht="24" spans="1:10">
      <c r="A8" s="3"/>
      <c r="B8" s="3"/>
      <c r="C8" s="6" t="s">
        <v>15</v>
      </c>
      <c r="D8" s="7">
        <v>10</v>
      </c>
      <c r="E8" s="7">
        <v>10</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83" customHeight="1" spans="1:10">
      <c r="A12" s="3"/>
      <c r="B12" s="11" t="s">
        <v>246</v>
      </c>
      <c r="C12" s="12"/>
      <c r="D12" s="12"/>
      <c r="E12" s="13"/>
      <c r="F12" s="14" t="s">
        <v>246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7" t="s">
        <v>247</v>
      </c>
      <c r="D15" s="24" t="s">
        <v>36</v>
      </c>
      <c r="E15" s="3">
        <v>4</v>
      </c>
      <c r="F15" s="20" t="s">
        <v>137</v>
      </c>
      <c r="G15" s="21" t="s">
        <v>248</v>
      </c>
      <c r="H15" s="21">
        <v>3</v>
      </c>
      <c r="I15" s="21">
        <v>3</v>
      </c>
      <c r="J15" s="21" t="s">
        <v>203</v>
      </c>
    </row>
    <row r="16" ht="36" spans="1:10">
      <c r="A16" s="39"/>
      <c r="B16" s="39"/>
      <c r="C16" s="27" t="s">
        <v>249</v>
      </c>
      <c r="D16" s="24" t="s">
        <v>36</v>
      </c>
      <c r="E16" s="3">
        <v>3</v>
      </c>
      <c r="F16" s="20" t="s">
        <v>137</v>
      </c>
      <c r="G16" s="21" t="s">
        <v>138</v>
      </c>
      <c r="H16" s="21">
        <v>3</v>
      </c>
      <c r="I16" s="21">
        <v>3</v>
      </c>
      <c r="J16" s="21" t="s">
        <v>203</v>
      </c>
    </row>
    <row r="17" ht="36" spans="1:10">
      <c r="A17" s="39"/>
      <c r="B17" s="39"/>
      <c r="C17" s="27" t="s">
        <v>250</v>
      </c>
      <c r="D17" s="24" t="s">
        <v>36</v>
      </c>
      <c r="E17" s="3">
        <v>2</v>
      </c>
      <c r="F17" s="20" t="s">
        <v>137</v>
      </c>
      <c r="G17" s="21" t="s">
        <v>91</v>
      </c>
      <c r="H17" s="21">
        <v>3</v>
      </c>
      <c r="I17" s="21">
        <v>0</v>
      </c>
      <c r="J17" s="21" t="s">
        <v>203</v>
      </c>
    </row>
    <row r="18" ht="36" spans="1:10">
      <c r="A18" s="39"/>
      <c r="B18" s="39"/>
      <c r="C18" s="27" t="s">
        <v>251</v>
      </c>
      <c r="D18" s="24" t="s">
        <v>36</v>
      </c>
      <c r="E18" s="3">
        <v>3</v>
      </c>
      <c r="F18" s="20" t="s">
        <v>137</v>
      </c>
      <c r="G18" s="21" t="s">
        <v>252</v>
      </c>
      <c r="H18" s="21">
        <v>3</v>
      </c>
      <c r="I18" s="21">
        <v>3</v>
      </c>
      <c r="J18" s="21" t="s">
        <v>203</v>
      </c>
    </row>
    <row r="19" ht="36" spans="1:10">
      <c r="A19" s="39"/>
      <c r="B19" s="39"/>
      <c r="C19" s="27" t="s">
        <v>253</v>
      </c>
      <c r="D19" s="24" t="s">
        <v>36</v>
      </c>
      <c r="E19" s="3">
        <v>1</v>
      </c>
      <c r="F19" s="20" t="s">
        <v>254</v>
      </c>
      <c r="G19" s="21" t="s">
        <v>255</v>
      </c>
      <c r="H19" s="21">
        <v>3</v>
      </c>
      <c r="I19" s="21">
        <v>3</v>
      </c>
      <c r="J19" s="21" t="s">
        <v>203</v>
      </c>
    </row>
    <row r="20" ht="36" spans="1:10">
      <c r="A20" s="39"/>
      <c r="B20" s="39"/>
      <c r="C20" s="27" t="s">
        <v>256</v>
      </c>
      <c r="D20" s="24" t="s">
        <v>36</v>
      </c>
      <c r="E20" s="3">
        <v>1</v>
      </c>
      <c r="F20" s="20" t="s">
        <v>254</v>
      </c>
      <c r="G20" s="21" t="s">
        <v>257</v>
      </c>
      <c r="H20" s="21">
        <v>3</v>
      </c>
      <c r="I20" s="21">
        <v>3</v>
      </c>
      <c r="J20" s="21" t="s">
        <v>203</v>
      </c>
    </row>
    <row r="21" ht="36" spans="1:10">
      <c r="A21" s="39"/>
      <c r="B21" s="26" t="s">
        <v>42</v>
      </c>
      <c r="C21" s="27" t="s">
        <v>258</v>
      </c>
      <c r="D21" s="24" t="s">
        <v>36</v>
      </c>
      <c r="E21" s="3">
        <v>100</v>
      </c>
      <c r="F21" s="20" t="s">
        <v>45</v>
      </c>
      <c r="G21" s="21" t="s">
        <v>164</v>
      </c>
      <c r="H21" s="21">
        <v>5</v>
      </c>
      <c r="I21" s="21">
        <v>5</v>
      </c>
      <c r="J21" s="21" t="s">
        <v>203</v>
      </c>
    </row>
    <row r="22" ht="36" spans="1:10">
      <c r="A22" s="39"/>
      <c r="B22" s="26"/>
      <c r="C22" s="27" t="s">
        <v>259</v>
      </c>
      <c r="D22" s="24" t="s">
        <v>36</v>
      </c>
      <c r="E22" s="3">
        <v>100</v>
      </c>
      <c r="F22" s="20" t="s">
        <v>45</v>
      </c>
      <c r="G22" s="21" t="s">
        <v>91</v>
      </c>
      <c r="H22" s="21">
        <v>5</v>
      </c>
      <c r="I22" s="21">
        <v>0</v>
      </c>
      <c r="J22" s="21" t="s">
        <v>203</v>
      </c>
    </row>
    <row r="23" ht="36" spans="1:10">
      <c r="A23" s="39"/>
      <c r="B23" s="26" t="s">
        <v>49</v>
      </c>
      <c r="C23" s="27" t="s">
        <v>260</v>
      </c>
      <c r="D23" s="24" t="s">
        <v>44</v>
      </c>
      <c r="E23" s="3">
        <v>95</v>
      </c>
      <c r="F23" s="20" t="s">
        <v>45</v>
      </c>
      <c r="G23" s="21" t="s">
        <v>91</v>
      </c>
      <c r="H23" s="21">
        <v>3</v>
      </c>
      <c r="I23" s="21">
        <v>0</v>
      </c>
      <c r="J23" s="21" t="s">
        <v>203</v>
      </c>
    </row>
    <row r="24" ht="36" spans="1:10">
      <c r="A24" s="39"/>
      <c r="B24" s="26"/>
      <c r="C24" s="27" t="s">
        <v>261</v>
      </c>
      <c r="D24" s="24" t="s">
        <v>44</v>
      </c>
      <c r="E24" s="3">
        <v>95</v>
      </c>
      <c r="F24" s="20" t="s">
        <v>45</v>
      </c>
      <c r="G24" s="21" t="s">
        <v>48</v>
      </c>
      <c r="H24" s="21">
        <v>3</v>
      </c>
      <c r="I24" s="21">
        <v>3</v>
      </c>
      <c r="J24" s="21" t="s">
        <v>203</v>
      </c>
    </row>
    <row r="25" ht="36" spans="1:10">
      <c r="A25" s="39"/>
      <c r="B25" s="26"/>
      <c r="C25" s="27" t="s">
        <v>262</v>
      </c>
      <c r="D25" s="24" t="s">
        <v>44</v>
      </c>
      <c r="E25" s="3">
        <v>95</v>
      </c>
      <c r="F25" s="20" t="s">
        <v>45</v>
      </c>
      <c r="G25" s="21" t="s">
        <v>48</v>
      </c>
      <c r="H25" s="21">
        <v>3</v>
      </c>
      <c r="I25" s="21">
        <v>3</v>
      </c>
      <c r="J25" s="21" t="s">
        <v>203</v>
      </c>
    </row>
    <row r="26" ht="36" spans="1:10">
      <c r="A26" s="39"/>
      <c r="B26" s="26"/>
      <c r="C26" s="27" t="s">
        <v>227</v>
      </c>
      <c r="D26" s="24" t="s">
        <v>44</v>
      </c>
      <c r="E26" s="3">
        <v>80</v>
      </c>
      <c r="F26" s="20" t="s">
        <v>45</v>
      </c>
      <c r="G26" s="21" t="s">
        <v>91</v>
      </c>
      <c r="H26" s="21">
        <v>3</v>
      </c>
      <c r="I26" s="21">
        <v>0</v>
      </c>
      <c r="J26" s="21" t="s">
        <v>203</v>
      </c>
    </row>
    <row r="27" ht="36" spans="1:10">
      <c r="A27" s="39"/>
      <c r="B27" s="26"/>
      <c r="C27" s="27" t="s">
        <v>229</v>
      </c>
      <c r="D27" s="24" t="s">
        <v>44</v>
      </c>
      <c r="E27" s="3">
        <v>95</v>
      </c>
      <c r="F27" s="20" t="s">
        <v>45</v>
      </c>
      <c r="G27" s="21" t="s">
        <v>91</v>
      </c>
      <c r="H27" s="21">
        <v>3</v>
      </c>
      <c r="I27" s="21">
        <v>0</v>
      </c>
      <c r="J27" s="21" t="s">
        <v>203</v>
      </c>
    </row>
    <row r="28" ht="36" spans="1:10">
      <c r="A28" s="39"/>
      <c r="B28" s="26" t="s">
        <v>88</v>
      </c>
      <c r="C28" s="27" t="s">
        <v>89</v>
      </c>
      <c r="D28" s="24" t="s">
        <v>44</v>
      </c>
      <c r="E28" s="3" t="s">
        <v>90</v>
      </c>
      <c r="F28" s="20" t="s">
        <v>45</v>
      </c>
      <c r="G28" s="21" t="s">
        <v>91</v>
      </c>
      <c r="H28" s="21">
        <v>4</v>
      </c>
      <c r="I28" s="21">
        <v>4</v>
      </c>
      <c r="J28" s="21" t="s">
        <v>203</v>
      </c>
    </row>
    <row r="29" ht="48" spans="1:10">
      <c r="A29" s="39"/>
      <c r="B29" s="26"/>
      <c r="C29" s="27" t="s">
        <v>92</v>
      </c>
      <c r="D29" s="24" t="s">
        <v>231</v>
      </c>
      <c r="E29" s="3" t="s">
        <v>263</v>
      </c>
      <c r="F29" s="20" t="s">
        <v>233</v>
      </c>
      <c r="G29" s="21" t="s">
        <v>91</v>
      </c>
      <c r="H29" s="21">
        <v>3</v>
      </c>
      <c r="I29" s="21">
        <v>0</v>
      </c>
      <c r="J29" s="21" t="s">
        <v>203</v>
      </c>
    </row>
    <row r="30" ht="36" spans="1:10">
      <c r="A30" s="22" t="s">
        <v>51</v>
      </c>
      <c r="B30" s="22" t="s">
        <v>52</v>
      </c>
      <c r="C30" s="27" t="s">
        <v>264</v>
      </c>
      <c r="D30" s="24" t="s">
        <v>36</v>
      </c>
      <c r="E30" s="28" t="s">
        <v>265</v>
      </c>
      <c r="F30" s="20" t="s">
        <v>55</v>
      </c>
      <c r="G30" s="25" t="s">
        <v>265</v>
      </c>
      <c r="H30" s="21">
        <v>15</v>
      </c>
      <c r="I30" s="21">
        <v>15</v>
      </c>
      <c r="J30" s="21" t="s">
        <v>203</v>
      </c>
    </row>
    <row r="31" ht="36" spans="1:10">
      <c r="A31" s="39"/>
      <c r="B31" s="22" t="s">
        <v>167</v>
      </c>
      <c r="C31" s="27" t="s">
        <v>266</v>
      </c>
      <c r="D31" s="24" t="s">
        <v>36</v>
      </c>
      <c r="E31" s="28" t="s">
        <v>267</v>
      </c>
      <c r="F31" s="20" t="s">
        <v>55</v>
      </c>
      <c r="G31" s="25" t="s">
        <v>267</v>
      </c>
      <c r="H31" s="21">
        <v>15</v>
      </c>
      <c r="I31" s="21">
        <v>15</v>
      </c>
      <c r="J31" s="34" t="s">
        <v>203</v>
      </c>
    </row>
    <row r="32" ht="36" spans="1:10">
      <c r="A32" s="22" t="s">
        <v>56</v>
      </c>
      <c r="B32" s="29" t="s">
        <v>57</v>
      </c>
      <c r="C32" s="27" t="s">
        <v>266</v>
      </c>
      <c r="D32" s="24" t="s">
        <v>44</v>
      </c>
      <c r="E32" s="3">
        <v>95</v>
      </c>
      <c r="F32" s="20" t="s">
        <v>45</v>
      </c>
      <c r="G32" s="25" t="s">
        <v>48</v>
      </c>
      <c r="H32" s="21">
        <v>5</v>
      </c>
      <c r="I32" s="21">
        <v>5</v>
      </c>
      <c r="J32" s="44" t="s">
        <v>203</v>
      </c>
    </row>
    <row r="33" ht="36" spans="1:10">
      <c r="A33" s="41"/>
      <c r="B33" s="45"/>
      <c r="C33" s="27" t="s">
        <v>58</v>
      </c>
      <c r="D33" s="24" t="s">
        <v>44</v>
      </c>
      <c r="E33" s="3">
        <v>95</v>
      </c>
      <c r="F33" s="20" t="s">
        <v>45</v>
      </c>
      <c r="G33" s="43" t="s">
        <v>48</v>
      </c>
      <c r="H33" s="34">
        <v>5</v>
      </c>
      <c r="I33" s="34">
        <v>5</v>
      </c>
      <c r="J33" s="44" t="s">
        <v>203</v>
      </c>
    </row>
    <row r="34" spans="1:10">
      <c r="A34" s="3" t="s">
        <v>60</v>
      </c>
      <c r="B34" s="3"/>
      <c r="C34" s="3"/>
      <c r="D34" s="30" t="s">
        <v>61</v>
      </c>
      <c r="E34" s="30"/>
      <c r="F34" s="30"/>
      <c r="G34" s="30"/>
      <c r="H34" s="30"/>
      <c r="I34" s="30"/>
      <c r="J34" s="30"/>
    </row>
    <row r="35" spans="1:10">
      <c r="A35" s="3" t="s">
        <v>62</v>
      </c>
      <c r="B35" s="3"/>
      <c r="C35" s="3"/>
      <c r="D35" s="3"/>
      <c r="E35" s="3"/>
      <c r="F35" s="3"/>
      <c r="G35" s="3"/>
      <c r="H35" s="3">
        <v>100</v>
      </c>
      <c r="I35" s="35">
        <f>I7+I15+I16+I17+I18+I19+I20+I21+I22+I23+I24+I25+I26+I27+I28+I29+I30+I31+I32+I33</f>
        <v>70</v>
      </c>
      <c r="J35" s="36" t="s">
        <v>268</v>
      </c>
    </row>
    <row r="36" spans="1:10">
      <c r="A36" s="31"/>
      <c r="B36" s="31"/>
      <c r="C36" s="31"/>
      <c r="D36" s="31"/>
      <c r="E36" s="31"/>
      <c r="F36" s="31"/>
      <c r="G36" s="31"/>
      <c r="H36" s="31"/>
      <c r="I36" s="31"/>
      <c r="J36" s="37"/>
    </row>
    <row r="37" spans="6:6">
      <c r="F37" s="32"/>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9"/>
    <mergeCell ref="A30:A31"/>
    <mergeCell ref="A32:A33"/>
    <mergeCell ref="B15:B20"/>
    <mergeCell ref="B21:B22"/>
    <mergeCell ref="B23:B27"/>
    <mergeCell ref="B28:B29"/>
    <mergeCell ref="B32:B3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opLeftCell="A29" workbookViewId="0">
      <selection activeCell="I39" sqref="I39"/>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269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80</v>
      </c>
      <c r="E7" s="7">
        <v>80</v>
      </c>
      <c r="F7" s="7"/>
      <c r="G7" s="3">
        <v>10</v>
      </c>
      <c r="H7" s="8">
        <f>F7/E7</f>
        <v>0</v>
      </c>
      <c r="I7" s="10">
        <f>G7*H7</f>
        <v>0</v>
      </c>
      <c r="J7" s="10"/>
    </row>
    <row r="8" ht="24" spans="1:10">
      <c r="A8" s="3"/>
      <c r="B8" s="3"/>
      <c r="C8" s="6" t="s">
        <v>15</v>
      </c>
      <c r="D8" s="7">
        <v>80</v>
      </c>
      <c r="E8" s="7">
        <v>80</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241" customHeight="1" spans="1:10">
      <c r="A12" s="3"/>
      <c r="B12" s="11" t="s">
        <v>270</v>
      </c>
      <c r="C12" s="12"/>
      <c r="D12" s="12"/>
      <c r="E12" s="13"/>
      <c r="F12" s="14" t="s">
        <v>270</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60" spans="1:10">
      <c r="A15" s="22" t="s">
        <v>33</v>
      </c>
      <c r="B15" s="22" t="s">
        <v>34</v>
      </c>
      <c r="C15" s="27" t="s">
        <v>271</v>
      </c>
      <c r="D15" s="24" t="s">
        <v>36</v>
      </c>
      <c r="E15" s="3">
        <v>1</v>
      </c>
      <c r="F15" s="20" t="s">
        <v>37</v>
      </c>
      <c r="G15" s="21" t="s">
        <v>272</v>
      </c>
      <c r="H15" s="21">
        <v>3</v>
      </c>
      <c r="I15" s="21">
        <v>0.1</v>
      </c>
      <c r="J15" s="21" t="s">
        <v>273</v>
      </c>
    </row>
    <row r="16" ht="60" spans="1:10">
      <c r="A16" s="39"/>
      <c r="B16" s="39"/>
      <c r="C16" s="27" t="s">
        <v>274</v>
      </c>
      <c r="D16" s="24" t="s">
        <v>36</v>
      </c>
      <c r="E16" s="3">
        <v>54</v>
      </c>
      <c r="F16" s="20" t="s">
        <v>37</v>
      </c>
      <c r="G16" s="21" t="s">
        <v>272</v>
      </c>
      <c r="H16" s="21">
        <v>3</v>
      </c>
      <c r="I16" s="21">
        <v>0.1</v>
      </c>
      <c r="J16" s="21" t="s">
        <v>273</v>
      </c>
    </row>
    <row r="17" ht="60" spans="1:10">
      <c r="A17" s="39"/>
      <c r="B17" s="39"/>
      <c r="C17" s="27" t="s">
        <v>275</v>
      </c>
      <c r="D17" s="24" t="s">
        <v>36</v>
      </c>
      <c r="E17" s="3">
        <v>40</v>
      </c>
      <c r="F17" s="20" t="s">
        <v>276</v>
      </c>
      <c r="G17" s="21" t="s">
        <v>277</v>
      </c>
      <c r="H17" s="21">
        <v>3</v>
      </c>
      <c r="I17" s="21">
        <v>0.1</v>
      </c>
      <c r="J17" s="21" t="s">
        <v>273</v>
      </c>
    </row>
    <row r="18" ht="60" spans="1:10">
      <c r="A18" s="39"/>
      <c r="B18" s="39"/>
      <c r="C18" s="27" t="s">
        <v>278</v>
      </c>
      <c r="D18" s="24" t="s">
        <v>36</v>
      </c>
      <c r="E18" s="3">
        <v>54</v>
      </c>
      <c r="F18" s="20" t="s">
        <v>279</v>
      </c>
      <c r="G18" s="21" t="s">
        <v>280</v>
      </c>
      <c r="H18" s="21">
        <v>3</v>
      </c>
      <c r="I18" s="21">
        <v>0.1</v>
      </c>
      <c r="J18" s="21" t="s">
        <v>273</v>
      </c>
    </row>
    <row r="19" ht="60" spans="1:10">
      <c r="A19" s="39"/>
      <c r="B19" s="39"/>
      <c r="C19" s="27" t="s">
        <v>281</v>
      </c>
      <c r="D19" s="24" t="s">
        <v>36</v>
      </c>
      <c r="E19" s="3">
        <v>70</v>
      </c>
      <c r="F19" s="20" t="s">
        <v>276</v>
      </c>
      <c r="G19" s="21" t="s">
        <v>282</v>
      </c>
      <c r="H19" s="21">
        <v>3</v>
      </c>
      <c r="I19" s="21">
        <v>0.1</v>
      </c>
      <c r="J19" s="21" t="s">
        <v>273</v>
      </c>
    </row>
    <row r="20" ht="60" spans="1:10">
      <c r="A20" s="39"/>
      <c r="B20" s="39"/>
      <c r="C20" s="27" t="s">
        <v>283</v>
      </c>
      <c r="D20" s="24" t="s">
        <v>36</v>
      </c>
      <c r="E20" s="3">
        <v>552</v>
      </c>
      <c r="F20" s="20" t="s">
        <v>279</v>
      </c>
      <c r="G20" s="21" t="s">
        <v>284</v>
      </c>
      <c r="H20" s="21">
        <v>3</v>
      </c>
      <c r="I20" s="21">
        <v>3</v>
      </c>
      <c r="J20" s="21" t="s">
        <v>273</v>
      </c>
    </row>
    <row r="21" ht="60" spans="1:10">
      <c r="A21" s="39"/>
      <c r="B21" s="39"/>
      <c r="C21" s="27" t="s">
        <v>285</v>
      </c>
      <c r="D21" s="24" t="s">
        <v>36</v>
      </c>
      <c r="E21" s="3">
        <v>1</v>
      </c>
      <c r="F21" s="20" t="s">
        <v>137</v>
      </c>
      <c r="G21" s="21" t="s">
        <v>286</v>
      </c>
      <c r="H21" s="21">
        <v>3</v>
      </c>
      <c r="I21" s="21">
        <v>0.1</v>
      </c>
      <c r="J21" s="21" t="s">
        <v>273</v>
      </c>
    </row>
    <row r="22" ht="48" spans="1:10">
      <c r="A22" s="39"/>
      <c r="B22" s="39"/>
      <c r="C22" s="27" t="s">
        <v>287</v>
      </c>
      <c r="D22" s="24" t="s">
        <v>36</v>
      </c>
      <c r="E22" s="3">
        <v>1</v>
      </c>
      <c r="F22" s="20" t="s">
        <v>37</v>
      </c>
      <c r="G22" s="21" t="s">
        <v>272</v>
      </c>
      <c r="H22" s="21">
        <v>3</v>
      </c>
      <c r="I22" s="21">
        <v>0.1</v>
      </c>
      <c r="J22" s="21" t="s">
        <v>273</v>
      </c>
    </row>
    <row r="23" ht="48" spans="1:10">
      <c r="A23" s="39"/>
      <c r="B23" s="26" t="s">
        <v>42</v>
      </c>
      <c r="C23" s="27" t="s">
        <v>288</v>
      </c>
      <c r="D23" s="24" t="s">
        <v>44</v>
      </c>
      <c r="E23" s="3">
        <v>95</v>
      </c>
      <c r="F23" s="20" t="s">
        <v>45</v>
      </c>
      <c r="G23" s="21" t="s">
        <v>91</v>
      </c>
      <c r="H23" s="21">
        <v>4</v>
      </c>
      <c r="I23" s="21">
        <v>0.1</v>
      </c>
      <c r="J23" s="21" t="s">
        <v>273</v>
      </c>
    </row>
    <row r="24" ht="48" spans="1:10">
      <c r="A24" s="39"/>
      <c r="B24" s="26"/>
      <c r="C24" s="27" t="s">
        <v>289</v>
      </c>
      <c r="D24" s="24" t="s">
        <v>44</v>
      </c>
      <c r="E24" s="3">
        <v>95</v>
      </c>
      <c r="F24" s="20" t="s">
        <v>45</v>
      </c>
      <c r="G24" s="21" t="s">
        <v>91</v>
      </c>
      <c r="H24" s="21">
        <v>4</v>
      </c>
      <c r="I24" s="21">
        <v>0.2</v>
      </c>
      <c r="J24" s="21" t="s">
        <v>273</v>
      </c>
    </row>
    <row r="25" ht="60" spans="1:10">
      <c r="A25" s="39"/>
      <c r="B25" s="26" t="s">
        <v>49</v>
      </c>
      <c r="C25" s="27" t="s">
        <v>290</v>
      </c>
      <c r="D25" s="24" t="s">
        <v>36</v>
      </c>
      <c r="E25" s="3">
        <v>100</v>
      </c>
      <c r="F25" s="20" t="s">
        <v>45</v>
      </c>
      <c r="G25" s="21" t="s">
        <v>91</v>
      </c>
      <c r="H25" s="21">
        <v>3</v>
      </c>
      <c r="I25" s="21">
        <v>0.1</v>
      </c>
      <c r="J25" s="21" t="s">
        <v>273</v>
      </c>
    </row>
    <row r="26" ht="48" spans="1:10">
      <c r="A26" s="39"/>
      <c r="B26" s="26"/>
      <c r="C26" s="27" t="s">
        <v>227</v>
      </c>
      <c r="D26" s="24" t="s">
        <v>44</v>
      </c>
      <c r="E26" s="3">
        <v>80</v>
      </c>
      <c r="F26" s="20" t="s">
        <v>45</v>
      </c>
      <c r="G26" s="21" t="s">
        <v>91</v>
      </c>
      <c r="H26" s="21">
        <v>3</v>
      </c>
      <c r="I26" s="21">
        <v>0.1</v>
      </c>
      <c r="J26" s="21" t="s">
        <v>273</v>
      </c>
    </row>
    <row r="27" ht="48" spans="1:10">
      <c r="A27" s="39"/>
      <c r="B27" s="26"/>
      <c r="C27" s="27" t="s">
        <v>229</v>
      </c>
      <c r="D27" s="24" t="s">
        <v>44</v>
      </c>
      <c r="E27" s="3">
        <v>95</v>
      </c>
      <c r="F27" s="20" t="s">
        <v>45</v>
      </c>
      <c r="G27" s="21" t="s">
        <v>91</v>
      </c>
      <c r="H27" s="21">
        <v>3</v>
      </c>
      <c r="I27" s="21">
        <v>0.1</v>
      </c>
      <c r="J27" s="21" t="s">
        <v>273</v>
      </c>
    </row>
    <row r="28" ht="48" spans="1:10">
      <c r="A28" s="39"/>
      <c r="B28" s="26" t="s">
        <v>88</v>
      </c>
      <c r="C28" s="27" t="s">
        <v>89</v>
      </c>
      <c r="D28" s="24" t="s">
        <v>231</v>
      </c>
      <c r="E28" s="3" t="s">
        <v>291</v>
      </c>
      <c r="F28" s="20" t="s">
        <v>233</v>
      </c>
      <c r="G28" s="21" t="s">
        <v>91</v>
      </c>
      <c r="H28" s="21">
        <v>4</v>
      </c>
      <c r="I28" s="21">
        <v>4</v>
      </c>
      <c r="J28" s="21" t="s">
        <v>273</v>
      </c>
    </row>
    <row r="29" ht="48" spans="1:10">
      <c r="A29" s="39"/>
      <c r="B29" s="26"/>
      <c r="C29" s="27" t="s">
        <v>92</v>
      </c>
      <c r="D29" s="24" t="s">
        <v>44</v>
      </c>
      <c r="E29" s="3" t="s">
        <v>90</v>
      </c>
      <c r="F29" s="20" t="s">
        <v>45</v>
      </c>
      <c r="G29" s="21" t="s">
        <v>230</v>
      </c>
      <c r="H29" s="21">
        <v>5</v>
      </c>
      <c r="I29" s="21">
        <v>5</v>
      </c>
      <c r="J29" s="21" t="s">
        <v>273</v>
      </c>
    </row>
    <row r="30" ht="48" spans="1:10">
      <c r="A30" s="22" t="s">
        <v>51</v>
      </c>
      <c r="B30" s="22" t="s">
        <v>52</v>
      </c>
      <c r="C30" s="27" t="s">
        <v>292</v>
      </c>
      <c r="D30" s="24" t="s">
        <v>36</v>
      </c>
      <c r="E30" s="28" t="s">
        <v>293</v>
      </c>
      <c r="F30" s="20" t="s">
        <v>55</v>
      </c>
      <c r="G30" s="25" t="s">
        <v>293</v>
      </c>
      <c r="H30" s="21">
        <v>6</v>
      </c>
      <c r="I30" s="21">
        <v>6</v>
      </c>
      <c r="J30" s="21" t="s">
        <v>273</v>
      </c>
    </row>
    <row r="31" ht="48" spans="1:10">
      <c r="A31" s="39"/>
      <c r="B31" s="39"/>
      <c r="C31" s="27" t="s">
        <v>294</v>
      </c>
      <c r="D31" s="24" t="s">
        <v>36</v>
      </c>
      <c r="E31" s="28" t="s">
        <v>295</v>
      </c>
      <c r="F31" s="20" t="s">
        <v>55</v>
      </c>
      <c r="G31" s="25" t="s">
        <v>295</v>
      </c>
      <c r="H31" s="21">
        <v>6</v>
      </c>
      <c r="I31" s="21">
        <v>6</v>
      </c>
      <c r="J31" s="34" t="s">
        <v>273</v>
      </c>
    </row>
    <row r="32" ht="48" spans="1:10">
      <c r="A32" s="39"/>
      <c r="B32" s="39"/>
      <c r="C32" s="27" t="s">
        <v>296</v>
      </c>
      <c r="D32" s="24" t="s">
        <v>36</v>
      </c>
      <c r="E32" s="28" t="s">
        <v>238</v>
      </c>
      <c r="F32" s="20" t="s">
        <v>55</v>
      </c>
      <c r="G32" s="25" t="s">
        <v>238</v>
      </c>
      <c r="H32" s="21">
        <v>6</v>
      </c>
      <c r="I32" s="21">
        <v>6</v>
      </c>
      <c r="J32" s="34" t="s">
        <v>273</v>
      </c>
    </row>
    <row r="33" ht="48" spans="1:10">
      <c r="A33" s="39"/>
      <c r="B33" s="39"/>
      <c r="C33" s="27" t="s">
        <v>297</v>
      </c>
      <c r="D33" s="24" t="s">
        <v>36</v>
      </c>
      <c r="E33" s="28" t="s">
        <v>298</v>
      </c>
      <c r="F33" s="20" t="s">
        <v>55</v>
      </c>
      <c r="G33" s="25" t="s">
        <v>298</v>
      </c>
      <c r="H33" s="21">
        <v>6</v>
      </c>
      <c r="I33" s="21">
        <v>6</v>
      </c>
      <c r="J33" s="34" t="s">
        <v>273</v>
      </c>
    </row>
    <row r="34" ht="48" spans="1:10">
      <c r="A34" s="39"/>
      <c r="B34" s="22" t="s">
        <v>167</v>
      </c>
      <c r="C34" s="27" t="s">
        <v>299</v>
      </c>
      <c r="D34" s="24" t="s">
        <v>36</v>
      </c>
      <c r="E34" s="28" t="s">
        <v>300</v>
      </c>
      <c r="F34" s="20" t="s">
        <v>55</v>
      </c>
      <c r="G34" s="25" t="s">
        <v>300</v>
      </c>
      <c r="H34" s="21">
        <v>6</v>
      </c>
      <c r="I34" s="21">
        <v>6</v>
      </c>
      <c r="J34" s="34" t="s">
        <v>273</v>
      </c>
    </row>
    <row r="35" ht="48" spans="1:10">
      <c r="A35" s="22" t="s">
        <v>56</v>
      </c>
      <c r="B35" s="29" t="s">
        <v>57</v>
      </c>
      <c r="C35" s="27" t="s">
        <v>115</v>
      </c>
      <c r="D35" s="24" t="s">
        <v>44</v>
      </c>
      <c r="E35" s="3">
        <v>90</v>
      </c>
      <c r="F35" s="20" t="s">
        <v>45</v>
      </c>
      <c r="G35" s="25" t="s">
        <v>46</v>
      </c>
      <c r="H35" s="21">
        <v>5</v>
      </c>
      <c r="I35" s="21">
        <v>5</v>
      </c>
      <c r="J35" s="44" t="s">
        <v>273</v>
      </c>
    </row>
    <row r="36" ht="48" spans="1:10">
      <c r="A36" s="41"/>
      <c r="B36" s="45"/>
      <c r="C36" s="27" t="s">
        <v>301</v>
      </c>
      <c r="D36" s="24" t="s">
        <v>44</v>
      </c>
      <c r="E36" s="3">
        <v>90</v>
      </c>
      <c r="F36" s="20" t="s">
        <v>45</v>
      </c>
      <c r="G36" s="43" t="s">
        <v>46</v>
      </c>
      <c r="H36" s="34">
        <v>5</v>
      </c>
      <c r="I36" s="34">
        <v>5</v>
      </c>
      <c r="J36" s="44" t="s">
        <v>273</v>
      </c>
    </row>
    <row r="37" spans="1:10">
      <c r="A37" s="3" t="s">
        <v>60</v>
      </c>
      <c r="B37" s="3"/>
      <c r="C37" s="3"/>
      <c r="D37" s="30" t="s">
        <v>61</v>
      </c>
      <c r="E37" s="30"/>
      <c r="F37" s="30"/>
      <c r="G37" s="30"/>
      <c r="H37" s="30"/>
      <c r="I37" s="30"/>
      <c r="J37" s="30"/>
    </row>
    <row r="38" spans="1:10">
      <c r="A38" s="3" t="s">
        <v>62</v>
      </c>
      <c r="B38" s="3"/>
      <c r="C38" s="3"/>
      <c r="D38" s="3"/>
      <c r="E38" s="3"/>
      <c r="F38" s="3"/>
      <c r="G38" s="3"/>
      <c r="H38" s="3">
        <v>100</v>
      </c>
      <c r="I38" s="35">
        <f>I7+I15+I16+I17+I18+I19+I20+I21+I22+I23+I24+I25+I26+I27+I28+I29+I30+I31+I32+I33+I34+I35+I36</f>
        <v>53.3</v>
      </c>
      <c r="J38" s="36" t="s">
        <v>302</v>
      </c>
    </row>
    <row r="39" spans="1:10">
      <c r="A39" s="31"/>
      <c r="B39" s="31"/>
      <c r="C39" s="31"/>
      <c r="D39" s="31"/>
      <c r="E39" s="31"/>
      <c r="F39" s="31"/>
      <c r="G39" s="31"/>
      <c r="H39" s="31"/>
      <c r="I39" s="31"/>
      <c r="J39" s="37"/>
    </row>
    <row r="40" spans="6:6">
      <c r="F40"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7:C37"/>
    <mergeCell ref="D37:J37"/>
    <mergeCell ref="A38:G38"/>
    <mergeCell ref="A11:A12"/>
    <mergeCell ref="A15:A29"/>
    <mergeCell ref="A30:A34"/>
    <mergeCell ref="A35:A36"/>
    <mergeCell ref="B15:B22"/>
    <mergeCell ref="B23:B24"/>
    <mergeCell ref="B25:B27"/>
    <mergeCell ref="B28:B29"/>
    <mergeCell ref="B30:B33"/>
    <mergeCell ref="B35:B36"/>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2" workbookViewId="0">
      <selection activeCell="I22" sqref="I22"/>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303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v>
      </c>
      <c r="E7" s="7">
        <v>1</v>
      </c>
      <c r="F7" s="7"/>
      <c r="G7" s="3">
        <v>10</v>
      </c>
      <c r="H7" s="8">
        <f>F7/E7</f>
        <v>0</v>
      </c>
      <c r="I7" s="10">
        <f>G7*H7</f>
        <v>0</v>
      </c>
      <c r="J7" s="10"/>
    </row>
    <row r="8" ht="24" spans="1:10">
      <c r="A8" s="3"/>
      <c r="B8" s="3"/>
      <c r="C8" s="6" t="s">
        <v>15</v>
      </c>
      <c r="D8" s="7">
        <v>1</v>
      </c>
      <c r="E8" s="7">
        <v>1</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63" customHeight="1" spans="1:10">
      <c r="A12" s="3"/>
      <c r="B12" s="11" t="s">
        <v>304</v>
      </c>
      <c r="C12" s="12"/>
      <c r="D12" s="12"/>
      <c r="E12" s="13"/>
      <c r="F12" s="14" t="s">
        <v>304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7" t="s">
        <v>305</v>
      </c>
      <c r="D15" s="24" t="s">
        <v>36</v>
      </c>
      <c r="E15" s="3">
        <v>4</v>
      </c>
      <c r="F15" s="20" t="s">
        <v>37</v>
      </c>
      <c r="G15" s="21" t="s">
        <v>306</v>
      </c>
      <c r="H15" s="21">
        <v>25</v>
      </c>
      <c r="I15" s="21">
        <v>25</v>
      </c>
      <c r="J15" s="21" t="s">
        <v>132</v>
      </c>
    </row>
    <row r="16" ht="24" spans="1:10">
      <c r="A16" s="39"/>
      <c r="B16" s="26" t="s">
        <v>49</v>
      </c>
      <c r="C16" s="27" t="s">
        <v>307</v>
      </c>
      <c r="D16" s="24" t="s">
        <v>44</v>
      </c>
      <c r="E16" s="3">
        <v>95</v>
      </c>
      <c r="F16" s="20" t="s">
        <v>45</v>
      </c>
      <c r="G16" s="21" t="s">
        <v>48</v>
      </c>
      <c r="H16" s="21">
        <v>25</v>
      </c>
      <c r="I16" s="21">
        <v>25</v>
      </c>
      <c r="J16" s="21" t="s">
        <v>132</v>
      </c>
    </row>
    <row r="17" ht="60" spans="1:10">
      <c r="A17" s="22" t="s">
        <v>51</v>
      </c>
      <c r="B17" s="22" t="s">
        <v>52</v>
      </c>
      <c r="C17" s="27" t="s">
        <v>308</v>
      </c>
      <c r="D17" s="24" t="s">
        <v>36</v>
      </c>
      <c r="E17" s="28" t="s">
        <v>298</v>
      </c>
      <c r="F17" s="20" t="s">
        <v>55</v>
      </c>
      <c r="G17" s="25" t="s">
        <v>298</v>
      </c>
      <c r="H17" s="21">
        <v>15</v>
      </c>
      <c r="I17" s="21">
        <v>15</v>
      </c>
      <c r="J17" s="21" t="s">
        <v>132</v>
      </c>
    </row>
    <row r="18" ht="24" spans="1:10">
      <c r="A18" s="39"/>
      <c r="B18" s="22" t="s">
        <v>167</v>
      </c>
      <c r="C18" s="27" t="s">
        <v>309</v>
      </c>
      <c r="D18" s="24" t="s">
        <v>36</v>
      </c>
      <c r="E18" s="28" t="s">
        <v>310</v>
      </c>
      <c r="F18" s="20" t="s">
        <v>55</v>
      </c>
      <c r="G18" s="25" t="s">
        <v>310</v>
      </c>
      <c r="H18" s="21">
        <v>15</v>
      </c>
      <c r="I18" s="21">
        <v>15</v>
      </c>
      <c r="J18" s="34" t="s">
        <v>132</v>
      </c>
    </row>
    <row r="19" ht="24" spans="1:10">
      <c r="A19" s="22" t="s">
        <v>56</v>
      </c>
      <c r="B19" s="29" t="s">
        <v>57</v>
      </c>
      <c r="C19" s="27" t="s">
        <v>244</v>
      </c>
      <c r="D19" s="24" t="s">
        <v>44</v>
      </c>
      <c r="E19" s="3">
        <v>95</v>
      </c>
      <c r="F19" s="20" t="s">
        <v>45</v>
      </c>
      <c r="G19" s="25" t="s">
        <v>48</v>
      </c>
      <c r="H19" s="21">
        <v>10</v>
      </c>
      <c r="I19" s="21">
        <v>10</v>
      </c>
      <c r="J19" s="44" t="s">
        <v>132</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90</v>
      </c>
      <c r="J21" s="36" t="s">
        <v>63</v>
      </c>
    </row>
    <row r="22" spans="1:10">
      <c r="A22" s="31"/>
      <c r="B22" s="31"/>
      <c r="C22" s="31"/>
      <c r="D22" s="31"/>
      <c r="E22" s="31"/>
      <c r="F22" s="31"/>
      <c r="G22" s="31"/>
      <c r="H22" s="31"/>
      <c r="I22" s="31"/>
      <c r="J22" s="37"/>
    </row>
    <row r="23" spans="6:6">
      <c r="F23"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20" workbookViewId="0">
      <selection activeCell="F29" sqref="F29"/>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311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233.748</v>
      </c>
      <c r="E7" s="7">
        <v>233.748</v>
      </c>
      <c r="F7" s="7">
        <v>137.5936</v>
      </c>
      <c r="G7" s="3">
        <v>10</v>
      </c>
      <c r="H7" s="8">
        <f>F7/E7</f>
        <v>0.588640758423602</v>
      </c>
      <c r="I7" s="10">
        <f>G7*H7</f>
        <v>5.88640758423602</v>
      </c>
      <c r="J7" s="10"/>
    </row>
    <row r="8" ht="24" spans="1:10">
      <c r="A8" s="3"/>
      <c r="B8" s="3"/>
      <c r="C8" s="6" t="s">
        <v>15</v>
      </c>
      <c r="D8" s="7">
        <v>233.748</v>
      </c>
      <c r="E8" s="7">
        <v>233.748</v>
      </c>
      <c r="F8" s="7">
        <v>137.5936</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63" customHeight="1" spans="1:10">
      <c r="A12" s="3"/>
      <c r="B12" s="11" t="s">
        <v>312</v>
      </c>
      <c r="C12" s="12"/>
      <c r="D12" s="12"/>
      <c r="E12" s="13"/>
      <c r="F12" s="14" t="s">
        <v>312</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7" t="s">
        <v>313</v>
      </c>
      <c r="D15" s="24" t="s">
        <v>36</v>
      </c>
      <c r="E15" s="3">
        <v>1083</v>
      </c>
      <c r="F15" s="20" t="s">
        <v>314</v>
      </c>
      <c r="G15" s="21" t="s">
        <v>315</v>
      </c>
      <c r="H15" s="21">
        <v>5</v>
      </c>
      <c r="I15" s="21">
        <v>5</v>
      </c>
      <c r="J15" s="21" t="s">
        <v>203</v>
      </c>
    </row>
    <row r="16" ht="36" spans="1:10">
      <c r="A16" s="39"/>
      <c r="B16" s="39"/>
      <c r="C16" s="27" t="s">
        <v>316</v>
      </c>
      <c r="D16" s="24" t="s">
        <v>36</v>
      </c>
      <c r="E16" s="3">
        <v>7</v>
      </c>
      <c r="F16" s="20" t="s">
        <v>40</v>
      </c>
      <c r="G16" s="21" t="s">
        <v>317</v>
      </c>
      <c r="H16" s="21">
        <v>5</v>
      </c>
      <c r="I16" s="21">
        <v>4</v>
      </c>
      <c r="J16" s="21" t="s">
        <v>203</v>
      </c>
    </row>
    <row r="17" ht="36" spans="1:10">
      <c r="A17" s="39"/>
      <c r="B17" s="39"/>
      <c r="C17" s="27" t="s">
        <v>318</v>
      </c>
      <c r="D17" s="24" t="s">
        <v>36</v>
      </c>
      <c r="E17" s="3">
        <v>2</v>
      </c>
      <c r="F17" s="20" t="s">
        <v>40</v>
      </c>
      <c r="G17" s="21" t="s">
        <v>101</v>
      </c>
      <c r="H17" s="21">
        <v>5</v>
      </c>
      <c r="I17" s="21">
        <v>4</v>
      </c>
      <c r="J17" s="21" t="s">
        <v>203</v>
      </c>
    </row>
    <row r="18" ht="36" spans="1:10">
      <c r="A18" s="39"/>
      <c r="B18" s="39"/>
      <c r="C18" s="27" t="s">
        <v>319</v>
      </c>
      <c r="D18" s="24" t="s">
        <v>36</v>
      </c>
      <c r="E18" s="3">
        <v>20</v>
      </c>
      <c r="F18" s="20" t="s">
        <v>40</v>
      </c>
      <c r="G18" s="21" t="s">
        <v>91</v>
      </c>
      <c r="H18" s="21">
        <v>5</v>
      </c>
      <c r="I18" s="21">
        <v>1</v>
      </c>
      <c r="J18" s="21" t="s">
        <v>203</v>
      </c>
    </row>
    <row r="19" ht="36" spans="1:10">
      <c r="A19" s="39"/>
      <c r="B19" s="39"/>
      <c r="C19" s="27" t="s">
        <v>320</v>
      </c>
      <c r="D19" s="24" t="s">
        <v>36</v>
      </c>
      <c r="E19" s="3">
        <v>26</v>
      </c>
      <c r="F19" s="20" t="s">
        <v>40</v>
      </c>
      <c r="G19" s="21" t="s">
        <v>321</v>
      </c>
      <c r="H19" s="21">
        <v>5</v>
      </c>
      <c r="I19" s="21">
        <v>4</v>
      </c>
      <c r="J19" s="21" t="s">
        <v>203</v>
      </c>
    </row>
    <row r="20" ht="24" spans="1:10">
      <c r="A20" s="39"/>
      <c r="B20" s="26" t="s">
        <v>42</v>
      </c>
      <c r="C20" s="27" t="s">
        <v>43</v>
      </c>
      <c r="D20" s="24" t="s">
        <v>36</v>
      </c>
      <c r="E20" s="3">
        <v>100</v>
      </c>
      <c r="F20" s="20" t="s">
        <v>45</v>
      </c>
      <c r="G20" s="21" t="s">
        <v>164</v>
      </c>
      <c r="H20" s="21">
        <v>8</v>
      </c>
      <c r="I20" s="21">
        <v>8</v>
      </c>
      <c r="J20" s="21" t="s">
        <v>203</v>
      </c>
    </row>
    <row r="21" ht="24" spans="1:10">
      <c r="A21" s="39"/>
      <c r="B21" s="26"/>
      <c r="C21" s="27" t="s">
        <v>322</v>
      </c>
      <c r="D21" s="24" t="s">
        <v>44</v>
      </c>
      <c r="E21" s="3">
        <v>95</v>
      </c>
      <c r="F21" s="20" t="s">
        <v>45</v>
      </c>
      <c r="G21" s="21" t="s">
        <v>48</v>
      </c>
      <c r="H21" s="21">
        <v>8</v>
      </c>
      <c r="I21" s="21">
        <v>8</v>
      </c>
      <c r="J21" s="21" t="s">
        <v>203</v>
      </c>
    </row>
    <row r="22" ht="24" spans="1:10">
      <c r="A22" s="39"/>
      <c r="B22" s="26" t="s">
        <v>49</v>
      </c>
      <c r="C22" s="27" t="s">
        <v>323</v>
      </c>
      <c r="D22" s="24" t="s">
        <v>44</v>
      </c>
      <c r="E22" s="3">
        <v>100</v>
      </c>
      <c r="F22" s="20" t="s">
        <v>45</v>
      </c>
      <c r="G22" s="21" t="s">
        <v>164</v>
      </c>
      <c r="H22" s="21">
        <v>5</v>
      </c>
      <c r="I22" s="21">
        <v>5</v>
      </c>
      <c r="J22" s="21" t="s">
        <v>203</v>
      </c>
    </row>
    <row r="23" ht="36" spans="1:10">
      <c r="A23" s="39"/>
      <c r="B23" s="22" t="s">
        <v>88</v>
      </c>
      <c r="C23" s="27" t="s">
        <v>92</v>
      </c>
      <c r="D23" s="24" t="s">
        <v>44</v>
      </c>
      <c r="E23" s="3" t="s">
        <v>93</v>
      </c>
      <c r="F23" s="20" t="s">
        <v>45</v>
      </c>
      <c r="G23" s="21" t="s">
        <v>324</v>
      </c>
      <c r="H23" s="21">
        <v>4</v>
      </c>
      <c r="I23" s="21">
        <v>3</v>
      </c>
      <c r="J23" s="21" t="s">
        <v>203</v>
      </c>
    </row>
    <row r="24" ht="24" spans="1:10">
      <c r="A24" s="22" t="s">
        <v>51</v>
      </c>
      <c r="B24" s="22" t="s">
        <v>52</v>
      </c>
      <c r="C24" s="27" t="s">
        <v>325</v>
      </c>
      <c r="D24" s="24" t="s">
        <v>44</v>
      </c>
      <c r="E24" s="28" t="s">
        <v>48</v>
      </c>
      <c r="F24" s="20" t="s">
        <v>45</v>
      </c>
      <c r="G24" s="25" t="s">
        <v>48</v>
      </c>
      <c r="H24" s="21">
        <v>5</v>
      </c>
      <c r="I24" s="21">
        <v>5</v>
      </c>
      <c r="J24" s="21" t="s">
        <v>203</v>
      </c>
    </row>
    <row r="25" ht="24" spans="1:10">
      <c r="A25" s="39"/>
      <c r="B25" s="39"/>
      <c r="C25" s="27" t="s">
        <v>326</v>
      </c>
      <c r="D25" s="24" t="s">
        <v>36</v>
      </c>
      <c r="E25" s="28" t="s">
        <v>327</v>
      </c>
      <c r="F25" s="20" t="s">
        <v>55</v>
      </c>
      <c r="G25" s="25" t="s">
        <v>327</v>
      </c>
      <c r="H25" s="21">
        <v>5</v>
      </c>
      <c r="I25" s="21">
        <v>5</v>
      </c>
      <c r="J25" s="34" t="s">
        <v>203</v>
      </c>
    </row>
    <row r="26" ht="24" spans="1:10">
      <c r="A26" s="39"/>
      <c r="B26" s="39"/>
      <c r="C26" s="27" t="s">
        <v>328</v>
      </c>
      <c r="D26" s="24" t="s">
        <v>36</v>
      </c>
      <c r="E26" s="28" t="s">
        <v>327</v>
      </c>
      <c r="F26" s="20" t="s">
        <v>55</v>
      </c>
      <c r="G26" s="25" t="s">
        <v>327</v>
      </c>
      <c r="H26" s="21">
        <v>5</v>
      </c>
      <c r="I26" s="21">
        <v>5</v>
      </c>
      <c r="J26" s="34" t="s">
        <v>203</v>
      </c>
    </row>
    <row r="27" ht="24" spans="1:10">
      <c r="A27" s="39"/>
      <c r="B27" s="22" t="s">
        <v>167</v>
      </c>
      <c r="C27" s="27" t="s">
        <v>329</v>
      </c>
      <c r="D27" s="24" t="s">
        <v>36</v>
      </c>
      <c r="E27" s="28" t="s">
        <v>330</v>
      </c>
      <c r="F27" s="20" t="s">
        <v>55</v>
      </c>
      <c r="G27" s="25" t="s">
        <v>330</v>
      </c>
      <c r="H27" s="21">
        <v>5</v>
      </c>
      <c r="I27" s="21">
        <v>5</v>
      </c>
      <c r="J27" s="34" t="s">
        <v>203</v>
      </c>
    </row>
    <row r="28" ht="24" spans="1:10">
      <c r="A28" s="39"/>
      <c r="B28" s="39"/>
      <c r="C28" s="27" t="s">
        <v>309</v>
      </c>
      <c r="D28" s="24" t="s">
        <v>36</v>
      </c>
      <c r="E28" s="28" t="s">
        <v>310</v>
      </c>
      <c r="F28" s="20" t="s">
        <v>55</v>
      </c>
      <c r="G28" s="25" t="s">
        <v>310</v>
      </c>
      <c r="H28" s="21">
        <v>5</v>
      </c>
      <c r="I28" s="21">
        <v>5</v>
      </c>
      <c r="J28" s="34" t="s">
        <v>203</v>
      </c>
    </row>
    <row r="29" ht="24" spans="1:10">
      <c r="A29" s="39"/>
      <c r="B29" s="39"/>
      <c r="C29" s="27" t="s">
        <v>331</v>
      </c>
      <c r="D29" s="24" t="s">
        <v>36</v>
      </c>
      <c r="E29" s="28" t="s">
        <v>310</v>
      </c>
      <c r="F29" s="20" t="s">
        <v>55</v>
      </c>
      <c r="G29" s="25" t="s">
        <v>310</v>
      </c>
      <c r="H29" s="21">
        <v>5</v>
      </c>
      <c r="I29" s="21">
        <v>5</v>
      </c>
      <c r="J29" s="34" t="s">
        <v>203</v>
      </c>
    </row>
    <row r="30" ht="24" spans="1:10">
      <c r="A30" s="22" t="s">
        <v>56</v>
      </c>
      <c r="B30" s="29" t="s">
        <v>57</v>
      </c>
      <c r="C30" s="27" t="s">
        <v>170</v>
      </c>
      <c r="D30" s="24" t="s">
        <v>44</v>
      </c>
      <c r="E30" s="3">
        <v>95</v>
      </c>
      <c r="F30" s="20" t="s">
        <v>45</v>
      </c>
      <c r="G30" s="25" t="s">
        <v>48</v>
      </c>
      <c r="H30" s="21">
        <v>10</v>
      </c>
      <c r="I30" s="21">
        <v>10</v>
      </c>
      <c r="J30" s="44" t="s">
        <v>203</v>
      </c>
    </row>
    <row r="31" spans="1:10">
      <c r="A31" s="3" t="s">
        <v>60</v>
      </c>
      <c r="B31" s="3"/>
      <c r="C31" s="3"/>
      <c r="D31" s="30" t="s">
        <v>61</v>
      </c>
      <c r="E31" s="30"/>
      <c r="F31" s="30"/>
      <c r="G31" s="30"/>
      <c r="H31" s="30"/>
      <c r="I31" s="30"/>
      <c r="J31" s="30"/>
    </row>
    <row r="32" spans="1:10">
      <c r="A32" s="3" t="s">
        <v>62</v>
      </c>
      <c r="B32" s="3"/>
      <c r="C32" s="3"/>
      <c r="D32" s="3"/>
      <c r="E32" s="3"/>
      <c r="F32" s="3"/>
      <c r="G32" s="3"/>
      <c r="H32" s="3">
        <v>100</v>
      </c>
      <c r="I32" s="35">
        <f>I7+I15+I16+I17+I18+I19+I20+I21+I22+I23+I24+I25+I26+I27+I28+I29+I30</f>
        <v>87.886407584236</v>
      </c>
      <c r="J32" s="36" t="s">
        <v>97</v>
      </c>
    </row>
    <row r="33" spans="1:10">
      <c r="A33" s="31"/>
      <c r="B33" s="31"/>
      <c r="C33" s="31"/>
      <c r="D33" s="31"/>
      <c r="E33" s="31"/>
      <c r="F33" s="31"/>
      <c r="G33" s="31"/>
      <c r="H33" s="31"/>
      <c r="I33" s="31"/>
      <c r="J33" s="37"/>
    </row>
    <row r="34" spans="6:6">
      <c r="F34" s="32"/>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3"/>
    <mergeCell ref="A24:A29"/>
    <mergeCell ref="B15:B19"/>
    <mergeCell ref="B20:B21"/>
    <mergeCell ref="B24:B26"/>
    <mergeCell ref="B27:B29"/>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13" workbookViewId="0">
      <selection activeCell="D23" sqref="D23"/>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332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220</v>
      </c>
      <c r="E7" s="7">
        <v>220</v>
      </c>
      <c r="F7" s="7">
        <v>32.042223</v>
      </c>
      <c r="G7" s="3">
        <v>10</v>
      </c>
      <c r="H7" s="8">
        <f>F7/E7</f>
        <v>0.145646468181818</v>
      </c>
      <c r="I7" s="10">
        <f>G7*H7</f>
        <v>1.45646468181818</v>
      </c>
      <c r="J7" s="10"/>
    </row>
    <row r="8" ht="24" spans="1:10">
      <c r="A8" s="3"/>
      <c r="B8" s="3"/>
      <c r="C8" s="6" t="s">
        <v>15</v>
      </c>
      <c r="D8" s="7">
        <v>220</v>
      </c>
      <c r="E8" s="7">
        <v>220</v>
      </c>
      <c r="F8" s="7">
        <v>32.042223</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10" customHeight="1" spans="1:10">
      <c r="A12" s="3"/>
      <c r="B12" s="11" t="s">
        <v>333</v>
      </c>
      <c r="C12" s="12"/>
      <c r="D12" s="12"/>
      <c r="E12" s="13"/>
      <c r="F12" s="14" t="s">
        <v>333</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7" t="s">
        <v>334</v>
      </c>
      <c r="D15" s="24" t="s">
        <v>36</v>
      </c>
      <c r="E15" s="3">
        <v>300</v>
      </c>
      <c r="F15" s="20" t="s">
        <v>137</v>
      </c>
      <c r="G15" s="21" t="s">
        <v>335</v>
      </c>
      <c r="H15" s="21">
        <v>6</v>
      </c>
      <c r="I15" s="21">
        <v>4</v>
      </c>
      <c r="J15" s="21" t="s">
        <v>203</v>
      </c>
    </row>
    <row r="16" ht="24" spans="1:10">
      <c r="A16" s="39"/>
      <c r="B16" s="39"/>
      <c r="C16" s="27" t="s">
        <v>336</v>
      </c>
      <c r="D16" s="24" t="s">
        <v>36</v>
      </c>
      <c r="E16" s="3">
        <v>300</v>
      </c>
      <c r="F16" s="20" t="s">
        <v>71</v>
      </c>
      <c r="G16" s="21" t="s">
        <v>131</v>
      </c>
      <c r="H16" s="21">
        <v>6</v>
      </c>
      <c r="I16" s="21">
        <v>6</v>
      </c>
      <c r="J16" s="21" t="s">
        <v>203</v>
      </c>
    </row>
    <row r="17" ht="24" spans="1:10">
      <c r="A17" s="39"/>
      <c r="B17" s="39"/>
      <c r="C17" s="27" t="s">
        <v>337</v>
      </c>
      <c r="D17" s="24" t="s">
        <v>36</v>
      </c>
      <c r="E17" s="3">
        <v>60</v>
      </c>
      <c r="F17" s="20" t="s">
        <v>40</v>
      </c>
      <c r="G17" s="21" t="s">
        <v>67</v>
      </c>
      <c r="H17" s="21">
        <v>6</v>
      </c>
      <c r="I17" s="21">
        <v>6</v>
      </c>
      <c r="J17" s="21" t="s">
        <v>203</v>
      </c>
    </row>
    <row r="18" ht="24" spans="1:10">
      <c r="A18" s="39"/>
      <c r="B18" s="39"/>
      <c r="C18" s="27" t="s">
        <v>338</v>
      </c>
      <c r="D18" s="24" t="s">
        <v>36</v>
      </c>
      <c r="E18" s="3">
        <v>300</v>
      </c>
      <c r="F18" s="20" t="s">
        <v>254</v>
      </c>
      <c r="G18" s="21" t="s">
        <v>339</v>
      </c>
      <c r="H18" s="21">
        <v>6</v>
      </c>
      <c r="I18" s="21">
        <v>4</v>
      </c>
      <c r="J18" s="21" t="s">
        <v>203</v>
      </c>
    </row>
    <row r="19" ht="36" spans="1:10">
      <c r="A19" s="39"/>
      <c r="B19" s="26" t="s">
        <v>42</v>
      </c>
      <c r="C19" s="27" t="s">
        <v>340</v>
      </c>
      <c r="D19" s="24" t="s">
        <v>44</v>
      </c>
      <c r="E19" s="3">
        <v>95</v>
      </c>
      <c r="F19" s="20" t="s">
        <v>45</v>
      </c>
      <c r="G19" s="21" t="s">
        <v>48</v>
      </c>
      <c r="H19" s="21">
        <v>6</v>
      </c>
      <c r="I19" s="21">
        <v>6</v>
      </c>
      <c r="J19" s="21" t="s">
        <v>203</v>
      </c>
    </row>
    <row r="20" ht="36" spans="1:10">
      <c r="A20" s="39"/>
      <c r="B20" s="22" t="s">
        <v>49</v>
      </c>
      <c r="C20" s="27" t="s">
        <v>341</v>
      </c>
      <c r="D20" s="24" t="s">
        <v>44</v>
      </c>
      <c r="E20" s="3">
        <v>95</v>
      </c>
      <c r="F20" s="20" t="s">
        <v>45</v>
      </c>
      <c r="G20" s="21" t="s">
        <v>48</v>
      </c>
      <c r="H20" s="21">
        <v>5</v>
      </c>
      <c r="I20" s="21">
        <v>5</v>
      </c>
      <c r="J20" s="21" t="s">
        <v>203</v>
      </c>
    </row>
    <row r="21" ht="24" spans="1:10">
      <c r="A21" s="39"/>
      <c r="B21" s="39"/>
      <c r="C21" s="27" t="s">
        <v>342</v>
      </c>
      <c r="D21" s="24" t="s">
        <v>44</v>
      </c>
      <c r="E21" s="3">
        <v>80</v>
      </c>
      <c r="F21" s="20" t="s">
        <v>45</v>
      </c>
      <c r="G21" s="21" t="s">
        <v>343</v>
      </c>
      <c r="H21" s="21">
        <v>5</v>
      </c>
      <c r="I21" s="21">
        <v>2</v>
      </c>
      <c r="J21" s="21" t="s">
        <v>203</v>
      </c>
    </row>
    <row r="22" ht="24" spans="1:10">
      <c r="A22" s="39"/>
      <c r="B22" s="39"/>
      <c r="C22" s="27" t="s">
        <v>344</v>
      </c>
      <c r="D22" s="24" t="s">
        <v>44</v>
      </c>
      <c r="E22" s="3">
        <v>95</v>
      </c>
      <c r="F22" s="20" t="s">
        <v>45</v>
      </c>
      <c r="G22" s="21" t="s">
        <v>343</v>
      </c>
      <c r="H22" s="21">
        <v>5</v>
      </c>
      <c r="I22" s="21">
        <v>2</v>
      </c>
      <c r="J22" s="21" t="s">
        <v>203</v>
      </c>
    </row>
    <row r="23" ht="36" spans="1:10">
      <c r="A23" s="39"/>
      <c r="B23" s="22" t="s">
        <v>88</v>
      </c>
      <c r="C23" s="27" t="s">
        <v>89</v>
      </c>
      <c r="D23" s="24" t="s">
        <v>231</v>
      </c>
      <c r="E23" s="3" t="s">
        <v>345</v>
      </c>
      <c r="F23" s="20" t="s">
        <v>233</v>
      </c>
      <c r="G23" s="21" t="s">
        <v>346</v>
      </c>
      <c r="H23" s="21">
        <v>5</v>
      </c>
      <c r="I23" s="21">
        <v>5</v>
      </c>
      <c r="J23" s="21" t="s">
        <v>203</v>
      </c>
    </row>
    <row r="24" ht="24" spans="1:10">
      <c r="A24" s="22" t="s">
        <v>51</v>
      </c>
      <c r="B24" s="22" t="s">
        <v>52</v>
      </c>
      <c r="C24" s="27" t="s">
        <v>347</v>
      </c>
      <c r="D24" s="24" t="s">
        <v>36</v>
      </c>
      <c r="E24" s="28" t="s">
        <v>76</v>
      </c>
      <c r="F24" s="20" t="s">
        <v>55</v>
      </c>
      <c r="G24" s="25" t="s">
        <v>76</v>
      </c>
      <c r="H24" s="21">
        <v>30</v>
      </c>
      <c r="I24" s="21">
        <v>30</v>
      </c>
      <c r="J24" s="21" t="s">
        <v>203</v>
      </c>
    </row>
    <row r="25" ht="24" spans="1:10">
      <c r="A25" s="22" t="s">
        <v>56</v>
      </c>
      <c r="B25" s="29" t="s">
        <v>57</v>
      </c>
      <c r="C25" s="27" t="s">
        <v>58</v>
      </c>
      <c r="D25" s="24" t="s">
        <v>44</v>
      </c>
      <c r="E25" s="3">
        <v>95</v>
      </c>
      <c r="F25" s="20" t="s">
        <v>45</v>
      </c>
      <c r="G25" s="25" t="s">
        <v>48</v>
      </c>
      <c r="H25" s="21">
        <v>10</v>
      </c>
      <c r="I25" s="21">
        <v>10</v>
      </c>
      <c r="J25" s="44" t="s">
        <v>203</v>
      </c>
    </row>
    <row r="26" spans="1:10">
      <c r="A26" s="3" t="s">
        <v>60</v>
      </c>
      <c r="B26" s="3"/>
      <c r="C26" s="3"/>
      <c r="D26" s="30" t="s">
        <v>61</v>
      </c>
      <c r="E26" s="30"/>
      <c r="F26" s="30"/>
      <c r="G26" s="30"/>
      <c r="H26" s="30"/>
      <c r="I26" s="30"/>
      <c r="J26" s="30"/>
    </row>
    <row r="27" spans="1:10">
      <c r="A27" s="3" t="s">
        <v>62</v>
      </c>
      <c r="B27" s="3"/>
      <c r="C27" s="3"/>
      <c r="D27" s="3"/>
      <c r="E27" s="3"/>
      <c r="F27" s="3"/>
      <c r="G27" s="3"/>
      <c r="H27" s="3">
        <v>100</v>
      </c>
      <c r="I27" s="35">
        <f>I7+I15+I16+I17+I18+I19+I20+I21+I22+I23+I24+I25</f>
        <v>81.4564646818182</v>
      </c>
      <c r="J27" s="36" t="s">
        <v>97</v>
      </c>
    </row>
    <row r="28" spans="1:10">
      <c r="A28" s="31"/>
      <c r="B28" s="31"/>
      <c r="C28" s="31"/>
      <c r="D28" s="31"/>
      <c r="E28" s="31"/>
      <c r="F28" s="31"/>
      <c r="G28" s="31"/>
      <c r="H28" s="31"/>
      <c r="I28" s="31"/>
      <c r="J28" s="37"/>
    </row>
    <row r="29" spans="6:6">
      <c r="F29"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3"/>
    <mergeCell ref="B15:B18"/>
    <mergeCell ref="B20:B22"/>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0" workbookViewId="0">
      <selection activeCell="G20" sqref="G20"/>
    </sheetView>
  </sheetViews>
  <sheetFormatPr defaultColWidth="8.88888888888889" defaultRowHeight="14.4"/>
  <cols>
    <col min="2" max="2" width="12.462962962963" customWidth="1"/>
    <col min="3" max="3" width="19.8888888888889" customWidth="1"/>
    <col min="4" max="4" width="10.7314814814815" customWidth="1"/>
    <col min="5" max="5" width="10.8611111111111" customWidth="1"/>
    <col min="6" max="6" width="11.3611111111111" customWidth="1"/>
    <col min="8" max="8" width="9.5" customWidth="1"/>
    <col min="9" max="9" width="11.8888888888889"/>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733.34</v>
      </c>
      <c r="E7" s="7">
        <v>733.34</v>
      </c>
      <c r="F7" s="7">
        <v>632.47</v>
      </c>
      <c r="G7" s="3">
        <v>10</v>
      </c>
      <c r="H7" s="54">
        <f>F7/E7</f>
        <v>0.862451250443178</v>
      </c>
      <c r="I7" s="10">
        <f>G7*H7</f>
        <v>8.62451250443178</v>
      </c>
      <c r="J7" s="10"/>
    </row>
    <row r="8" ht="24" spans="1:10">
      <c r="A8" s="3"/>
      <c r="B8" s="3"/>
      <c r="C8" s="6" t="s">
        <v>15</v>
      </c>
      <c r="D8" s="7">
        <v>733.34</v>
      </c>
      <c r="E8" s="7">
        <v>733.34</v>
      </c>
      <c r="F8" s="7">
        <v>632.47</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7" customHeight="1" spans="1:10">
      <c r="A12" s="3"/>
      <c r="B12" s="11" t="s">
        <v>65</v>
      </c>
      <c r="C12" s="12"/>
      <c r="D12" s="12"/>
      <c r="E12" s="13"/>
      <c r="F12" s="14" t="s">
        <v>65</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1.6" spans="1:10">
      <c r="A15" s="24" t="s">
        <v>33</v>
      </c>
      <c r="B15" s="26" t="s">
        <v>34</v>
      </c>
      <c r="C15" s="55" t="s">
        <v>66</v>
      </c>
      <c r="D15" s="56" t="s">
        <v>36</v>
      </c>
      <c r="E15" s="36">
        <v>60</v>
      </c>
      <c r="F15" s="57" t="s">
        <v>40</v>
      </c>
      <c r="G15" s="58" t="s">
        <v>67</v>
      </c>
      <c r="H15" s="58">
        <v>20</v>
      </c>
      <c r="I15" s="58">
        <v>20</v>
      </c>
      <c r="J15" s="58"/>
    </row>
    <row r="16" ht="21.6" spans="1:10">
      <c r="A16" s="24"/>
      <c r="B16" s="26"/>
      <c r="C16" s="55" t="s">
        <v>68</v>
      </c>
      <c r="D16" s="56" t="s">
        <v>36</v>
      </c>
      <c r="E16" s="36">
        <v>2</v>
      </c>
      <c r="F16" s="57" t="s">
        <v>37</v>
      </c>
      <c r="G16" s="58" t="s">
        <v>69</v>
      </c>
      <c r="H16" s="58">
        <v>20</v>
      </c>
      <c r="I16" s="58">
        <v>20</v>
      </c>
      <c r="J16" s="58"/>
    </row>
    <row r="17" spans="1:10">
      <c r="A17" s="24"/>
      <c r="B17" s="24" t="s">
        <v>49</v>
      </c>
      <c r="C17" s="55" t="s">
        <v>70</v>
      </c>
      <c r="D17" s="56" t="s">
        <v>36</v>
      </c>
      <c r="E17" s="36">
        <v>26</v>
      </c>
      <c r="F17" s="57" t="s">
        <v>71</v>
      </c>
      <c r="G17" s="58" t="s">
        <v>72</v>
      </c>
      <c r="H17" s="58">
        <v>10</v>
      </c>
      <c r="I17" s="58">
        <v>10</v>
      </c>
      <c r="J17" s="58"/>
    </row>
    <row r="18" ht="26" customHeight="1" spans="1:10">
      <c r="A18" s="26" t="s">
        <v>51</v>
      </c>
      <c r="B18" s="26" t="s">
        <v>52</v>
      </c>
      <c r="C18" s="55" t="s">
        <v>73</v>
      </c>
      <c r="D18" s="56" t="s">
        <v>36</v>
      </c>
      <c r="E18" s="36" t="s">
        <v>74</v>
      </c>
      <c r="F18" s="57" t="s">
        <v>55</v>
      </c>
      <c r="G18" s="58" t="s">
        <v>74</v>
      </c>
      <c r="H18" s="58">
        <v>10</v>
      </c>
      <c r="I18" s="58">
        <v>10</v>
      </c>
      <c r="J18" s="58"/>
    </row>
    <row r="19" ht="26" customHeight="1" spans="1:10">
      <c r="A19" s="26"/>
      <c r="B19" s="26"/>
      <c r="C19" s="55" t="s">
        <v>75</v>
      </c>
      <c r="D19" s="56" t="s">
        <v>36</v>
      </c>
      <c r="E19" s="36" t="s">
        <v>76</v>
      </c>
      <c r="F19" s="57" t="s">
        <v>55</v>
      </c>
      <c r="G19" s="58" t="s">
        <v>76</v>
      </c>
      <c r="H19" s="58">
        <v>10</v>
      </c>
      <c r="I19" s="58">
        <v>10</v>
      </c>
      <c r="J19" s="59"/>
    </row>
    <row r="20" ht="26" customHeight="1" spans="1:10">
      <c r="A20" s="26"/>
      <c r="B20" s="26"/>
      <c r="C20" s="55" t="s">
        <v>77</v>
      </c>
      <c r="D20" s="56" t="s">
        <v>36</v>
      </c>
      <c r="E20" s="36" t="s">
        <v>76</v>
      </c>
      <c r="F20" s="57" t="s">
        <v>55</v>
      </c>
      <c r="G20" s="58" t="s">
        <v>76</v>
      </c>
      <c r="H20" s="58">
        <v>10</v>
      </c>
      <c r="I20" s="58">
        <v>10</v>
      </c>
      <c r="J20" s="59"/>
    </row>
    <row r="21" ht="39" customHeight="1" spans="1:10">
      <c r="A21" s="24" t="s">
        <v>56</v>
      </c>
      <c r="B21" s="46" t="s">
        <v>57</v>
      </c>
      <c r="C21" s="55" t="s">
        <v>78</v>
      </c>
      <c r="D21" s="56" t="s">
        <v>44</v>
      </c>
      <c r="E21" s="36">
        <v>95</v>
      </c>
      <c r="F21" s="57" t="s">
        <v>45</v>
      </c>
      <c r="G21" s="58" t="s">
        <v>48</v>
      </c>
      <c r="H21" s="58">
        <v>10</v>
      </c>
      <c r="I21" s="58">
        <v>10</v>
      </c>
      <c r="J21" s="60" t="s">
        <v>59</v>
      </c>
    </row>
    <row r="22" spans="1:10">
      <c r="A22" s="3" t="s">
        <v>60</v>
      </c>
      <c r="B22" s="3"/>
      <c r="C22" s="3"/>
      <c r="D22" s="30" t="s">
        <v>61</v>
      </c>
      <c r="E22" s="30"/>
      <c r="F22" s="30"/>
      <c r="G22" s="30"/>
      <c r="H22" s="30"/>
      <c r="I22" s="30"/>
      <c r="J22" s="30"/>
    </row>
    <row r="23" spans="1:10">
      <c r="A23" s="3" t="s">
        <v>62</v>
      </c>
      <c r="B23" s="3"/>
      <c r="C23" s="3"/>
      <c r="D23" s="3"/>
      <c r="E23" s="3"/>
      <c r="F23" s="3"/>
      <c r="G23" s="3"/>
      <c r="H23" s="3">
        <v>100</v>
      </c>
      <c r="I23" s="35">
        <f>I15+I16+I17+I18+I19+I20+I21+I7</f>
        <v>98.6245125044318</v>
      </c>
      <c r="J23" s="36" t="s">
        <v>63</v>
      </c>
    </row>
    <row r="24" spans="1:10">
      <c r="A24" s="31"/>
      <c r="B24" s="31"/>
      <c r="C24" s="31"/>
      <c r="D24" s="31"/>
      <c r="E24" s="31"/>
      <c r="F24" s="31"/>
      <c r="G24" s="31"/>
      <c r="H24" s="31"/>
      <c r="I24" s="31"/>
      <c r="J24" s="37"/>
    </row>
    <row r="25" customFormat="1" spans="5:5">
      <c r="E25"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7"/>
    <mergeCell ref="A18:A20"/>
    <mergeCell ref="B15:B16"/>
    <mergeCell ref="B18:B20"/>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I22" sqref="I22"/>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348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20</v>
      </c>
      <c r="E7" s="7">
        <v>20</v>
      </c>
      <c r="F7" s="7">
        <v>20</v>
      </c>
      <c r="G7" s="3">
        <v>10</v>
      </c>
      <c r="H7" s="8">
        <f>F7/E7</f>
        <v>1</v>
      </c>
      <c r="I7" s="10">
        <f>G7*H7</f>
        <v>10</v>
      </c>
      <c r="J7" s="10"/>
    </row>
    <row r="8" ht="24" spans="1:10">
      <c r="A8" s="3"/>
      <c r="B8" s="3"/>
      <c r="C8" s="6" t="s">
        <v>15</v>
      </c>
      <c r="D8" s="7">
        <v>20</v>
      </c>
      <c r="E8" s="7">
        <v>20</v>
      </c>
      <c r="F8" s="7">
        <v>20</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84" customHeight="1" spans="1:10">
      <c r="A12" s="3"/>
      <c r="B12" s="11" t="s">
        <v>349</v>
      </c>
      <c r="C12" s="12"/>
      <c r="D12" s="12"/>
      <c r="E12" s="13"/>
      <c r="F12" s="14" t="s">
        <v>349</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7" t="s">
        <v>350</v>
      </c>
      <c r="D15" s="24" t="s">
        <v>36</v>
      </c>
      <c r="E15" s="3" t="s">
        <v>351</v>
      </c>
      <c r="F15" s="20" t="s">
        <v>137</v>
      </c>
      <c r="G15" s="21" t="s">
        <v>351</v>
      </c>
      <c r="H15" s="21">
        <v>20</v>
      </c>
      <c r="I15" s="21">
        <v>20</v>
      </c>
      <c r="J15" s="21"/>
    </row>
    <row r="16" ht="24" spans="1:10">
      <c r="A16" s="39"/>
      <c r="B16" s="26" t="s">
        <v>42</v>
      </c>
      <c r="C16" s="27" t="s">
        <v>352</v>
      </c>
      <c r="D16" s="24" t="s">
        <v>44</v>
      </c>
      <c r="E16" s="3">
        <v>95</v>
      </c>
      <c r="F16" s="20" t="s">
        <v>45</v>
      </c>
      <c r="G16" s="21" t="s">
        <v>48</v>
      </c>
      <c r="H16" s="21">
        <v>15</v>
      </c>
      <c r="I16" s="21">
        <v>15</v>
      </c>
      <c r="J16" s="21"/>
    </row>
    <row r="17" spans="1:10">
      <c r="A17" s="39"/>
      <c r="B17" s="22" t="s">
        <v>49</v>
      </c>
      <c r="C17" s="27" t="s">
        <v>353</v>
      </c>
      <c r="D17" s="24" t="s">
        <v>36</v>
      </c>
      <c r="E17" s="3" t="s">
        <v>354</v>
      </c>
      <c r="F17" s="20" t="s">
        <v>55</v>
      </c>
      <c r="G17" s="21" t="s">
        <v>354</v>
      </c>
      <c r="H17" s="21">
        <v>15</v>
      </c>
      <c r="I17" s="21">
        <v>15</v>
      </c>
      <c r="J17" s="21"/>
    </row>
    <row r="18" ht="24" spans="1:10">
      <c r="A18" s="22" t="s">
        <v>51</v>
      </c>
      <c r="B18" s="22" t="s">
        <v>52</v>
      </c>
      <c r="C18" s="27" t="s">
        <v>355</v>
      </c>
      <c r="D18" s="24" t="s">
        <v>36</v>
      </c>
      <c r="E18" s="28" t="s">
        <v>356</v>
      </c>
      <c r="F18" s="20" t="s">
        <v>55</v>
      </c>
      <c r="G18" s="25" t="s">
        <v>356</v>
      </c>
      <c r="H18" s="21">
        <v>30</v>
      </c>
      <c r="I18" s="21">
        <v>30</v>
      </c>
      <c r="J18" s="21"/>
    </row>
    <row r="19" ht="24" spans="1:10">
      <c r="A19" s="22" t="s">
        <v>56</v>
      </c>
      <c r="B19" s="29" t="s">
        <v>57</v>
      </c>
      <c r="C19" s="27" t="s">
        <v>170</v>
      </c>
      <c r="D19" s="24" t="s">
        <v>44</v>
      </c>
      <c r="E19" s="3">
        <v>95</v>
      </c>
      <c r="F19" s="20" t="s">
        <v>45</v>
      </c>
      <c r="G19" s="25" t="s">
        <v>48</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100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8" workbookViewId="0">
      <selection activeCell="I23" sqref="I23"/>
    </sheetView>
  </sheetViews>
  <sheetFormatPr defaultColWidth="8.88888888888889" defaultRowHeight="14.4"/>
  <cols>
    <col min="2" max="2" width="12.462962962963" customWidth="1"/>
    <col min="3" max="3" width="12.5925925925926"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357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0.5</v>
      </c>
      <c r="E7" s="7">
        <v>0.5</v>
      </c>
      <c r="F7" s="7">
        <v>0.5</v>
      </c>
      <c r="G7" s="3">
        <v>10</v>
      </c>
      <c r="H7" s="8">
        <f>F7/E7</f>
        <v>1</v>
      </c>
      <c r="I7" s="10">
        <f>G7*H7</f>
        <v>10</v>
      </c>
      <c r="J7" s="10"/>
    </row>
    <row r="8" ht="24" spans="1:10">
      <c r="A8" s="3"/>
      <c r="B8" s="3"/>
      <c r="C8" s="6" t="s">
        <v>15</v>
      </c>
      <c r="D8" s="7">
        <v>0.5</v>
      </c>
      <c r="E8" s="7">
        <v>0.5</v>
      </c>
      <c r="F8" s="7">
        <v>0.5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40" customHeight="1" spans="1:10">
      <c r="A12" s="3"/>
      <c r="B12" s="11" t="s">
        <v>358</v>
      </c>
      <c r="C12" s="12"/>
      <c r="D12" s="12"/>
      <c r="E12" s="13"/>
      <c r="F12" s="14" t="s">
        <v>358</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42</v>
      </c>
      <c r="C15" s="27" t="s">
        <v>153</v>
      </c>
      <c r="D15" s="24" t="s">
        <v>44</v>
      </c>
      <c r="E15" s="3" t="s">
        <v>155</v>
      </c>
      <c r="F15" s="20" t="s">
        <v>45</v>
      </c>
      <c r="G15" s="21" t="s">
        <v>155</v>
      </c>
      <c r="H15" s="21">
        <v>15</v>
      </c>
      <c r="I15" s="21">
        <v>15</v>
      </c>
      <c r="J15" s="21"/>
    </row>
    <row r="16" ht="24" spans="1:10">
      <c r="A16" s="39"/>
      <c r="B16" s="41"/>
      <c r="C16" s="27" t="s">
        <v>154</v>
      </c>
      <c r="D16" s="24" t="s">
        <v>44</v>
      </c>
      <c r="E16" s="3" t="s">
        <v>155</v>
      </c>
      <c r="F16" s="20" t="s">
        <v>45</v>
      </c>
      <c r="G16" s="21" t="s">
        <v>155</v>
      </c>
      <c r="H16" s="21">
        <v>15</v>
      </c>
      <c r="I16" s="21">
        <v>15</v>
      </c>
      <c r="J16" s="21"/>
    </row>
    <row r="17" ht="24" spans="1:10">
      <c r="A17" s="39"/>
      <c r="B17" s="22" t="s">
        <v>49</v>
      </c>
      <c r="C17" s="27" t="s">
        <v>359</v>
      </c>
      <c r="D17" s="24" t="s">
        <v>36</v>
      </c>
      <c r="E17" s="3" t="s">
        <v>164</v>
      </c>
      <c r="F17" s="20" t="s">
        <v>45</v>
      </c>
      <c r="G17" s="21" t="s">
        <v>164</v>
      </c>
      <c r="H17" s="21">
        <v>10</v>
      </c>
      <c r="I17" s="21">
        <v>10</v>
      </c>
      <c r="J17" s="21"/>
    </row>
    <row r="18" ht="72" spans="1:10">
      <c r="A18" s="39"/>
      <c r="B18" s="22" t="s">
        <v>88</v>
      </c>
      <c r="C18" s="27" t="s">
        <v>89</v>
      </c>
      <c r="D18" s="24" t="s">
        <v>231</v>
      </c>
      <c r="E18" s="3" t="s">
        <v>360</v>
      </c>
      <c r="F18" s="20" t="s">
        <v>55</v>
      </c>
      <c r="G18" s="21" t="s">
        <v>361</v>
      </c>
      <c r="H18" s="21">
        <v>10</v>
      </c>
      <c r="I18" s="21">
        <v>10</v>
      </c>
      <c r="J18" s="21"/>
    </row>
    <row r="19" ht="24" spans="1:10">
      <c r="A19" s="22" t="s">
        <v>51</v>
      </c>
      <c r="B19" s="22" t="s">
        <v>52</v>
      </c>
      <c r="C19" s="27" t="s">
        <v>191</v>
      </c>
      <c r="D19" s="24" t="s">
        <v>44</v>
      </c>
      <c r="E19" s="28" t="s">
        <v>48</v>
      </c>
      <c r="F19" s="20" t="s">
        <v>45</v>
      </c>
      <c r="G19" s="25" t="s">
        <v>48</v>
      </c>
      <c r="H19" s="21">
        <v>30</v>
      </c>
      <c r="I19" s="21">
        <v>30</v>
      </c>
      <c r="J19" s="21"/>
    </row>
    <row r="20" ht="24" spans="1:10">
      <c r="A20" s="22" t="s">
        <v>56</v>
      </c>
      <c r="B20" s="29" t="s">
        <v>57</v>
      </c>
      <c r="C20" s="27" t="s">
        <v>362</v>
      </c>
      <c r="D20" s="24" t="s">
        <v>44</v>
      </c>
      <c r="E20" s="3" t="s">
        <v>46</v>
      </c>
      <c r="F20" s="20" t="s">
        <v>45</v>
      </c>
      <c r="G20" s="25" t="s">
        <v>46</v>
      </c>
      <c r="H20" s="21">
        <v>10</v>
      </c>
      <c r="I20" s="21">
        <v>10</v>
      </c>
      <c r="J20" s="44"/>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I7+I15+I16+I17+I18+I19+I20</f>
        <v>100</v>
      </c>
      <c r="J22" s="36" t="s">
        <v>63</v>
      </c>
    </row>
    <row r="23" spans="1:10">
      <c r="A23" s="31"/>
      <c r="B23" s="31"/>
      <c r="C23" s="31"/>
      <c r="D23" s="31"/>
      <c r="E23" s="31"/>
      <c r="F23" s="31"/>
      <c r="G23" s="31"/>
      <c r="H23" s="31"/>
      <c r="I23" s="31"/>
      <c r="J23" s="37"/>
    </row>
    <row r="24" spans="6:6">
      <c r="F24"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topLeftCell="A47" workbookViewId="0">
      <selection activeCell="I61" sqref="I61"/>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363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215.393572</v>
      </c>
      <c r="E7" s="7">
        <v>215.393572</v>
      </c>
      <c r="F7" s="7">
        <v>30.106417</v>
      </c>
      <c r="G7" s="3">
        <v>10</v>
      </c>
      <c r="H7" s="8">
        <f>F7/E7</f>
        <v>0.139773980813132</v>
      </c>
      <c r="I7" s="10">
        <f>G7*H7</f>
        <v>1.39773980813132</v>
      </c>
      <c r="J7" s="10"/>
    </row>
    <row r="8" ht="24" spans="1:10">
      <c r="A8" s="3"/>
      <c r="B8" s="3"/>
      <c r="C8" s="6" t="s">
        <v>15</v>
      </c>
      <c r="D8" s="7">
        <v>215.393572</v>
      </c>
      <c r="E8" s="7">
        <v>215.393572</v>
      </c>
      <c r="F8" s="7">
        <v>30.106417</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93" customHeight="1" spans="1:10">
      <c r="A12" s="3"/>
      <c r="B12" s="11" t="s">
        <v>364</v>
      </c>
      <c r="C12" s="12"/>
      <c r="D12" s="12"/>
      <c r="E12" s="13"/>
      <c r="F12" s="14" t="s">
        <v>364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365</v>
      </c>
      <c r="D15" s="24" t="s">
        <v>36</v>
      </c>
      <c r="E15" s="3">
        <v>10</v>
      </c>
      <c r="F15" s="20" t="s">
        <v>137</v>
      </c>
      <c r="G15" s="21" t="s">
        <v>366</v>
      </c>
      <c r="H15" s="21">
        <v>2</v>
      </c>
      <c r="I15" s="21">
        <v>2</v>
      </c>
      <c r="J15" s="21" t="s">
        <v>203</v>
      </c>
    </row>
    <row r="16" ht="24" spans="1:10">
      <c r="A16" s="39"/>
      <c r="B16" s="39"/>
      <c r="C16" s="3" t="s">
        <v>367</v>
      </c>
      <c r="D16" s="24" t="s">
        <v>36</v>
      </c>
      <c r="E16" s="3">
        <v>12</v>
      </c>
      <c r="F16" s="20" t="s">
        <v>137</v>
      </c>
      <c r="G16" s="21" t="s">
        <v>366</v>
      </c>
      <c r="H16" s="21">
        <v>2</v>
      </c>
      <c r="I16" s="21">
        <v>2</v>
      </c>
      <c r="J16" s="21" t="s">
        <v>203</v>
      </c>
    </row>
    <row r="17" ht="24" spans="1:10">
      <c r="A17" s="39"/>
      <c r="B17" s="39"/>
      <c r="C17" s="3" t="s">
        <v>368</v>
      </c>
      <c r="D17" s="24" t="s">
        <v>36</v>
      </c>
      <c r="E17" s="3">
        <v>2</v>
      </c>
      <c r="F17" s="20" t="s">
        <v>137</v>
      </c>
      <c r="G17" s="21" t="s">
        <v>138</v>
      </c>
      <c r="H17" s="21">
        <v>2</v>
      </c>
      <c r="I17" s="21">
        <v>2</v>
      </c>
      <c r="J17" s="21" t="s">
        <v>203</v>
      </c>
    </row>
    <row r="18" ht="24" spans="1:10">
      <c r="A18" s="39"/>
      <c r="B18" s="39"/>
      <c r="C18" s="3" t="s">
        <v>369</v>
      </c>
      <c r="D18" s="24" t="s">
        <v>36</v>
      </c>
      <c r="E18" s="3">
        <v>15</v>
      </c>
      <c r="F18" s="20" t="s">
        <v>213</v>
      </c>
      <c r="G18" s="21" t="s">
        <v>370</v>
      </c>
      <c r="H18" s="21">
        <v>2</v>
      </c>
      <c r="I18" s="21">
        <v>2</v>
      </c>
      <c r="J18" s="21" t="s">
        <v>203</v>
      </c>
    </row>
    <row r="19" ht="24" spans="1:10">
      <c r="A19" s="39"/>
      <c r="B19" s="39"/>
      <c r="C19" s="3" t="s">
        <v>371</v>
      </c>
      <c r="D19" s="24" t="s">
        <v>36</v>
      </c>
      <c r="E19" s="3">
        <v>1</v>
      </c>
      <c r="F19" s="20" t="s">
        <v>137</v>
      </c>
      <c r="G19" s="21" t="s">
        <v>286</v>
      </c>
      <c r="H19" s="21">
        <v>2</v>
      </c>
      <c r="I19" s="21">
        <v>0.1</v>
      </c>
      <c r="J19" s="21" t="s">
        <v>203</v>
      </c>
    </row>
    <row r="20" ht="24" spans="1:10">
      <c r="A20" s="39"/>
      <c r="B20" s="39"/>
      <c r="C20" s="3" t="s">
        <v>372</v>
      </c>
      <c r="D20" s="24" t="s">
        <v>36</v>
      </c>
      <c r="E20" s="3">
        <v>1317</v>
      </c>
      <c r="F20" s="20" t="s">
        <v>213</v>
      </c>
      <c r="G20" s="21" t="s">
        <v>373</v>
      </c>
      <c r="H20" s="21">
        <v>2</v>
      </c>
      <c r="I20" s="21">
        <v>2</v>
      </c>
      <c r="J20" s="21" t="s">
        <v>203</v>
      </c>
    </row>
    <row r="21" ht="24" spans="1:10">
      <c r="A21" s="39"/>
      <c r="B21" s="39"/>
      <c r="C21" s="3" t="s">
        <v>374</v>
      </c>
      <c r="D21" s="24" t="s">
        <v>36</v>
      </c>
      <c r="E21" s="3">
        <v>30</v>
      </c>
      <c r="F21" s="20" t="s">
        <v>375</v>
      </c>
      <c r="G21" s="21" t="s">
        <v>376</v>
      </c>
      <c r="H21" s="21">
        <v>2</v>
      </c>
      <c r="I21" s="21">
        <v>2</v>
      </c>
      <c r="J21" s="21" t="s">
        <v>203</v>
      </c>
    </row>
    <row r="22" ht="24" spans="1:10">
      <c r="A22" s="39"/>
      <c r="B22" s="39"/>
      <c r="C22" s="3" t="s">
        <v>377</v>
      </c>
      <c r="D22" s="24" t="s">
        <v>36</v>
      </c>
      <c r="E22" s="3">
        <v>432</v>
      </c>
      <c r="F22" s="20" t="s">
        <v>375</v>
      </c>
      <c r="G22" s="21" t="s">
        <v>378</v>
      </c>
      <c r="H22" s="21">
        <v>2</v>
      </c>
      <c r="I22" s="21">
        <v>2</v>
      </c>
      <c r="J22" s="21" t="s">
        <v>203</v>
      </c>
    </row>
    <row r="23" ht="24" spans="1:10">
      <c r="A23" s="39"/>
      <c r="B23" s="39"/>
      <c r="C23" s="3" t="s">
        <v>379</v>
      </c>
      <c r="D23" s="24" t="s">
        <v>36</v>
      </c>
      <c r="E23" s="3">
        <v>23</v>
      </c>
      <c r="F23" s="20" t="s">
        <v>314</v>
      </c>
      <c r="G23" s="21" t="s">
        <v>380</v>
      </c>
      <c r="H23" s="21">
        <v>1</v>
      </c>
      <c r="I23" s="21">
        <v>0.1</v>
      </c>
      <c r="J23" s="21" t="s">
        <v>203</v>
      </c>
    </row>
    <row r="24" ht="24" spans="1:10">
      <c r="A24" s="39"/>
      <c r="B24" s="39"/>
      <c r="C24" s="3" t="s">
        <v>381</v>
      </c>
      <c r="D24" s="24" t="s">
        <v>36</v>
      </c>
      <c r="E24" s="3">
        <v>9310</v>
      </c>
      <c r="F24" s="20" t="s">
        <v>40</v>
      </c>
      <c r="G24" s="21" t="s">
        <v>382</v>
      </c>
      <c r="H24" s="21">
        <v>1</v>
      </c>
      <c r="I24" s="21">
        <v>1</v>
      </c>
      <c r="J24" s="21" t="s">
        <v>203</v>
      </c>
    </row>
    <row r="25" ht="24" spans="1:10">
      <c r="A25" s="39"/>
      <c r="B25" s="39"/>
      <c r="C25" s="3" t="s">
        <v>383</v>
      </c>
      <c r="D25" s="24" t="s">
        <v>36</v>
      </c>
      <c r="E25" s="3">
        <v>2</v>
      </c>
      <c r="F25" s="20" t="s">
        <v>213</v>
      </c>
      <c r="G25" s="21" t="s">
        <v>384</v>
      </c>
      <c r="H25" s="21">
        <v>1</v>
      </c>
      <c r="I25" s="21">
        <v>1</v>
      </c>
      <c r="J25" s="21" t="s">
        <v>203</v>
      </c>
    </row>
    <row r="26" ht="24" spans="1:10">
      <c r="A26" s="39"/>
      <c r="B26" s="39"/>
      <c r="C26" s="3" t="s">
        <v>385</v>
      </c>
      <c r="D26" s="24" t="s">
        <v>36</v>
      </c>
      <c r="E26" s="3">
        <v>1</v>
      </c>
      <c r="F26" s="20" t="s">
        <v>213</v>
      </c>
      <c r="G26" s="21" t="s">
        <v>386</v>
      </c>
      <c r="H26" s="21">
        <v>1</v>
      </c>
      <c r="I26" s="21">
        <v>1</v>
      </c>
      <c r="J26" s="21" t="s">
        <v>203</v>
      </c>
    </row>
    <row r="27" ht="24" spans="1:10">
      <c r="A27" s="39"/>
      <c r="B27" s="39"/>
      <c r="C27" s="3" t="s">
        <v>387</v>
      </c>
      <c r="D27" s="24" t="s">
        <v>36</v>
      </c>
      <c r="E27" s="3">
        <v>1</v>
      </c>
      <c r="F27" s="20" t="s">
        <v>137</v>
      </c>
      <c r="G27" s="21" t="s">
        <v>140</v>
      </c>
      <c r="H27" s="21">
        <v>1</v>
      </c>
      <c r="I27" s="21">
        <v>1</v>
      </c>
      <c r="J27" s="21" t="s">
        <v>203</v>
      </c>
    </row>
    <row r="28" ht="24" spans="1:10">
      <c r="A28" s="39"/>
      <c r="B28" s="39"/>
      <c r="C28" s="3" t="s">
        <v>388</v>
      </c>
      <c r="D28" s="24" t="s">
        <v>36</v>
      </c>
      <c r="E28" s="3">
        <v>4</v>
      </c>
      <c r="F28" s="20" t="s">
        <v>137</v>
      </c>
      <c r="G28" s="21" t="s">
        <v>366</v>
      </c>
      <c r="H28" s="21">
        <v>1</v>
      </c>
      <c r="I28" s="21">
        <v>1</v>
      </c>
      <c r="J28" s="21" t="s">
        <v>203</v>
      </c>
    </row>
    <row r="29" ht="24" spans="1:10">
      <c r="A29" s="39"/>
      <c r="B29" s="39"/>
      <c r="C29" s="3" t="s">
        <v>389</v>
      </c>
      <c r="D29" s="24" t="s">
        <v>36</v>
      </c>
      <c r="E29" s="3">
        <v>12</v>
      </c>
      <c r="F29" s="20" t="s">
        <v>137</v>
      </c>
      <c r="G29" s="21" t="s">
        <v>366</v>
      </c>
      <c r="H29" s="21">
        <v>1</v>
      </c>
      <c r="I29" s="21">
        <v>1</v>
      </c>
      <c r="J29" s="21" t="s">
        <v>203</v>
      </c>
    </row>
    <row r="30" ht="24" spans="1:10">
      <c r="A30" s="39"/>
      <c r="B30" s="39"/>
      <c r="C30" s="3" t="s">
        <v>390</v>
      </c>
      <c r="D30" s="24" t="s">
        <v>36</v>
      </c>
      <c r="E30" s="3">
        <v>2</v>
      </c>
      <c r="F30" s="20" t="s">
        <v>137</v>
      </c>
      <c r="G30" s="21" t="s">
        <v>138</v>
      </c>
      <c r="H30" s="21">
        <v>1</v>
      </c>
      <c r="I30" s="21">
        <v>1</v>
      </c>
      <c r="J30" s="21" t="s">
        <v>203</v>
      </c>
    </row>
    <row r="31" ht="24" spans="1:10">
      <c r="A31" s="39"/>
      <c r="B31" s="39"/>
      <c r="C31" s="3" t="s">
        <v>391</v>
      </c>
      <c r="D31" s="24" t="s">
        <v>36</v>
      </c>
      <c r="E31" s="3">
        <v>1</v>
      </c>
      <c r="F31" s="20" t="s">
        <v>137</v>
      </c>
      <c r="G31" s="21" t="s">
        <v>140</v>
      </c>
      <c r="H31" s="21">
        <v>1</v>
      </c>
      <c r="I31" s="21">
        <v>1</v>
      </c>
      <c r="J31" s="21" t="s">
        <v>203</v>
      </c>
    </row>
    <row r="32" ht="24" spans="1:10">
      <c r="A32" s="39"/>
      <c r="B32" s="39"/>
      <c r="C32" s="3" t="s">
        <v>392</v>
      </c>
      <c r="D32" s="24" t="s">
        <v>36</v>
      </c>
      <c r="E32" s="3">
        <v>1</v>
      </c>
      <c r="F32" s="20" t="s">
        <v>137</v>
      </c>
      <c r="G32" s="21" t="s">
        <v>140</v>
      </c>
      <c r="H32" s="21">
        <v>1</v>
      </c>
      <c r="I32" s="21">
        <v>1</v>
      </c>
      <c r="J32" s="21" t="s">
        <v>203</v>
      </c>
    </row>
    <row r="33" ht="24" spans="1:10">
      <c r="A33" s="39"/>
      <c r="B33" s="39"/>
      <c r="C33" s="3" t="s">
        <v>393</v>
      </c>
      <c r="D33" s="24" t="s">
        <v>36</v>
      </c>
      <c r="E33" s="3">
        <v>5</v>
      </c>
      <c r="F33" s="20" t="s">
        <v>137</v>
      </c>
      <c r="G33" s="21" t="s">
        <v>138</v>
      </c>
      <c r="H33" s="21">
        <v>1</v>
      </c>
      <c r="I33" s="21">
        <v>0.1</v>
      </c>
      <c r="J33" s="21" t="s">
        <v>203</v>
      </c>
    </row>
    <row r="34" ht="24" spans="1:10">
      <c r="A34" s="39"/>
      <c r="B34" s="41"/>
      <c r="C34" s="3" t="s">
        <v>394</v>
      </c>
      <c r="D34" s="24" t="s">
        <v>36</v>
      </c>
      <c r="E34" s="3" t="s">
        <v>395</v>
      </c>
      <c r="F34" s="20" t="s">
        <v>213</v>
      </c>
      <c r="G34" s="21" t="s">
        <v>396</v>
      </c>
      <c r="H34" s="21">
        <v>1</v>
      </c>
      <c r="I34" s="21">
        <v>1</v>
      </c>
      <c r="J34" s="21" t="s">
        <v>203</v>
      </c>
    </row>
    <row r="35" ht="24" spans="1:10">
      <c r="A35" s="39"/>
      <c r="B35" s="26" t="s">
        <v>42</v>
      </c>
      <c r="C35" s="27" t="s">
        <v>397</v>
      </c>
      <c r="D35" s="24" t="s">
        <v>44</v>
      </c>
      <c r="E35" s="3">
        <v>95</v>
      </c>
      <c r="F35" s="20" t="s">
        <v>45</v>
      </c>
      <c r="G35" s="21" t="s">
        <v>48</v>
      </c>
      <c r="H35" s="21">
        <v>1</v>
      </c>
      <c r="I35" s="21">
        <v>1</v>
      </c>
      <c r="J35" s="21" t="s">
        <v>203</v>
      </c>
    </row>
    <row r="36" ht="24" spans="1:10">
      <c r="A36" s="39"/>
      <c r="B36" s="26"/>
      <c r="C36" s="27" t="s">
        <v>398</v>
      </c>
      <c r="D36" s="24" t="s">
        <v>44</v>
      </c>
      <c r="E36" s="3">
        <v>95</v>
      </c>
      <c r="F36" s="20" t="s">
        <v>45</v>
      </c>
      <c r="G36" s="21" t="s">
        <v>48</v>
      </c>
      <c r="H36" s="21">
        <v>1</v>
      </c>
      <c r="I36" s="21">
        <v>1</v>
      </c>
      <c r="J36" s="21" t="s">
        <v>203</v>
      </c>
    </row>
    <row r="37" ht="24" spans="1:10">
      <c r="A37" s="39"/>
      <c r="B37" s="26"/>
      <c r="C37" s="27" t="s">
        <v>399</v>
      </c>
      <c r="D37" s="24" t="s">
        <v>44</v>
      </c>
      <c r="E37" s="3">
        <v>95</v>
      </c>
      <c r="F37" s="20" t="s">
        <v>45</v>
      </c>
      <c r="G37" s="21" t="s">
        <v>400</v>
      </c>
      <c r="H37" s="21">
        <v>1</v>
      </c>
      <c r="I37" s="21">
        <v>0.1</v>
      </c>
      <c r="J37" s="21" t="s">
        <v>203</v>
      </c>
    </row>
    <row r="38" ht="24" spans="1:10">
      <c r="A38" s="39"/>
      <c r="B38" s="26"/>
      <c r="C38" s="27" t="s">
        <v>401</v>
      </c>
      <c r="D38" s="24" t="s">
        <v>44</v>
      </c>
      <c r="E38" s="3">
        <v>95</v>
      </c>
      <c r="F38" s="20" t="s">
        <v>45</v>
      </c>
      <c r="G38" s="21" t="s">
        <v>48</v>
      </c>
      <c r="H38" s="21">
        <v>1</v>
      </c>
      <c r="I38" s="21">
        <v>1</v>
      </c>
      <c r="J38" s="21" t="s">
        <v>203</v>
      </c>
    </row>
    <row r="39" ht="24" spans="1:10">
      <c r="A39" s="39"/>
      <c r="B39" s="26"/>
      <c r="C39" s="27" t="s">
        <v>402</v>
      </c>
      <c r="D39" s="24" t="s">
        <v>44</v>
      </c>
      <c r="E39" s="3">
        <v>95</v>
      </c>
      <c r="F39" s="20" t="s">
        <v>45</v>
      </c>
      <c r="G39" s="21" t="s">
        <v>48</v>
      </c>
      <c r="H39" s="21">
        <v>1</v>
      </c>
      <c r="I39" s="21">
        <v>1</v>
      </c>
      <c r="J39" s="21" t="s">
        <v>203</v>
      </c>
    </row>
    <row r="40" ht="24" spans="1:10">
      <c r="A40" s="39"/>
      <c r="B40" s="26"/>
      <c r="C40" s="27" t="s">
        <v>403</v>
      </c>
      <c r="D40" s="24" t="s">
        <v>44</v>
      </c>
      <c r="E40" s="3">
        <v>95</v>
      </c>
      <c r="F40" s="20" t="s">
        <v>45</v>
      </c>
      <c r="G40" s="21" t="s">
        <v>48</v>
      </c>
      <c r="H40" s="21">
        <v>1</v>
      </c>
      <c r="I40" s="21">
        <v>1</v>
      </c>
      <c r="J40" s="21" t="s">
        <v>203</v>
      </c>
    </row>
    <row r="41" ht="24" spans="1:10">
      <c r="A41" s="39"/>
      <c r="B41" s="26"/>
      <c r="C41" s="27" t="s">
        <v>404</v>
      </c>
      <c r="D41" s="24" t="s">
        <v>44</v>
      </c>
      <c r="E41" s="3">
        <v>95</v>
      </c>
      <c r="F41" s="20" t="s">
        <v>45</v>
      </c>
      <c r="G41" s="21" t="s">
        <v>48</v>
      </c>
      <c r="H41" s="21">
        <v>1</v>
      </c>
      <c r="I41" s="21">
        <v>1</v>
      </c>
      <c r="J41" s="21" t="s">
        <v>203</v>
      </c>
    </row>
    <row r="42" ht="24" spans="1:10">
      <c r="A42" s="39"/>
      <c r="B42" s="22" t="s">
        <v>49</v>
      </c>
      <c r="C42" s="27" t="s">
        <v>405</v>
      </c>
      <c r="D42" s="24" t="s">
        <v>44</v>
      </c>
      <c r="E42" s="3">
        <v>95</v>
      </c>
      <c r="F42" s="20" t="s">
        <v>45</v>
      </c>
      <c r="G42" s="21" t="s">
        <v>91</v>
      </c>
      <c r="H42" s="21">
        <v>1</v>
      </c>
      <c r="I42" s="21">
        <v>0.1</v>
      </c>
      <c r="J42" s="21" t="s">
        <v>203</v>
      </c>
    </row>
    <row r="43" ht="24" spans="1:10">
      <c r="A43" s="39"/>
      <c r="B43" s="39"/>
      <c r="C43" s="27" t="s">
        <v>406</v>
      </c>
      <c r="D43" s="24" t="s">
        <v>44</v>
      </c>
      <c r="E43" s="3">
        <v>95</v>
      </c>
      <c r="F43" s="20" t="s">
        <v>45</v>
      </c>
      <c r="G43" s="21" t="s">
        <v>48</v>
      </c>
      <c r="H43" s="21">
        <v>1</v>
      </c>
      <c r="I43" s="21">
        <v>1</v>
      </c>
      <c r="J43" s="21" t="s">
        <v>203</v>
      </c>
    </row>
    <row r="44" ht="24" spans="1:10">
      <c r="A44" s="39"/>
      <c r="B44" s="39"/>
      <c r="C44" s="27" t="s">
        <v>407</v>
      </c>
      <c r="D44" s="24" t="s">
        <v>44</v>
      </c>
      <c r="E44" s="3">
        <v>95</v>
      </c>
      <c r="F44" s="20" t="s">
        <v>45</v>
      </c>
      <c r="G44" s="21" t="s">
        <v>48</v>
      </c>
      <c r="H44" s="21">
        <v>1</v>
      </c>
      <c r="I44" s="21">
        <v>1</v>
      </c>
      <c r="J44" s="21" t="s">
        <v>203</v>
      </c>
    </row>
    <row r="45" ht="24" spans="1:10">
      <c r="A45" s="39"/>
      <c r="B45" s="39"/>
      <c r="C45" s="27" t="s">
        <v>408</v>
      </c>
      <c r="D45" s="24" t="s">
        <v>44</v>
      </c>
      <c r="E45" s="3">
        <v>95</v>
      </c>
      <c r="F45" s="20" t="s">
        <v>45</v>
      </c>
      <c r="G45" s="21" t="s">
        <v>48</v>
      </c>
      <c r="H45" s="21">
        <v>1</v>
      </c>
      <c r="I45" s="21">
        <v>1</v>
      </c>
      <c r="J45" s="21" t="s">
        <v>203</v>
      </c>
    </row>
    <row r="46" ht="24" spans="1:10">
      <c r="A46" s="39"/>
      <c r="B46" s="39"/>
      <c r="C46" s="27" t="s">
        <v>227</v>
      </c>
      <c r="D46" s="24" t="s">
        <v>44</v>
      </c>
      <c r="E46" s="3">
        <v>80</v>
      </c>
      <c r="F46" s="20" t="s">
        <v>45</v>
      </c>
      <c r="G46" s="21" t="s">
        <v>409</v>
      </c>
      <c r="H46" s="21">
        <v>1</v>
      </c>
      <c r="I46" s="21">
        <v>0.2</v>
      </c>
      <c r="J46" s="21" t="s">
        <v>203</v>
      </c>
    </row>
    <row r="47" ht="24" spans="1:10">
      <c r="A47" s="39"/>
      <c r="B47" s="41"/>
      <c r="C47" s="27" t="s">
        <v>229</v>
      </c>
      <c r="D47" s="24" t="s">
        <v>44</v>
      </c>
      <c r="E47" s="3">
        <v>95</v>
      </c>
      <c r="F47" s="20" t="s">
        <v>45</v>
      </c>
      <c r="G47" s="21" t="s">
        <v>410</v>
      </c>
      <c r="H47" s="21">
        <v>1</v>
      </c>
      <c r="I47" s="21">
        <v>0.2</v>
      </c>
      <c r="J47" s="21" t="s">
        <v>203</v>
      </c>
    </row>
    <row r="48" ht="48" spans="1:10">
      <c r="A48" s="39"/>
      <c r="B48" s="22" t="s">
        <v>88</v>
      </c>
      <c r="C48" s="27" t="s">
        <v>89</v>
      </c>
      <c r="D48" s="24" t="s">
        <v>231</v>
      </c>
      <c r="E48" s="3" t="s">
        <v>411</v>
      </c>
      <c r="F48" s="20" t="s">
        <v>55</v>
      </c>
      <c r="G48" s="21" t="s">
        <v>412</v>
      </c>
      <c r="H48" s="21">
        <v>8</v>
      </c>
      <c r="I48" s="21">
        <v>8</v>
      </c>
      <c r="J48" s="21" t="s">
        <v>203</v>
      </c>
    </row>
    <row r="49" ht="36" spans="1:10">
      <c r="A49" s="39"/>
      <c r="B49" s="39"/>
      <c r="C49" s="27" t="s">
        <v>92</v>
      </c>
      <c r="D49" s="24" t="s">
        <v>44</v>
      </c>
      <c r="E49" s="3" t="s">
        <v>413</v>
      </c>
      <c r="F49" s="20" t="s">
        <v>55</v>
      </c>
      <c r="G49" s="21" t="s">
        <v>414</v>
      </c>
      <c r="H49" s="21">
        <v>1</v>
      </c>
      <c r="I49" s="21">
        <v>1</v>
      </c>
      <c r="J49" s="21" t="s">
        <v>203</v>
      </c>
    </row>
    <row r="50" ht="24" spans="1:10">
      <c r="A50" s="22" t="s">
        <v>51</v>
      </c>
      <c r="B50" s="22" t="s">
        <v>52</v>
      </c>
      <c r="C50" s="27" t="s">
        <v>415</v>
      </c>
      <c r="D50" s="24" t="s">
        <v>44</v>
      </c>
      <c r="E50" s="28" t="s">
        <v>265</v>
      </c>
      <c r="F50" s="20" t="s">
        <v>55</v>
      </c>
      <c r="G50" s="25" t="s">
        <v>265</v>
      </c>
      <c r="H50" s="21">
        <v>4</v>
      </c>
      <c r="I50" s="21">
        <v>4</v>
      </c>
      <c r="J50" s="21" t="s">
        <v>203</v>
      </c>
    </row>
    <row r="51" ht="24" spans="1:10">
      <c r="A51" s="39"/>
      <c r="B51" s="39"/>
      <c r="C51" s="27" t="s">
        <v>416</v>
      </c>
      <c r="D51" s="24" t="s">
        <v>36</v>
      </c>
      <c r="E51" s="28" t="s">
        <v>265</v>
      </c>
      <c r="F51" s="20" t="s">
        <v>55</v>
      </c>
      <c r="G51" s="25" t="s">
        <v>265</v>
      </c>
      <c r="H51" s="21">
        <v>4</v>
      </c>
      <c r="I51" s="21">
        <v>4</v>
      </c>
      <c r="J51" s="34" t="s">
        <v>203</v>
      </c>
    </row>
    <row r="52" ht="24" spans="1:10">
      <c r="A52" s="39"/>
      <c r="B52" s="39"/>
      <c r="C52" s="27" t="s">
        <v>417</v>
      </c>
      <c r="D52" s="24" t="s">
        <v>36</v>
      </c>
      <c r="E52" s="28" t="s">
        <v>418</v>
      </c>
      <c r="F52" s="20" t="s">
        <v>55</v>
      </c>
      <c r="G52" s="25" t="s">
        <v>418</v>
      </c>
      <c r="H52" s="21">
        <v>4</v>
      </c>
      <c r="I52" s="21">
        <v>4</v>
      </c>
      <c r="J52" s="34" t="s">
        <v>203</v>
      </c>
    </row>
    <row r="53" ht="36" spans="1:10">
      <c r="A53" s="39"/>
      <c r="B53" s="39"/>
      <c r="C53" s="27" t="s">
        <v>419</v>
      </c>
      <c r="D53" s="24" t="s">
        <v>36</v>
      </c>
      <c r="E53" s="28" t="s">
        <v>238</v>
      </c>
      <c r="F53" s="20" t="s">
        <v>55</v>
      </c>
      <c r="G53" s="25" t="s">
        <v>238</v>
      </c>
      <c r="H53" s="21">
        <v>4</v>
      </c>
      <c r="I53" s="21">
        <v>4</v>
      </c>
      <c r="J53" s="34" t="s">
        <v>203</v>
      </c>
    </row>
    <row r="54" ht="24" spans="1:10">
      <c r="A54" s="39"/>
      <c r="B54" s="22" t="s">
        <v>167</v>
      </c>
      <c r="C54" s="27" t="s">
        <v>420</v>
      </c>
      <c r="D54" s="24" t="s">
        <v>36</v>
      </c>
      <c r="E54" s="28" t="s">
        <v>300</v>
      </c>
      <c r="F54" s="20" t="s">
        <v>55</v>
      </c>
      <c r="G54" s="25" t="s">
        <v>300</v>
      </c>
      <c r="H54" s="21">
        <v>4</v>
      </c>
      <c r="I54" s="21">
        <v>4</v>
      </c>
      <c r="J54" s="34" t="s">
        <v>203</v>
      </c>
    </row>
    <row r="55" ht="24" spans="1:10">
      <c r="A55" s="39"/>
      <c r="B55" s="39"/>
      <c r="C55" s="27" t="s">
        <v>421</v>
      </c>
      <c r="D55" s="24" t="s">
        <v>36</v>
      </c>
      <c r="E55" s="28" t="s">
        <v>422</v>
      </c>
      <c r="F55" s="20" t="s">
        <v>55</v>
      </c>
      <c r="G55" s="25" t="s">
        <v>422</v>
      </c>
      <c r="H55" s="21">
        <v>5</v>
      </c>
      <c r="I55" s="21">
        <v>5</v>
      </c>
      <c r="J55" s="34" t="s">
        <v>203</v>
      </c>
    </row>
    <row r="56" ht="24" spans="1:10">
      <c r="A56" s="39"/>
      <c r="B56" s="39"/>
      <c r="C56" s="27" t="s">
        <v>423</v>
      </c>
      <c r="D56" s="24" t="s">
        <v>36</v>
      </c>
      <c r="E56" s="28" t="s">
        <v>422</v>
      </c>
      <c r="F56" s="20" t="s">
        <v>55</v>
      </c>
      <c r="G56" s="25" t="s">
        <v>422</v>
      </c>
      <c r="H56" s="21">
        <v>5</v>
      </c>
      <c r="I56" s="21">
        <v>5</v>
      </c>
      <c r="J56" s="34" t="s">
        <v>203</v>
      </c>
    </row>
    <row r="57" ht="24" spans="1:10">
      <c r="A57" s="22" t="s">
        <v>56</v>
      </c>
      <c r="B57" s="29" t="s">
        <v>57</v>
      </c>
      <c r="C57" s="27" t="s">
        <v>424</v>
      </c>
      <c r="D57" s="24" t="s">
        <v>44</v>
      </c>
      <c r="E57" s="3">
        <v>95</v>
      </c>
      <c r="F57" s="20" t="s">
        <v>45</v>
      </c>
      <c r="G57" s="25" t="s">
        <v>48</v>
      </c>
      <c r="H57" s="21">
        <v>5</v>
      </c>
      <c r="I57" s="21">
        <v>5</v>
      </c>
      <c r="J57" s="44" t="s">
        <v>203</v>
      </c>
    </row>
    <row r="58" ht="24" spans="1:10">
      <c r="A58" s="39"/>
      <c r="B58" s="42"/>
      <c r="C58" s="27" t="s">
        <v>115</v>
      </c>
      <c r="D58" s="24" t="s">
        <v>44</v>
      </c>
      <c r="E58" s="3">
        <v>95</v>
      </c>
      <c r="F58" s="20" t="s">
        <v>45</v>
      </c>
      <c r="G58" s="43" t="s">
        <v>48</v>
      </c>
      <c r="H58" s="34">
        <v>5</v>
      </c>
      <c r="I58" s="34">
        <v>5</v>
      </c>
      <c r="J58" s="44" t="s">
        <v>203</v>
      </c>
    </row>
    <row r="59" spans="1:10">
      <c r="A59" s="3" t="s">
        <v>60</v>
      </c>
      <c r="B59" s="3"/>
      <c r="C59" s="3"/>
      <c r="D59" s="30" t="s">
        <v>61</v>
      </c>
      <c r="E59" s="30"/>
      <c r="F59" s="30"/>
      <c r="G59" s="30"/>
      <c r="H59" s="30"/>
      <c r="I59" s="30"/>
      <c r="J59" s="30"/>
    </row>
    <row r="60" spans="1:10">
      <c r="A60" s="3" t="s">
        <v>62</v>
      </c>
      <c r="B60" s="3"/>
      <c r="C60" s="3"/>
      <c r="D60" s="3"/>
      <c r="E60" s="3"/>
      <c r="F60" s="3"/>
      <c r="G60" s="3"/>
      <c r="H60" s="3">
        <v>100</v>
      </c>
      <c r="I60" s="35">
        <f>I7+I15+I16+I17+I18+I19+I21+I20+I22+I23+I24+I25+I26+I27+I28+I29+I30+I31+I32+I33+I34+I35+I36+I37+I38+I39+I40+I41+I42+I43+I44+I45+I46+I47+I48+I49+I50+I51+I52+I53+I54+I55+I56+I57+I58</f>
        <v>84.2977398081313</v>
      </c>
      <c r="J60" s="36" t="s">
        <v>97</v>
      </c>
    </row>
    <row r="61" spans="1:10">
      <c r="A61" s="31"/>
      <c r="B61" s="31"/>
      <c r="C61" s="31"/>
      <c r="D61" s="31"/>
      <c r="E61" s="31"/>
      <c r="F61" s="31"/>
      <c r="G61" s="31"/>
      <c r="H61" s="31"/>
      <c r="I61" s="31"/>
      <c r="J61" s="37"/>
    </row>
    <row r="62" spans="6:6">
      <c r="F62" s="32"/>
    </row>
  </sheetData>
  <mergeCells count="3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59:C59"/>
    <mergeCell ref="D59:J59"/>
    <mergeCell ref="A60:G60"/>
    <mergeCell ref="A11:A12"/>
    <mergeCell ref="A15:A49"/>
    <mergeCell ref="A50:A56"/>
    <mergeCell ref="A57:A58"/>
    <mergeCell ref="B15:B34"/>
    <mergeCell ref="B35:B41"/>
    <mergeCell ref="B42:B47"/>
    <mergeCell ref="B48:B49"/>
    <mergeCell ref="B50:B53"/>
    <mergeCell ref="B54:B56"/>
    <mergeCell ref="B57:B58"/>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8" workbookViewId="0">
      <selection activeCell="I21" sqref="I21"/>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425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0.16</v>
      </c>
      <c r="E7" s="7">
        <v>0.16</v>
      </c>
      <c r="F7" s="7"/>
      <c r="G7" s="3">
        <v>10</v>
      </c>
      <c r="H7" s="8">
        <f>F7/E7</f>
        <v>0</v>
      </c>
      <c r="I7" s="10">
        <f>G7*H7</f>
        <v>0</v>
      </c>
      <c r="J7" s="10"/>
    </row>
    <row r="8" spans="1:10">
      <c r="A8" s="3"/>
      <c r="B8" s="3"/>
      <c r="C8" s="6" t="s">
        <v>15</v>
      </c>
      <c r="D8" s="7">
        <v>0.16</v>
      </c>
      <c r="E8" s="7">
        <v>0.16</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426</v>
      </c>
      <c r="C12" s="12"/>
      <c r="D12" s="12"/>
      <c r="E12" s="13"/>
      <c r="F12" s="14" t="s">
        <v>426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42</v>
      </c>
      <c r="C15" s="3" t="s">
        <v>427</v>
      </c>
      <c r="D15" s="24" t="s">
        <v>44</v>
      </c>
      <c r="E15" s="3">
        <v>90</v>
      </c>
      <c r="F15" s="20" t="s">
        <v>45</v>
      </c>
      <c r="G15" s="21" t="s">
        <v>46</v>
      </c>
      <c r="H15" s="21">
        <v>25</v>
      </c>
      <c r="I15" s="21">
        <v>25</v>
      </c>
      <c r="J15" s="21" t="s">
        <v>203</v>
      </c>
    </row>
    <row r="16" ht="24" spans="1:10">
      <c r="A16" s="39"/>
      <c r="B16" s="22" t="s">
        <v>49</v>
      </c>
      <c r="C16" s="27" t="s">
        <v>428</v>
      </c>
      <c r="D16" s="24" t="s">
        <v>44</v>
      </c>
      <c r="E16" s="3">
        <v>90</v>
      </c>
      <c r="F16" s="20" t="s">
        <v>45</v>
      </c>
      <c r="G16" s="21" t="s">
        <v>46</v>
      </c>
      <c r="H16" s="21">
        <v>25</v>
      </c>
      <c r="I16" s="21">
        <v>25</v>
      </c>
      <c r="J16" s="21" t="s">
        <v>203</v>
      </c>
    </row>
    <row r="17" ht="24" spans="1:10">
      <c r="A17" s="22" t="s">
        <v>51</v>
      </c>
      <c r="B17" s="22" t="s">
        <v>52</v>
      </c>
      <c r="C17" s="27" t="s">
        <v>165</v>
      </c>
      <c r="D17" s="24" t="s">
        <v>36</v>
      </c>
      <c r="E17" s="28" t="s">
        <v>166</v>
      </c>
      <c r="F17" s="20" t="s">
        <v>55</v>
      </c>
      <c r="G17" s="25" t="s">
        <v>166</v>
      </c>
      <c r="H17" s="21">
        <v>30</v>
      </c>
      <c r="I17" s="21">
        <v>30</v>
      </c>
      <c r="J17" s="21" t="s">
        <v>203</v>
      </c>
    </row>
    <row r="18" ht="24" spans="1:10">
      <c r="A18" s="22" t="s">
        <v>56</v>
      </c>
      <c r="B18" s="29" t="s">
        <v>57</v>
      </c>
      <c r="C18" s="27" t="s">
        <v>429</v>
      </c>
      <c r="D18" s="24" t="s">
        <v>44</v>
      </c>
      <c r="E18" s="3">
        <v>95</v>
      </c>
      <c r="F18" s="20" t="s">
        <v>45</v>
      </c>
      <c r="G18" s="25" t="s">
        <v>48</v>
      </c>
      <c r="H18" s="21">
        <v>10</v>
      </c>
      <c r="I18" s="21">
        <v>10</v>
      </c>
      <c r="J18" s="44" t="s">
        <v>203</v>
      </c>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90</v>
      </c>
      <c r="J20" s="36" t="s">
        <v>63</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5" workbookViewId="0">
      <selection activeCell="I21" sqref="I21"/>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430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2.9056</v>
      </c>
      <c r="E7" s="7">
        <v>2.9056</v>
      </c>
      <c r="F7" s="7"/>
      <c r="G7" s="3">
        <v>10</v>
      </c>
      <c r="H7" s="8">
        <f>F7/E7</f>
        <v>0</v>
      </c>
      <c r="I7" s="10">
        <f>G7*H7</f>
        <v>0</v>
      </c>
      <c r="J7" s="10"/>
    </row>
    <row r="8" spans="1:10">
      <c r="A8" s="3"/>
      <c r="B8" s="3"/>
      <c r="C8" s="6" t="s">
        <v>15</v>
      </c>
      <c r="D8" s="7">
        <v>2.9056</v>
      </c>
      <c r="E8" s="7">
        <v>2.9056</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431</v>
      </c>
      <c r="C12" s="12"/>
      <c r="D12" s="12"/>
      <c r="E12" s="13"/>
      <c r="F12" s="14" t="s">
        <v>431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432</v>
      </c>
      <c r="D15" s="24" t="s">
        <v>36</v>
      </c>
      <c r="E15" s="3">
        <v>54</v>
      </c>
      <c r="F15" s="20" t="s">
        <v>40</v>
      </c>
      <c r="G15" s="21" t="s">
        <v>67</v>
      </c>
      <c r="H15" s="21">
        <v>25</v>
      </c>
      <c r="I15" s="21">
        <v>25</v>
      </c>
      <c r="J15" s="21" t="s">
        <v>203</v>
      </c>
    </row>
    <row r="16" ht="24" spans="1:10">
      <c r="A16" s="39"/>
      <c r="B16" s="22" t="s">
        <v>42</v>
      </c>
      <c r="C16" s="27" t="s">
        <v>433</v>
      </c>
      <c r="D16" s="24" t="s">
        <v>36</v>
      </c>
      <c r="E16" s="3">
        <v>100</v>
      </c>
      <c r="F16" s="20" t="s">
        <v>45</v>
      </c>
      <c r="G16" s="21" t="s">
        <v>434</v>
      </c>
      <c r="H16" s="21">
        <v>25</v>
      </c>
      <c r="I16" s="21">
        <v>0</v>
      </c>
      <c r="J16" s="21" t="s">
        <v>203</v>
      </c>
    </row>
    <row r="17" ht="24" spans="1:10">
      <c r="A17" s="22" t="s">
        <v>51</v>
      </c>
      <c r="B17" s="22" t="s">
        <v>52</v>
      </c>
      <c r="C17" s="27" t="s">
        <v>435</v>
      </c>
      <c r="D17" s="24" t="s">
        <v>36</v>
      </c>
      <c r="E17" s="28" t="s">
        <v>436</v>
      </c>
      <c r="F17" s="20" t="s">
        <v>55</v>
      </c>
      <c r="G17" s="25" t="s">
        <v>436</v>
      </c>
      <c r="H17" s="21">
        <v>30</v>
      </c>
      <c r="I17" s="21">
        <v>30</v>
      </c>
      <c r="J17" s="21" t="s">
        <v>203</v>
      </c>
    </row>
    <row r="18" ht="24" spans="1:10">
      <c r="A18" s="22" t="s">
        <v>56</v>
      </c>
      <c r="B18" s="29" t="s">
        <v>57</v>
      </c>
      <c r="C18" s="27" t="s">
        <v>437</v>
      </c>
      <c r="D18" s="24" t="s">
        <v>44</v>
      </c>
      <c r="E18" s="3">
        <v>90</v>
      </c>
      <c r="F18" s="20" t="s">
        <v>45</v>
      </c>
      <c r="G18" s="25" t="s">
        <v>46</v>
      </c>
      <c r="H18" s="21">
        <v>10</v>
      </c>
      <c r="I18" s="21">
        <v>10</v>
      </c>
      <c r="J18" s="44" t="s">
        <v>203</v>
      </c>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65</v>
      </c>
      <c r="J20" s="36" t="s">
        <v>268</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I21" sqref="I21"/>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438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102.07</v>
      </c>
      <c r="E7" s="7">
        <v>102.07</v>
      </c>
      <c r="F7" s="7">
        <v>1.56</v>
      </c>
      <c r="G7" s="3">
        <v>10</v>
      </c>
      <c r="H7" s="8">
        <f>F7/E7</f>
        <v>0.0152836288821397</v>
      </c>
      <c r="I7" s="10">
        <f>G7*H7</f>
        <v>0.152836288821397</v>
      </c>
      <c r="J7" s="10"/>
    </row>
    <row r="8" spans="1:10">
      <c r="A8" s="3"/>
      <c r="B8" s="3"/>
      <c r="C8" s="6" t="s">
        <v>15</v>
      </c>
      <c r="D8" s="7">
        <v>102.07</v>
      </c>
      <c r="E8" s="7">
        <v>102.07</v>
      </c>
      <c r="F8" s="7">
        <v>1.56</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439</v>
      </c>
      <c r="C12" s="12"/>
      <c r="D12" s="12"/>
      <c r="E12" s="13"/>
      <c r="F12" s="14" t="s">
        <v>439</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440</v>
      </c>
      <c r="D15" s="24" t="s">
        <v>36</v>
      </c>
      <c r="E15" s="3">
        <v>100</v>
      </c>
      <c r="F15" s="20" t="s">
        <v>45</v>
      </c>
      <c r="G15" s="21" t="s">
        <v>164</v>
      </c>
      <c r="H15" s="21">
        <v>25</v>
      </c>
      <c r="I15" s="21">
        <v>25</v>
      </c>
      <c r="J15" s="21" t="s">
        <v>203</v>
      </c>
    </row>
    <row r="16" ht="24" spans="1:10">
      <c r="A16" s="39"/>
      <c r="B16" s="22" t="s">
        <v>42</v>
      </c>
      <c r="C16" s="27" t="s">
        <v>441</v>
      </c>
      <c r="D16" s="24" t="s">
        <v>36</v>
      </c>
      <c r="E16" s="3">
        <v>100</v>
      </c>
      <c r="F16" s="20" t="s">
        <v>45</v>
      </c>
      <c r="G16" s="21" t="s">
        <v>164</v>
      </c>
      <c r="H16" s="21">
        <v>25</v>
      </c>
      <c r="I16" s="21">
        <v>25</v>
      </c>
      <c r="J16" s="21" t="s">
        <v>203</v>
      </c>
    </row>
    <row r="17" ht="24" spans="1:10">
      <c r="A17" s="22" t="s">
        <v>51</v>
      </c>
      <c r="B17" s="22" t="s">
        <v>52</v>
      </c>
      <c r="C17" s="27" t="s">
        <v>442</v>
      </c>
      <c r="D17" s="24" t="s">
        <v>36</v>
      </c>
      <c r="E17" s="28" t="s">
        <v>443</v>
      </c>
      <c r="F17" s="20" t="s">
        <v>55</v>
      </c>
      <c r="G17" s="25" t="s">
        <v>443</v>
      </c>
      <c r="H17" s="21">
        <v>30</v>
      </c>
      <c r="I17" s="21">
        <v>30</v>
      </c>
      <c r="J17" s="21" t="s">
        <v>203</v>
      </c>
    </row>
    <row r="18" ht="24" spans="1:10">
      <c r="A18" s="22" t="s">
        <v>56</v>
      </c>
      <c r="B18" s="29" t="s">
        <v>57</v>
      </c>
      <c r="C18" s="27" t="s">
        <v>444</v>
      </c>
      <c r="D18" s="24" t="s">
        <v>44</v>
      </c>
      <c r="E18" s="3">
        <v>90</v>
      </c>
      <c r="F18" s="20" t="s">
        <v>45</v>
      </c>
      <c r="G18" s="25" t="s">
        <v>46</v>
      </c>
      <c r="H18" s="21">
        <v>10</v>
      </c>
      <c r="I18" s="21">
        <v>10</v>
      </c>
      <c r="J18" s="44" t="s">
        <v>203</v>
      </c>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90.1528362888214</v>
      </c>
      <c r="J20" s="36" t="s">
        <v>63</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3"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445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0.99</v>
      </c>
      <c r="E7" s="7">
        <v>0.99</v>
      </c>
      <c r="F7" s="7">
        <v>0.97</v>
      </c>
      <c r="G7" s="3">
        <v>10</v>
      </c>
      <c r="H7" s="8">
        <f>F7/E7</f>
        <v>0.97979797979798</v>
      </c>
      <c r="I7" s="10">
        <f>G7*H7</f>
        <v>9.7979797979798</v>
      </c>
      <c r="J7" s="10"/>
    </row>
    <row r="8" spans="1:10">
      <c r="A8" s="3"/>
      <c r="B8" s="3"/>
      <c r="C8" s="6" t="s">
        <v>15</v>
      </c>
      <c r="D8" s="7">
        <v>0.99</v>
      </c>
      <c r="E8" s="7">
        <v>0.99</v>
      </c>
      <c r="F8" s="7">
        <v>0.97</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446</v>
      </c>
      <c r="C12" s="12"/>
      <c r="D12" s="12"/>
      <c r="E12" s="13"/>
      <c r="F12" s="14" t="s">
        <v>446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447</v>
      </c>
      <c r="D15" s="24" t="s">
        <v>36</v>
      </c>
      <c r="E15" s="3">
        <v>100</v>
      </c>
      <c r="F15" s="20" t="s">
        <v>45</v>
      </c>
      <c r="G15" s="21" t="s">
        <v>164</v>
      </c>
      <c r="H15" s="21">
        <v>20</v>
      </c>
      <c r="I15" s="21">
        <v>20</v>
      </c>
      <c r="J15" s="21"/>
    </row>
    <row r="16" spans="1:10">
      <c r="A16" s="39"/>
      <c r="B16" s="22" t="s">
        <v>42</v>
      </c>
      <c r="C16" s="27" t="s">
        <v>448</v>
      </c>
      <c r="D16" s="24" t="s">
        <v>36</v>
      </c>
      <c r="E16" s="3">
        <v>100</v>
      </c>
      <c r="F16" s="20" t="s">
        <v>45</v>
      </c>
      <c r="G16" s="21" t="s">
        <v>164</v>
      </c>
      <c r="H16" s="21">
        <v>15</v>
      </c>
      <c r="I16" s="21">
        <v>15</v>
      </c>
      <c r="J16" s="21"/>
    </row>
    <row r="17" spans="1:10">
      <c r="A17" s="39"/>
      <c r="B17" s="22" t="s">
        <v>49</v>
      </c>
      <c r="C17" s="27" t="s">
        <v>449</v>
      </c>
      <c r="D17" s="24" t="s">
        <v>36</v>
      </c>
      <c r="E17" s="3" t="s">
        <v>450</v>
      </c>
      <c r="F17" s="20" t="s">
        <v>55</v>
      </c>
      <c r="G17" s="21" t="s">
        <v>450</v>
      </c>
      <c r="H17" s="21">
        <v>15</v>
      </c>
      <c r="I17" s="21">
        <v>15</v>
      </c>
      <c r="J17" s="21"/>
    </row>
    <row r="18" ht="24" spans="1:10">
      <c r="A18" s="22" t="s">
        <v>51</v>
      </c>
      <c r="B18" s="22" t="s">
        <v>52</v>
      </c>
      <c r="C18" s="27" t="s">
        <v>451</v>
      </c>
      <c r="D18" s="24" t="s">
        <v>231</v>
      </c>
      <c r="E18" s="28" t="s">
        <v>452</v>
      </c>
      <c r="F18" s="20" t="s">
        <v>55</v>
      </c>
      <c r="G18" s="25" t="s">
        <v>452</v>
      </c>
      <c r="H18" s="21">
        <v>30</v>
      </c>
      <c r="I18" s="21">
        <v>30</v>
      </c>
      <c r="J18" s="21"/>
    </row>
    <row r="19" ht="24" spans="1:10">
      <c r="A19" s="22" t="s">
        <v>56</v>
      </c>
      <c r="B19" s="29" t="s">
        <v>57</v>
      </c>
      <c r="C19" s="27" t="s">
        <v>453</v>
      </c>
      <c r="D19" s="24" t="s">
        <v>44</v>
      </c>
      <c r="E19" s="3">
        <v>90</v>
      </c>
      <c r="F19" s="20" t="s">
        <v>45</v>
      </c>
      <c r="G19" s="25" t="s">
        <v>46</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I7+I15+I17+I16+I18+I19</f>
        <v>99.7979797979798</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454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2.85</v>
      </c>
      <c r="E7" s="7">
        <v>2.85</v>
      </c>
      <c r="F7" s="7">
        <v>0.6795</v>
      </c>
      <c r="G7" s="3">
        <v>10</v>
      </c>
      <c r="H7" s="8">
        <f>F7/E7</f>
        <v>0.238421052631579</v>
      </c>
      <c r="I7" s="10">
        <f>G7*H7</f>
        <v>2.38421052631579</v>
      </c>
      <c r="J7" s="10"/>
    </row>
    <row r="8" spans="1:10">
      <c r="A8" s="3"/>
      <c r="B8" s="3"/>
      <c r="C8" s="6" t="s">
        <v>15</v>
      </c>
      <c r="D8" s="7">
        <v>2.85</v>
      </c>
      <c r="E8" s="7">
        <v>2.85</v>
      </c>
      <c r="F8" s="7">
        <v>0.6795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455</v>
      </c>
      <c r="C12" s="12"/>
      <c r="D12" s="12"/>
      <c r="E12" s="13"/>
      <c r="F12" s="14" t="s">
        <v>455</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456</v>
      </c>
      <c r="D15" s="24" t="s">
        <v>36</v>
      </c>
      <c r="E15" s="3">
        <v>57</v>
      </c>
      <c r="F15" s="20" t="s">
        <v>40</v>
      </c>
      <c r="G15" s="21" t="s">
        <v>457</v>
      </c>
      <c r="H15" s="21">
        <v>20</v>
      </c>
      <c r="I15" s="21">
        <v>20</v>
      </c>
      <c r="J15" s="21" t="s">
        <v>458</v>
      </c>
    </row>
    <row r="16" ht="24" spans="1:10">
      <c r="A16" s="39"/>
      <c r="B16" s="22" t="s">
        <v>42</v>
      </c>
      <c r="C16" s="27" t="s">
        <v>459</v>
      </c>
      <c r="D16" s="24" t="s">
        <v>36</v>
      </c>
      <c r="E16" s="3" t="s">
        <v>460</v>
      </c>
      <c r="F16" s="20" t="s">
        <v>55</v>
      </c>
      <c r="G16" s="21" t="s">
        <v>460</v>
      </c>
      <c r="H16" s="21">
        <v>15</v>
      </c>
      <c r="I16" s="21">
        <v>15</v>
      </c>
      <c r="J16" s="21" t="s">
        <v>458</v>
      </c>
    </row>
    <row r="17" ht="24" spans="1:10">
      <c r="A17" s="39"/>
      <c r="B17" s="22" t="s">
        <v>49</v>
      </c>
      <c r="C17" s="27" t="s">
        <v>461</v>
      </c>
      <c r="D17" s="24" t="s">
        <v>36</v>
      </c>
      <c r="E17" s="3" t="s">
        <v>462</v>
      </c>
      <c r="F17" s="20" t="s">
        <v>55</v>
      </c>
      <c r="G17" s="21" t="s">
        <v>462</v>
      </c>
      <c r="H17" s="21">
        <v>15</v>
      </c>
      <c r="I17" s="21">
        <v>15</v>
      </c>
      <c r="J17" s="21" t="s">
        <v>458</v>
      </c>
    </row>
    <row r="18" ht="36" spans="1:10">
      <c r="A18" s="22" t="s">
        <v>51</v>
      </c>
      <c r="B18" s="22" t="s">
        <v>52</v>
      </c>
      <c r="C18" s="27" t="s">
        <v>463</v>
      </c>
      <c r="D18" s="24" t="s">
        <v>36</v>
      </c>
      <c r="E18" s="28" t="s">
        <v>238</v>
      </c>
      <c r="F18" s="20" t="s">
        <v>55</v>
      </c>
      <c r="G18" s="25" t="s">
        <v>238</v>
      </c>
      <c r="H18" s="21">
        <v>30</v>
      </c>
      <c r="I18" s="21">
        <v>30</v>
      </c>
      <c r="J18" s="21" t="s">
        <v>458</v>
      </c>
    </row>
    <row r="19" ht="24" spans="1:10">
      <c r="A19" s="22" t="s">
        <v>56</v>
      </c>
      <c r="B19" s="29" t="s">
        <v>57</v>
      </c>
      <c r="C19" s="27" t="s">
        <v>464</v>
      </c>
      <c r="D19" s="24" t="s">
        <v>44</v>
      </c>
      <c r="E19" s="3">
        <v>90</v>
      </c>
      <c r="F19" s="20" t="s">
        <v>45</v>
      </c>
      <c r="G19" s="25" t="s">
        <v>46</v>
      </c>
      <c r="H19" s="21">
        <v>10</v>
      </c>
      <c r="I19" s="21">
        <v>10</v>
      </c>
      <c r="J19" s="44" t="s">
        <v>458</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I7+I15+I17+I16+I18+I19</f>
        <v>92.3842105263158</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F23" sqref="F23"/>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465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0.95</v>
      </c>
      <c r="E7" s="7">
        <v>0.95</v>
      </c>
      <c r="F7" s="7">
        <v>0.95</v>
      </c>
      <c r="G7" s="3">
        <v>10</v>
      </c>
      <c r="H7" s="8">
        <f>F7/E7</f>
        <v>1</v>
      </c>
      <c r="I7" s="10">
        <f>G7*H7</f>
        <v>10</v>
      </c>
      <c r="J7" s="10"/>
    </row>
    <row r="8" spans="1:10">
      <c r="A8" s="3"/>
      <c r="B8" s="3"/>
      <c r="C8" s="6" t="s">
        <v>15</v>
      </c>
      <c r="D8" s="7">
        <v>0.95</v>
      </c>
      <c r="E8" s="7">
        <v>0.95</v>
      </c>
      <c r="F8" s="7">
        <v>0.95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466</v>
      </c>
      <c r="C12" s="12"/>
      <c r="D12" s="12"/>
      <c r="E12" s="13"/>
      <c r="F12" s="14" t="s">
        <v>466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34</v>
      </c>
      <c r="C15" s="3" t="s">
        <v>440</v>
      </c>
      <c r="D15" s="24" t="s">
        <v>36</v>
      </c>
      <c r="E15" s="3">
        <v>100</v>
      </c>
      <c r="F15" s="20" t="s">
        <v>45</v>
      </c>
      <c r="G15" s="21" t="s">
        <v>164</v>
      </c>
      <c r="H15" s="21">
        <v>20</v>
      </c>
      <c r="I15" s="21">
        <v>20</v>
      </c>
      <c r="J15" s="21"/>
    </row>
    <row r="16" ht="24" spans="1:10">
      <c r="A16" s="39"/>
      <c r="B16" s="22" t="s">
        <v>42</v>
      </c>
      <c r="C16" s="27" t="s">
        <v>467</v>
      </c>
      <c r="D16" s="24" t="s">
        <v>36</v>
      </c>
      <c r="E16" s="3">
        <v>100</v>
      </c>
      <c r="F16" s="20" t="s">
        <v>45</v>
      </c>
      <c r="G16" s="21" t="s">
        <v>164</v>
      </c>
      <c r="H16" s="21">
        <v>15</v>
      </c>
      <c r="I16" s="21">
        <v>15</v>
      </c>
      <c r="J16" s="21"/>
    </row>
    <row r="17" spans="1:10">
      <c r="A17" s="39"/>
      <c r="B17" s="22" t="s">
        <v>49</v>
      </c>
      <c r="C17" s="27" t="s">
        <v>468</v>
      </c>
      <c r="D17" s="24" t="s">
        <v>36</v>
      </c>
      <c r="E17" s="3" t="s">
        <v>450</v>
      </c>
      <c r="F17" s="20" t="s">
        <v>55</v>
      </c>
      <c r="G17" s="21" t="s">
        <v>450</v>
      </c>
      <c r="H17" s="21">
        <v>15</v>
      </c>
      <c r="I17" s="21">
        <v>15</v>
      </c>
      <c r="J17" s="21"/>
    </row>
    <row r="18" ht="24" spans="1:10">
      <c r="A18" s="22" t="s">
        <v>51</v>
      </c>
      <c r="B18" s="22" t="s">
        <v>52</v>
      </c>
      <c r="C18" s="27" t="s">
        <v>469</v>
      </c>
      <c r="D18" s="24" t="s">
        <v>36</v>
      </c>
      <c r="E18" s="28" t="s">
        <v>298</v>
      </c>
      <c r="F18" s="20" t="s">
        <v>55</v>
      </c>
      <c r="G18" s="25" t="s">
        <v>298</v>
      </c>
      <c r="H18" s="21">
        <v>30</v>
      </c>
      <c r="I18" s="21">
        <v>30</v>
      </c>
      <c r="J18" s="21"/>
    </row>
    <row r="19" ht="24" spans="1:10">
      <c r="A19" s="22" t="s">
        <v>56</v>
      </c>
      <c r="B19" s="29" t="s">
        <v>57</v>
      </c>
      <c r="C19" s="27" t="s">
        <v>453</v>
      </c>
      <c r="D19" s="24" t="s">
        <v>44</v>
      </c>
      <c r="E19" s="3">
        <v>90</v>
      </c>
      <c r="F19" s="20" t="s">
        <v>45</v>
      </c>
      <c r="G19" s="25" t="s">
        <v>46</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I7+I15+I17+I16+I18+I19</f>
        <v>100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0" workbookViewId="0">
      <selection activeCell="I24" sqref="I24"/>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470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10</v>
      </c>
      <c r="E7" s="7">
        <v>10</v>
      </c>
      <c r="F7" s="7">
        <v>0.0928</v>
      </c>
      <c r="G7" s="3">
        <v>10</v>
      </c>
      <c r="H7" s="8">
        <f>F7/E7</f>
        <v>0.00928</v>
      </c>
      <c r="I7" s="10">
        <f>G7*H7</f>
        <v>0.0928</v>
      </c>
      <c r="J7" s="10"/>
    </row>
    <row r="8" spans="1:10">
      <c r="A8" s="3"/>
      <c r="B8" s="3"/>
      <c r="C8" s="6" t="s">
        <v>15</v>
      </c>
      <c r="D8" s="7">
        <v>10</v>
      </c>
      <c r="E8" s="7">
        <v>10</v>
      </c>
      <c r="F8" s="7">
        <v>0.0928</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471</v>
      </c>
      <c r="C12" s="12"/>
      <c r="D12" s="12"/>
      <c r="E12" s="13"/>
      <c r="F12" s="14" t="s">
        <v>471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472</v>
      </c>
      <c r="D15" s="24" t="s">
        <v>36</v>
      </c>
      <c r="E15" s="3">
        <v>8</v>
      </c>
      <c r="F15" s="20" t="s">
        <v>134</v>
      </c>
      <c r="G15" s="21" t="s">
        <v>473</v>
      </c>
      <c r="H15" s="21">
        <v>20</v>
      </c>
      <c r="I15" s="21">
        <v>20</v>
      </c>
      <c r="J15" s="21" t="s">
        <v>132</v>
      </c>
    </row>
    <row r="16" ht="24" spans="1:10">
      <c r="A16" s="39"/>
      <c r="B16" s="22" t="s">
        <v>49</v>
      </c>
      <c r="C16" s="27" t="s">
        <v>474</v>
      </c>
      <c r="D16" s="24" t="s">
        <v>36</v>
      </c>
      <c r="E16" s="3">
        <v>1</v>
      </c>
      <c r="F16" s="20" t="s">
        <v>143</v>
      </c>
      <c r="G16" s="21" t="s">
        <v>144</v>
      </c>
      <c r="H16" s="21">
        <v>15</v>
      </c>
      <c r="I16" s="21">
        <v>15</v>
      </c>
      <c r="J16" s="21" t="s">
        <v>132</v>
      </c>
    </row>
    <row r="17" ht="36" spans="1:10">
      <c r="A17" s="39"/>
      <c r="B17" s="22" t="s">
        <v>88</v>
      </c>
      <c r="C17" s="27" t="s">
        <v>92</v>
      </c>
      <c r="D17" s="24" t="s">
        <v>44</v>
      </c>
      <c r="E17" s="3" t="s">
        <v>163</v>
      </c>
      <c r="F17" s="20" t="s">
        <v>45</v>
      </c>
      <c r="G17" s="21" t="s">
        <v>228</v>
      </c>
      <c r="H17" s="21">
        <v>15</v>
      </c>
      <c r="I17" s="21">
        <v>6</v>
      </c>
      <c r="J17" s="21" t="s">
        <v>132</v>
      </c>
    </row>
    <row r="18" ht="24" spans="1:10">
      <c r="A18" s="22" t="s">
        <v>51</v>
      </c>
      <c r="B18" s="22" t="s">
        <v>52</v>
      </c>
      <c r="C18" s="27" t="s">
        <v>475</v>
      </c>
      <c r="D18" s="24" t="s">
        <v>36</v>
      </c>
      <c r="E18" s="28" t="s">
        <v>76</v>
      </c>
      <c r="F18" s="20" t="s">
        <v>55</v>
      </c>
      <c r="G18" s="25" t="s">
        <v>76</v>
      </c>
      <c r="H18" s="21">
        <v>10</v>
      </c>
      <c r="I18" s="21">
        <v>10</v>
      </c>
      <c r="J18" s="21" t="s">
        <v>132</v>
      </c>
    </row>
    <row r="19" ht="24" spans="1:10">
      <c r="A19" s="39"/>
      <c r="B19" s="39"/>
      <c r="C19" s="27" t="s">
        <v>476</v>
      </c>
      <c r="D19" s="24" t="s">
        <v>36</v>
      </c>
      <c r="E19" s="28" t="s">
        <v>477</v>
      </c>
      <c r="F19" s="20" t="s">
        <v>55</v>
      </c>
      <c r="G19" s="25" t="s">
        <v>477</v>
      </c>
      <c r="H19" s="21">
        <v>10</v>
      </c>
      <c r="I19" s="21">
        <v>10</v>
      </c>
      <c r="J19" s="34" t="s">
        <v>132</v>
      </c>
    </row>
    <row r="20" ht="24" spans="1:10">
      <c r="A20" s="39"/>
      <c r="B20" s="22" t="s">
        <v>167</v>
      </c>
      <c r="C20" s="27" t="s">
        <v>478</v>
      </c>
      <c r="D20" s="24" t="s">
        <v>36</v>
      </c>
      <c r="E20" s="28" t="s">
        <v>479</v>
      </c>
      <c r="F20" s="20" t="s">
        <v>55</v>
      </c>
      <c r="G20" s="25" t="s">
        <v>479</v>
      </c>
      <c r="H20" s="21">
        <v>10</v>
      </c>
      <c r="I20" s="21">
        <v>10</v>
      </c>
      <c r="J20" s="34" t="s">
        <v>132</v>
      </c>
    </row>
    <row r="21" ht="24" spans="1:10">
      <c r="A21" s="22" t="s">
        <v>56</v>
      </c>
      <c r="B21" s="29" t="s">
        <v>57</v>
      </c>
      <c r="C21" s="27" t="s">
        <v>480</v>
      </c>
      <c r="D21" s="24" t="s">
        <v>44</v>
      </c>
      <c r="E21" s="3">
        <v>90</v>
      </c>
      <c r="F21" s="20" t="s">
        <v>45</v>
      </c>
      <c r="G21" s="25" t="s">
        <v>46</v>
      </c>
      <c r="H21" s="21">
        <v>10</v>
      </c>
      <c r="I21" s="21">
        <v>10</v>
      </c>
      <c r="J21" s="44"/>
    </row>
    <row r="22" spans="1:10">
      <c r="A22" s="3" t="s">
        <v>60</v>
      </c>
      <c r="B22" s="3"/>
      <c r="C22" s="3"/>
      <c r="D22" s="30" t="s">
        <v>61</v>
      </c>
      <c r="E22" s="30"/>
      <c r="F22" s="30"/>
      <c r="G22" s="30"/>
      <c r="H22" s="30"/>
      <c r="I22" s="30"/>
      <c r="J22" s="30"/>
    </row>
    <row r="23" spans="1:10">
      <c r="A23" s="3" t="s">
        <v>62</v>
      </c>
      <c r="B23" s="3"/>
      <c r="C23" s="3"/>
      <c r="D23" s="3"/>
      <c r="E23" s="3"/>
      <c r="F23" s="3"/>
      <c r="G23" s="3"/>
      <c r="H23" s="3">
        <v>100</v>
      </c>
      <c r="I23" s="35">
        <f>I7+I15+I16+I17+I18+I19+I20+I21</f>
        <v>81.0928</v>
      </c>
      <c r="J23" s="36" t="s">
        <v>97</v>
      </c>
    </row>
    <row r="24" spans="1:10">
      <c r="A24" s="31"/>
      <c r="B24" s="31"/>
      <c r="C24" s="31"/>
      <c r="D24" s="31"/>
      <c r="E24" s="31"/>
      <c r="F24" s="31"/>
      <c r="G24" s="31"/>
      <c r="H24" s="31"/>
      <c r="I24" s="31"/>
      <c r="J24" s="37"/>
    </row>
    <row r="25" spans="6:6">
      <c r="F25"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7"/>
    <mergeCell ref="A18:A20"/>
    <mergeCell ref="B18:B19"/>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1" workbookViewId="0">
      <selection activeCell="I24" sqref="I2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79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1.95</v>
      </c>
      <c r="E7" s="7">
        <v>1.95</v>
      </c>
      <c r="F7" s="7"/>
      <c r="G7" s="3">
        <v>10</v>
      </c>
      <c r="H7" s="8">
        <f>F7/E7</f>
        <v>0</v>
      </c>
      <c r="I7" s="10">
        <f>G7*H7</f>
        <v>0</v>
      </c>
      <c r="J7" s="10"/>
    </row>
    <row r="8" ht="24" spans="1:10">
      <c r="A8" s="3"/>
      <c r="B8" s="3"/>
      <c r="C8" s="6" t="s">
        <v>15</v>
      </c>
      <c r="D8" s="7">
        <v>1.95</v>
      </c>
      <c r="E8" s="7">
        <v>1.95</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61" customHeight="1" spans="1:10">
      <c r="A12" s="3"/>
      <c r="B12" s="11" t="s">
        <v>80</v>
      </c>
      <c r="C12" s="12"/>
      <c r="D12" s="12"/>
      <c r="E12" s="13"/>
      <c r="F12" s="14" t="s">
        <v>81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47" t="s">
        <v>34</v>
      </c>
      <c r="C15" s="27" t="s">
        <v>82</v>
      </c>
      <c r="D15" s="24" t="s">
        <v>36</v>
      </c>
      <c r="E15" s="3">
        <v>13</v>
      </c>
      <c r="F15" s="20" t="s">
        <v>37</v>
      </c>
      <c r="G15" s="21" t="s">
        <v>83</v>
      </c>
      <c r="H15" s="21">
        <v>10</v>
      </c>
      <c r="I15" s="21">
        <v>10</v>
      </c>
      <c r="J15" s="21" t="s">
        <v>84</v>
      </c>
    </row>
    <row r="16" ht="36" spans="1:10">
      <c r="A16" s="24"/>
      <c r="B16" s="47" t="s">
        <v>42</v>
      </c>
      <c r="C16" s="27" t="s">
        <v>85</v>
      </c>
      <c r="D16" s="24" t="s">
        <v>44</v>
      </c>
      <c r="E16" s="3">
        <v>95</v>
      </c>
      <c r="F16" s="20" t="s">
        <v>45</v>
      </c>
      <c r="G16" s="25">
        <v>0.95</v>
      </c>
      <c r="H16" s="21">
        <v>10</v>
      </c>
      <c r="I16" s="21">
        <v>10</v>
      </c>
      <c r="J16" s="21" t="s">
        <v>84</v>
      </c>
    </row>
    <row r="17" ht="36" spans="1:10">
      <c r="A17" s="24"/>
      <c r="B17" s="47" t="s">
        <v>49</v>
      </c>
      <c r="C17" s="27" t="s">
        <v>86</v>
      </c>
      <c r="D17" s="24" t="s">
        <v>36</v>
      </c>
      <c r="E17" s="3">
        <v>365</v>
      </c>
      <c r="F17" s="20" t="s">
        <v>71</v>
      </c>
      <c r="G17" s="21" t="s">
        <v>87</v>
      </c>
      <c r="H17" s="21">
        <v>10</v>
      </c>
      <c r="I17" s="21">
        <v>10</v>
      </c>
      <c r="J17" s="21" t="s">
        <v>84</v>
      </c>
    </row>
    <row r="18" ht="36" spans="1:10">
      <c r="A18" s="24"/>
      <c r="B18" s="22" t="s">
        <v>88</v>
      </c>
      <c r="C18" s="27" t="s">
        <v>89</v>
      </c>
      <c r="D18" s="24" t="s">
        <v>44</v>
      </c>
      <c r="E18" s="3" t="s">
        <v>90</v>
      </c>
      <c r="F18" s="20" t="s">
        <v>45</v>
      </c>
      <c r="G18" s="21" t="s">
        <v>91</v>
      </c>
      <c r="H18" s="21">
        <v>10</v>
      </c>
      <c r="I18" s="21">
        <v>10</v>
      </c>
      <c r="J18" s="21" t="s">
        <v>84</v>
      </c>
    </row>
    <row r="19" ht="36" spans="1:10">
      <c r="A19" s="24"/>
      <c r="B19" s="41"/>
      <c r="C19" s="27" t="s">
        <v>92</v>
      </c>
      <c r="D19" s="24" t="s">
        <v>44</v>
      </c>
      <c r="E19" s="3" t="s">
        <v>93</v>
      </c>
      <c r="F19" s="20" t="s">
        <v>45</v>
      </c>
      <c r="G19" s="21" t="s">
        <v>91</v>
      </c>
      <c r="H19" s="21">
        <v>10</v>
      </c>
      <c r="I19" s="21">
        <v>0</v>
      </c>
      <c r="J19" s="21" t="s">
        <v>84</v>
      </c>
    </row>
    <row r="20" ht="36" spans="1:10">
      <c r="A20" s="24" t="s">
        <v>51</v>
      </c>
      <c r="B20" s="24" t="s">
        <v>52</v>
      </c>
      <c r="C20" s="27" t="s">
        <v>94</v>
      </c>
      <c r="D20" s="24" t="s">
        <v>36</v>
      </c>
      <c r="E20" s="3" t="s">
        <v>95</v>
      </c>
      <c r="F20" s="20" t="s">
        <v>55</v>
      </c>
      <c r="G20" s="21" t="s">
        <v>95</v>
      </c>
      <c r="H20" s="21">
        <v>30</v>
      </c>
      <c r="I20" s="21">
        <v>30</v>
      </c>
      <c r="J20" s="21" t="s">
        <v>84</v>
      </c>
    </row>
    <row r="21" ht="36" spans="1:10">
      <c r="A21" s="48" t="s">
        <v>56</v>
      </c>
      <c r="B21" s="49" t="s">
        <v>57</v>
      </c>
      <c r="C21" s="27" t="s">
        <v>96</v>
      </c>
      <c r="D21" s="24" t="s">
        <v>44</v>
      </c>
      <c r="E21" s="3">
        <v>95</v>
      </c>
      <c r="F21" s="20" t="s">
        <v>45</v>
      </c>
      <c r="G21" s="25">
        <v>0.95</v>
      </c>
      <c r="H21" s="21">
        <v>10</v>
      </c>
      <c r="I21" s="21">
        <v>10</v>
      </c>
      <c r="J21" s="44" t="s">
        <v>84</v>
      </c>
    </row>
    <row r="22" spans="1:10">
      <c r="A22" s="3" t="s">
        <v>60</v>
      </c>
      <c r="B22" s="3"/>
      <c r="C22" s="3"/>
      <c r="D22" s="30" t="s">
        <v>61</v>
      </c>
      <c r="E22" s="30"/>
      <c r="F22" s="30"/>
      <c r="G22" s="30"/>
      <c r="H22" s="30"/>
      <c r="I22" s="30"/>
      <c r="J22" s="30"/>
    </row>
    <row r="23" spans="1:10">
      <c r="A23" s="3" t="s">
        <v>62</v>
      </c>
      <c r="B23" s="3"/>
      <c r="C23" s="3"/>
      <c r="D23" s="3"/>
      <c r="E23" s="3"/>
      <c r="F23" s="3"/>
      <c r="G23" s="3"/>
      <c r="H23" s="3">
        <v>100</v>
      </c>
      <c r="I23" s="3">
        <f>I7+I15+I16+I17+I18+I19+I20+I21</f>
        <v>80</v>
      </c>
      <c r="J23" s="36" t="s">
        <v>97</v>
      </c>
    </row>
    <row r="24" spans="1:10">
      <c r="A24" s="31"/>
      <c r="B24" s="31"/>
      <c r="C24" s="31"/>
      <c r="D24" s="31"/>
      <c r="E24" s="31"/>
      <c r="F24" s="31"/>
      <c r="G24" s="31"/>
      <c r="H24" s="31"/>
      <c r="I24" s="31"/>
      <c r="J24" s="37"/>
    </row>
    <row r="25" spans="6:6">
      <c r="F25"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5" workbookViewId="0">
      <selection activeCell="I23" sqref="I23"/>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481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2.1</v>
      </c>
      <c r="E7" s="7">
        <v>2.1</v>
      </c>
      <c r="F7" s="7">
        <v>0.7295</v>
      </c>
      <c r="G7" s="3">
        <v>10</v>
      </c>
      <c r="H7" s="8">
        <f>F7/E7</f>
        <v>0.347380952380952</v>
      </c>
      <c r="I7" s="10">
        <f>G7*H7</f>
        <v>3.47380952380952</v>
      </c>
      <c r="J7" s="10"/>
    </row>
    <row r="8" spans="1:10">
      <c r="A8" s="3"/>
      <c r="B8" s="3"/>
      <c r="C8" s="6" t="s">
        <v>15</v>
      </c>
      <c r="D8" s="7">
        <v>2.1</v>
      </c>
      <c r="E8" s="7">
        <v>2.1</v>
      </c>
      <c r="F8" s="7">
        <v>0.7295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482</v>
      </c>
      <c r="C12" s="12"/>
      <c r="D12" s="12"/>
      <c r="E12" s="13"/>
      <c r="F12" s="14" t="s">
        <v>482</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3" t="s">
        <v>483</v>
      </c>
      <c r="D15" s="24" t="s">
        <v>36</v>
      </c>
      <c r="E15" s="3" t="s">
        <v>484</v>
      </c>
      <c r="F15" s="20" t="s">
        <v>40</v>
      </c>
      <c r="G15" s="21" t="s">
        <v>485</v>
      </c>
      <c r="H15" s="21">
        <v>15</v>
      </c>
      <c r="I15" s="21">
        <v>15</v>
      </c>
      <c r="J15" s="21" t="s">
        <v>486</v>
      </c>
    </row>
    <row r="16" ht="24" spans="1:10">
      <c r="A16" s="39"/>
      <c r="B16" s="22" t="s">
        <v>42</v>
      </c>
      <c r="C16" s="27" t="s">
        <v>459</v>
      </c>
      <c r="D16" s="24" t="s">
        <v>36</v>
      </c>
      <c r="E16" s="3" t="s">
        <v>460</v>
      </c>
      <c r="F16" s="20" t="s">
        <v>55</v>
      </c>
      <c r="G16" s="21" t="s">
        <v>460</v>
      </c>
      <c r="H16" s="21">
        <v>15</v>
      </c>
      <c r="I16" s="21">
        <v>15</v>
      </c>
      <c r="J16" s="21" t="s">
        <v>486</v>
      </c>
    </row>
    <row r="17" ht="24" spans="1:10">
      <c r="A17" s="39"/>
      <c r="B17" s="22" t="s">
        <v>49</v>
      </c>
      <c r="C17" s="27" t="s">
        <v>229</v>
      </c>
      <c r="D17" s="24" t="s">
        <v>44</v>
      </c>
      <c r="E17" s="3" t="s">
        <v>46</v>
      </c>
      <c r="F17" s="20" t="s">
        <v>45</v>
      </c>
      <c r="G17" s="21" t="s">
        <v>487</v>
      </c>
      <c r="H17" s="21">
        <v>10</v>
      </c>
      <c r="I17" s="21">
        <v>3</v>
      </c>
      <c r="J17" s="21" t="s">
        <v>486</v>
      </c>
    </row>
    <row r="18" ht="48" spans="1:10">
      <c r="A18" s="39"/>
      <c r="B18" s="22" t="s">
        <v>88</v>
      </c>
      <c r="C18" s="27" t="s">
        <v>89</v>
      </c>
      <c r="D18" s="24" t="s">
        <v>44</v>
      </c>
      <c r="E18" s="3" t="s">
        <v>488</v>
      </c>
      <c r="F18" s="20" t="s">
        <v>45</v>
      </c>
      <c r="G18" s="21" t="s">
        <v>489</v>
      </c>
      <c r="H18" s="21">
        <v>10</v>
      </c>
      <c r="I18" s="21">
        <v>10</v>
      </c>
      <c r="J18" s="21" t="s">
        <v>486</v>
      </c>
    </row>
    <row r="19" ht="24" spans="1:10">
      <c r="A19" s="22" t="s">
        <v>51</v>
      </c>
      <c r="B19" s="22" t="s">
        <v>52</v>
      </c>
      <c r="C19" s="27" t="s">
        <v>490</v>
      </c>
      <c r="D19" s="24" t="s">
        <v>36</v>
      </c>
      <c r="E19" s="28" t="s">
        <v>418</v>
      </c>
      <c r="F19" s="20" t="s">
        <v>55</v>
      </c>
      <c r="G19" s="25" t="s">
        <v>418</v>
      </c>
      <c r="H19" s="21">
        <v>30</v>
      </c>
      <c r="I19" s="21">
        <v>30</v>
      </c>
      <c r="J19" s="21" t="s">
        <v>486</v>
      </c>
    </row>
    <row r="20" ht="24" spans="1:10">
      <c r="A20" s="22" t="s">
        <v>56</v>
      </c>
      <c r="B20" s="29" t="s">
        <v>57</v>
      </c>
      <c r="C20" s="27" t="s">
        <v>491</v>
      </c>
      <c r="D20" s="24" t="s">
        <v>44</v>
      </c>
      <c r="E20" s="3">
        <v>90</v>
      </c>
      <c r="F20" s="20" t="s">
        <v>45</v>
      </c>
      <c r="G20" s="25" t="s">
        <v>46</v>
      </c>
      <c r="H20" s="21">
        <v>10</v>
      </c>
      <c r="I20" s="21">
        <v>10</v>
      </c>
      <c r="J20" s="44" t="s">
        <v>486</v>
      </c>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I7+I15+I16+I17+I18+I19+I20</f>
        <v>86.4738095238095</v>
      </c>
      <c r="J22" s="36" t="s">
        <v>97</v>
      </c>
    </row>
    <row r="23" spans="1:10">
      <c r="A23" s="31"/>
      <c r="B23" s="31"/>
      <c r="C23" s="31"/>
      <c r="D23" s="31"/>
      <c r="E23" s="31"/>
      <c r="F23" s="31"/>
      <c r="G23" s="31"/>
      <c r="H23" s="31"/>
      <c r="I23" s="31"/>
      <c r="J23" s="37"/>
    </row>
    <row r="24" spans="6:6">
      <c r="F24"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8" workbookViewId="0">
      <selection activeCell="D18" sqref="D18"/>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492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0.864</v>
      </c>
      <c r="E7" s="7">
        <v>0.864</v>
      </c>
      <c r="F7" s="7">
        <v>0.864</v>
      </c>
      <c r="G7" s="3">
        <v>10</v>
      </c>
      <c r="H7" s="8">
        <f>F7/E7</f>
        <v>1</v>
      </c>
      <c r="I7" s="10">
        <f>G7*H7</f>
        <v>10</v>
      </c>
      <c r="J7" s="10"/>
    </row>
    <row r="8" spans="1:10">
      <c r="A8" s="3"/>
      <c r="B8" s="3"/>
      <c r="C8" s="6" t="s">
        <v>15</v>
      </c>
      <c r="D8" s="7">
        <v>0.864</v>
      </c>
      <c r="E8" s="7">
        <v>0.864</v>
      </c>
      <c r="F8" s="7">
        <v>0.864</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493</v>
      </c>
      <c r="C12" s="12"/>
      <c r="D12" s="12"/>
      <c r="E12" s="13"/>
      <c r="F12" s="14" t="s">
        <v>493</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42</v>
      </c>
      <c r="C15" s="23" t="s">
        <v>43</v>
      </c>
      <c r="D15" s="24" t="s">
        <v>36</v>
      </c>
      <c r="E15" s="3">
        <v>100</v>
      </c>
      <c r="F15" s="20" t="s">
        <v>45</v>
      </c>
      <c r="G15" s="21" t="s">
        <v>164</v>
      </c>
      <c r="H15" s="21">
        <v>15</v>
      </c>
      <c r="I15" s="21">
        <v>15</v>
      </c>
      <c r="J15" s="21"/>
    </row>
    <row r="16" spans="1:10">
      <c r="A16" s="39"/>
      <c r="B16" s="39"/>
      <c r="C16" s="27" t="s">
        <v>494</v>
      </c>
      <c r="D16" s="24" t="s">
        <v>36</v>
      </c>
      <c r="E16" s="3">
        <v>100</v>
      </c>
      <c r="F16" s="20" t="s">
        <v>45</v>
      </c>
      <c r="G16" s="21" t="s">
        <v>164</v>
      </c>
      <c r="H16" s="21">
        <v>15</v>
      </c>
      <c r="I16" s="21">
        <v>15</v>
      </c>
      <c r="J16" s="21"/>
    </row>
    <row r="17" ht="36" spans="1:10">
      <c r="A17" s="39"/>
      <c r="B17" s="22" t="s">
        <v>49</v>
      </c>
      <c r="C17" s="27" t="s">
        <v>495</v>
      </c>
      <c r="D17" s="24" t="s">
        <v>44</v>
      </c>
      <c r="E17" s="3">
        <v>95</v>
      </c>
      <c r="F17" s="20" t="s">
        <v>45</v>
      </c>
      <c r="G17" s="21" t="s">
        <v>48</v>
      </c>
      <c r="H17" s="21">
        <v>20</v>
      </c>
      <c r="I17" s="21">
        <v>20</v>
      </c>
      <c r="J17" s="21"/>
    </row>
    <row r="18" spans="1:10">
      <c r="A18" s="22" t="s">
        <v>51</v>
      </c>
      <c r="B18" s="22" t="s">
        <v>52</v>
      </c>
      <c r="C18" s="27" t="s">
        <v>157</v>
      </c>
      <c r="D18" s="24" t="s">
        <v>44</v>
      </c>
      <c r="E18" s="28">
        <v>95</v>
      </c>
      <c r="F18" s="20" t="s">
        <v>45</v>
      </c>
      <c r="G18" s="25" t="s">
        <v>48</v>
      </c>
      <c r="H18" s="21">
        <v>15</v>
      </c>
      <c r="I18" s="21">
        <v>15</v>
      </c>
      <c r="J18" s="21"/>
    </row>
    <row r="19" spans="1:10">
      <c r="A19" s="39"/>
      <c r="B19" s="39"/>
      <c r="C19" s="27" t="s">
        <v>158</v>
      </c>
      <c r="D19" s="24" t="s">
        <v>36</v>
      </c>
      <c r="E19" s="28" t="s">
        <v>95</v>
      </c>
      <c r="F19" s="20" t="s">
        <v>55</v>
      </c>
      <c r="G19" s="25" t="s">
        <v>95</v>
      </c>
      <c r="H19" s="21">
        <v>15</v>
      </c>
      <c r="I19" s="21">
        <v>15</v>
      </c>
      <c r="J19" s="34"/>
    </row>
    <row r="20" ht="24" spans="1:10">
      <c r="A20" s="22" t="s">
        <v>56</v>
      </c>
      <c r="B20" s="29" t="s">
        <v>57</v>
      </c>
      <c r="C20" s="27" t="s">
        <v>58</v>
      </c>
      <c r="D20" s="24" t="s">
        <v>44</v>
      </c>
      <c r="E20" s="3" t="s">
        <v>48</v>
      </c>
      <c r="F20" s="20" t="s">
        <v>45</v>
      </c>
      <c r="G20" s="25" t="s">
        <v>48</v>
      </c>
      <c r="H20" s="21">
        <v>10</v>
      </c>
      <c r="I20" s="21">
        <v>10</v>
      </c>
      <c r="J20" s="44"/>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I7+I15+I16+I17+I18+I19+I20</f>
        <v>100</v>
      </c>
      <c r="J22" s="36" t="s">
        <v>63</v>
      </c>
    </row>
    <row r="23" spans="1:10">
      <c r="A23" s="31"/>
      <c r="B23" s="31"/>
      <c r="C23" s="31"/>
      <c r="D23" s="31"/>
      <c r="E23" s="31"/>
      <c r="F23" s="31"/>
      <c r="G23" s="31"/>
      <c r="H23" s="31"/>
      <c r="I23" s="31"/>
      <c r="J23" s="37"/>
    </row>
    <row r="24" spans="6:6">
      <c r="F24"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B15:B16"/>
    <mergeCell ref="B18:B19"/>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4" workbookViewId="0">
      <selection activeCell="I23" sqref="I23"/>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496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30.080942</v>
      </c>
      <c r="E7" s="7">
        <v>30.080942</v>
      </c>
      <c r="F7" s="7">
        <v>7.650888</v>
      </c>
      <c r="G7" s="3">
        <v>10</v>
      </c>
      <c r="H7" s="8">
        <f>F7/E7</f>
        <v>0.254343364645961</v>
      </c>
      <c r="I7" s="10">
        <f>G7*H7</f>
        <v>2.54343364645961</v>
      </c>
      <c r="J7" s="10"/>
    </row>
    <row r="8" spans="1:10">
      <c r="A8" s="3"/>
      <c r="B8" s="3"/>
      <c r="C8" s="6" t="s">
        <v>15</v>
      </c>
      <c r="D8" s="7">
        <v>30.080942</v>
      </c>
      <c r="E8" s="7">
        <v>30.080942</v>
      </c>
      <c r="F8" s="7">
        <v>7.650888</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497</v>
      </c>
      <c r="C12" s="12"/>
      <c r="D12" s="12"/>
      <c r="E12" s="13"/>
      <c r="F12" s="14" t="s">
        <v>497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498</v>
      </c>
      <c r="D15" s="24" t="s">
        <v>36</v>
      </c>
      <c r="E15" s="3">
        <v>32</v>
      </c>
      <c r="F15" s="20" t="s">
        <v>40</v>
      </c>
      <c r="G15" s="21" t="s">
        <v>499</v>
      </c>
      <c r="H15" s="21">
        <v>25</v>
      </c>
      <c r="I15" s="21">
        <v>25</v>
      </c>
      <c r="J15" s="21" t="s">
        <v>486</v>
      </c>
    </row>
    <row r="16" ht="24" spans="1:10">
      <c r="A16" s="39"/>
      <c r="B16" s="22" t="s">
        <v>49</v>
      </c>
      <c r="C16" s="27" t="s">
        <v>500</v>
      </c>
      <c r="D16" s="24" t="s">
        <v>44</v>
      </c>
      <c r="E16" s="3">
        <v>95</v>
      </c>
      <c r="F16" s="20" t="s">
        <v>45</v>
      </c>
      <c r="G16" s="21" t="s">
        <v>48</v>
      </c>
      <c r="H16" s="21">
        <v>25</v>
      </c>
      <c r="I16" s="21">
        <v>25</v>
      </c>
      <c r="J16" s="21" t="s">
        <v>486</v>
      </c>
    </row>
    <row r="17" ht="24" spans="1:10">
      <c r="A17" s="22" t="s">
        <v>51</v>
      </c>
      <c r="B17" s="26" t="s">
        <v>52</v>
      </c>
      <c r="C17" s="27" t="s">
        <v>501</v>
      </c>
      <c r="D17" s="24" t="s">
        <v>36</v>
      </c>
      <c r="E17" s="28" t="s">
        <v>76</v>
      </c>
      <c r="F17" s="20" t="s">
        <v>55</v>
      </c>
      <c r="G17" s="25" t="s">
        <v>76</v>
      </c>
      <c r="H17" s="21">
        <v>10</v>
      </c>
      <c r="I17" s="21">
        <v>10</v>
      </c>
      <c r="J17" s="21" t="s">
        <v>486</v>
      </c>
    </row>
    <row r="18" ht="24" spans="1:10">
      <c r="A18" s="39"/>
      <c r="B18" s="26"/>
      <c r="C18" s="27" t="s">
        <v>502</v>
      </c>
      <c r="D18" s="24" t="s">
        <v>36</v>
      </c>
      <c r="E18" s="28" t="s">
        <v>503</v>
      </c>
      <c r="F18" s="20" t="s">
        <v>55</v>
      </c>
      <c r="G18" s="25" t="s">
        <v>503</v>
      </c>
      <c r="H18" s="21">
        <v>10</v>
      </c>
      <c r="I18" s="21">
        <v>10</v>
      </c>
      <c r="J18" s="34" t="s">
        <v>486</v>
      </c>
    </row>
    <row r="19" ht="24" spans="1:10">
      <c r="A19" s="39"/>
      <c r="B19" s="26" t="s">
        <v>167</v>
      </c>
      <c r="C19" s="27" t="s">
        <v>504</v>
      </c>
      <c r="D19" s="24" t="s">
        <v>36</v>
      </c>
      <c r="E19" s="28" t="s">
        <v>330</v>
      </c>
      <c r="F19" s="20" t="s">
        <v>55</v>
      </c>
      <c r="G19" s="25" t="s">
        <v>330</v>
      </c>
      <c r="H19" s="21">
        <v>10</v>
      </c>
      <c r="I19" s="21">
        <v>10</v>
      </c>
      <c r="J19" s="34" t="s">
        <v>486</v>
      </c>
    </row>
    <row r="20" ht="24" spans="1:10">
      <c r="A20" s="22" t="s">
        <v>56</v>
      </c>
      <c r="B20" s="29" t="s">
        <v>57</v>
      </c>
      <c r="C20" s="27" t="s">
        <v>58</v>
      </c>
      <c r="D20" s="24" t="s">
        <v>44</v>
      </c>
      <c r="E20" s="3">
        <v>95</v>
      </c>
      <c r="F20" s="20" t="s">
        <v>45</v>
      </c>
      <c r="G20" s="25" t="s">
        <v>48</v>
      </c>
      <c r="H20" s="21">
        <v>10</v>
      </c>
      <c r="I20" s="21">
        <v>10</v>
      </c>
      <c r="J20" s="34" t="s">
        <v>486</v>
      </c>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I7+I15+I16+I17+I18+I19+I20</f>
        <v>92.5434336464596</v>
      </c>
      <c r="J22" s="36" t="s">
        <v>63</v>
      </c>
    </row>
    <row r="23" spans="1:10">
      <c r="A23" s="31"/>
      <c r="B23" s="31"/>
      <c r="C23" s="31"/>
      <c r="D23" s="31"/>
      <c r="E23" s="31"/>
      <c r="F23" s="31"/>
      <c r="G23" s="31"/>
      <c r="H23" s="31"/>
      <c r="I23" s="31"/>
      <c r="J23" s="37"/>
    </row>
    <row r="24" spans="6:6">
      <c r="F24"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6"/>
    <mergeCell ref="A17:A19"/>
    <mergeCell ref="B17:B18"/>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G18" sqref="G18"/>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505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6</v>
      </c>
      <c r="E7" s="7">
        <v>6</v>
      </c>
      <c r="F7" s="7"/>
      <c r="G7" s="3">
        <v>10</v>
      </c>
      <c r="H7" s="8">
        <f>F7/E7</f>
        <v>0</v>
      </c>
      <c r="I7" s="10">
        <f>G7*H7</f>
        <v>0</v>
      </c>
      <c r="J7" s="10"/>
    </row>
    <row r="8" spans="1:10">
      <c r="A8" s="3"/>
      <c r="B8" s="3"/>
      <c r="C8" s="6" t="s">
        <v>15</v>
      </c>
      <c r="D8" s="7">
        <v>6</v>
      </c>
      <c r="E8" s="7">
        <v>6</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506</v>
      </c>
      <c r="C12" s="12"/>
      <c r="D12" s="12"/>
      <c r="E12" s="13"/>
      <c r="F12" s="14" t="s">
        <v>506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507</v>
      </c>
      <c r="D15" s="24" t="s">
        <v>36</v>
      </c>
      <c r="E15" s="3">
        <v>1</v>
      </c>
      <c r="F15" s="20" t="s">
        <v>37</v>
      </c>
      <c r="G15" s="21" t="s">
        <v>176</v>
      </c>
      <c r="H15" s="21">
        <v>25</v>
      </c>
      <c r="I15" s="21">
        <v>25</v>
      </c>
      <c r="J15" s="21" t="s">
        <v>508</v>
      </c>
    </row>
    <row r="16" ht="24" spans="1:10">
      <c r="A16" s="39"/>
      <c r="B16" s="22" t="s">
        <v>49</v>
      </c>
      <c r="C16" s="27" t="s">
        <v>509</v>
      </c>
      <c r="D16" s="24" t="s">
        <v>36</v>
      </c>
      <c r="E16" s="3" t="s">
        <v>510</v>
      </c>
      <c r="F16" s="20" t="s">
        <v>55</v>
      </c>
      <c r="G16" s="21" t="s">
        <v>510</v>
      </c>
      <c r="H16" s="21">
        <v>25</v>
      </c>
      <c r="I16" s="21">
        <v>25</v>
      </c>
      <c r="J16" s="21" t="s">
        <v>508</v>
      </c>
    </row>
    <row r="17" ht="24" spans="1:10">
      <c r="A17" s="22" t="s">
        <v>51</v>
      </c>
      <c r="B17" s="26" t="s">
        <v>52</v>
      </c>
      <c r="C17" s="27" t="s">
        <v>511</v>
      </c>
      <c r="D17" s="24" t="s">
        <v>36</v>
      </c>
      <c r="E17" s="28" t="s">
        <v>166</v>
      </c>
      <c r="F17" s="20" t="s">
        <v>55</v>
      </c>
      <c r="G17" s="25" t="s">
        <v>166</v>
      </c>
      <c r="H17" s="21">
        <v>15</v>
      </c>
      <c r="I17" s="21">
        <v>15</v>
      </c>
      <c r="J17" s="21" t="s">
        <v>508</v>
      </c>
    </row>
    <row r="18" ht="24" spans="1:10">
      <c r="A18" s="39"/>
      <c r="B18" s="26"/>
      <c r="C18" s="27" t="s">
        <v>512</v>
      </c>
      <c r="D18" s="24" t="s">
        <v>36</v>
      </c>
      <c r="E18" s="28" t="s">
        <v>166</v>
      </c>
      <c r="F18" s="20" t="s">
        <v>55</v>
      </c>
      <c r="G18" s="25" t="s">
        <v>166</v>
      </c>
      <c r="H18" s="21">
        <v>15</v>
      </c>
      <c r="I18" s="21">
        <v>15</v>
      </c>
      <c r="J18" s="34" t="s">
        <v>508</v>
      </c>
    </row>
    <row r="19" ht="24" spans="1:10">
      <c r="A19" s="22" t="s">
        <v>56</v>
      </c>
      <c r="B19" s="29" t="s">
        <v>57</v>
      </c>
      <c r="C19" s="27" t="s">
        <v>170</v>
      </c>
      <c r="D19" s="24" t="s">
        <v>44</v>
      </c>
      <c r="E19" s="3">
        <v>95</v>
      </c>
      <c r="F19" s="20" t="s">
        <v>45</v>
      </c>
      <c r="G19" s="25" t="s">
        <v>48</v>
      </c>
      <c r="H19" s="21">
        <v>10</v>
      </c>
      <c r="I19" s="21">
        <v>10</v>
      </c>
      <c r="J19" s="34" t="s">
        <v>508</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90</v>
      </c>
      <c r="J21" s="36" t="s">
        <v>63</v>
      </c>
    </row>
    <row r="22" spans="1:10">
      <c r="A22" s="31"/>
      <c r="B22" s="31"/>
      <c r="C22" s="31"/>
      <c r="D22" s="31"/>
      <c r="E22" s="31"/>
      <c r="F22" s="31"/>
      <c r="G22" s="31"/>
      <c r="H22" s="31"/>
      <c r="I22" s="31"/>
      <c r="J22" s="37"/>
    </row>
    <row r="23" spans="6:6">
      <c r="F23"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B17:B18"/>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I24" sqref="I24"/>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513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60</v>
      </c>
      <c r="E7" s="7">
        <v>60</v>
      </c>
      <c r="F7" s="7"/>
      <c r="G7" s="3">
        <v>10</v>
      </c>
      <c r="H7" s="8">
        <f>F7/E7</f>
        <v>0</v>
      </c>
      <c r="I7" s="10">
        <f>G7*H7</f>
        <v>0</v>
      </c>
      <c r="J7" s="10"/>
    </row>
    <row r="8" spans="1:10">
      <c r="A8" s="3"/>
      <c r="B8" s="3"/>
      <c r="C8" s="6" t="s">
        <v>15</v>
      </c>
      <c r="D8" s="7">
        <v>60</v>
      </c>
      <c r="E8" s="7">
        <v>60</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514</v>
      </c>
      <c r="C12" s="12"/>
      <c r="D12" s="12"/>
      <c r="E12" s="13"/>
      <c r="F12" s="14" t="s">
        <v>514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515</v>
      </c>
      <c r="D15" s="24" t="s">
        <v>36</v>
      </c>
      <c r="E15" s="3">
        <v>100</v>
      </c>
      <c r="F15" s="20" t="s">
        <v>45</v>
      </c>
      <c r="G15" s="25">
        <v>1</v>
      </c>
      <c r="H15" s="21">
        <v>10</v>
      </c>
      <c r="I15" s="21">
        <v>10</v>
      </c>
      <c r="J15" s="21" t="s">
        <v>508</v>
      </c>
    </row>
    <row r="16" ht="24" spans="1:10">
      <c r="A16" s="39"/>
      <c r="B16" s="39"/>
      <c r="C16" s="23" t="s">
        <v>516</v>
      </c>
      <c r="D16" s="24" t="s">
        <v>36</v>
      </c>
      <c r="E16" s="3" t="s">
        <v>517</v>
      </c>
      <c r="F16" s="20" t="s">
        <v>37</v>
      </c>
      <c r="G16" s="21" t="s">
        <v>176</v>
      </c>
      <c r="H16" s="21">
        <v>10</v>
      </c>
      <c r="I16" s="21">
        <v>10</v>
      </c>
      <c r="J16" s="21" t="s">
        <v>508</v>
      </c>
    </row>
    <row r="17" ht="24" spans="1:10">
      <c r="A17" s="39"/>
      <c r="B17" s="22" t="s">
        <v>49</v>
      </c>
      <c r="C17" s="27" t="s">
        <v>518</v>
      </c>
      <c r="D17" s="24" t="s">
        <v>44</v>
      </c>
      <c r="E17" s="3">
        <v>90</v>
      </c>
      <c r="F17" s="20" t="s">
        <v>45</v>
      </c>
      <c r="G17" s="21" t="s">
        <v>46</v>
      </c>
      <c r="H17" s="21">
        <v>10</v>
      </c>
      <c r="I17" s="21">
        <v>10</v>
      </c>
      <c r="J17" s="21" t="s">
        <v>508</v>
      </c>
    </row>
    <row r="18" ht="24" spans="1:10">
      <c r="A18" s="39"/>
      <c r="B18" s="39"/>
      <c r="C18" s="27" t="s">
        <v>519</v>
      </c>
      <c r="D18" s="24" t="s">
        <v>36</v>
      </c>
      <c r="E18" s="3">
        <v>100</v>
      </c>
      <c r="F18" s="20" t="s">
        <v>45</v>
      </c>
      <c r="G18" s="21" t="s">
        <v>164</v>
      </c>
      <c r="H18" s="21">
        <v>10</v>
      </c>
      <c r="I18" s="21">
        <v>10</v>
      </c>
      <c r="J18" s="21" t="s">
        <v>508</v>
      </c>
    </row>
    <row r="19" ht="24" spans="1:10">
      <c r="A19" s="39"/>
      <c r="B19" s="39"/>
      <c r="C19" s="27" t="s">
        <v>520</v>
      </c>
      <c r="D19" s="24" t="s">
        <v>36</v>
      </c>
      <c r="E19" s="3">
        <v>100</v>
      </c>
      <c r="F19" s="20" t="s">
        <v>45</v>
      </c>
      <c r="G19" s="21" t="s">
        <v>164</v>
      </c>
      <c r="H19" s="21">
        <v>10</v>
      </c>
      <c r="I19" s="21">
        <v>10</v>
      </c>
      <c r="J19" s="21" t="s">
        <v>508</v>
      </c>
    </row>
    <row r="20" ht="24" spans="1:10">
      <c r="A20" s="22" t="s">
        <v>51</v>
      </c>
      <c r="B20" s="26" t="s">
        <v>52</v>
      </c>
      <c r="C20" s="27" t="s">
        <v>521</v>
      </c>
      <c r="D20" s="24" t="s">
        <v>36</v>
      </c>
      <c r="E20" s="28" t="s">
        <v>76</v>
      </c>
      <c r="F20" s="20" t="s">
        <v>55</v>
      </c>
      <c r="G20" s="25" t="s">
        <v>76</v>
      </c>
      <c r="H20" s="21">
        <v>30</v>
      </c>
      <c r="I20" s="21">
        <v>30</v>
      </c>
      <c r="J20" s="21" t="s">
        <v>508</v>
      </c>
    </row>
    <row r="21" ht="24" spans="1:10">
      <c r="A21" s="22" t="s">
        <v>56</v>
      </c>
      <c r="B21" s="29" t="s">
        <v>57</v>
      </c>
      <c r="C21" s="27" t="s">
        <v>170</v>
      </c>
      <c r="D21" s="24" t="s">
        <v>44</v>
      </c>
      <c r="E21" s="3">
        <v>90</v>
      </c>
      <c r="F21" s="20" t="s">
        <v>45</v>
      </c>
      <c r="G21" s="25" t="s">
        <v>46</v>
      </c>
      <c r="H21" s="21">
        <v>10</v>
      </c>
      <c r="I21" s="21">
        <v>10</v>
      </c>
      <c r="J21" s="34" t="s">
        <v>508</v>
      </c>
    </row>
    <row r="22" spans="1:10">
      <c r="A22" s="3" t="s">
        <v>60</v>
      </c>
      <c r="B22" s="3"/>
      <c r="C22" s="3"/>
      <c r="D22" s="30" t="s">
        <v>61</v>
      </c>
      <c r="E22" s="30"/>
      <c r="F22" s="30"/>
      <c r="G22" s="30"/>
      <c r="H22" s="30"/>
      <c r="I22" s="30"/>
      <c r="J22" s="30"/>
    </row>
    <row r="23" spans="1:10">
      <c r="A23" s="3" t="s">
        <v>62</v>
      </c>
      <c r="B23" s="3"/>
      <c r="C23" s="3"/>
      <c r="D23" s="3"/>
      <c r="E23" s="3"/>
      <c r="F23" s="3"/>
      <c r="G23" s="3"/>
      <c r="H23" s="3">
        <v>100</v>
      </c>
      <c r="I23" s="35">
        <f>I7+I15+I16+I17+I18+I19+I20+I21</f>
        <v>90</v>
      </c>
      <c r="J23" s="36" t="s">
        <v>63</v>
      </c>
    </row>
    <row r="24" spans="1:10">
      <c r="A24" s="31"/>
      <c r="B24" s="31"/>
      <c r="C24" s="31"/>
      <c r="D24" s="31"/>
      <c r="E24" s="31"/>
      <c r="F24" s="31"/>
      <c r="G24" s="31"/>
      <c r="H24" s="31"/>
      <c r="I24" s="31"/>
      <c r="J24" s="37"/>
    </row>
    <row r="25" spans="6:6">
      <c r="F25"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B17:B19"/>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D22" sqref="D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522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210</v>
      </c>
      <c r="E7" s="7">
        <v>210</v>
      </c>
      <c r="F7" s="7">
        <v>210</v>
      </c>
      <c r="G7" s="3">
        <v>10</v>
      </c>
      <c r="H7" s="8">
        <f>F7/E7</f>
        <v>1</v>
      </c>
      <c r="I7" s="10">
        <f>G7*H7</f>
        <v>10</v>
      </c>
      <c r="J7" s="10"/>
    </row>
    <row r="8" spans="1:10">
      <c r="A8" s="3"/>
      <c r="B8" s="3"/>
      <c r="C8" s="6" t="s">
        <v>15</v>
      </c>
      <c r="D8" s="7">
        <v>210</v>
      </c>
      <c r="E8" s="7">
        <v>210</v>
      </c>
      <c r="F8" s="7">
        <v>210</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523</v>
      </c>
      <c r="C12" s="12"/>
      <c r="D12" s="12"/>
      <c r="E12" s="13"/>
      <c r="F12" s="14" t="s">
        <v>523</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3" t="s">
        <v>524</v>
      </c>
      <c r="D15" s="24" t="s">
        <v>36</v>
      </c>
      <c r="E15" s="3">
        <v>13.172703</v>
      </c>
      <c r="F15" s="20" t="s">
        <v>525</v>
      </c>
      <c r="G15" s="25" t="s">
        <v>526</v>
      </c>
      <c r="H15" s="21">
        <v>6</v>
      </c>
      <c r="I15" s="21">
        <v>6</v>
      </c>
      <c r="J15" s="21"/>
    </row>
    <row r="16" spans="1:10">
      <c r="A16" s="39"/>
      <c r="B16" s="39"/>
      <c r="C16" s="23" t="s">
        <v>527</v>
      </c>
      <c r="D16" s="24" t="s">
        <v>36</v>
      </c>
      <c r="E16" s="3">
        <v>1593</v>
      </c>
      <c r="F16" s="20" t="s">
        <v>314</v>
      </c>
      <c r="G16" s="25" t="s">
        <v>528</v>
      </c>
      <c r="H16" s="21">
        <v>8</v>
      </c>
      <c r="I16" s="21">
        <v>8</v>
      </c>
      <c r="J16" s="21"/>
    </row>
    <row r="17" spans="1:10">
      <c r="A17" s="39"/>
      <c r="B17" s="39"/>
      <c r="C17" s="23" t="s">
        <v>529</v>
      </c>
      <c r="D17" s="24" t="s">
        <v>36</v>
      </c>
      <c r="E17" s="3">
        <v>64</v>
      </c>
      <c r="F17" s="20" t="s">
        <v>530</v>
      </c>
      <c r="G17" s="25" t="s">
        <v>531</v>
      </c>
      <c r="H17" s="21">
        <v>8</v>
      </c>
      <c r="I17" s="21">
        <v>8</v>
      </c>
      <c r="J17" s="21"/>
    </row>
    <row r="18" spans="1:10">
      <c r="A18" s="39"/>
      <c r="B18" s="39"/>
      <c r="C18" s="23" t="s">
        <v>532</v>
      </c>
      <c r="D18" s="24" t="s">
        <v>36</v>
      </c>
      <c r="E18" s="3" t="s">
        <v>533</v>
      </c>
      <c r="F18" s="20" t="s">
        <v>37</v>
      </c>
      <c r="G18" s="21" t="s">
        <v>533</v>
      </c>
      <c r="H18" s="21">
        <v>8</v>
      </c>
      <c r="I18" s="21">
        <v>8</v>
      </c>
      <c r="J18" s="21"/>
    </row>
    <row r="19" spans="1:10">
      <c r="A19" s="39"/>
      <c r="B19" s="22" t="s">
        <v>42</v>
      </c>
      <c r="C19" s="27" t="s">
        <v>534</v>
      </c>
      <c r="D19" s="24" t="s">
        <v>36</v>
      </c>
      <c r="E19" s="3">
        <v>100</v>
      </c>
      <c r="F19" s="20" t="s">
        <v>45</v>
      </c>
      <c r="G19" s="21" t="s">
        <v>164</v>
      </c>
      <c r="H19" s="21">
        <v>10</v>
      </c>
      <c r="I19" s="21">
        <v>10</v>
      </c>
      <c r="J19" s="21"/>
    </row>
    <row r="20" spans="1:10">
      <c r="A20" s="39"/>
      <c r="B20" s="22" t="s">
        <v>49</v>
      </c>
      <c r="C20" s="27" t="s">
        <v>535</v>
      </c>
      <c r="D20" s="24" t="s">
        <v>36</v>
      </c>
      <c r="E20" s="3">
        <v>100</v>
      </c>
      <c r="F20" s="20" t="s">
        <v>45</v>
      </c>
      <c r="G20" s="21" t="s">
        <v>164</v>
      </c>
      <c r="H20" s="21">
        <v>10</v>
      </c>
      <c r="I20" s="21">
        <v>10</v>
      </c>
      <c r="J20" s="21"/>
    </row>
    <row r="21" ht="24" spans="1:10">
      <c r="A21" s="22" t="s">
        <v>51</v>
      </c>
      <c r="B21" s="26" t="s">
        <v>52</v>
      </c>
      <c r="C21" s="27" t="s">
        <v>536</v>
      </c>
      <c r="D21" s="24" t="s">
        <v>36</v>
      </c>
      <c r="E21" s="28" t="s">
        <v>537</v>
      </c>
      <c r="F21" s="20" t="s">
        <v>55</v>
      </c>
      <c r="G21" s="25" t="s">
        <v>537</v>
      </c>
      <c r="H21" s="21">
        <v>30</v>
      </c>
      <c r="I21" s="21">
        <v>30</v>
      </c>
      <c r="J21" s="21"/>
    </row>
    <row r="22" ht="24" spans="1:10">
      <c r="A22" s="22" t="s">
        <v>56</v>
      </c>
      <c r="B22" s="29" t="s">
        <v>57</v>
      </c>
      <c r="C22" s="27" t="s">
        <v>538</v>
      </c>
      <c r="D22" s="24" t="s">
        <v>44</v>
      </c>
      <c r="E22" s="3">
        <v>80</v>
      </c>
      <c r="F22" s="20" t="s">
        <v>45</v>
      </c>
      <c r="G22" s="25" t="s">
        <v>539</v>
      </c>
      <c r="H22" s="21">
        <v>10</v>
      </c>
      <c r="I22" s="21">
        <v>10</v>
      </c>
      <c r="J22" s="34"/>
    </row>
    <row r="23" spans="1:10">
      <c r="A23" s="3" t="s">
        <v>60</v>
      </c>
      <c r="B23" s="3"/>
      <c r="C23" s="3"/>
      <c r="D23" s="30" t="s">
        <v>61</v>
      </c>
      <c r="E23" s="30"/>
      <c r="F23" s="30"/>
      <c r="G23" s="30"/>
      <c r="H23" s="30"/>
      <c r="I23" s="30"/>
      <c r="J23" s="30"/>
    </row>
    <row r="24" spans="1:10">
      <c r="A24" s="3" t="s">
        <v>62</v>
      </c>
      <c r="B24" s="3"/>
      <c r="C24" s="3"/>
      <c r="D24" s="3"/>
      <c r="E24" s="3"/>
      <c r="F24" s="3"/>
      <c r="G24" s="3"/>
      <c r="H24" s="3">
        <v>100</v>
      </c>
      <c r="I24" s="35">
        <f>I7+I15+I16+I17+I18+I19+I20+I21+I22</f>
        <v>100</v>
      </c>
      <c r="J24" s="36" t="s">
        <v>63</v>
      </c>
    </row>
    <row r="25" spans="1:10">
      <c r="A25" s="31"/>
      <c r="B25" s="31"/>
      <c r="C25" s="31"/>
      <c r="D25" s="31"/>
      <c r="E25" s="31"/>
      <c r="F25" s="31"/>
      <c r="G25" s="31"/>
      <c r="H25" s="31"/>
      <c r="I25" s="31"/>
      <c r="J25" s="37"/>
    </row>
    <row r="26" spans="6:6">
      <c r="F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8"/>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5" workbookViewId="0">
      <selection activeCell="F17" sqref="F17"/>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540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400</v>
      </c>
      <c r="E7" s="7">
        <v>400</v>
      </c>
      <c r="F7" s="7">
        <v>156.379168</v>
      </c>
      <c r="G7" s="3">
        <v>10</v>
      </c>
      <c r="H7" s="8">
        <f>F7/E7</f>
        <v>0.39094792</v>
      </c>
      <c r="I7" s="10">
        <f>G7*H7</f>
        <v>3.9094792</v>
      </c>
      <c r="J7" s="10"/>
    </row>
    <row r="8" spans="1:10">
      <c r="A8" s="3"/>
      <c r="B8" s="3"/>
      <c r="C8" s="6" t="s">
        <v>15</v>
      </c>
      <c r="D8" s="7">
        <v>400</v>
      </c>
      <c r="E8" s="7">
        <v>400</v>
      </c>
      <c r="F8" s="7">
        <v>156.379168</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3" customHeight="1" spans="1:10">
      <c r="A12" s="3"/>
      <c r="B12" s="11" t="s">
        <v>541</v>
      </c>
      <c r="C12" s="12"/>
      <c r="D12" s="12"/>
      <c r="E12" s="13"/>
      <c r="F12" s="14" t="s">
        <v>541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49</v>
      </c>
      <c r="C15" s="23" t="s">
        <v>542</v>
      </c>
      <c r="D15" s="24" t="s">
        <v>36</v>
      </c>
      <c r="E15" s="3">
        <v>1</v>
      </c>
      <c r="F15" s="20" t="s">
        <v>143</v>
      </c>
      <c r="G15" s="25" t="s">
        <v>144</v>
      </c>
      <c r="H15" s="21">
        <v>40</v>
      </c>
      <c r="I15" s="21">
        <v>40</v>
      </c>
      <c r="J15" s="21" t="s">
        <v>543</v>
      </c>
    </row>
    <row r="16" ht="24" spans="1:10">
      <c r="A16" s="39"/>
      <c r="B16" s="22" t="s">
        <v>88</v>
      </c>
      <c r="C16" s="27" t="s">
        <v>92</v>
      </c>
      <c r="D16" s="24" t="s">
        <v>36</v>
      </c>
      <c r="E16" s="3" t="s">
        <v>544</v>
      </c>
      <c r="F16" s="20" t="s">
        <v>45</v>
      </c>
      <c r="G16" s="21" t="s">
        <v>545</v>
      </c>
      <c r="H16" s="21">
        <v>10</v>
      </c>
      <c r="I16" s="21">
        <v>3</v>
      </c>
      <c r="J16" s="21" t="s">
        <v>543</v>
      </c>
    </row>
    <row r="17" ht="24" spans="1:10">
      <c r="A17" s="22" t="s">
        <v>51</v>
      </c>
      <c r="B17" s="26" t="s">
        <v>52</v>
      </c>
      <c r="C17" s="27" t="s">
        <v>546</v>
      </c>
      <c r="D17" s="24" t="s">
        <v>36</v>
      </c>
      <c r="E17" s="28" t="s">
        <v>547</v>
      </c>
      <c r="F17" s="20" t="s">
        <v>55</v>
      </c>
      <c r="G17" s="25" t="s">
        <v>547</v>
      </c>
      <c r="H17" s="21">
        <v>30</v>
      </c>
      <c r="I17" s="21">
        <v>30</v>
      </c>
      <c r="J17" s="21" t="s">
        <v>543</v>
      </c>
    </row>
    <row r="18" ht="24" spans="1:10">
      <c r="A18" s="22" t="s">
        <v>56</v>
      </c>
      <c r="B18" s="29" t="s">
        <v>57</v>
      </c>
      <c r="C18" s="27" t="s">
        <v>170</v>
      </c>
      <c r="D18" s="24" t="s">
        <v>36</v>
      </c>
      <c r="E18" s="3">
        <v>100</v>
      </c>
      <c r="F18" s="20" t="s">
        <v>45</v>
      </c>
      <c r="G18" s="25" t="s">
        <v>164</v>
      </c>
      <c r="H18" s="21">
        <v>10</v>
      </c>
      <c r="I18" s="21">
        <v>10</v>
      </c>
      <c r="J18" s="34" t="s">
        <v>543</v>
      </c>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86.9094792</v>
      </c>
      <c r="J20" s="36" t="s">
        <v>97</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G17" sqref="G17"/>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548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81.806</v>
      </c>
      <c r="E7" s="7">
        <v>81.806</v>
      </c>
      <c r="F7" s="7">
        <v>71.335136</v>
      </c>
      <c r="G7" s="3">
        <v>10</v>
      </c>
      <c r="H7" s="8">
        <f>F7/E7</f>
        <v>0.872003716108843</v>
      </c>
      <c r="I7" s="10">
        <f>G7*H7</f>
        <v>8.72003716108843</v>
      </c>
      <c r="J7" s="10"/>
    </row>
    <row r="8" spans="1:10">
      <c r="A8" s="3"/>
      <c r="B8" s="3"/>
      <c r="C8" s="6" t="s">
        <v>15</v>
      </c>
      <c r="D8" s="7">
        <v>81.806</v>
      </c>
      <c r="E8" s="7">
        <v>81.806</v>
      </c>
      <c r="F8" s="7">
        <v>71.335136</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48" customHeight="1" spans="1:10">
      <c r="A12" s="3"/>
      <c r="B12" s="11" t="s">
        <v>549</v>
      </c>
      <c r="C12" s="12"/>
      <c r="D12" s="12"/>
      <c r="E12" s="13"/>
      <c r="F12" s="14" t="s">
        <v>549</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34</v>
      </c>
      <c r="C15" s="23" t="s">
        <v>550</v>
      </c>
      <c r="D15" s="24" t="s">
        <v>36</v>
      </c>
      <c r="E15" s="3">
        <v>1</v>
      </c>
      <c r="F15" s="20" t="s">
        <v>254</v>
      </c>
      <c r="G15" s="25" t="s">
        <v>351</v>
      </c>
      <c r="H15" s="21">
        <v>20</v>
      </c>
      <c r="I15" s="21">
        <v>20</v>
      </c>
      <c r="J15" s="21"/>
    </row>
    <row r="16" spans="1:10">
      <c r="A16" s="39"/>
      <c r="B16" s="22" t="s">
        <v>49</v>
      </c>
      <c r="C16" s="27" t="s">
        <v>353</v>
      </c>
      <c r="D16" s="24" t="s">
        <v>36</v>
      </c>
      <c r="E16" s="3">
        <v>2023</v>
      </c>
      <c r="F16" s="20" t="s">
        <v>143</v>
      </c>
      <c r="G16" s="21" t="s">
        <v>354</v>
      </c>
      <c r="H16" s="21">
        <v>15</v>
      </c>
      <c r="I16" s="21">
        <v>15</v>
      </c>
      <c r="J16" s="21"/>
    </row>
    <row r="17" ht="24" spans="1:10">
      <c r="A17" s="39"/>
      <c r="B17" s="39"/>
      <c r="C17" s="27" t="s">
        <v>551</v>
      </c>
      <c r="D17" s="24" t="s">
        <v>36</v>
      </c>
      <c r="E17" s="3">
        <v>100</v>
      </c>
      <c r="F17" s="20" t="s">
        <v>45</v>
      </c>
      <c r="G17" s="21" t="s">
        <v>164</v>
      </c>
      <c r="H17" s="21">
        <v>15</v>
      </c>
      <c r="I17" s="21">
        <v>15</v>
      </c>
      <c r="J17" s="21"/>
    </row>
    <row r="18" ht="24" spans="1:10">
      <c r="A18" s="22" t="s">
        <v>51</v>
      </c>
      <c r="B18" s="26" t="s">
        <v>52</v>
      </c>
      <c r="C18" s="27" t="s">
        <v>552</v>
      </c>
      <c r="D18" s="24" t="s">
        <v>36</v>
      </c>
      <c r="E18" s="28" t="s">
        <v>76</v>
      </c>
      <c r="F18" s="20" t="s">
        <v>55</v>
      </c>
      <c r="G18" s="25" t="s">
        <v>76</v>
      </c>
      <c r="H18" s="21">
        <v>30</v>
      </c>
      <c r="I18" s="21">
        <v>30</v>
      </c>
      <c r="J18" s="21"/>
    </row>
    <row r="19" ht="24" spans="1:10">
      <c r="A19" s="22" t="s">
        <v>56</v>
      </c>
      <c r="B19" s="29" t="s">
        <v>57</v>
      </c>
      <c r="C19" s="27" t="s">
        <v>170</v>
      </c>
      <c r="D19" s="24" t="s">
        <v>44</v>
      </c>
      <c r="E19" s="3">
        <v>90</v>
      </c>
      <c r="F19" s="20" t="s">
        <v>45</v>
      </c>
      <c r="G19" s="25" t="s">
        <v>46</v>
      </c>
      <c r="H19" s="21">
        <v>10</v>
      </c>
      <c r="I19" s="21">
        <v>10</v>
      </c>
      <c r="J19" s="3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98.7200371610884</v>
      </c>
      <c r="J21" s="36" t="s">
        <v>63</v>
      </c>
    </row>
    <row r="22" spans="1:10">
      <c r="A22" s="31"/>
      <c r="B22" s="31"/>
      <c r="C22" s="31"/>
      <c r="D22" s="31"/>
      <c r="E22" s="31"/>
      <c r="F22" s="31"/>
      <c r="G22" s="31"/>
      <c r="H22" s="31"/>
      <c r="I22" s="31"/>
      <c r="J22" s="37"/>
    </row>
    <row r="23" spans="6:6">
      <c r="F23"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6:B17"/>
    <mergeCell ref="G13:G14"/>
    <mergeCell ref="H13:H14"/>
    <mergeCell ref="I13:I14"/>
    <mergeCell ref="J13:J14"/>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6" workbookViewId="0">
      <selection activeCell="I30" sqref="I30"/>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553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95</v>
      </c>
      <c r="E7" s="7">
        <v>95</v>
      </c>
      <c r="F7" s="7">
        <v>5.5</v>
      </c>
      <c r="G7" s="3">
        <v>10</v>
      </c>
      <c r="H7" s="8">
        <f>F7/E7</f>
        <v>0.0578947368421053</v>
      </c>
      <c r="I7" s="10">
        <f>G7*H7</f>
        <v>0.578947368421053</v>
      </c>
      <c r="J7" s="10"/>
    </row>
    <row r="8" spans="1:10">
      <c r="A8" s="3"/>
      <c r="B8" s="3"/>
      <c r="C8" s="6" t="s">
        <v>15</v>
      </c>
      <c r="D8" s="7">
        <v>95</v>
      </c>
      <c r="E8" s="7">
        <v>95</v>
      </c>
      <c r="F8" s="7">
        <v>5.5</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88" customHeight="1" spans="1:10">
      <c r="A12" s="3"/>
      <c r="B12" s="11" t="s">
        <v>554</v>
      </c>
      <c r="C12" s="12"/>
      <c r="D12" s="12"/>
      <c r="E12" s="13"/>
      <c r="F12" s="14" t="s">
        <v>554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555</v>
      </c>
      <c r="D15" s="24" t="s">
        <v>36</v>
      </c>
      <c r="E15" s="3">
        <v>1</v>
      </c>
      <c r="F15" s="20" t="s">
        <v>37</v>
      </c>
      <c r="G15" s="25" t="s">
        <v>91</v>
      </c>
      <c r="H15" s="21">
        <v>5</v>
      </c>
      <c r="I15" s="21">
        <v>0.1</v>
      </c>
      <c r="J15" s="21" t="s">
        <v>203</v>
      </c>
    </row>
    <row r="16" ht="24" spans="1:10">
      <c r="A16" s="39"/>
      <c r="B16" s="39"/>
      <c r="C16" s="23" t="s">
        <v>556</v>
      </c>
      <c r="D16" s="24" t="s">
        <v>36</v>
      </c>
      <c r="E16" s="3">
        <v>1</v>
      </c>
      <c r="F16" s="20" t="s">
        <v>37</v>
      </c>
      <c r="G16" s="25" t="s">
        <v>176</v>
      </c>
      <c r="H16" s="21">
        <v>5</v>
      </c>
      <c r="I16" s="21">
        <v>5</v>
      </c>
      <c r="J16" s="21" t="s">
        <v>203</v>
      </c>
    </row>
    <row r="17" ht="24" spans="1:10">
      <c r="A17" s="39"/>
      <c r="B17" s="39"/>
      <c r="C17" s="23" t="s">
        <v>557</v>
      </c>
      <c r="D17" s="24" t="s">
        <v>36</v>
      </c>
      <c r="E17" s="3">
        <v>1</v>
      </c>
      <c r="F17" s="20" t="s">
        <v>37</v>
      </c>
      <c r="G17" s="25" t="s">
        <v>91</v>
      </c>
      <c r="H17" s="21">
        <v>5</v>
      </c>
      <c r="I17" s="21">
        <v>0.1</v>
      </c>
      <c r="J17" s="21" t="s">
        <v>203</v>
      </c>
    </row>
    <row r="18" ht="24" spans="1:10">
      <c r="A18" s="39"/>
      <c r="B18" s="26" t="s">
        <v>42</v>
      </c>
      <c r="C18" s="27" t="s">
        <v>558</v>
      </c>
      <c r="D18" s="24" t="s">
        <v>44</v>
      </c>
      <c r="E18" s="3" t="s">
        <v>48</v>
      </c>
      <c r="F18" s="20" t="s">
        <v>45</v>
      </c>
      <c r="G18" s="21" t="s">
        <v>48</v>
      </c>
      <c r="H18" s="21">
        <v>5</v>
      </c>
      <c r="I18" s="21">
        <v>5</v>
      </c>
      <c r="J18" s="21" t="s">
        <v>203</v>
      </c>
    </row>
    <row r="19" ht="24" spans="1:10">
      <c r="A19" s="39"/>
      <c r="B19" s="22" t="s">
        <v>49</v>
      </c>
      <c r="C19" s="27" t="s">
        <v>559</v>
      </c>
      <c r="D19" s="24" t="s">
        <v>44</v>
      </c>
      <c r="E19" s="3" t="s">
        <v>48</v>
      </c>
      <c r="F19" s="20" t="s">
        <v>45</v>
      </c>
      <c r="G19" s="21" t="s">
        <v>48</v>
      </c>
      <c r="H19" s="21">
        <v>5</v>
      </c>
      <c r="I19" s="21">
        <v>5</v>
      </c>
      <c r="J19" s="21" t="s">
        <v>203</v>
      </c>
    </row>
    <row r="20" ht="24" spans="1:10">
      <c r="A20" s="39"/>
      <c r="B20" s="39"/>
      <c r="C20" s="27" t="s">
        <v>560</v>
      </c>
      <c r="D20" s="24" t="s">
        <v>44</v>
      </c>
      <c r="E20" s="3" t="s">
        <v>48</v>
      </c>
      <c r="F20" s="20" t="s">
        <v>45</v>
      </c>
      <c r="G20" s="21" t="s">
        <v>48</v>
      </c>
      <c r="H20" s="21">
        <v>5</v>
      </c>
      <c r="I20" s="21">
        <v>5</v>
      </c>
      <c r="J20" s="21" t="s">
        <v>203</v>
      </c>
    </row>
    <row r="21" ht="24" spans="1:10">
      <c r="A21" s="39"/>
      <c r="B21" s="39"/>
      <c r="C21" s="27" t="s">
        <v>227</v>
      </c>
      <c r="D21" s="24" t="s">
        <v>44</v>
      </c>
      <c r="E21" s="3" t="s">
        <v>539</v>
      </c>
      <c r="F21" s="20" t="s">
        <v>45</v>
      </c>
      <c r="G21" s="21" t="s">
        <v>561</v>
      </c>
      <c r="H21" s="21">
        <v>5</v>
      </c>
      <c r="I21" s="21">
        <v>1</v>
      </c>
      <c r="J21" s="21" t="s">
        <v>203</v>
      </c>
    </row>
    <row r="22" ht="24" spans="1:10">
      <c r="A22" s="39"/>
      <c r="B22" s="41"/>
      <c r="C22" s="27" t="s">
        <v>229</v>
      </c>
      <c r="D22" s="24" t="s">
        <v>44</v>
      </c>
      <c r="E22" s="3" t="s">
        <v>48</v>
      </c>
      <c r="F22" s="20" t="s">
        <v>45</v>
      </c>
      <c r="G22" s="21" t="s">
        <v>561</v>
      </c>
      <c r="H22" s="21">
        <v>5</v>
      </c>
      <c r="I22" s="21">
        <v>1</v>
      </c>
      <c r="J22" s="21" t="s">
        <v>203</v>
      </c>
    </row>
    <row r="23" ht="36" spans="1:10">
      <c r="A23" s="39"/>
      <c r="B23" s="39" t="s">
        <v>88</v>
      </c>
      <c r="C23" s="27" t="s">
        <v>89</v>
      </c>
      <c r="D23" s="24" t="s">
        <v>44</v>
      </c>
      <c r="E23" s="3" t="s">
        <v>90</v>
      </c>
      <c r="F23" s="20" t="s">
        <v>45</v>
      </c>
      <c r="G23" s="21" t="s">
        <v>230</v>
      </c>
      <c r="H23" s="21">
        <v>5</v>
      </c>
      <c r="I23" s="21">
        <v>5</v>
      </c>
      <c r="J23" s="21" t="s">
        <v>203</v>
      </c>
    </row>
    <row r="24" ht="72" spans="1:10">
      <c r="A24" s="39"/>
      <c r="B24" s="41"/>
      <c r="C24" s="27" t="s">
        <v>92</v>
      </c>
      <c r="D24" s="24" t="s">
        <v>231</v>
      </c>
      <c r="E24" s="3" t="s">
        <v>562</v>
      </c>
      <c r="F24" s="20" t="s">
        <v>233</v>
      </c>
      <c r="G24" s="21" t="s">
        <v>563</v>
      </c>
      <c r="H24" s="21">
        <v>5</v>
      </c>
      <c r="I24" s="21">
        <v>5</v>
      </c>
      <c r="J24" s="21" t="s">
        <v>203</v>
      </c>
    </row>
    <row r="25" ht="36" spans="1:10">
      <c r="A25" s="39" t="s">
        <v>51</v>
      </c>
      <c r="B25" s="41" t="s">
        <v>564</v>
      </c>
      <c r="C25" s="27" t="s">
        <v>565</v>
      </c>
      <c r="D25" s="24" t="s">
        <v>36</v>
      </c>
      <c r="E25" s="3" t="s">
        <v>265</v>
      </c>
      <c r="F25" s="20" t="s">
        <v>55</v>
      </c>
      <c r="G25" s="21" t="s">
        <v>265</v>
      </c>
      <c r="H25" s="21">
        <v>15</v>
      </c>
      <c r="I25" s="21">
        <v>15</v>
      </c>
      <c r="J25" s="21" t="s">
        <v>203</v>
      </c>
    </row>
    <row r="26" ht="24" spans="1:10">
      <c r="A26" s="39"/>
      <c r="B26" s="26" t="s">
        <v>52</v>
      </c>
      <c r="C26" s="27" t="s">
        <v>566</v>
      </c>
      <c r="D26" s="24" t="s">
        <v>36</v>
      </c>
      <c r="E26" s="28" t="s">
        <v>76</v>
      </c>
      <c r="F26" s="20" t="s">
        <v>55</v>
      </c>
      <c r="G26" s="25" t="s">
        <v>76</v>
      </c>
      <c r="H26" s="21">
        <v>15</v>
      </c>
      <c r="I26" s="21">
        <v>15</v>
      </c>
      <c r="J26" s="21" t="s">
        <v>203</v>
      </c>
    </row>
    <row r="27" ht="24" spans="1:10">
      <c r="A27" s="22" t="s">
        <v>56</v>
      </c>
      <c r="B27" s="29" t="s">
        <v>57</v>
      </c>
      <c r="C27" s="27" t="s">
        <v>58</v>
      </c>
      <c r="D27" s="24" t="s">
        <v>44</v>
      </c>
      <c r="E27" s="3">
        <v>95</v>
      </c>
      <c r="F27" s="20" t="s">
        <v>45</v>
      </c>
      <c r="G27" s="25" t="s">
        <v>48</v>
      </c>
      <c r="H27" s="21">
        <v>10</v>
      </c>
      <c r="I27" s="21">
        <v>10</v>
      </c>
      <c r="J27" s="34" t="s">
        <v>203</v>
      </c>
    </row>
    <row r="28" spans="1:10">
      <c r="A28" s="3" t="s">
        <v>60</v>
      </c>
      <c r="B28" s="3"/>
      <c r="C28" s="3"/>
      <c r="D28" s="30" t="s">
        <v>61</v>
      </c>
      <c r="E28" s="30"/>
      <c r="F28" s="30"/>
      <c r="G28" s="30"/>
      <c r="H28" s="30"/>
      <c r="I28" s="30"/>
      <c r="J28" s="30"/>
    </row>
    <row r="29" spans="1:10">
      <c r="A29" s="3" t="s">
        <v>62</v>
      </c>
      <c r="B29" s="3"/>
      <c r="C29" s="3"/>
      <c r="D29" s="3"/>
      <c r="E29" s="3"/>
      <c r="F29" s="3"/>
      <c r="G29" s="3"/>
      <c r="H29" s="3">
        <v>100</v>
      </c>
      <c r="I29" s="35">
        <f>I7+I15+I16+I17+I18+I19+I20+I21+I23+I22+I24+I25+I26+I27</f>
        <v>72.7789473684211</v>
      </c>
      <c r="J29" s="36" t="s">
        <v>268</v>
      </c>
    </row>
    <row r="30" spans="1:10">
      <c r="A30" s="31"/>
      <c r="B30" s="31"/>
      <c r="C30" s="31"/>
      <c r="D30" s="31"/>
      <c r="E30" s="31"/>
      <c r="F30" s="31"/>
      <c r="G30" s="31"/>
      <c r="H30" s="31"/>
      <c r="I30" s="31"/>
      <c r="J30" s="37"/>
    </row>
    <row r="31" spans="6:6">
      <c r="F31" s="32"/>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7"/>
    <mergeCell ref="B19:B22"/>
    <mergeCell ref="B23:B24"/>
    <mergeCell ref="G13:G14"/>
    <mergeCell ref="H13:H14"/>
    <mergeCell ref="I13:I14"/>
    <mergeCell ref="J13:J14"/>
    <mergeCell ref="A6:B1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G23" sqref="G23"/>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567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5.64</v>
      </c>
      <c r="E7" s="7">
        <v>5.64</v>
      </c>
      <c r="F7" s="7"/>
      <c r="G7" s="3">
        <v>10</v>
      </c>
      <c r="H7" s="8">
        <f>F7/E7</f>
        <v>0</v>
      </c>
      <c r="I7" s="10">
        <f>G7*H7</f>
        <v>0</v>
      </c>
      <c r="J7" s="10"/>
    </row>
    <row r="8" spans="1:10">
      <c r="A8" s="3"/>
      <c r="B8" s="3"/>
      <c r="C8" s="6" t="s">
        <v>15</v>
      </c>
      <c r="D8" s="7">
        <v>5.64</v>
      </c>
      <c r="E8" s="7">
        <v>5.64</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1" customHeight="1" spans="1:10">
      <c r="A12" s="3"/>
      <c r="B12" s="11" t="s">
        <v>568</v>
      </c>
      <c r="C12" s="12"/>
      <c r="D12" s="12"/>
      <c r="E12" s="13"/>
      <c r="F12" s="14" t="s">
        <v>568</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569</v>
      </c>
      <c r="D15" s="24" t="s">
        <v>36</v>
      </c>
      <c r="E15" s="3">
        <v>1</v>
      </c>
      <c r="F15" s="20" t="s">
        <v>276</v>
      </c>
      <c r="G15" s="25" t="s">
        <v>570</v>
      </c>
      <c r="H15" s="21">
        <v>20</v>
      </c>
      <c r="I15" s="21">
        <v>20</v>
      </c>
      <c r="J15" s="21" t="s">
        <v>132</v>
      </c>
    </row>
    <row r="16" ht="24" spans="1:10">
      <c r="A16" s="39"/>
      <c r="B16" s="26" t="s">
        <v>42</v>
      </c>
      <c r="C16" s="27" t="s">
        <v>534</v>
      </c>
      <c r="D16" s="24" t="s">
        <v>36</v>
      </c>
      <c r="E16" s="3">
        <v>100</v>
      </c>
      <c r="F16" s="20" t="s">
        <v>45</v>
      </c>
      <c r="G16" s="21" t="s">
        <v>164</v>
      </c>
      <c r="H16" s="21">
        <v>15</v>
      </c>
      <c r="I16" s="21">
        <v>15</v>
      </c>
      <c r="J16" s="21" t="s">
        <v>132</v>
      </c>
    </row>
    <row r="17" ht="24" spans="1:10">
      <c r="A17" s="39"/>
      <c r="B17" s="26" t="s">
        <v>49</v>
      </c>
      <c r="C17" s="27" t="s">
        <v>353</v>
      </c>
      <c r="D17" s="24" t="s">
        <v>36</v>
      </c>
      <c r="E17" s="3">
        <v>2023</v>
      </c>
      <c r="F17" s="20" t="s">
        <v>143</v>
      </c>
      <c r="G17" s="21" t="s">
        <v>354</v>
      </c>
      <c r="H17" s="21">
        <v>15</v>
      </c>
      <c r="I17" s="21">
        <v>15</v>
      </c>
      <c r="J17" s="21" t="s">
        <v>132</v>
      </c>
    </row>
    <row r="18" ht="24" spans="1:10">
      <c r="A18" s="39" t="s">
        <v>51</v>
      </c>
      <c r="B18" s="26" t="s">
        <v>52</v>
      </c>
      <c r="C18" s="27" t="s">
        <v>571</v>
      </c>
      <c r="D18" s="24" t="s">
        <v>36</v>
      </c>
      <c r="E18" s="3" t="s">
        <v>76</v>
      </c>
      <c r="F18" s="20" t="s">
        <v>55</v>
      </c>
      <c r="G18" s="21" t="s">
        <v>76</v>
      </c>
      <c r="H18" s="21">
        <v>30</v>
      </c>
      <c r="I18" s="21">
        <v>30</v>
      </c>
      <c r="J18" s="21" t="s">
        <v>132</v>
      </c>
    </row>
    <row r="19" ht="24" spans="1:10">
      <c r="A19" s="22" t="s">
        <v>56</v>
      </c>
      <c r="B19" s="29" t="s">
        <v>57</v>
      </c>
      <c r="C19" s="27" t="s">
        <v>170</v>
      </c>
      <c r="D19" s="24" t="s">
        <v>44</v>
      </c>
      <c r="E19" s="3">
        <v>95</v>
      </c>
      <c r="F19" s="20" t="s">
        <v>45</v>
      </c>
      <c r="G19" s="25" t="s">
        <v>48</v>
      </c>
      <c r="H19" s="21">
        <v>10</v>
      </c>
      <c r="I19" s="21">
        <v>10</v>
      </c>
      <c r="J19" s="21" t="s">
        <v>132</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90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2" workbookViewId="0">
      <selection activeCell="I31" sqref="I31"/>
    </sheetView>
  </sheetViews>
  <sheetFormatPr defaultColWidth="8.88888888888889" defaultRowHeight="14.4"/>
  <cols>
    <col min="2" max="2" width="12.462962962963" customWidth="1"/>
    <col min="3" max="3" width="19.8888888888889" customWidth="1"/>
    <col min="4" max="4" width="10.7314814814815" customWidth="1"/>
    <col min="5" max="5" width="10.8611111111111" customWidth="1"/>
    <col min="6" max="6" width="11.3611111111111" customWidth="1"/>
    <col min="8" max="8" width="9.5" customWidth="1"/>
    <col min="9" max="9" width="9.66666666666667"/>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98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1.87</v>
      </c>
      <c r="E7" s="7">
        <v>1.87</v>
      </c>
      <c r="F7" s="7">
        <v>1.87</v>
      </c>
      <c r="G7" s="3">
        <v>10</v>
      </c>
      <c r="H7" s="54">
        <f>F7/E7</f>
        <v>1</v>
      </c>
      <c r="I7" s="10">
        <f>G7*H7</f>
        <v>10</v>
      </c>
      <c r="J7" s="10"/>
    </row>
    <row r="8" ht="24" spans="1:10">
      <c r="A8" s="3"/>
      <c r="B8" s="3"/>
      <c r="C8" s="6" t="s">
        <v>15</v>
      </c>
      <c r="D8" s="7">
        <v>1.87</v>
      </c>
      <c r="E8" s="7">
        <v>1.87</v>
      </c>
      <c r="F8" s="7">
        <v>1.87</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2" customHeight="1" spans="1:10">
      <c r="A12" s="3"/>
      <c r="B12" s="11" t="s">
        <v>99</v>
      </c>
      <c r="C12" s="12"/>
      <c r="D12" s="12"/>
      <c r="E12" s="13"/>
      <c r="F12" s="14" t="s">
        <v>99</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4" t="s">
        <v>33</v>
      </c>
      <c r="B15" s="22" t="s">
        <v>34</v>
      </c>
      <c r="C15" s="27" t="s">
        <v>100</v>
      </c>
      <c r="D15" s="24" t="s">
        <v>36</v>
      </c>
      <c r="E15" s="3">
        <v>1</v>
      </c>
      <c r="F15" s="20" t="s">
        <v>40</v>
      </c>
      <c r="G15" s="21" t="s">
        <v>101</v>
      </c>
      <c r="H15" s="21">
        <v>10</v>
      </c>
      <c r="I15" s="21">
        <v>10</v>
      </c>
      <c r="J15" s="21"/>
    </row>
    <row r="16" ht="24" spans="1:10">
      <c r="A16" s="24"/>
      <c r="B16" s="39"/>
      <c r="C16" s="27" t="s">
        <v>102</v>
      </c>
      <c r="D16" s="24" t="s">
        <v>36</v>
      </c>
      <c r="E16" s="3">
        <v>6</v>
      </c>
      <c r="F16" s="20" t="s">
        <v>40</v>
      </c>
      <c r="G16" s="21" t="s">
        <v>103</v>
      </c>
      <c r="H16" s="21">
        <v>10</v>
      </c>
      <c r="I16" s="21">
        <v>10</v>
      </c>
      <c r="J16" s="21"/>
    </row>
    <row r="17" ht="24" spans="1:10">
      <c r="A17" s="24"/>
      <c r="B17" s="22" t="s">
        <v>42</v>
      </c>
      <c r="C17" s="27" t="s">
        <v>104</v>
      </c>
      <c r="D17" s="24" t="s">
        <v>36</v>
      </c>
      <c r="E17" s="3">
        <v>300</v>
      </c>
      <c r="F17" s="20" t="s">
        <v>105</v>
      </c>
      <c r="G17" s="21" t="s">
        <v>106</v>
      </c>
      <c r="H17" s="21">
        <v>10</v>
      </c>
      <c r="I17" s="21">
        <v>10</v>
      </c>
      <c r="J17" s="21"/>
    </row>
    <row r="18" ht="24" spans="1:10">
      <c r="A18" s="24"/>
      <c r="B18" s="39"/>
      <c r="C18" s="27" t="s">
        <v>107</v>
      </c>
      <c r="D18" s="24" t="s">
        <v>36</v>
      </c>
      <c r="E18" s="3">
        <v>210</v>
      </c>
      <c r="F18" s="20" t="s">
        <v>105</v>
      </c>
      <c r="G18" s="21" t="s">
        <v>108</v>
      </c>
      <c r="H18" s="21">
        <v>10</v>
      </c>
      <c r="I18" s="21">
        <v>10</v>
      </c>
      <c r="J18" s="21"/>
    </row>
    <row r="19" spans="1:10">
      <c r="A19" s="24"/>
      <c r="B19" s="47" t="s">
        <v>49</v>
      </c>
      <c r="C19" s="27" t="s">
        <v>109</v>
      </c>
      <c r="D19" s="24" t="s">
        <v>44</v>
      </c>
      <c r="E19" s="3">
        <v>95</v>
      </c>
      <c r="F19" s="20" t="s">
        <v>45</v>
      </c>
      <c r="G19" s="21" t="s">
        <v>48</v>
      </c>
      <c r="H19" s="21">
        <v>10</v>
      </c>
      <c r="I19" s="21">
        <v>10</v>
      </c>
      <c r="J19" s="21"/>
    </row>
    <row r="20" ht="24" spans="1:10">
      <c r="A20" s="24" t="s">
        <v>51</v>
      </c>
      <c r="B20" s="24" t="s">
        <v>52</v>
      </c>
      <c r="C20" s="27" t="s">
        <v>110</v>
      </c>
      <c r="D20" s="24" t="s">
        <v>36</v>
      </c>
      <c r="E20" s="3" t="s">
        <v>111</v>
      </c>
      <c r="F20" s="20" t="s">
        <v>55</v>
      </c>
      <c r="G20" s="21" t="s">
        <v>111</v>
      </c>
      <c r="H20" s="21">
        <v>15</v>
      </c>
      <c r="I20" s="21">
        <v>15</v>
      </c>
      <c r="J20" s="21"/>
    </row>
    <row r="21" ht="36" customHeight="1" spans="1:10">
      <c r="A21" s="24"/>
      <c r="B21" s="46" t="s">
        <v>112</v>
      </c>
      <c r="C21" s="27" t="s">
        <v>113</v>
      </c>
      <c r="D21" s="24" t="s">
        <v>36</v>
      </c>
      <c r="E21" s="3" t="s">
        <v>114</v>
      </c>
      <c r="F21" s="20" t="s">
        <v>55</v>
      </c>
      <c r="G21" s="21" t="s">
        <v>114</v>
      </c>
      <c r="H21" s="21">
        <v>15</v>
      </c>
      <c r="I21" s="21">
        <v>15</v>
      </c>
      <c r="J21" s="21"/>
    </row>
    <row r="22" ht="24" spans="1:10">
      <c r="A22" s="48" t="s">
        <v>56</v>
      </c>
      <c r="B22" s="49" t="s">
        <v>57</v>
      </c>
      <c r="C22" s="27" t="s">
        <v>115</v>
      </c>
      <c r="D22" s="24" t="s">
        <v>44</v>
      </c>
      <c r="E22" s="4">
        <v>95</v>
      </c>
      <c r="F22" s="4" t="s">
        <v>45</v>
      </c>
      <c r="G22" s="4" t="s">
        <v>48</v>
      </c>
      <c r="H22" s="21">
        <v>10</v>
      </c>
      <c r="I22" s="21">
        <v>10</v>
      </c>
      <c r="J22" s="44" t="s">
        <v>59</v>
      </c>
    </row>
    <row r="23" spans="1:10">
      <c r="A23" s="3" t="s">
        <v>60</v>
      </c>
      <c r="B23" s="3"/>
      <c r="C23" s="3"/>
      <c r="D23" s="30" t="s">
        <v>61</v>
      </c>
      <c r="E23" s="30"/>
      <c r="F23" s="30"/>
      <c r="G23" s="30"/>
      <c r="H23" s="30"/>
      <c r="I23" s="30"/>
      <c r="J23" s="30"/>
    </row>
    <row r="24" spans="1:10">
      <c r="A24" s="3" t="s">
        <v>62</v>
      </c>
      <c r="B24" s="3"/>
      <c r="C24" s="3"/>
      <c r="D24" s="3"/>
      <c r="E24" s="3"/>
      <c r="F24" s="3"/>
      <c r="G24" s="3"/>
      <c r="H24" s="3">
        <v>100</v>
      </c>
      <c r="I24" s="3">
        <f>I7+I15+I16+I17+I18+I19+I20+I21+I22</f>
        <v>100</v>
      </c>
      <c r="J24" s="36" t="s">
        <v>63</v>
      </c>
    </row>
    <row r="25" spans="1:10">
      <c r="A25" s="31"/>
      <c r="B25" s="31"/>
      <c r="C25" s="31"/>
      <c r="D25" s="31"/>
      <c r="E25" s="31"/>
      <c r="F25" s="31"/>
      <c r="G25" s="31"/>
      <c r="H25" s="31"/>
      <c r="I25" s="31"/>
      <c r="J25" s="37"/>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B17:B18"/>
    <mergeCell ref="G13:G14"/>
    <mergeCell ref="H13:H14"/>
    <mergeCell ref="I13:I14"/>
    <mergeCell ref="J13:J14"/>
    <mergeCell ref="A6:B1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5" workbookViewId="0">
      <selection activeCell="I23" sqref="I23"/>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572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2.5</v>
      </c>
      <c r="E7" s="7">
        <v>2.5</v>
      </c>
      <c r="F7" s="7"/>
      <c r="G7" s="3">
        <v>10</v>
      </c>
      <c r="H7" s="8">
        <f>F7/E7</f>
        <v>0</v>
      </c>
      <c r="I7" s="10">
        <f>G7*H7</f>
        <v>0</v>
      </c>
      <c r="J7" s="10"/>
    </row>
    <row r="8" spans="1:10">
      <c r="A8" s="3"/>
      <c r="B8" s="3"/>
      <c r="C8" s="6" t="s">
        <v>15</v>
      </c>
      <c r="D8" s="7">
        <v>2.5</v>
      </c>
      <c r="E8" s="7">
        <v>2.5</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1" customHeight="1" spans="1:10">
      <c r="A12" s="3"/>
      <c r="B12" s="11" t="s">
        <v>573</v>
      </c>
      <c r="C12" s="12"/>
      <c r="D12" s="12"/>
      <c r="E12" s="13"/>
      <c r="F12" s="14" t="s">
        <v>573</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6" t="s">
        <v>33</v>
      </c>
      <c r="B15" s="22" t="s">
        <v>34</v>
      </c>
      <c r="C15" s="23" t="s">
        <v>305</v>
      </c>
      <c r="D15" s="24" t="s">
        <v>36</v>
      </c>
      <c r="E15" s="3">
        <v>4</v>
      </c>
      <c r="F15" s="20" t="s">
        <v>37</v>
      </c>
      <c r="G15" s="25" t="s">
        <v>306</v>
      </c>
      <c r="H15" s="21">
        <v>20</v>
      </c>
      <c r="I15" s="21">
        <v>20</v>
      </c>
      <c r="J15" s="21" t="s">
        <v>132</v>
      </c>
    </row>
    <row r="16" ht="24" spans="1:10">
      <c r="A16" s="26"/>
      <c r="B16" s="26" t="s">
        <v>49</v>
      </c>
      <c r="C16" s="27" t="s">
        <v>307</v>
      </c>
      <c r="D16" s="24" t="s">
        <v>36</v>
      </c>
      <c r="E16" s="3">
        <v>95</v>
      </c>
      <c r="F16" s="20" t="s">
        <v>45</v>
      </c>
      <c r="G16" s="21" t="s">
        <v>48</v>
      </c>
      <c r="H16" s="21">
        <v>15</v>
      </c>
      <c r="I16" s="21">
        <v>15</v>
      </c>
      <c r="J16" s="21" t="s">
        <v>132</v>
      </c>
    </row>
    <row r="17" ht="48" spans="1:10">
      <c r="A17" s="26"/>
      <c r="B17" s="26" t="s">
        <v>88</v>
      </c>
      <c r="C17" s="27" t="s">
        <v>89</v>
      </c>
      <c r="D17" s="24" t="s">
        <v>231</v>
      </c>
      <c r="E17" s="3" t="s">
        <v>574</v>
      </c>
      <c r="F17" s="20" t="s">
        <v>233</v>
      </c>
      <c r="G17" s="21" t="s">
        <v>575</v>
      </c>
      <c r="H17" s="21">
        <v>15</v>
      </c>
      <c r="I17" s="21">
        <v>15</v>
      </c>
      <c r="J17" s="21" t="s">
        <v>132</v>
      </c>
    </row>
    <row r="18" ht="36" spans="1:10">
      <c r="A18" s="26" t="s">
        <v>51</v>
      </c>
      <c r="B18" s="26" t="s">
        <v>52</v>
      </c>
      <c r="C18" s="27" t="s">
        <v>308</v>
      </c>
      <c r="D18" s="24" t="s">
        <v>36</v>
      </c>
      <c r="E18" s="3" t="s">
        <v>298</v>
      </c>
      <c r="F18" s="20" t="s">
        <v>55</v>
      </c>
      <c r="G18" s="21" t="s">
        <v>298</v>
      </c>
      <c r="H18" s="21">
        <v>15</v>
      </c>
      <c r="I18" s="21">
        <v>15</v>
      </c>
      <c r="J18" s="21" t="s">
        <v>132</v>
      </c>
    </row>
    <row r="19" ht="24" spans="1:10">
      <c r="A19" s="26"/>
      <c r="B19" s="22" t="s">
        <v>167</v>
      </c>
      <c r="C19" s="27" t="s">
        <v>309</v>
      </c>
      <c r="D19" s="24" t="s">
        <v>36</v>
      </c>
      <c r="E19" s="3" t="s">
        <v>310</v>
      </c>
      <c r="F19" s="20" t="s">
        <v>55</v>
      </c>
      <c r="G19" s="21" t="s">
        <v>310</v>
      </c>
      <c r="H19" s="21">
        <v>15</v>
      </c>
      <c r="I19" s="21">
        <v>15</v>
      </c>
      <c r="J19" s="21" t="s">
        <v>132</v>
      </c>
    </row>
    <row r="20" ht="24" spans="1:10">
      <c r="A20" s="22" t="s">
        <v>56</v>
      </c>
      <c r="B20" s="29" t="s">
        <v>57</v>
      </c>
      <c r="C20" s="27" t="s">
        <v>244</v>
      </c>
      <c r="D20" s="24" t="s">
        <v>44</v>
      </c>
      <c r="E20" s="3">
        <v>95</v>
      </c>
      <c r="F20" s="20" t="s">
        <v>45</v>
      </c>
      <c r="G20" s="25" t="s">
        <v>48</v>
      </c>
      <c r="H20" s="21">
        <v>10</v>
      </c>
      <c r="I20" s="21">
        <v>10</v>
      </c>
      <c r="J20" s="21" t="s">
        <v>132</v>
      </c>
    </row>
    <row r="21" spans="1:10">
      <c r="A21" s="3" t="s">
        <v>60</v>
      </c>
      <c r="B21" s="3"/>
      <c r="C21" s="3"/>
      <c r="D21" s="30" t="s">
        <v>61</v>
      </c>
      <c r="E21" s="30"/>
      <c r="F21" s="30"/>
      <c r="G21" s="30"/>
      <c r="H21" s="30"/>
      <c r="I21" s="30"/>
      <c r="J21" s="30"/>
    </row>
    <row r="22" spans="1:10">
      <c r="A22" s="3" t="s">
        <v>62</v>
      </c>
      <c r="B22" s="3"/>
      <c r="C22" s="3"/>
      <c r="D22" s="3"/>
      <c r="E22" s="3"/>
      <c r="F22" s="3"/>
      <c r="G22" s="3"/>
      <c r="H22" s="3">
        <v>100</v>
      </c>
      <c r="I22" s="35">
        <f>I7+I15+I16+I17+I18+I19+I20</f>
        <v>90</v>
      </c>
      <c r="J22" s="36" t="s">
        <v>63</v>
      </c>
    </row>
    <row r="23" spans="1:10">
      <c r="A23" s="31"/>
      <c r="B23" s="31"/>
      <c r="C23" s="31"/>
      <c r="D23" s="31"/>
      <c r="E23" s="31"/>
      <c r="F23" s="31"/>
      <c r="G23" s="31"/>
      <c r="H23" s="31"/>
      <c r="I23" s="31"/>
      <c r="J23" s="37"/>
    </row>
    <row r="24" spans="6:6">
      <c r="F24"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7" workbookViewId="0">
      <selection activeCell="I24" sqref="I24"/>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576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3.9</v>
      </c>
      <c r="E7" s="7">
        <v>3.9</v>
      </c>
      <c r="F7" s="7">
        <v>3.9</v>
      </c>
      <c r="G7" s="3">
        <v>10</v>
      </c>
      <c r="H7" s="8">
        <f>F7/E7</f>
        <v>1</v>
      </c>
      <c r="I7" s="10">
        <f>G7*H7</f>
        <v>10</v>
      </c>
      <c r="J7" s="10"/>
    </row>
    <row r="8" spans="1:10">
      <c r="A8" s="3"/>
      <c r="B8" s="3"/>
      <c r="C8" s="6" t="s">
        <v>15</v>
      </c>
      <c r="D8" s="7">
        <v>3.9</v>
      </c>
      <c r="E8" s="7">
        <v>3.9</v>
      </c>
      <c r="F8" s="7">
        <v>3.9</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45" customHeight="1" spans="1:10">
      <c r="A12" s="3"/>
      <c r="B12" s="11" t="s">
        <v>80</v>
      </c>
      <c r="C12" s="12"/>
      <c r="D12" s="12"/>
      <c r="E12" s="13"/>
      <c r="F12" s="14" t="s">
        <v>577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34</v>
      </c>
      <c r="C15" s="23" t="s">
        <v>82</v>
      </c>
      <c r="D15" s="24" t="s">
        <v>36</v>
      </c>
      <c r="E15" s="3">
        <v>13</v>
      </c>
      <c r="F15" s="20" t="s">
        <v>37</v>
      </c>
      <c r="G15" s="25" t="s">
        <v>83</v>
      </c>
      <c r="H15" s="21">
        <v>10</v>
      </c>
      <c r="I15" s="21">
        <v>10</v>
      </c>
      <c r="J15" s="21"/>
    </row>
    <row r="16" ht="24" spans="1:10">
      <c r="A16" s="39"/>
      <c r="B16" s="26" t="s">
        <v>42</v>
      </c>
      <c r="C16" s="27" t="s">
        <v>85</v>
      </c>
      <c r="D16" s="24" t="s">
        <v>36</v>
      </c>
      <c r="E16" s="3">
        <v>95</v>
      </c>
      <c r="F16" s="20" t="s">
        <v>45</v>
      </c>
      <c r="G16" s="21" t="s">
        <v>48</v>
      </c>
      <c r="H16" s="21">
        <v>10</v>
      </c>
      <c r="I16" s="21">
        <v>10</v>
      </c>
      <c r="J16" s="21"/>
    </row>
    <row r="17" spans="1:10">
      <c r="A17" s="39"/>
      <c r="B17" s="26" t="s">
        <v>49</v>
      </c>
      <c r="C17" s="27" t="s">
        <v>86</v>
      </c>
      <c r="D17" s="24" t="s">
        <v>36</v>
      </c>
      <c r="E17" s="3">
        <v>365</v>
      </c>
      <c r="F17" s="20" t="s">
        <v>71</v>
      </c>
      <c r="G17" s="21" t="s">
        <v>87</v>
      </c>
      <c r="H17" s="21">
        <v>10</v>
      </c>
      <c r="I17" s="21">
        <v>10</v>
      </c>
      <c r="J17" s="21"/>
    </row>
    <row r="18" ht="24" spans="1:10">
      <c r="A18" s="39"/>
      <c r="B18" s="22" t="s">
        <v>88</v>
      </c>
      <c r="C18" s="27" t="s">
        <v>89</v>
      </c>
      <c r="D18" s="24" t="s">
        <v>44</v>
      </c>
      <c r="E18" s="3" t="s">
        <v>578</v>
      </c>
      <c r="F18" s="20" t="s">
        <v>45</v>
      </c>
      <c r="G18" s="21" t="s">
        <v>91</v>
      </c>
      <c r="H18" s="21">
        <v>10</v>
      </c>
      <c r="I18" s="21">
        <v>10</v>
      </c>
      <c r="J18" s="21"/>
    </row>
    <row r="19" ht="36" spans="1:10">
      <c r="A19" s="41"/>
      <c r="B19" s="41"/>
      <c r="C19" s="27" t="s">
        <v>92</v>
      </c>
      <c r="D19" s="24" t="s">
        <v>44</v>
      </c>
      <c r="E19" s="3" t="s">
        <v>93</v>
      </c>
      <c r="F19" s="20" t="s">
        <v>45</v>
      </c>
      <c r="G19" s="21" t="s">
        <v>164</v>
      </c>
      <c r="H19" s="21">
        <v>10</v>
      </c>
      <c r="I19" s="21">
        <v>10</v>
      </c>
      <c r="J19" s="21"/>
    </row>
    <row r="20" ht="24" spans="1:10">
      <c r="A20" s="26" t="s">
        <v>51</v>
      </c>
      <c r="B20" s="26" t="s">
        <v>52</v>
      </c>
      <c r="C20" s="27" t="s">
        <v>94</v>
      </c>
      <c r="D20" s="24" t="s">
        <v>36</v>
      </c>
      <c r="E20" s="3" t="s">
        <v>95</v>
      </c>
      <c r="F20" s="20" t="s">
        <v>55</v>
      </c>
      <c r="G20" s="21" t="s">
        <v>95</v>
      </c>
      <c r="H20" s="21">
        <v>30</v>
      </c>
      <c r="I20" s="21">
        <v>30</v>
      </c>
      <c r="J20" s="21"/>
    </row>
    <row r="21" ht="24" spans="1:10">
      <c r="A21" s="22" t="s">
        <v>56</v>
      </c>
      <c r="B21" s="29" t="s">
        <v>57</v>
      </c>
      <c r="C21" s="27" t="s">
        <v>96</v>
      </c>
      <c r="D21" s="24" t="s">
        <v>44</v>
      </c>
      <c r="E21" s="3">
        <v>95</v>
      </c>
      <c r="F21" s="20" t="s">
        <v>45</v>
      </c>
      <c r="G21" s="25" t="s">
        <v>48</v>
      </c>
      <c r="H21" s="21">
        <v>10</v>
      </c>
      <c r="I21" s="21">
        <v>10</v>
      </c>
      <c r="J21" s="21"/>
    </row>
    <row r="22" spans="1:10">
      <c r="A22" s="3" t="s">
        <v>60</v>
      </c>
      <c r="B22" s="3"/>
      <c r="C22" s="3"/>
      <c r="D22" s="30" t="s">
        <v>61</v>
      </c>
      <c r="E22" s="30"/>
      <c r="F22" s="30"/>
      <c r="G22" s="30"/>
      <c r="H22" s="30"/>
      <c r="I22" s="30"/>
      <c r="J22" s="30"/>
    </row>
    <row r="23" spans="1:10">
      <c r="A23" s="3" t="s">
        <v>62</v>
      </c>
      <c r="B23" s="3"/>
      <c r="C23" s="3"/>
      <c r="D23" s="3"/>
      <c r="E23" s="3"/>
      <c r="F23" s="3"/>
      <c r="G23" s="3"/>
      <c r="H23" s="3">
        <v>100</v>
      </c>
      <c r="I23" s="35">
        <f>I7+I15+I17+I18+I19+I20+I21+I16</f>
        <v>100</v>
      </c>
      <c r="J23" s="36" t="s">
        <v>63</v>
      </c>
    </row>
    <row r="24" spans="1:10">
      <c r="A24" s="31"/>
      <c r="B24" s="31"/>
      <c r="C24" s="31"/>
      <c r="D24" s="31"/>
      <c r="E24" s="31"/>
      <c r="F24" s="31"/>
      <c r="G24" s="31"/>
      <c r="H24" s="31"/>
      <c r="I24" s="31"/>
      <c r="J24" s="37"/>
    </row>
    <row r="25" spans="6:6">
      <c r="F25"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8:B19"/>
    <mergeCell ref="G13:G14"/>
    <mergeCell ref="H13:H14"/>
    <mergeCell ref="I13:I14"/>
    <mergeCell ref="J13:J14"/>
    <mergeCell ref="A6:B1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34" workbookViewId="0">
      <selection activeCell="I44" sqref="I44"/>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579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40</v>
      </c>
      <c r="E7" s="7">
        <v>40</v>
      </c>
      <c r="F7" s="7"/>
      <c r="G7" s="3">
        <v>10</v>
      </c>
      <c r="H7" s="8">
        <f>F7/E7</f>
        <v>0</v>
      </c>
      <c r="I7" s="10">
        <f>G7*H7</f>
        <v>0</v>
      </c>
      <c r="J7" s="10"/>
    </row>
    <row r="8" spans="1:10">
      <c r="A8" s="3"/>
      <c r="B8" s="3"/>
      <c r="C8" s="6" t="s">
        <v>15</v>
      </c>
      <c r="D8" s="7">
        <v>40</v>
      </c>
      <c r="E8" s="7">
        <v>40</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106" customHeight="1" spans="1:10">
      <c r="A12" s="3"/>
      <c r="B12" s="11" t="s">
        <v>580</v>
      </c>
      <c r="C12" s="12"/>
      <c r="D12" s="12"/>
      <c r="E12" s="13"/>
      <c r="F12" s="14" t="s">
        <v>580</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581</v>
      </c>
      <c r="D15" s="24" t="s">
        <v>36</v>
      </c>
      <c r="E15" s="3">
        <v>12</v>
      </c>
      <c r="F15" s="20" t="s">
        <v>137</v>
      </c>
      <c r="G15" s="25" t="s">
        <v>366</v>
      </c>
      <c r="H15" s="21">
        <v>3</v>
      </c>
      <c r="I15" s="21">
        <v>3</v>
      </c>
      <c r="J15" s="21" t="s">
        <v>132</v>
      </c>
    </row>
    <row r="16" ht="24" spans="1:10">
      <c r="A16" s="39"/>
      <c r="B16" s="39"/>
      <c r="C16" s="23" t="s">
        <v>582</v>
      </c>
      <c r="D16" s="24" t="s">
        <v>36</v>
      </c>
      <c r="E16" s="3">
        <v>6</v>
      </c>
      <c r="F16" s="20" t="s">
        <v>137</v>
      </c>
      <c r="G16" s="25" t="s">
        <v>583</v>
      </c>
      <c r="H16" s="21">
        <v>3</v>
      </c>
      <c r="I16" s="21">
        <v>3</v>
      </c>
      <c r="J16" s="21" t="s">
        <v>132</v>
      </c>
    </row>
    <row r="17" ht="24" spans="1:10">
      <c r="A17" s="39"/>
      <c r="B17" s="39"/>
      <c r="C17" s="23" t="s">
        <v>584</v>
      </c>
      <c r="D17" s="24" t="s">
        <v>36</v>
      </c>
      <c r="E17" s="3">
        <v>12</v>
      </c>
      <c r="F17" s="20" t="s">
        <v>137</v>
      </c>
      <c r="G17" s="25" t="s">
        <v>366</v>
      </c>
      <c r="H17" s="21">
        <v>3</v>
      </c>
      <c r="I17" s="21">
        <v>3</v>
      </c>
      <c r="J17" s="21" t="s">
        <v>132</v>
      </c>
    </row>
    <row r="18" ht="24" spans="1:10">
      <c r="A18" s="39"/>
      <c r="B18" s="39"/>
      <c r="C18" s="23" t="s">
        <v>585</v>
      </c>
      <c r="D18" s="24" t="s">
        <v>36</v>
      </c>
      <c r="E18" s="3">
        <v>12</v>
      </c>
      <c r="F18" s="20" t="s">
        <v>137</v>
      </c>
      <c r="G18" s="25" t="s">
        <v>366</v>
      </c>
      <c r="H18" s="21">
        <v>3</v>
      </c>
      <c r="I18" s="21">
        <v>3</v>
      </c>
      <c r="J18" s="21" t="s">
        <v>132</v>
      </c>
    </row>
    <row r="19" ht="24" spans="1:10">
      <c r="A19" s="39"/>
      <c r="B19" s="39"/>
      <c r="C19" s="23" t="s">
        <v>586</v>
      </c>
      <c r="D19" s="24" t="s">
        <v>36</v>
      </c>
      <c r="E19" s="3">
        <v>12</v>
      </c>
      <c r="F19" s="20" t="s">
        <v>137</v>
      </c>
      <c r="G19" s="25" t="s">
        <v>366</v>
      </c>
      <c r="H19" s="21">
        <v>3</v>
      </c>
      <c r="I19" s="21">
        <v>3</v>
      </c>
      <c r="J19" s="21" t="s">
        <v>132</v>
      </c>
    </row>
    <row r="20" ht="24" spans="1:10">
      <c r="A20" s="39"/>
      <c r="B20" s="39"/>
      <c r="C20" s="23" t="s">
        <v>587</v>
      </c>
      <c r="D20" s="24" t="s">
        <v>36</v>
      </c>
      <c r="E20" s="3">
        <v>6</v>
      </c>
      <c r="F20" s="20" t="s">
        <v>137</v>
      </c>
      <c r="G20" s="25" t="s">
        <v>583</v>
      </c>
      <c r="H20" s="21">
        <v>3</v>
      </c>
      <c r="I20" s="21">
        <v>3</v>
      </c>
      <c r="J20" s="21" t="s">
        <v>132</v>
      </c>
    </row>
    <row r="21" ht="24" spans="1:10">
      <c r="A21" s="39"/>
      <c r="B21" s="39"/>
      <c r="C21" s="23" t="s">
        <v>588</v>
      </c>
      <c r="D21" s="24" t="s">
        <v>36</v>
      </c>
      <c r="E21" s="3">
        <v>12</v>
      </c>
      <c r="F21" s="20" t="s">
        <v>137</v>
      </c>
      <c r="G21" s="25" t="s">
        <v>366</v>
      </c>
      <c r="H21" s="21">
        <v>3</v>
      </c>
      <c r="I21" s="21">
        <v>3</v>
      </c>
      <c r="J21" s="21" t="s">
        <v>132</v>
      </c>
    </row>
    <row r="22" ht="24" spans="1:10">
      <c r="A22" s="39"/>
      <c r="B22" s="22" t="s">
        <v>42</v>
      </c>
      <c r="C22" s="27" t="s">
        <v>589</v>
      </c>
      <c r="D22" s="24" t="s">
        <v>44</v>
      </c>
      <c r="E22" s="3">
        <v>95</v>
      </c>
      <c r="F22" s="20" t="s">
        <v>45</v>
      </c>
      <c r="G22" s="21" t="s">
        <v>48</v>
      </c>
      <c r="H22" s="21">
        <v>3</v>
      </c>
      <c r="I22" s="21">
        <v>3</v>
      </c>
      <c r="J22" s="21" t="s">
        <v>132</v>
      </c>
    </row>
    <row r="23" ht="24" spans="1:10">
      <c r="A23" s="39"/>
      <c r="B23" s="39"/>
      <c r="C23" s="27" t="s">
        <v>590</v>
      </c>
      <c r="D23" s="24" t="s">
        <v>44</v>
      </c>
      <c r="E23" s="3">
        <v>95</v>
      </c>
      <c r="F23" s="20" t="s">
        <v>45</v>
      </c>
      <c r="G23" s="21" t="s">
        <v>48</v>
      </c>
      <c r="H23" s="21">
        <v>3</v>
      </c>
      <c r="I23" s="21">
        <v>3</v>
      </c>
      <c r="J23" s="21" t="s">
        <v>132</v>
      </c>
    </row>
    <row r="24" ht="24" spans="1:10">
      <c r="A24" s="39"/>
      <c r="B24" s="41"/>
      <c r="C24" s="27" t="s">
        <v>591</v>
      </c>
      <c r="D24" s="24" t="s">
        <v>44</v>
      </c>
      <c r="E24" s="3">
        <v>95</v>
      </c>
      <c r="F24" s="20" t="s">
        <v>45</v>
      </c>
      <c r="G24" s="21" t="s">
        <v>48</v>
      </c>
      <c r="H24" s="21">
        <v>3</v>
      </c>
      <c r="I24" s="21">
        <v>3</v>
      </c>
      <c r="J24" s="21" t="s">
        <v>132</v>
      </c>
    </row>
    <row r="25" ht="24" spans="1:10">
      <c r="A25" s="39"/>
      <c r="B25" s="22" t="s">
        <v>49</v>
      </c>
      <c r="C25" s="27" t="s">
        <v>592</v>
      </c>
      <c r="D25" s="24" t="s">
        <v>44</v>
      </c>
      <c r="E25" s="3">
        <v>95</v>
      </c>
      <c r="F25" s="20" t="s">
        <v>45</v>
      </c>
      <c r="G25" s="21" t="s">
        <v>48</v>
      </c>
      <c r="H25" s="21">
        <v>2</v>
      </c>
      <c r="I25" s="21">
        <v>2</v>
      </c>
      <c r="J25" s="21" t="s">
        <v>132</v>
      </c>
    </row>
    <row r="26" ht="24" spans="1:10">
      <c r="A26" s="39"/>
      <c r="B26" s="39"/>
      <c r="C26" s="27" t="s">
        <v>593</v>
      </c>
      <c r="D26" s="24" t="s">
        <v>44</v>
      </c>
      <c r="E26" s="3">
        <v>95</v>
      </c>
      <c r="F26" s="20" t="s">
        <v>45</v>
      </c>
      <c r="G26" s="21" t="s">
        <v>48</v>
      </c>
      <c r="H26" s="21">
        <v>2</v>
      </c>
      <c r="I26" s="21">
        <v>2</v>
      </c>
      <c r="J26" s="21" t="s">
        <v>132</v>
      </c>
    </row>
    <row r="27" ht="24" spans="1:10">
      <c r="A27" s="39"/>
      <c r="B27" s="39"/>
      <c r="C27" s="27" t="s">
        <v>594</v>
      </c>
      <c r="D27" s="24" t="s">
        <v>44</v>
      </c>
      <c r="E27" s="3">
        <v>95</v>
      </c>
      <c r="F27" s="20" t="s">
        <v>45</v>
      </c>
      <c r="G27" s="21" t="s">
        <v>48</v>
      </c>
      <c r="H27" s="21">
        <v>2</v>
      </c>
      <c r="I27" s="21">
        <v>2</v>
      </c>
      <c r="J27" s="21" t="s">
        <v>132</v>
      </c>
    </row>
    <row r="28" ht="24" spans="1:10">
      <c r="A28" s="39"/>
      <c r="B28" s="39"/>
      <c r="C28" s="27" t="s">
        <v>595</v>
      </c>
      <c r="D28" s="24" t="s">
        <v>44</v>
      </c>
      <c r="E28" s="3">
        <v>95</v>
      </c>
      <c r="F28" s="20" t="s">
        <v>45</v>
      </c>
      <c r="G28" s="21" t="s">
        <v>48</v>
      </c>
      <c r="H28" s="21">
        <v>2</v>
      </c>
      <c r="I28" s="21">
        <v>2</v>
      </c>
      <c r="J28" s="21" t="s">
        <v>132</v>
      </c>
    </row>
    <row r="29" ht="24" spans="1:10">
      <c r="A29" s="39"/>
      <c r="B29" s="39"/>
      <c r="C29" s="27" t="s">
        <v>596</v>
      </c>
      <c r="D29" s="24" t="s">
        <v>44</v>
      </c>
      <c r="E29" s="3">
        <v>95</v>
      </c>
      <c r="F29" s="20" t="s">
        <v>45</v>
      </c>
      <c r="G29" s="21" t="s">
        <v>48</v>
      </c>
      <c r="H29" s="21">
        <v>2</v>
      </c>
      <c r="I29" s="21">
        <v>2</v>
      </c>
      <c r="J29" s="21" t="s">
        <v>132</v>
      </c>
    </row>
    <row r="30" ht="24" spans="1:10">
      <c r="A30" s="39"/>
      <c r="B30" s="39"/>
      <c r="C30" s="27" t="s">
        <v>597</v>
      </c>
      <c r="D30" s="24" t="s">
        <v>44</v>
      </c>
      <c r="E30" s="3">
        <v>95</v>
      </c>
      <c r="F30" s="20" t="s">
        <v>45</v>
      </c>
      <c r="G30" s="21" t="s">
        <v>48</v>
      </c>
      <c r="H30" s="21">
        <v>2</v>
      </c>
      <c r="I30" s="21">
        <v>2</v>
      </c>
      <c r="J30" s="21" t="s">
        <v>132</v>
      </c>
    </row>
    <row r="31" ht="24" spans="1:10">
      <c r="A31" s="39"/>
      <c r="B31" s="39"/>
      <c r="C31" s="27" t="s">
        <v>227</v>
      </c>
      <c r="D31" s="24" t="s">
        <v>44</v>
      </c>
      <c r="E31" s="3">
        <v>80</v>
      </c>
      <c r="F31" s="20" t="s">
        <v>45</v>
      </c>
      <c r="G31" s="21" t="s">
        <v>91</v>
      </c>
      <c r="H31" s="21">
        <v>2</v>
      </c>
      <c r="I31" s="21">
        <v>0.1</v>
      </c>
      <c r="J31" s="21" t="s">
        <v>132</v>
      </c>
    </row>
    <row r="32" ht="24" spans="1:10">
      <c r="A32" s="39"/>
      <c r="B32" s="39"/>
      <c r="C32" s="27" t="s">
        <v>229</v>
      </c>
      <c r="D32" s="24" t="s">
        <v>44</v>
      </c>
      <c r="E32" s="3">
        <v>95</v>
      </c>
      <c r="F32" s="20" t="s">
        <v>45</v>
      </c>
      <c r="G32" s="21" t="s">
        <v>91</v>
      </c>
      <c r="H32" s="21">
        <v>2</v>
      </c>
      <c r="I32" s="21">
        <v>0.1</v>
      </c>
      <c r="J32" s="21" t="s">
        <v>132</v>
      </c>
    </row>
    <row r="33" ht="36" spans="1:10">
      <c r="A33" s="39"/>
      <c r="B33" s="22" t="s">
        <v>88</v>
      </c>
      <c r="C33" s="27" t="s">
        <v>89</v>
      </c>
      <c r="D33" s="24" t="s">
        <v>44</v>
      </c>
      <c r="E33" s="3" t="s">
        <v>90</v>
      </c>
      <c r="F33" s="20" t="s">
        <v>45</v>
      </c>
      <c r="G33" s="21" t="s">
        <v>230</v>
      </c>
      <c r="H33" s="21">
        <v>2</v>
      </c>
      <c r="I33" s="21">
        <v>2</v>
      </c>
      <c r="J33" s="21" t="s">
        <v>132</v>
      </c>
    </row>
    <row r="34" ht="48" spans="1:10">
      <c r="A34" s="41"/>
      <c r="B34" s="41"/>
      <c r="C34" s="27" t="s">
        <v>92</v>
      </c>
      <c r="D34" s="24" t="s">
        <v>231</v>
      </c>
      <c r="E34" s="3" t="s">
        <v>598</v>
      </c>
      <c r="F34" s="20" t="s">
        <v>233</v>
      </c>
      <c r="G34" s="21" t="s">
        <v>91</v>
      </c>
      <c r="H34" s="21">
        <v>2</v>
      </c>
      <c r="I34" s="21">
        <v>2</v>
      </c>
      <c r="J34" s="21" t="s">
        <v>132</v>
      </c>
    </row>
    <row r="35" ht="24" spans="1:10">
      <c r="A35" s="22" t="s">
        <v>51</v>
      </c>
      <c r="B35" s="22" t="s">
        <v>52</v>
      </c>
      <c r="C35" s="27" t="s">
        <v>599</v>
      </c>
      <c r="D35" s="24" t="s">
        <v>36</v>
      </c>
      <c r="E35" s="3" t="s">
        <v>111</v>
      </c>
      <c r="F35" s="20" t="s">
        <v>55</v>
      </c>
      <c r="G35" s="21" t="s">
        <v>111</v>
      </c>
      <c r="H35" s="21">
        <v>6</v>
      </c>
      <c r="I35" s="21">
        <v>6</v>
      </c>
      <c r="J35" s="21" t="s">
        <v>132</v>
      </c>
    </row>
    <row r="36" ht="24" spans="1:10">
      <c r="A36" s="39"/>
      <c r="B36" s="39"/>
      <c r="C36" s="27" t="s">
        <v>600</v>
      </c>
      <c r="D36" s="24" t="s">
        <v>44</v>
      </c>
      <c r="E36" s="3">
        <v>90</v>
      </c>
      <c r="F36" s="20" t="s">
        <v>45</v>
      </c>
      <c r="G36" s="21" t="s">
        <v>46</v>
      </c>
      <c r="H36" s="21">
        <v>6</v>
      </c>
      <c r="I36" s="21">
        <v>6</v>
      </c>
      <c r="J36" s="21" t="s">
        <v>132</v>
      </c>
    </row>
    <row r="37" ht="24" spans="1:10">
      <c r="A37" s="39"/>
      <c r="B37" s="39"/>
      <c r="C37" s="27" t="s">
        <v>601</v>
      </c>
      <c r="D37" s="24" t="s">
        <v>36</v>
      </c>
      <c r="E37" s="3" t="s">
        <v>238</v>
      </c>
      <c r="F37" s="20" t="s">
        <v>55</v>
      </c>
      <c r="G37" s="21" t="s">
        <v>238</v>
      </c>
      <c r="H37" s="21">
        <v>6</v>
      </c>
      <c r="I37" s="21">
        <v>6</v>
      </c>
      <c r="J37" s="21" t="s">
        <v>132</v>
      </c>
    </row>
    <row r="38" ht="36" spans="1:10">
      <c r="A38" s="39"/>
      <c r="B38" s="39"/>
      <c r="C38" s="27" t="s">
        <v>602</v>
      </c>
      <c r="D38" s="24" t="s">
        <v>36</v>
      </c>
      <c r="E38" s="3" t="s">
        <v>298</v>
      </c>
      <c r="F38" s="20" t="s">
        <v>55</v>
      </c>
      <c r="G38" s="21" t="s">
        <v>298</v>
      </c>
      <c r="H38" s="21">
        <v>6</v>
      </c>
      <c r="I38" s="21">
        <v>6</v>
      </c>
      <c r="J38" s="21" t="s">
        <v>132</v>
      </c>
    </row>
    <row r="39" ht="24" spans="1:10">
      <c r="A39" s="39"/>
      <c r="B39" s="22" t="s">
        <v>167</v>
      </c>
      <c r="C39" s="27" t="s">
        <v>603</v>
      </c>
      <c r="D39" s="24" t="s">
        <v>36</v>
      </c>
      <c r="E39" s="3" t="s">
        <v>604</v>
      </c>
      <c r="F39" s="20" t="s">
        <v>55</v>
      </c>
      <c r="G39" s="21" t="s">
        <v>604</v>
      </c>
      <c r="H39" s="21">
        <v>6</v>
      </c>
      <c r="I39" s="21">
        <v>6</v>
      </c>
      <c r="J39" s="21" t="s">
        <v>132</v>
      </c>
    </row>
    <row r="40" ht="24" spans="1:10">
      <c r="A40" s="22" t="s">
        <v>56</v>
      </c>
      <c r="B40" s="29" t="s">
        <v>57</v>
      </c>
      <c r="C40" s="27" t="s">
        <v>244</v>
      </c>
      <c r="D40" s="24" t="s">
        <v>44</v>
      </c>
      <c r="E40" s="3">
        <v>95</v>
      </c>
      <c r="F40" s="20" t="s">
        <v>45</v>
      </c>
      <c r="G40" s="25" t="s">
        <v>48</v>
      </c>
      <c r="H40" s="21">
        <v>5</v>
      </c>
      <c r="I40" s="21">
        <v>5</v>
      </c>
      <c r="J40" s="21" t="s">
        <v>132</v>
      </c>
    </row>
    <row r="41" ht="24" spans="1:10">
      <c r="A41" s="39"/>
      <c r="B41" s="42"/>
      <c r="C41" s="27" t="s">
        <v>301</v>
      </c>
      <c r="D41" s="24" t="s">
        <v>44</v>
      </c>
      <c r="E41" s="3">
        <v>95</v>
      </c>
      <c r="F41" s="20" t="s">
        <v>45</v>
      </c>
      <c r="G41" s="43" t="s">
        <v>48</v>
      </c>
      <c r="H41" s="34">
        <v>5</v>
      </c>
      <c r="I41" s="34">
        <v>5</v>
      </c>
      <c r="J41" s="34" t="s">
        <v>132</v>
      </c>
    </row>
    <row r="42" spans="1:10">
      <c r="A42" s="3" t="s">
        <v>60</v>
      </c>
      <c r="B42" s="3"/>
      <c r="C42" s="3"/>
      <c r="D42" s="30" t="s">
        <v>61</v>
      </c>
      <c r="E42" s="30"/>
      <c r="F42" s="30"/>
      <c r="G42" s="30"/>
      <c r="H42" s="30"/>
      <c r="I42" s="30"/>
      <c r="J42" s="30"/>
    </row>
    <row r="43" spans="1:10">
      <c r="A43" s="3" t="s">
        <v>62</v>
      </c>
      <c r="B43" s="3"/>
      <c r="C43" s="3"/>
      <c r="D43" s="3"/>
      <c r="E43" s="3"/>
      <c r="F43" s="3"/>
      <c r="G43" s="3"/>
      <c r="H43" s="3">
        <v>100</v>
      </c>
      <c r="I43" s="35">
        <f>I7+I15+I16+I17+I18+I19+I20+I21+I22+I23+I24+I25+I26+I27+I28+I29+I30+I31+I32+I33+I34+I36+I35+I37+I38+I39+I40+I41</f>
        <v>86.2</v>
      </c>
      <c r="J43" s="36" t="s">
        <v>97</v>
      </c>
    </row>
    <row r="44" spans="1:10">
      <c r="A44" s="31"/>
      <c r="B44" s="31"/>
      <c r="C44" s="31"/>
      <c r="D44" s="31"/>
      <c r="E44" s="31"/>
      <c r="F44" s="31"/>
      <c r="G44" s="31"/>
      <c r="H44" s="31"/>
      <c r="I44" s="31"/>
      <c r="J44" s="37"/>
    </row>
    <row r="45" spans="6:6">
      <c r="F45"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2:C42"/>
    <mergeCell ref="D42:J42"/>
    <mergeCell ref="A43:G43"/>
    <mergeCell ref="A11:A12"/>
    <mergeCell ref="A15:A34"/>
    <mergeCell ref="A35:A39"/>
    <mergeCell ref="A40:A41"/>
    <mergeCell ref="B15:B21"/>
    <mergeCell ref="B22:B24"/>
    <mergeCell ref="B25:B32"/>
    <mergeCell ref="B33:B34"/>
    <mergeCell ref="B35:B38"/>
    <mergeCell ref="B40:B41"/>
    <mergeCell ref="G13:G14"/>
    <mergeCell ref="H13:H14"/>
    <mergeCell ref="I13:I14"/>
    <mergeCell ref="J13:J14"/>
    <mergeCell ref="A6:B10"/>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605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2.976</v>
      </c>
      <c r="E7" s="7">
        <v>2.976</v>
      </c>
      <c r="F7" s="7">
        <v>2.976</v>
      </c>
      <c r="G7" s="3">
        <v>10</v>
      </c>
      <c r="H7" s="8">
        <f>F7/E7</f>
        <v>1</v>
      </c>
      <c r="I7" s="10">
        <f>G7*H7</f>
        <v>10</v>
      </c>
      <c r="J7" s="10"/>
    </row>
    <row r="8" spans="1:10">
      <c r="A8" s="3"/>
      <c r="B8" s="3"/>
      <c r="C8" s="6" t="s">
        <v>15</v>
      </c>
      <c r="D8" s="7">
        <v>2.976</v>
      </c>
      <c r="E8" s="7">
        <v>2.976</v>
      </c>
      <c r="F8" s="7">
        <v>2.976</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8" customHeight="1" spans="1:10">
      <c r="A12" s="3"/>
      <c r="B12" s="11" t="s">
        <v>606</v>
      </c>
      <c r="C12" s="12"/>
      <c r="D12" s="12"/>
      <c r="E12" s="13"/>
      <c r="F12" s="14" t="s">
        <v>606</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3" t="s">
        <v>607</v>
      </c>
      <c r="D15" s="24" t="s">
        <v>36</v>
      </c>
      <c r="E15" s="3">
        <v>16</v>
      </c>
      <c r="F15" s="20" t="s">
        <v>137</v>
      </c>
      <c r="G15" s="25" t="s">
        <v>608</v>
      </c>
      <c r="H15" s="21">
        <v>20</v>
      </c>
      <c r="I15" s="21">
        <v>20</v>
      </c>
      <c r="J15" s="21"/>
    </row>
    <row r="16" ht="24" spans="1:10">
      <c r="A16" s="39"/>
      <c r="B16" s="22" t="s">
        <v>42</v>
      </c>
      <c r="C16" s="27" t="s">
        <v>609</v>
      </c>
      <c r="D16" s="24" t="s">
        <v>36</v>
      </c>
      <c r="E16" s="3" t="s">
        <v>610</v>
      </c>
      <c r="F16" s="20" t="s">
        <v>611</v>
      </c>
      <c r="G16" s="21" t="s">
        <v>612</v>
      </c>
      <c r="H16" s="21">
        <v>15</v>
      </c>
      <c r="I16" s="21">
        <v>15</v>
      </c>
      <c r="J16" s="21"/>
    </row>
    <row r="17" ht="36" spans="1:10">
      <c r="A17" s="39"/>
      <c r="B17" s="22" t="s">
        <v>49</v>
      </c>
      <c r="C17" s="27" t="s">
        <v>613</v>
      </c>
      <c r="D17" s="24" t="s">
        <v>44</v>
      </c>
      <c r="E17" s="3">
        <v>95</v>
      </c>
      <c r="F17" s="20" t="s">
        <v>45</v>
      </c>
      <c r="G17" s="21" t="s">
        <v>48</v>
      </c>
      <c r="H17" s="21">
        <v>15</v>
      </c>
      <c r="I17" s="21">
        <v>15</v>
      </c>
      <c r="J17" s="21"/>
    </row>
    <row r="18" ht="24" spans="1:10">
      <c r="A18" s="22" t="s">
        <v>51</v>
      </c>
      <c r="B18" s="22" t="s">
        <v>52</v>
      </c>
      <c r="C18" s="27" t="s">
        <v>614</v>
      </c>
      <c r="D18" s="24" t="s">
        <v>36</v>
      </c>
      <c r="E18" s="3" t="s">
        <v>76</v>
      </c>
      <c r="F18" s="20" t="s">
        <v>55</v>
      </c>
      <c r="G18" s="21" t="s">
        <v>76</v>
      </c>
      <c r="H18" s="21">
        <v>30</v>
      </c>
      <c r="I18" s="21">
        <v>30</v>
      </c>
      <c r="J18" s="21"/>
    </row>
    <row r="19" ht="36" spans="1:10">
      <c r="A19" s="22" t="s">
        <v>56</v>
      </c>
      <c r="B19" s="29" t="s">
        <v>57</v>
      </c>
      <c r="C19" s="27" t="s">
        <v>615</v>
      </c>
      <c r="D19" s="24" t="s">
        <v>44</v>
      </c>
      <c r="E19" s="3">
        <v>95</v>
      </c>
      <c r="F19" s="20" t="s">
        <v>45</v>
      </c>
      <c r="G19" s="25" t="s">
        <v>48</v>
      </c>
      <c r="H19" s="21">
        <v>10</v>
      </c>
      <c r="I19" s="21">
        <v>10</v>
      </c>
      <c r="J19" s="21"/>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100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0"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616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0.5</v>
      </c>
      <c r="E7" s="7">
        <v>0.5</v>
      </c>
      <c r="F7" s="7"/>
      <c r="G7" s="3">
        <v>10</v>
      </c>
      <c r="H7" s="8">
        <f>F7/E7</f>
        <v>0</v>
      </c>
      <c r="I7" s="10">
        <f>G7*H7</f>
        <v>0</v>
      </c>
      <c r="J7" s="10"/>
    </row>
    <row r="8" spans="1:10">
      <c r="A8" s="3"/>
      <c r="B8" s="3"/>
      <c r="C8" s="6" t="s">
        <v>15</v>
      </c>
      <c r="D8" s="7">
        <v>0.5</v>
      </c>
      <c r="E8" s="7">
        <v>0.5</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6" customHeight="1" spans="1:10">
      <c r="A12" s="3"/>
      <c r="B12" s="11" t="s">
        <v>617</v>
      </c>
      <c r="C12" s="12"/>
      <c r="D12" s="12"/>
      <c r="E12" s="13"/>
      <c r="F12" s="14" t="s">
        <v>617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618</v>
      </c>
      <c r="D15" s="24" t="s">
        <v>36</v>
      </c>
      <c r="E15" s="3">
        <v>1</v>
      </c>
      <c r="F15" s="20" t="s">
        <v>40</v>
      </c>
      <c r="G15" s="25" t="s">
        <v>101</v>
      </c>
      <c r="H15" s="21">
        <v>20</v>
      </c>
      <c r="I15" s="21">
        <v>20</v>
      </c>
      <c r="J15" s="21" t="s">
        <v>203</v>
      </c>
    </row>
    <row r="16" ht="24" spans="1:10">
      <c r="A16" s="39"/>
      <c r="B16" s="22" t="s">
        <v>42</v>
      </c>
      <c r="C16" s="27" t="s">
        <v>619</v>
      </c>
      <c r="D16" s="24" t="s">
        <v>36</v>
      </c>
      <c r="E16" s="3">
        <v>100</v>
      </c>
      <c r="F16" s="20" t="s">
        <v>45</v>
      </c>
      <c r="G16" s="21" t="s">
        <v>164</v>
      </c>
      <c r="H16" s="21">
        <v>20</v>
      </c>
      <c r="I16" s="21">
        <v>20</v>
      </c>
      <c r="J16" s="21" t="s">
        <v>203</v>
      </c>
    </row>
    <row r="17" ht="24" spans="1:10">
      <c r="A17" s="39"/>
      <c r="B17" s="22" t="s">
        <v>49</v>
      </c>
      <c r="C17" s="27" t="s">
        <v>620</v>
      </c>
      <c r="D17" s="24" t="s">
        <v>44</v>
      </c>
      <c r="E17" s="3">
        <v>95</v>
      </c>
      <c r="F17" s="20" t="s">
        <v>45</v>
      </c>
      <c r="G17" s="21" t="s">
        <v>91</v>
      </c>
      <c r="H17" s="21">
        <v>10</v>
      </c>
      <c r="I17" s="21">
        <v>1</v>
      </c>
      <c r="J17" s="21" t="s">
        <v>203</v>
      </c>
    </row>
    <row r="18" ht="24" spans="1:10">
      <c r="A18" s="22" t="s">
        <v>51</v>
      </c>
      <c r="B18" s="22" t="s">
        <v>52</v>
      </c>
      <c r="C18" s="27" t="s">
        <v>621</v>
      </c>
      <c r="D18" s="24" t="s">
        <v>36</v>
      </c>
      <c r="E18" s="3" t="s">
        <v>76</v>
      </c>
      <c r="F18" s="20" t="s">
        <v>55</v>
      </c>
      <c r="G18" s="21" t="s">
        <v>76</v>
      </c>
      <c r="H18" s="21">
        <v>30</v>
      </c>
      <c r="I18" s="21">
        <v>30</v>
      </c>
      <c r="J18" s="21" t="s">
        <v>203</v>
      </c>
    </row>
    <row r="19" ht="24" spans="1:10">
      <c r="A19" s="22" t="s">
        <v>56</v>
      </c>
      <c r="B19" s="29" t="s">
        <v>57</v>
      </c>
      <c r="C19" s="27" t="s">
        <v>622</v>
      </c>
      <c r="D19" s="24" t="s">
        <v>44</v>
      </c>
      <c r="E19" s="3">
        <v>95</v>
      </c>
      <c r="F19" s="20" t="s">
        <v>45</v>
      </c>
      <c r="G19" s="25" t="s">
        <v>48</v>
      </c>
      <c r="H19" s="21">
        <v>10</v>
      </c>
      <c r="I19" s="21">
        <v>10</v>
      </c>
      <c r="J19" s="21" t="s">
        <v>203</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81</v>
      </c>
      <c r="J21" s="36" t="s">
        <v>97</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5"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623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v>
      </c>
      <c r="E7" s="7">
        <v>1</v>
      </c>
      <c r="F7" s="7"/>
      <c r="G7" s="3">
        <v>10</v>
      </c>
      <c r="H7" s="8">
        <f>F7/E7</f>
        <v>0</v>
      </c>
      <c r="I7" s="10">
        <f>G7*H7</f>
        <v>0</v>
      </c>
      <c r="J7" s="10"/>
    </row>
    <row r="8" spans="1:10">
      <c r="A8" s="3"/>
      <c r="B8" s="3"/>
      <c r="C8" s="6" t="s">
        <v>15</v>
      </c>
      <c r="D8" s="7">
        <v>1</v>
      </c>
      <c r="E8" s="7">
        <v>1</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6" customHeight="1" spans="1:10">
      <c r="A12" s="3"/>
      <c r="B12" s="11" t="s">
        <v>617</v>
      </c>
      <c r="C12" s="12"/>
      <c r="D12" s="12"/>
      <c r="E12" s="13"/>
      <c r="F12" s="14" t="s">
        <v>617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618</v>
      </c>
      <c r="D15" s="24" t="s">
        <v>36</v>
      </c>
      <c r="E15" s="3">
        <v>2</v>
      </c>
      <c r="F15" s="20" t="s">
        <v>40</v>
      </c>
      <c r="G15" s="25" t="s">
        <v>624</v>
      </c>
      <c r="H15" s="21">
        <v>20</v>
      </c>
      <c r="I15" s="21">
        <v>20</v>
      </c>
      <c r="J15" s="21" t="s">
        <v>203</v>
      </c>
    </row>
    <row r="16" ht="24" spans="1:10">
      <c r="A16" s="39"/>
      <c r="B16" s="22" t="s">
        <v>42</v>
      </c>
      <c r="C16" s="27" t="s">
        <v>619</v>
      </c>
      <c r="D16" s="24" t="s">
        <v>36</v>
      </c>
      <c r="E16" s="3">
        <v>100</v>
      </c>
      <c r="F16" s="20" t="s">
        <v>45</v>
      </c>
      <c r="G16" s="21" t="s">
        <v>164</v>
      </c>
      <c r="H16" s="21">
        <v>20</v>
      </c>
      <c r="I16" s="21">
        <v>20</v>
      </c>
      <c r="J16" s="21" t="s">
        <v>203</v>
      </c>
    </row>
    <row r="17" ht="24" spans="1:10">
      <c r="A17" s="39"/>
      <c r="B17" s="22" t="s">
        <v>49</v>
      </c>
      <c r="C17" s="27" t="s">
        <v>620</v>
      </c>
      <c r="D17" s="24" t="s">
        <v>44</v>
      </c>
      <c r="E17" s="3">
        <v>95</v>
      </c>
      <c r="F17" s="20" t="s">
        <v>45</v>
      </c>
      <c r="G17" s="21" t="s">
        <v>91</v>
      </c>
      <c r="H17" s="21">
        <v>10</v>
      </c>
      <c r="I17" s="21">
        <v>2</v>
      </c>
      <c r="J17" s="21" t="s">
        <v>203</v>
      </c>
    </row>
    <row r="18" ht="24" spans="1:10">
      <c r="A18" s="22" t="s">
        <v>51</v>
      </c>
      <c r="B18" s="22" t="s">
        <v>52</v>
      </c>
      <c r="C18" s="27" t="s">
        <v>621</v>
      </c>
      <c r="D18" s="24" t="s">
        <v>36</v>
      </c>
      <c r="E18" s="3" t="s">
        <v>76</v>
      </c>
      <c r="F18" s="20" t="s">
        <v>55</v>
      </c>
      <c r="G18" s="21" t="s">
        <v>76</v>
      </c>
      <c r="H18" s="21">
        <v>30</v>
      </c>
      <c r="I18" s="21">
        <v>30</v>
      </c>
      <c r="J18" s="21" t="s">
        <v>203</v>
      </c>
    </row>
    <row r="19" ht="24" spans="1:10">
      <c r="A19" s="22" t="s">
        <v>56</v>
      </c>
      <c r="B19" s="29" t="s">
        <v>57</v>
      </c>
      <c r="C19" s="27" t="s">
        <v>622</v>
      </c>
      <c r="D19" s="24" t="s">
        <v>44</v>
      </c>
      <c r="E19" s="3">
        <v>95</v>
      </c>
      <c r="F19" s="20" t="s">
        <v>45</v>
      </c>
      <c r="G19" s="25" t="s">
        <v>48</v>
      </c>
      <c r="H19" s="21">
        <v>10</v>
      </c>
      <c r="I19" s="21">
        <v>10</v>
      </c>
      <c r="J19" s="21" t="s">
        <v>203</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82</v>
      </c>
      <c r="J21" s="36" t="s">
        <v>97</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8"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625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11</v>
      </c>
      <c r="E7" s="7">
        <v>11</v>
      </c>
      <c r="F7" s="7"/>
      <c r="G7" s="3">
        <v>10</v>
      </c>
      <c r="H7" s="8">
        <f>F7/E7</f>
        <v>0</v>
      </c>
      <c r="I7" s="10">
        <f>G7*H7</f>
        <v>0</v>
      </c>
      <c r="J7" s="10"/>
    </row>
    <row r="8" spans="1:10">
      <c r="A8" s="3"/>
      <c r="B8" s="3"/>
      <c r="C8" s="6" t="s">
        <v>15</v>
      </c>
      <c r="D8" s="7">
        <v>11</v>
      </c>
      <c r="E8" s="7">
        <v>11</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76" customHeight="1" spans="1:10">
      <c r="A12" s="3"/>
      <c r="B12" s="11" t="s">
        <v>617</v>
      </c>
      <c r="C12" s="12"/>
      <c r="D12" s="12"/>
      <c r="E12" s="13"/>
      <c r="F12" s="14" t="s">
        <v>617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34</v>
      </c>
      <c r="C15" s="23" t="s">
        <v>626</v>
      </c>
      <c r="D15" s="24" t="s">
        <v>36</v>
      </c>
      <c r="E15" s="3">
        <v>4</v>
      </c>
      <c r="F15" s="20" t="s">
        <v>37</v>
      </c>
      <c r="G15" s="25" t="s">
        <v>306</v>
      </c>
      <c r="H15" s="21">
        <v>20</v>
      </c>
      <c r="I15" s="21">
        <v>20</v>
      </c>
      <c r="J15" s="21" t="s">
        <v>203</v>
      </c>
    </row>
    <row r="16" ht="24" spans="1:10">
      <c r="A16" s="39"/>
      <c r="B16" s="22" t="s">
        <v>42</v>
      </c>
      <c r="C16" s="27" t="s">
        <v>619</v>
      </c>
      <c r="D16" s="24" t="s">
        <v>36</v>
      </c>
      <c r="E16" s="3">
        <v>100</v>
      </c>
      <c r="F16" s="20" t="s">
        <v>45</v>
      </c>
      <c r="G16" s="21" t="s">
        <v>164</v>
      </c>
      <c r="H16" s="21">
        <v>15</v>
      </c>
      <c r="I16" s="21">
        <v>15</v>
      </c>
      <c r="J16" s="21" t="s">
        <v>203</v>
      </c>
    </row>
    <row r="17" ht="24" spans="1:10">
      <c r="A17" s="39"/>
      <c r="B17" s="22" t="s">
        <v>49</v>
      </c>
      <c r="C17" s="27" t="s">
        <v>620</v>
      </c>
      <c r="D17" s="24" t="s">
        <v>44</v>
      </c>
      <c r="E17" s="3">
        <v>95</v>
      </c>
      <c r="F17" s="20" t="s">
        <v>45</v>
      </c>
      <c r="G17" s="21" t="s">
        <v>91</v>
      </c>
      <c r="H17" s="21">
        <v>15</v>
      </c>
      <c r="I17" s="21">
        <v>15</v>
      </c>
      <c r="J17" s="21" t="s">
        <v>203</v>
      </c>
    </row>
    <row r="18" ht="24" spans="1:10">
      <c r="A18" s="22" t="s">
        <v>51</v>
      </c>
      <c r="B18" s="22" t="s">
        <v>52</v>
      </c>
      <c r="C18" s="27" t="s">
        <v>621</v>
      </c>
      <c r="D18" s="24" t="s">
        <v>36</v>
      </c>
      <c r="E18" s="3" t="s">
        <v>76</v>
      </c>
      <c r="F18" s="20" t="s">
        <v>55</v>
      </c>
      <c r="G18" s="21" t="s">
        <v>76</v>
      </c>
      <c r="H18" s="21">
        <v>30</v>
      </c>
      <c r="I18" s="21">
        <v>30</v>
      </c>
      <c r="J18" s="21" t="s">
        <v>203</v>
      </c>
    </row>
    <row r="19" ht="24" spans="1:10">
      <c r="A19" s="22" t="s">
        <v>56</v>
      </c>
      <c r="B19" s="29" t="s">
        <v>57</v>
      </c>
      <c r="C19" s="27" t="s">
        <v>622</v>
      </c>
      <c r="D19" s="24" t="s">
        <v>44</v>
      </c>
      <c r="E19" s="3">
        <v>95</v>
      </c>
      <c r="F19" s="20" t="s">
        <v>45</v>
      </c>
      <c r="G19" s="25" t="s">
        <v>48</v>
      </c>
      <c r="H19" s="21">
        <v>10</v>
      </c>
      <c r="I19" s="21">
        <v>10</v>
      </c>
      <c r="J19" s="21" t="s">
        <v>203</v>
      </c>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90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I21" sqref="I21"/>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627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v>
      </c>
      <c r="E7" s="7">
        <v>2</v>
      </c>
      <c r="F7" s="7"/>
      <c r="G7" s="3">
        <v>10</v>
      </c>
      <c r="H7" s="8">
        <f>F7/E7</f>
        <v>0</v>
      </c>
      <c r="I7" s="10">
        <f>G7*H7</f>
        <v>0</v>
      </c>
      <c r="J7" s="10"/>
    </row>
    <row r="8" spans="1:10">
      <c r="A8" s="3"/>
      <c r="B8" s="3"/>
      <c r="C8" s="6" t="s">
        <v>15</v>
      </c>
      <c r="D8" s="7">
        <v>2</v>
      </c>
      <c r="E8" s="7">
        <v>2</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8" customHeight="1" spans="1:10">
      <c r="A12" s="3"/>
      <c r="B12" s="11" t="s">
        <v>628</v>
      </c>
      <c r="C12" s="12"/>
      <c r="D12" s="12"/>
      <c r="E12" s="13"/>
      <c r="F12" s="14" t="s">
        <v>628</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34</v>
      </c>
      <c r="C15" s="23" t="s">
        <v>629</v>
      </c>
      <c r="D15" s="24" t="s">
        <v>36</v>
      </c>
      <c r="E15" s="3">
        <v>1</v>
      </c>
      <c r="F15" s="20" t="s">
        <v>134</v>
      </c>
      <c r="G15" s="25" t="s">
        <v>135</v>
      </c>
      <c r="H15" s="21">
        <v>25</v>
      </c>
      <c r="I15" s="21">
        <v>25</v>
      </c>
      <c r="J15" s="21" t="s">
        <v>132</v>
      </c>
    </row>
    <row r="16" ht="24" spans="1:10">
      <c r="A16" s="39"/>
      <c r="B16" s="22" t="s">
        <v>49</v>
      </c>
      <c r="C16" s="27" t="s">
        <v>630</v>
      </c>
      <c r="D16" s="24" t="s">
        <v>44</v>
      </c>
      <c r="E16" s="3">
        <v>95</v>
      </c>
      <c r="F16" s="20" t="s">
        <v>45</v>
      </c>
      <c r="G16" s="21" t="s">
        <v>48</v>
      </c>
      <c r="H16" s="21">
        <v>25</v>
      </c>
      <c r="I16" s="21">
        <v>25</v>
      </c>
      <c r="J16" s="21" t="s">
        <v>132</v>
      </c>
    </row>
    <row r="17" ht="24" spans="1:10">
      <c r="A17" s="22" t="s">
        <v>51</v>
      </c>
      <c r="B17" s="22" t="s">
        <v>52</v>
      </c>
      <c r="C17" s="27" t="s">
        <v>631</v>
      </c>
      <c r="D17" s="24" t="s">
        <v>44</v>
      </c>
      <c r="E17" s="3">
        <v>95</v>
      </c>
      <c r="F17" s="20" t="s">
        <v>45</v>
      </c>
      <c r="G17" s="21" t="s">
        <v>48</v>
      </c>
      <c r="H17" s="21">
        <v>30</v>
      </c>
      <c r="I17" s="21">
        <v>30</v>
      </c>
      <c r="J17" s="21" t="s">
        <v>132</v>
      </c>
    </row>
    <row r="18" ht="24" spans="1:10">
      <c r="A18" s="22" t="s">
        <v>56</v>
      </c>
      <c r="B18" s="29" t="s">
        <v>57</v>
      </c>
      <c r="C18" s="27" t="s">
        <v>170</v>
      </c>
      <c r="D18" s="24" t="s">
        <v>44</v>
      </c>
      <c r="E18" s="3">
        <v>95</v>
      </c>
      <c r="F18" s="20" t="s">
        <v>45</v>
      </c>
      <c r="G18" s="25" t="s">
        <v>48</v>
      </c>
      <c r="H18" s="21">
        <v>10</v>
      </c>
      <c r="I18" s="21">
        <v>10</v>
      </c>
      <c r="J18" s="21" t="s">
        <v>132</v>
      </c>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90</v>
      </c>
      <c r="J20" s="36" t="s">
        <v>63</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I22" sqref="I2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632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5.087656</v>
      </c>
      <c r="E7" s="7">
        <v>5.087656</v>
      </c>
      <c r="F7" s="7">
        <v>5.087656</v>
      </c>
      <c r="G7" s="3">
        <v>10</v>
      </c>
      <c r="H7" s="8">
        <f>F7/E7</f>
        <v>1</v>
      </c>
      <c r="I7" s="10">
        <f>G7*H7</f>
        <v>10</v>
      </c>
      <c r="J7" s="10"/>
    </row>
    <row r="8" spans="1:10">
      <c r="A8" s="3"/>
      <c r="B8" s="3"/>
      <c r="C8" s="6" t="s">
        <v>15</v>
      </c>
      <c r="D8" s="7">
        <v>5.087656</v>
      </c>
      <c r="E8" s="7">
        <v>5.087656</v>
      </c>
      <c r="F8" s="7">
        <v>5.087656</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8" customHeight="1" spans="1:10">
      <c r="A12" s="3"/>
      <c r="B12" s="11" t="s">
        <v>633</v>
      </c>
      <c r="C12" s="12"/>
      <c r="D12" s="12"/>
      <c r="E12" s="13"/>
      <c r="F12" s="14" t="s">
        <v>633</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spans="1:10">
      <c r="A15" s="22" t="s">
        <v>33</v>
      </c>
      <c r="B15" s="22" t="s">
        <v>34</v>
      </c>
      <c r="C15" s="23" t="s">
        <v>634</v>
      </c>
      <c r="D15" s="24" t="s">
        <v>36</v>
      </c>
      <c r="E15" s="3">
        <v>1</v>
      </c>
      <c r="F15" s="20" t="s">
        <v>37</v>
      </c>
      <c r="G15" s="25" t="s">
        <v>176</v>
      </c>
      <c r="H15" s="21">
        <v>20</v>
      </c>
      <c r="I15" s="21">
        <v>20</v>
      </c>
      <c r="J15" s="21"/>
    </row>
    <row r="16" spans="1:10">
      <c r="A16" s="39"/>
      <c r="B16" s="22" t="s">
        <v>42</v>
      </c>
      <c r="C16" s="23" t="s">
        <v>635</v>
      </c>
      <c r="D16" s="24" t="s">
        <v>44</v>
      </c>
      <c r="E16" s="3">
        <v>90</v>
      </c>
      <c r="F16" s="20" t="s">
        <v>45</v>
      </c>
      <c r="G16" s="25" t="s">
        <v>46</v>
      </c>
      <c r="H16" s="21">
        <v>15</v>
      </c>
      <c r="I16" s="21">
        <v>15</v>
      </c>
      <c r="J16" s="21"/>
    </row>
    <row r="17" spans="1:10">
      <c r="A17" s="39"/>
      <c r="B17" s="22" t="s">
        <v>49</v>
      </c>
      <c r="C17" s="27" t="s">
        <v>50</v>
      </c>
      <c r="D17" s="24" t="s">
        <v>44</v>
      </c>
      <c r="E17" s="3">
        <v>95</v>
      </c>
      <c r="F17" s="20" t="s">
        <v>45</v>
      </c>
      <c r="G17" s="21" t="s">
        <v>48</v>
      </c>
      <c r="H17" s="21">
        <v>15</v>
      </c>
      <c r="I17" s="21">
        <v>15</v>
      </c>
      <c r="J17" s="21"/>
    </row>
    <row r="18" ht="24" spans="1:10">
      <c r="A18" s="22" t="s">
        <v>51</v>
      </c>
      <c r="B18" s="22" t="s">
        <v>52</v>
      </c>
      <c r="C18" s="27" t="s">
        <v>157</v>
      </c>
      <c r="D18" s="24" t="s">
        <v>44</v>
      </c>
      <c r="E18" s="3">
        <v>90</v>
      </c>
      <c r="F18" s="20" t="s">
        <v>45</v>
      </c>
      <c r="G18" s="21" t="s">
        <v>46</v>
      </c>
      <c r="H18" s="21">
        <v>30</v>
      </c>
      <c r="I18" s="21">
        <v>30</v>
      </c>
      <c r="J18" s="21"/>
    </row>
    <row r="19" ht="24" spans="1:10">
      <c r="A19" s="22" t="s">
        <v>56</v>
      </c>
      <c r="B19" s="29" t="s">
        <v>57</v>
      </c>
      <c r="C19" s="27" t="s">
        <v>636</v>
      </c>
      <c r="D19" s="24" t="s">
        <v>44</v>
      </c>
      <c r="E19" s="3">
        <v>95</v>
      </c>
      <c r="F19" s="20" t="s">
        <v>45</v>
      </c>
      <c r="G19" s="25" t="s">
        <v>48</v>
      </c>
      <c r="H19" s="21">
        <v>10</v>
      </c>
      <c r="I19" s="21">
        <v>10</v>
      </c>
      <c r="J19" s="21"/>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I7+I15+I16+I17+I18+I19</f>
        <v>100</v>
      </c>
      <c r="J21" s="36" t="s">
        <v>63</v>
      </c>
    </row>
    <row r="22" spans="1:10">
      <c r="A22" s="31"/>
      <c r="B22" s="31"/>
      <c r="C22" s="31"/>
      <c r="D22" s="31"/>
      <c r="E22" s="31"/>
      <c r="F22" s="31"/>
      <c r="G22" s="31"/>
      <c r="H22" s="31"/>
      <c r="I22" s="31"/>
      <c r="J22" s="37"/>
    </row>
    <row r="23" spans="6:6">
      <c r="F23"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F17" sqref="F17"/>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637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48</v>
      </c>
      <c r="E7" s="7">
        <v>48</v>
      </c>
      <c r="F7" s="7">
        <v>48</v>
      </c>
      <c r="G7" s="3">
        <v>10</v>
      </c>
      <c r="H7" s="8">
        <f>F7/E7</f>
        <v>1</v>
      </c>
      <c r="I7" s="10">
        <f>G7*H7</f>
        <v>10</v>
      </c>
      <c r="J7" s="10"/>
    </row>
    <row r="8" spans="1:10">
      <c r="A8" s="3"/>
      <c r="B8" s="3"/>
      <c r="C8" s="6" t="s">
        <v>15</v>
      </c>
      <c r="D8" s="7">
        <v>48</v>
      </c>
      <c r="E8" s="7">
        <v>48</v>
      </c>
      <c r="F8" s="7">
        <v>48</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8" customHeight="1" spans="1:10">
      <c r="A12" s="3"/>
      <c r="B12" s="11" t="s">
        <v>638</v>
      </c>
      <c r="C12" s="12"/>
      <c r="D12" s="12"/>
      <c r="E12" s="13"/>
      <c r="F12" s="14" t="s">
        <v>638</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24" spans="1:10">
      <c r="A15" s="22" t="s">
        <v>33</v>
      </c>
      <c r="B15" s="22" t="s">
        <v>42</v>
      </c>
      <c r="C15" s="23" t="s">
        <v>639</v>
      </c>
      <c r="D15" s="24" t="s">
        <v>36</v>
      </c>
      <c r="E15" s="3">
        <v>100</v>
      </c>
      <c r="F15" s="20" t="s">
        <v>45</v>
      </c>
      <c r="G15" s="25" t="s">
        <v>164</v>
      </c>
      <c r="H15" s="21">
        <v>25</v>
      </c>
      <c r="I15" s="21">
        <v>25</v>
      </c>
      <c r="J15" s="21"/>
    </row>
    <row r="16" spans="1:10">
      <c r="A16" s="39"/>
      <c r="B16" s="22" t="s">
        <v>49</v>
      </c>
      <c r="C16" s="23" t="s">
        <v>640</v>
      </c>
      <c r="D16" s="24" t="s">
        <v>44</v>
      </c>
      <c r="E16" s="3">
        <v>95</v>
      </c>
      <c r="F16" s="20" t="s">
        <v>45</v>
      </c>
      <c r="G16" s="25" t="s">
        <v>48</v>
      </c>
      <c r="H16" s="21">
        <v>25</v>
      </c>
      <c r="I16" s="21">
        <v>25</v>
      </c>
      <c r="J16" s="21"/>
    </row>
    <row r="17" ht="36" spans="1:10">
      <c r="A17" s="22" t="s">
        <v>51</v>
      </c>
      <c r="B17" s="22" t="s">
        <v>52</v>
      </c>
      <c r="C17" s="27" t="s">
        <v>641</v>
      </c>
      <c r="D17" s="24" t="s">
        <v>36</v>
      </c>
      <c r="E17" s="3" t="s">
        <v>298</v>
      </c>
      <c r="F17" s="20" t="s">
        <v>55</v>
      </c>
      <c r="G17" s="21" t="s">
        <v>298</v>
      </c>
      <c r="H17" s="21">
        <v>30</v>
      </c>
      <c r="I17" s="21">
        <v>30</v>
      </c>
      <c r="J17" s="21"/>
    </row>
    <row r="18" ht="24" spans="1:10">
      <c r="A18" s="22" t="s">
        <v>56</v>
      </c>
      <c r="B18" s="29" t="s">
        <v>57</v>
      </c>
      <c r="C18" s="27" t="s">
        <v>642</v>
      </c>
      <c r="D18" s="24" t="s">
        <v>44</v>
      </c>
      <c r="E18" s="40">
        <v>90</v>
      </c>
      <c r="F18" s="20" t="s">
        <v>45</v>
      </c>
      <c r="G18" s="25" t="s">
        <v>46</v>
      </c>
      <c r="H18" s="21">
        <v>10</v>
      </c>
      <c r="I18" s="21">
        <v>10</v>
      </c>
      <c r="J18" s="21"/>
    </row>
    <row r="19" spans="1:10">
      <c r="A19" s="3" t="s">
        <v>60</v>
      </c>
      <c r="B19" s="3"/>
      <c r="C19" s="3"/>
      <c r="D19" s="30" t="s">
        <v>61</v>
      </c>
      <c r="E19" s="30"/>
      <c r="F19" s="30"/>
      <c r="G19" s="30"/>
      <c r="H19" s="30"/>
      <c r="I19" s="30"/>
      <c r="J19" s="30"/>
    </row>
    <row r="20" spans="1:10">
      <c r="A20" s="3" t="s">
        <v>62</v>
      </c>
      <c r="B20" s="3"/>
      <c r="C20" s="3"/>
      <c r="D20" s="3"/>
      <c r="E20" s="3"/>
      <c r="F20" s="3"/>
      <c r="G20" s="3"/>
      <c r="H20" s="3">
        <v>100</v>
      </c>
      <c r="I20" s="35">
        <f>I7+I15+I16+I17+I18</f>
        <v>100</v>
      </c>
      <c r="J20" s="36" t="s">
        <v>63</v>
      </c>
    </row>
    <row r="21" spans="1:10">
      <c r="A21" s="31"/>
      <c r="B21" s="31"/>
      <c r="C21" s="31"/>
      <c r="D21" s="31"/>
      <c r="E21" s="31"/>
      <c r="F21" s="31"/>
      <c r="G21" s="31"/>
      <c r="H21" s="31"/>
      <c r="I21" s="31"/>
      <c r="J21" s="37"/>
    </row>
    <row r="22" spans="6:6">
      <c r="F22" s="32"/>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2" workbookViewId="0">
      <selection activeCell="H8" sqref="H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3"/>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116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1.01</v>
      </c>
      <c r="E7" s="7">
        <v>1.01</v>
      </c>
      <c r="F7" s="7">
        <v>0.864</v>
      </c>
      <c r="G7" s="3">
        <v>10</v>
      </c>
      <c r="H7" s="8">
        <f>F7/E7</f>
        <v>0.855445544554455</v>
      </c>
      <c r="I7" s="10">
        <f>G7*H7</f>
        <v>8.55445544554455</v>
      </c>
      <c r="J7" s="10"/>
    </row>
    <row r="8" ht="24" spans="1:10">
      <c r="A8" s="3"/>
      <c r="B8" s="3"/>
      <c r="C8" s="6" t="s">
        <v>15</v>
      </c>
      <c r="D8" s="7">
        <v>1.01</v>
      </c>
      <c r="E8" s="7">
        <v>1.01</v>
      </c>
      <c r="F8" s="7">
        <v>0.864</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52" customHeight="1" spans="1:10">
      <c r="A12" s="3"/>
      <c r="B12" s="11" t="s">
        <v>117</v>
      </c>
      <c r="C12" s="12"/>
      <c r="D12" s="12"/>
      <c r="E12" s="13"/>
      <c r="F12" s="14" t="s">
        <v>117</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22" t="s">
        <v>34</v>
      </c>
      <c r="C15" s="27" t="s">
        <v>100</v>
      </c>
      <c r="D15" s="62" t="s">
        <v>118</v>
      </c>
      <c r="E15" s="3">
        <v>1</v>
      </c>
      <c r="F15" s="20" t="s">
        <v>40</v>
      </c>
      <c r="G15" s="21" t="s">
        <v>101</v>
      </c>
      <c r="H15" s="21">
        <v>10</v>
      </c>
      <c r="I15" s="21">
        <v>10</v>
      </c>
      <c r="J15" s="21"/>
    </row>
    <row r="16" ht="36" spans="1:10">
      <c r="A16" s="24"/>
      <c r="B16" s="39"/>
      <c r="C16" s="27" t="s">
        <v>102</v>
      </c>
      <c r="D16" s="52"/>
      <c r="E16" s="3">
        <v>3</v>
      </c>
      <c r="F16" s="20" t="s">
        <v>40</v>
      </c>
      <c r="G16" s="21" t="s">
        <v>119</v>
      </c>
      <c r="H16" s="21">
        <v>10</v>
      </c>
      <c r="I16" s="21">
        <v>10</v>
      </c>
      <c r="J16" s="21"/>
    </row>
    <row r="17" ht="36" spans="1:10">
      <c r="A17" s="24"/>
      <c r="B17" s="22" t="s">
        <v>42</v>
      </c>
      <c r="C17" s="27" t="s">
        <v>104</v>
      </c>
      <c r="D17" s="53"/>
      <c r="E17" s="3">
        <v>300</v>
      </c>
      <c r="F17" s="20" t="s">
        <v>105</v>
      </c>
      <c r="G17" s="21" t="s">
        <v>106</v>
      </c>
      <c r="H17" s="21">
        <v>10</v>
      </c>
      <c r="I17" s="21">
        <v>10</v>
      </c>
      <c r="J17" s="21"/>
    </row>
    <row r="18" ht="36" spans="1:10">
      <c r="A18" s="24"/>
      <c r="B18" s="39"/>
      <c r="C18" s="27" t="s">
        <v>107</v>
      </c>
      <c r="D18" s="53"/>
      <c r="E18" s="3">
        <v>210</v>
      </c>
      <c r="F18" s="20" t="s">
        <v>105</v>
      </c>
      <c r="G18" s="21" t="s">
        <v>108</v>
      </c>
      <c r="H18" s="21">
        <v>10</v>
      </c>
      <c r="I18" s="21">
        <v>10</v>
      </c>
      <c r="J18" s="21"/>
    </row>
    <row r="19" ht="24" spans="1:10">
      <c r="A19" s="24"/>
      <c r="B19" s="47" t="s">
        <v>49</v>
      </c>
      <c r="C19" s="27" t="s">
        <v>109</v>
      </c>
      <c r="D19" s="53"/>
      <c r="E19" s="3">
        <v>95</v>
      </c>
      <c r="F19" s="20" t="s">
        <v>45</v>
      </c>
      <c r="G19" s="25">
        <v>0.95</v>
      </c>
      <c r="H19" s="21">
        <v>10</v>
      </c>
      <c r="I19" s="21">
        <v>10</v>
      </c>
      <c r="J19" s="21"/>
    </row>
    <row r="20" ht="36" spans="1:10">
      <c r="A20" s="24" t="s">
        <v>51</v>
      </c>
      <c r="B20" s="24" t="s">
        <v>52</v>
      </c>
      <c r="C20" s="27" t="s">
        <v>110</v>
      </c>
      <c r="D20" s="53"/>
      <c r="E20" s="3" t="s">
        <v>111</v>
      </c>
      <c r="F20" s="20" t="s">
        <v>55</v>
      </c>
      <c r="G20" s="21" t="s">
        <v>111</v>
      </c>
      <c r="H20" s="21">
        <v>15</v>
      </c>
      <c r="I20" s="21">
        <v>15</v>
      </c>
      <c r="J20" s="21"/>
    </row>
    <row r="21" ht="36" customHeight="1" spans="1:10">
      <c r="A21" s="24"/>
      <c r="B21" s="46" t="s">
        <v>112</v>
      </c>
      <c r="C21" s="27" t="s">
        <v>113</v>
      </c>
      <c r="D21" s="53"/>
      <c r="E21" s="3" t="s">
        <v>114</v>
      </c>
      <c r="F21" s="20" t="s">
        <v>55</v>
      </c>
      <c r="G21" s="21" t="s">
        <v>114</v>
      </c>
      <c r="H21" s="21">
        <v>15</v>
      </c>
      <c r="I21" s="21">
        <v>15</v>
      </c>
      <c r="J21" s="21"/>
    </row>
    <row r="22" ht="24" spans="1:10">
      <c r="A22" s="48" t="s">
        <v>56</v>
      </c>
      <c r="B22" s="49" t="s">
        <v>57</v>
      </c>
      <c r="C22" s="27" t="s">
        <v>115</v>
      </c>
      <c r="D22" s="53"/>
      <c r="E22" s="3">
        <v>95</v>
      </c>
      <c r="F22" s="20" t="s">
        <v>45</v>
      </c>
      <c r="G22" s="25">
        <v>0.95</v>
      </c>
      <c r="H22" s="21">
        <v>10</v>
      </c>
      <c r="I22" s="21">
        <v>10</v>
      </c>
      <c r="J22" s="44" t="s">
        <v>59</v>
      </c>
    </row>
    <row r="23" spans="1:10">
      <c r="A23" s="3" t="s">
        <v>60</v>
      </c>
      <c r="B23" s="3"/>
      <c r="C23" s="3"/>
      <c r="D23" s="30"/>
      <c r="E23" s="30"/>
      <c r="F23" s="30"/>
      <c r="G23" s="30"/>
      <c r="H23" s="30"/>
      <c r="I23" s="30"/>
      <c r="J23" s="30"/>
    </row>
    <row r="24" spans="1:10">
      <c r="A24" s="3" t="s">
        <v>62</v>
      </c>
      <c r="B24" s="3"/>
      <c r="C24" s="3"/>
      <c r="D24" s="3"/>
      <c r="E24" s="3"/>
      <c r="F24" s="3"/>
      <c r="G24" s="3"/>
      <c r="H24" s="3">
        <v>100</v>
      </c>
      <c r="I24" s="35">
        <f>I7+I15+I16+I17+I18+I19+I20+I21+I22</f>
        <v>98.5544554455446</v>
      </c>
      <c r="J24" s="36" t="s">
        <v>63</v>
      </c>
    </row>
    <row r="25" spans="1:10">
      <c r="A25" s="31"/>
      <c r="B25" s="31"/>
      <c r="C25" s="31"/>
      <c r="D25" s="31"/>
      <c r="E25" s="31"/>
      <c r="F25" s="31"/>
      <c r="G25" s="31"/>
      <c r="H25" s="31"/>
      <c r="I25" s="31"/>
      <c r="J25" s="37"/>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B17:B18"/>
    <mergeCell ref="D15:D22"/>
    <mergeCell ref="G13:G14"/>
    <mergeCell ref="H13:H14"/>
    <mergeCell ref="I13:I14"/>
    <mergeCell ref="J13:J14"/>
    <mergeCell ref="A6:B10"/>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15" sqref="F15"/>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643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2235.212273</v>
      </c>
      <c r="E7" s="7">
        <v>2235.212273</v>
      </c>
      <c r="F7" s="7">
        <v>255.160846</v>
      </c>
      <c r="G7" s="3">
        <v>10</v>
      </c>
      <c r="H7" s="8">
        <f>F7/E7</f>
        <v>0.114155084544849</v>
      </c>
      <c r="I7" s="10">
        <f>G7*H7</f>
        <v>1.14155084544849</v>
      </c>
      <c r="J7" s="10"/>
    </row>
    <row r="8" spans="1:10">
      <c r="A8" s="3"/>
      <c r="B8" s="3"/>
      <c r="C8" s="6" t="s">
        <v>15</v>
      </c>
      <c r="D8" s="7"/>
      <c r="E8" s="7"/>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7">
        <v>2235.212273</v>
      </c>
      <c r="E10" s="7">
        <v>2235.212273</v>
      </c>
      <c r="F10" s="7">
        <v>255.160846</v>
      </c>
      <c r="G10" s="9" t="s">
        <v>16</v>
      </c>
      <c r="H10" s="7"/>
      <c r="I10" s="10" t="s">
        <v>16</v>
      </c>
      <c r="J10" s="10"/>
    </row>
    <row r="11" ht="24" customHeight="1" spans="1:10">
      <c r="A11" s="3" t="s">
        <v>19</v>
      </c>
      <c r="B11" s="3" t="s">
        <v>20</v>
      </c>
      <c r="C11" s="3"/>
      <c r="D11" s="3"/>
      <c r="E11" s="3"/>
      <c r="F11" s="10" t="s">
        <v>21</v>
      </c>
      <c r="G11" s="10"/>
      <c r="H11" s="10"/>
      <c r="I11" s="10"/>
      <c r="J11" s="10"/>
    </row>
    <row r="12" ht="38" customHeight="1" spans="1:10">
      <c r="A12" s="3"/>
      <c r="B12" s="11" t="s">
        <v>644</v>
      </c>
      <c r="C12" s="12"/>
      <c r="D12" s="12"/>
      <c r="E12" s="13"/>
      <c r="F12" s="14" t="s">
        <v>644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88</v>
      </c>
      <c r="C15" s="23" t="s">
        <v>92</v>
      </c>
      <c r="D15" s="24" t="s">
        <v>36</v>
      </c>
      <c r="E15" s="3" t="s">
        <v>645</v>
      </c>
      <c r="F15" s="20" t="s">
        <v>45</v>
      </c>
      <c r="G15" s="25" t="s">
        <v>409</v>
      </c>
      <c r="H15" s="21">
        <v>50</v>
      </c>
      <c r="I15" s="21">
        <v>25</v>
      </c>
      <c r="J15" s="21"/>
    </row>
    <row r="16" ht="24" spans="1:10">
      <c r="A16" s="22" t="s">
        <v>51</v>
      </c>
      <c r="B16" s="22" t="s">
        <v>52</v>
      </c>
      <c r="C16" s="27" t="s">
        <v>552</v>
      </c>
      <c r="D16" s="24" t="s">
        <v>36</v>
      </c>
      <c r="E16" s="3" t="s">
        <v>76</v>
      </c>
      <c r="F16" s="20" t="s">
        <v>55</v>
      </c>
      <c r="G16" s="21" t="s">
        <v>76</v>
      </c>
      <c r="H16" s="21">
        <v>30</v>
      </c>
      <c r="I16" s="21">
        <v>30</v>
      </c>
      <c r="J16" s="21"/>
    </row>
    <row r="17" ht="24" spans="1:10">
      <c r="A17" s="22" t="s">
        <v>56</v>
      </c>
      <c r="B17" s="29" t="s">
        <v>57</v>
      </c>
      <c r="C17" s="27" t="s">
        <v>170</v>
      </c>
      <c r="D17" s="24" t="s">
        <v>44</v>
      </c>
      <c r="E17" s="3">
        <v>80</v>
      </c>
      <c r="F17" s="20" t="s">
        <v>45</v>
      </c>
      <c r="G17" s="25" t="s">
        <v>539</v>
      </c>
      <c r="H17" s="21">
        <v>10</v>
      </c>
      <c r="I17" s="21">
        <v>10</v>
      </c>
      <c r="J17" s="21"/>
    </row>
    <row r="18" spans="1:10">
      <c r="A18" s="3" t="s">
        <v>60</v>
      </c>
      <c r="B18" s="3"/>
      <c r="C18" s="3"/>
      <c r="D18" s="30" t="s">
        <v>61</v>
      </c>
      <c r="E18" s="30"/>
      <c r="F18" s="30"/>
      <c r="G18" s="30"/>
      <c r="H18" s="30"/>
      <c r="I18" s="30"/>
      <c r="J18" s="30"/>
    </row>
    <row r="19" spans="1:10">
      <c r="A19" s="3" t="s">
        <v>62</v>
      </c>
      <c r="B19" s="3"/>
      <c r="C19" s="3"/>
      <c r="D19" s="3"/>
      <c r="E19" s="3"/>
      <c r="F19" s="3"/>
      <c r="G19" s="3"/>
      <c r="H19" s="3">
        <v>100</v>
      </c>
      <c r="I19" s="35">
        <f>I7+I15+I16+I17</f>
        <v>66.1415508454485</v>
      </c>
      <c r="J19" s="36" t="s">
        <v>268</v>
      </c>
    </row>
    <row r="20" spans="1:10">
      <c r="A20" s="31"/>
      <c r="B20" s="31"/>
      <c r="C20" s="31"/>
      <c r="D20" s="31"/>
      <c r="E20" s="31"/>
      <c r="F20" s="31"/>
      <c r="G20" s="31"/>
      <c r="H20" s="31"/>
      <c r="I20" s="31"/>
      <c r="J20" s="37"/>
    </row>
    <row r="21" spans="6:6">
      <c r="F21" s="32"/>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topLeftCell="A3" workbookViewId="0">
      <selection activeCell="F12" sqref="F12:J12"/>
    </sheetView>
  </sheetViews>
  <sheetFormatPr defaultColWidth="8.88888888888889" defaultRowHeight="14.4"/>
  <cols>
    <col min="2" max="2" width="12.462962962963" customWidth="1"/>
    <col min="3" max="3" width="18.8888888888889" customWidth="1"/>
    <col min="4" max="4" width="17.7777777777778" customWidth="1"/>
    <col min="5" max="5" width="10.8611111111111" customWidth="1"/>
    <col min="6" max="6" width="11.3611111111111" customWidth="1"/>
    <col min="8" max="8" width="9.5" customWidth="1"/>
    <col min="9" max="9" width="14.1111111111111"/>
    <col min="10" max="10" width="16.55555555555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646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718.78</v>
      </c>
      <c r="E7" s="7">
        <v>718.78</v>
      </c>
      <c r="F7" s="7">
        <v>718.78</v>
      </c>
      <c r="G7" s="3">
        <v>10</v>
      </c>
      <c r="H7" s="8">
        <f>F7/E7</f>
        <v>1</v>
      </c>
      <c r="I7" s="10">
        <f>G7*H7</f>
        <v>10</v>
      </c>
      <c r="J7" s="10"/>
    </row>
    <row r="8" spans="1:10">
      <c r="A8" s="3"/>
      <c r="B8" s="3"/>
      <c r="C8" s="6" t="s">
        <v>15</v>
      </c>
      <c r="D8" s="7"/>
      <c r="E8" s="7"/>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7">
        <v>718.78</v>
      </c>
      <c r="E10" s="7">
        <v>718.78</v>
      </c>
      <c r="F10" s="7">
        <v>718.78</v>
      </c>
      <c r="G10" s="9" t="s">
        <v>16</v>
      </c>
      <c r="H10" s="7"/>
      <c r="I10" s="10" t="s">
        <v>16</v>
      </c>
      <c r="J10" s="10"/>
    </row>
    <row r="11" ht="24" customHeight="1" spans="1:10">
      <c r="A11" s="3" t="s">
        <v>19</v>
      </c>
      <c r="B11" s="3" t="s">
        <v>20</v>
      </c>
      <c r="C11" s="3"/>
      <c r="D11" s="3"/>
      <c r="E11" s="3"/>
      <c r="F11" s="10" t="s">
        <v>21</v>
      </c>
      <c r="G11" s="10"/>
      <c r="H11" s="10"/>
      <c r="I11" s="10"/>
      <c r="J11" s="10"/>
    </row>
    <row r="12" ht="54" customHeight="1" spans="1:10">
      <c r="A12" s="3"/>
      <c r="B12" s="11" t="s">
        <v>644</v>
      </c>
      <c r="C12" s="12"/>
      <c r="D12" s="12"/>
      <c r="E12" s="13"/>
      <c r="F12" s="14" t="s">
        <v>644</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2" t="s">
        <v>33</v>
      </c>
      <c r="B15" s="22" t="s">
        <v>88</v>
      </c>
      <c r="C15" s="23" t="s">
        <v>92</v>
      </c>
      <c r="D15" s="24" t="s">
        <v>36</v>
      </c>
      <c r="E15" s="3" t="s">
        <v>645</v>
      </c>
      <c r="F15" s="20" t="s">
        <v>45</v>
      </c>
      <c r="G15" s="25" t="s">
        <v>164</v>
      </c>
      <c r="H15" s="21">
        <v>50</v>
      </c>
      <c r="I15" s="21">
        <v>50</v>
      </c>
      <c r="J15" s="21"/>
    </row>
    <row r="16" ht="24" spans="1:10">
      <c r="A16" s="22" t="s">
        <v>51</v>
      </c>
      <c r="B16" s="26" t="s">
        <v>52</v>
      </c>
      <c r="C16" s="27" t="s">
        <v>552</v>
      </c>
      <c r="D16" s="24" t="s">
        <v>36</v>
      </c>
      <c r="E16" s="28" t="s">
        <v>76</v>
      </c>
      <c r="F16" s="20" t="s">
        <v>55</v>
      </c>
      <c r="G16" s="25" t="s">
        <v>76</v>
      </c>
      <c r="H16" s="21">
        <v>30</v>
      </c>
      <c r="I16" s="21">
        <v>30</v>
      </c>
      <c r="J16" s="21"/>
    </row>
    <row r="17" ht="24" spans="1:10">
      <c r="A17" s="22" t="s">
        <v>56</v>
      </c>
      <c r="B17" s="29" t="s">
        <v>57</v>
      </c>
      <c r="C17" s="27" t="s">
        <v>170</v>
      </c>
      <c r="D17" s="24" t="s">
        <v>44</v>
      </c>
      <c r="E17" s="3">
        <v>80</v>
      </c>
      <c r="F17" s="20" t="s">
        <v>45</v>
      </c>
      <c r="G17" s="25" t="s">
        <v>539</v>
      </c>
      <c r="H17" s="21">
        <v>10</v>
      </c>
      <c r="I17" s="21">
        <v>10</v>
      </c>
      <c r="J17" s="34"/>
    </row>
    <row r="18" spans="1:10">
      <c r="A18" s="3" t="s">
        <v>60</v>
      </c>
      <c r="B18" s="3"/>
      <c r="C18" s="3"/>
      <c r="D18" s="30" t="s">
        <v>61</v>
      </c>
      <c r="E18" s="30"/>
      <c r="F18" s="30"/>
      <c r="G18" s="30"/>
      <c r="H18" s="30"/>
      <c r="I18" s="30"/>
      <c r="J18" s="30"/>
    </row>
    <row r="19" spans="1:10">
      <c r="A19" s="3" t="s">
        <v>62</v>
      </c>
      <c r="B19" s="3"/>
      <c r="C19" s="3"/>
      <c r="D19" s="3"/>
      <c r="E19" s="3"/>
      <c r="F19" s="3"/>
      <c r="G19" s="3"/>
      <c r="H19" s="3">
        <v>100</v>
      </c>
      <c r="I19" s="35">
        <f>I7+I15+I16+I17</f>
        <v>100</v>
      </c>
      <c r="J19" s="36" t="s">
        <v>63</v>
      </c>
    </row>
    <row r="20" spans="1:10">
      <c r="A20" s="31"/>
      <c r="B20" s="31"/>
      <c r="C20" s="31"/>
      <c r="D20" s="31"/>
      <c r="E20" s="31"/>
      <c r="F20" s="31"/>
      <c r="G20" s="31"/>
      <c r="H20" s="31"/>
      <c r="I20" s="31"/>
      <c r="J20" s="37"/>
    </row>
    <row r="21" spans="6:6">
      <c r="F21" s="32"/>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10" workbookViewId="0">
      <selection activeCell="J16" sqref="J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120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38.070953</v>
      </c>
      <c r="E7" s="7">
        <v>38.070953</v>
      </c>
      <c r="F7" s="7"/>
      <c r="G7" s="3">
        <v>10</v>
      </c>
      <c r="H7" s="8">
        <f>F7/E7</f>
        <v>0</v>
      </c>
      <c r="I7" s="10">
        <f>G7*H7</f>
        <v>0</v>
      </c>
      <c r="J7" s="10"/>
    </row>
    <row r="8" ht="24" spans="1:10">
      <c r="A8" s="3"/>
      <c r="B8" s="3"/>
      <c r="C8" s="6" t="s">
        <v>15</v>
      </c>
      <c r="D8" s="7">
        <v>38.070953</v>
      </c>
      <c r="E8" s="7">
        <v>38.070953</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84" customHeight="1" spans="1:10">
      <c r="A12" s="3"/>
      <c r="B12" s="11" t="s">
        <v>121</v>
      </c>
      <c r="C12" s="12"/>
      <c r="D12" s="12"/>
      <c r="E12" s="13"/>
      <c r="F12" s="14" t="s">
        <v>121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47" t="s">
        <v>34</v>
      </c>
      <c r="C15" s="27" t="s">
        <v>122</v>
      </c>
      <c r="D15" s="24" t="s">
        <v>36</v>
      </c>
      <c r="E15" s="3">
        <v>2567</v>
      </c>
      <c r="F15" s="20" t="s">
        <v>40</v>
      </c>
      <c r="G15" s="21" t="s">
        <v>123</v>
      </c>
      <c r="H15" s="21">
        <v>50</v>
      </c>
      <c r="I15" s="21">
        <v>50</v>
      </c>
      <c r="J15" s="21" t="s">
        <v>124</v>
      </c>
    </row>
    <row r="16" ht="72" spans="1:10">
      <c r="A16" s="24" t="s">
        <v>51</v>
      </c>
      <c r="B16" s="24" t="s">
        <v>52</v>
      </c>
      <c r="C16" s="27" t="s">
        <v>125</v>
      </c>
      <c r="D16" s="24" t="s">
        <v>36</v>
      </c>
      <c r="E16" s="3" t="s">
        <v>126</v>
      </c>
      <c r="F16" s="20" t="s">
        <v>55</v>
      </c>
      <c r="G16" s="21" t="s">
        <v>126</v>
      </c>
      <c r="H16" s="21">
        <v>30</v>
      </c>
      <c r="I16" s="21">
        <v>30</v>
      </c>
      <c r="J16" s="51" t="s">
        <v>124</v>
      </c>
    </row>
    <row r="17" ht="36" spans="1:10">
      <c r="A17" s="48" t="s">
        <v>56</v>
      </c>
      <c r="B17" s="49" t="s">
        <v>57</v>
      </c>
      <c r="C17" s="27" t="s">
        <v>127</v>
      </c>
      <c r="D17" s="24" t="s">
        <v>44</v>
      </c>
      <c r="E17" s="4" t="s">
        <v>128</v>
      </c>
      <c r="F17" s="4" t="s">
        <v>45</v>
      </c>
      <c r="G17" s="5" t="s">
        <v>46</v>
      </c>
      <c r="H17" s="50">
        <v>10</v>
      </c>
      <c r="I17" s="50">
        <v>10</v>
      </c>
      <c r="J17" s="44" t="s">
        <v>124</v>
      </c>
    </row>
    <row r="18" spans="1:10">
      <c r="A18" s="3" t="s">
        <v>60</v>
      </c>
      <c r="B18" s="3"/>
      <c r="C18" s="3"/>
      <c r="D18" s="30" t="s">
        <v>61</v>
      </c>
      <c r="E18" s="30"/>
      <c r="F18" s="30"/>
      <c r="G18" s="30"/>
      <c r="H18" s="30"/>
      <c r="I18" s="30"/>
      <c r="J18" s="30"/>
    </row>
    <row r="19" spans="1:10">
      <c r="A19" s="3" t="s">
        <v>62</v>
      </c>
      <c r="B19" s="3"/>
      <c r="C19" s="3"/>
      <c r="D19" s="3"/>
      <c r="E19" s="3"/>
      <c r="F19" s="3"/>
      <c r="G19" s="3"/>
      <c r="H19" s="3">
        <v>100</v>
      </c>
      <c r="I19" s="3">
        <f>I17+I16+I15+I7</f>
        <v>90</v>
      </c>
      <c r="J19" s="36" t="s">
        <v>63</v>
      </c>
    </row>
    <row r="20" spans="1:10">
      <c r="A20" s="31"/>
      <c r="B20" s="31"/>
      <c r="C20" s="31"/>
      <c r="D20" s="31"/>
      <c r="E20" s="31"/>
      <c r="F20" s="31"/>
      <c r="G20" s="31"/>
      <c r="H20" s="31"/>
      <c r="I20" s="31"/>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4" workbookViewId="0">
      <selection activeCell="D22" sqref="D2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129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5</v>
      </c>
      <c r="E7" s="7">
        <v>5</v>
      </c>
      <c r="F7" s="7"/>
      <c r="G7" s="3">
        <v>10</v>
      </c>
      <c r="H7" s="8">
        <f>F7/E7</f>
        <v>0</v>
      </c>
      <c r="I7" s="10">
        <f>G7*H7</f>
        <v>0</v>
      </c>
      <c r="J7" s="10"/>
    </row>
    <row r="8" ht="24" spans="1:10">
      <c r="A8" s="3"/>
      <c r="B8" s="3"/>
      <c r="C8" s="6" t="s">
        <v>15</v>
      </c>
      <c r="D8" s="7">
        <v>5</v>
      </c>
      <c r="E8" s="7">
        <v>5</v>
      </c>
      <c r="F8" s="7"/>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61" customHeight="1" spans="1:10">
      <c r="A12" s="3"/>
      <c r="B12" s="11" t="s">
        <v>130</v>
      </c>
      <c r="C12" s="12"/>
      <c r="D12" s="12"/>
      <c r="E12" s="13"/>
      <c r="F12" s="14" t="s">
        <v>130</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22" t="s">
        <v>34</v>
      </c>
      <c r="C15" s="27" t="s">
        <v>86</v>
      </c>
      <c r="D15" s="24" t="s">
        <v>36</v>
      </c>
      <c r="E15" s="3">
        <v>300</v>
      </c>
      <c r="F15" s="20" t="s">
        <v>71</v>
      </c>
      <c r="G15" s="21" t="s">
        <v>131</v>
      </c>
      <c r="H15" s="21">
        <v>8</v>
      </c>
      <c r="I15" s="21">
        <v>8</v>
      </c>
      <c r="J15" s="21" t="s">
        <v>132</v>
      </c>
    </row>
    <row r="16" ht="36" spans="1:10">
      <c r="A16" s="24"/>
      <c r="B16" s="39"/>
      <c r="C16" s="27" t="s">
        <v>133</v>
      </c>
      <c r="D16" s="24" t="s">
        <v>36</v>
      </c>
      <c r="E16" s="3">
        <v>1</v>
      </c>
      <c r="F16" s="20" t="s">
        <v>134</v>
      </c>
      <c r="G16" s="21" t="s">
        <v>135</v>
      </c>
      <c r="H16" s="21">
        <v>8</v>
      </c>
      <c r="I16" s="21">
        <v>8</v>
      </c>
      <c r="J16" s="21" t="s">
        <v>132</v>
      </c>
    </row>
    <row r="17" ht="36" spans="1:10">
      <c r="A17" s="24"/>
      <c r="B17" s="39"/>
      <c r="C17" s="27" t="s">
        <v>136</v>
      </c>
      <c r="D17" s="24" t="s">
        <v>36</v>
      </c>
      <c r="E17" s="3">
        <v>2</v>
      </c>
      <c r="F17" s="20" t="s">
        <v>137</v>
      </c>
      <c r="G17" s="21" t="s">
        <v>138</v>
      </c>
      <c r="H17" s="21">
        <v>8</v>
      </c>
      <c r="I17" s="21">
        <v>8</v>
      </c>
      <c r="J17" s="21" t="s">
        <v>132</v>
      </c>
    </row>
    <row r="18" ht="36" spans="1:10">
      <c r="A18" s="24"/>
      <c r="B18" s="39"/>
      <c r="C18" s="27" t="s">
        <v>139</v>
      </c>
      <c r="D18" s="24" t="s">
        <v>36</v>
      </c>
      <c r="E18" s="3">
        <v>1</v>
      </c>
      <c r="F18" s="20" t="s">
        <v>137</v>
      </c>
      <c r="G18" s="21" t="s">
        <v>140</v>
      </c>
      <c r="H18" s="21">
        <v>8</v>
      </c>
      <c r="I18" s="21">
        <v>8</v>
      </c>
      <c r="J18" s="21" t="s">
        <v>132</v>
      </c>
    </row>
    <row r="19" ht="36" spans="1:10">
      <c r="A19" s="24"/>
      <c r="B19" s="39"/>
      <c r="C19" s="27" t="s">
        <v>141</v>
      </c>
      <c r="D19" s="24" t="s">
        <v>36</v>
      </c>
      <c r="E19" s="3">
        <v>1</v>
      </c>
      <c r="F19" s="20" t="s">
        <v>137</v>
      </c>
      <c r="G19" s="21" t="s">
        <v>140</v>
      </c>
      <c r="H19" s="21">
        <v>8</v>
      </c>
      <c r="I19" s="21">
        <v>8</v>
      </c>
      <c r="J19" s="21" t="s">
        <v>132</v>
      </c>
    </row>
    <row r="20" ht="36" spans="1:10">
      <c r="A20" s="24"/>
      <c r="B20" s="47" t="s">
        <v>49</v>
      </c>
      <c r="C20" s="27" t="s">
        <v>142</v>
      </c>
      <c r="D20" s="24" t="s">
        <v>36</v>
      </c>
      <c r="E20" s="3">
        <v>1</v>
      </c>
      <c r="F20" s="20" t="s">
        <v>143</v>
      </c>
      <c r="G20" s="21" t="s">
        <v>144</v>
      </c>
      <c r="H20" s="21">
        <v>5</v>
      </c>
      <c r="I20" s="21">
        <v>5</v>
      </c>
      <c r="J20" s="21" t="s">
        <v>84</v>
      </c>
    </row>
    <row r="21" ht="36" spans="1:10">
      <c r="A21" s="24"/>
      <c r="B21" s="22" t="s">
        <v>88</v>
      </c>
      <c r="C21" s="27" t="s">
        <v>92</v>
      </c>
      <c r="D21" s="24" t="s">
        <v>36</v>
      </c>
      <c r="E21" s="3" t="s">
        <v>145</v>
      </c>
      <c r="F21" s="20" t="s">
        <v>45</v>
      </c>
      <c r="G21" s="21" t="s">
        <v>91</v>
      </c>
      <c r="H21" s="21">
        <v>5</v>
      </c>
      <c r="I21" s="21">
        <v>0</v>
      </c>
      <c r="J21" s="21" t="s">
        <v>84</v>
      </c>
    </row>
    <row r="22" ht="36" spans="1:10">
      <c r="A22" s="24" t="s">
        <v>51</v>
      </c>
      <c r="B22" s="24" t="s">
        <v>52</v>
      </c>
      <c r="C22" s="27" t="s">
        <v>146</v>
      </c>
      <c r="D22" s="24" t="s">
        <v>36</v>
      </c>
      <c r="E22" s="3" t="s">
        <v>147</v>
      </c>
      <c r="F22" s="20" t="s">
        <v>55</v>
      </c>
      <c r="G22" s="21" t="s">
        <v>147</v>
      </c>
      <c r="H22" s="21">
        <v>30</v>
      </c>
      <c r="I22" s="21">
        <v>30</v>
      </c>
      <c r="J22" s="21" t="s">
        <v>84</v>
      </c>
    </row>
    <row r="23" ht="36" spans="1:10">
      <c r="A23" s="48" t="s">
        <v>56</v>
      </c>
      <c r="B23" s="49" t="s">
        <v>57</v>
      </c>
      <c r="C23" s="27" t="s">
        <v>148</v>
      </c>
      <c r="D23" s="24" t="s">
        <v>44</v>
      </c>
      <c r="E23" s="3">
        <v>93</v>
      </c>
      <c r="F23" s="20" t="s">
        <v>45</v>
      </c>
      <c r="G23" s="25">
        <v>0.93</v>
      </c>
      <c r="H23" s="21">
        <v>10</v>
      </c>
      <c r="I23" s="21">
        <v>10</v>
      </c>
      <c r="J23" s="44" t="s">
        <v>84</v>
      </c>
    </row>
    <row r="24" spans="1:10">
      <c r="A24" s="3" t="s">
        <v>60</v>
      </c>
      <c r="B24" s="3"/>
      <c r="C24" s="3"/>
      <c r="D24" s="30" t="s">
        <v>61</v>
      </c>
      <c r="E24" s="30"/>
      <c r="F24" s="30"/>
      <c r="G24" s="30"/>
      <c r="H24" s="30"/>
      <c r="I24" s="30"/>
      <c r="J24" s="30"/>
    </row>
    <row r="25" spans="1:10">
      <c r="A25" s="3" t="s">
        <v>62</v>
      </c>
      <c r="B25" s="3"/>
      <c r="C25" s="3"/>
      <c r="D25" s="3"/>
      <c r="E25" s="3"/>
      <c r="F25" s="3"/>
      <c r="G25" s="3"/>
      <c r="H25" s="3">
        <v>100</v>
      </c>
      <c r="I25" s="3">
        <f>I23+I22+I21+I20+I19+I18+I17+I16+I15+I7</f>
        <v>85</v>
      </c>
      <c r="J25" s="36" t="s">
        <v>97</v>
      </c>
    </row>
    <row r="26" spans="1:10">
      <c r="A26" s="31"/>
      <c r="B26" s="31"/>
      <c r="C26" s="31"/>
      <c r="D26" s="31"/>
      <c r="E26" s="31"/>
      <c r="F26" s="31"/>
      <c r="G26" s="31"/>
      <c r="H26" s="31"/>
      <c r="I26" s="31"/>
      <c r="J26" s="37"/>
    </row>
    <row r="27" spans="6:6">
      <c r="F27"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1"/>
    <mergeCell ref="B15:B19"/>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3" workbookViewId="0">
      <selection activeCell="F20" sqref="F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149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4.38</v>
      </c>
      <c r="E7" s="7">
        <v>4.38</v>
      </c>
      <c r="F7" s="7">
        <v>4.32</v>
      </c>
      <c r="G7" s="3">
        <v>10</v>
      </c>
      <c r="H7" s="8">
        <f>F7/E7</f>
        <v>0.986301369863014</v>
      </c>
      <c r="I7" s="10">
        <f>G7*H7</f>
        <v>9.86301369863014</v>
      </c>
      <c r="J7" s="10"/>
    </row>
    <row r="8" ht="24" spans="1:10">
      <c r="A8" s="3"/>
      <c r="B8" s="3"/>
      <c r="C8" s="6" t="s">
        <v>15</v>
      </c>
      <c r="D8" s="7">
        <v>4.38</v>
      </c>
      <c r="E8" s="7">
        <v>4.38</v>
      </c>
      <c r="F8" s="7">
        <v>4.32</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4" customHeight="1" spans="1:10">
      <c r="A12" s="3"/>
      <c r="B12" s="11" t="s">
        <v>150</v>
      </c>
      <c r="C12" s="12"/>
      <c r="D12" s="12"/>
      <c r="E12" s="13"/>
      <c r="F12" s="14" t="s">
        <v>150</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26" t="s">
        <v>34</v>
      </c>
      <c r="C15" s="27" t="s">
        <v>151</v>
      </c>
      <c r="D15" s="24" t="s">
        <v>36</v>
      </c>
      <c r="E15" s="3">
        <v>73</v>
      </c>
      <c r="F15" s="20" t="s">
        <v>40</v>
      </c>
      <c r="G15" s="21" t="s">
        <v>152</v>
      </c>
      <c r="H15" s="21">
        <v>10</v>
      </c>
      <c r="I15" s="21">
        <v>10</v>
      </c>
      <c r="J15" s="21"/>
    </row>
    <row r="16" ht="24" spans="1:10">
      <c r="A16" s="24"/>
      <c r="B16" s="26" t="s">
        <v>42</v>
      </c>
      <c r="C16" s="27" t="s">
        <v>153</v>
      </c>
      <c r="D16" s="24" t="s">
        <v>44</v>
      </c>
      <c r="E16" s="3">
        <v>95</v>
      </c>
      <c r="F16" s="20" t="s">
        <v>45</v>
      </c>
      <c r="G16" s="21" t="s">
        <v>48</v>
      </c>
      <c r="H16" s="21">
        <v>10</v>
      </c>
      <c r="I16" s="21">
        <v>10</v>
      </c>
      <c r="J16" s="21"/>
    </row>
    <row r="17" ht="24" spans="1:10">
      <c r="A17" s="24"/>
      <c r="B17" s="26"/>
      <c r="C17" s="27" t="s">
        <v>154</v>
      </c>
      <c r="D17" s="24" t="s">
        <v>44</v>
      </c>
      <c r="E17" s="3">
        <v>98</v>
      </c>
      <c r="F17" s="20" t="s">
        <v>45</v>
      </c>
      <c r="G17" s="21" t="s">
        <v>155</v>
      </c>
      <c r="H17" s="21">
        <v>15</v>
      </c>
      <c r="I17" s="21">
        <v>15</v>
      </c>
      <c r="J17" s="21"/>
    </row>
    <row r="18" ht="36" spans="1:10">
      <c r="A18" s="24"/>
      <c r="B18" s="24" t="s">
        <v>49</v>
      </c>
      <c r="C18" s="27" t="s">
        <v>156</v>
      </c>
      <c r="D18" s="24" t="s">
        <v>44</v>
      </c>
      <c r="E18" s="3">
        <v>95</v>
      </c>
      <c r="F18" s="20" t="s">
        <v>45</v>
      </c>
      <c r="G18" s="21" t="s">
        <v>48</v>
      </c>
      <c r="H18" s="21">
        <v>15</v>
      </c>
      <c r="I18" s="21">
        <v>15</v>
      </c>
      <c r="J18" s="21"/>
    </row>
    <row r="19" spans="1:10">
      <c r="A19" s="26" t="s">
        <v>51</v>
      </c>
      <c r="B19" s="26" t="s">
        <v>52</v>
      </c>
      <c r="C19" s="27" t="s">
        <v>157</v>
      </c>
      <c r="D19" s="24" t="s">
        <v>44</v>
      </c>
      <c r="E19" s="28">
        <v>95</v>
      </c>
      <c r="F19" s="20" t="s">
        <v>45</v>
      </c>
      <c r="G19" s="21" t="s">
        <v>48</v>
      </c>
      <c r="H19" s="21">
        <v>15</v>
      </c>
      <c r="I19" s="21">
        <v>15</v>
      </c>
      <c r="J19" s="21"/>
    </row>
    <row r="20" spans="1:10">
      <c r="A20" s="26"/>
      <c r="B20" s="26"/>
      <c r="C20" s="27" t="s">
        <v>158</v>
      </c>
      <c r="D20" s="24" t="s">
        <v>36</v>
      </c>
      <c r="E20" s="3" t="s">
        <v>159</v>
      </c>
      <c r="F20" s="20" t="s">
        <v>55</v>
      </c>
      <c r="G20" s="21" t="s">
        <v>159</v>
      </c>
      <c r="H20" s="21">
        <v>15</v>
      </c>
      <c r="I20" s="21">
        <v>15</v>
      </c>
      <c r="J20" s="34"/>
    </row>
    <row r="21" ht="24" spans="1:10">
      <c r="A21" s="24" t="s">
        <v>56</v>
      </c>
      <c r="B21" s="46" t="s">
        <v>57</v>
      </c>
      <c r="C21" s="27" t="s">
        <v>58</v>
      </c>
      <c r="D21" s="24" t="s">
        <v>44</v>
      </c>
      <c r="E21" s="3">
        <v>95</v>
      </c>
      <c r="F21" s="20" t="s">
        <v>45</v>
      </c>
      <c r="G21" s="25" t="s">
        <v>48</v>
      </c>
      <c r="H21" s="21">
        <v>10</v>
      </c>
      <c r="I21" s="21">
        <v>10</v>
      </c>
      <c r="J21" s="44"/>
    </row>
    <row r="22" spans="1:10">
      <c r="A22" s="3" t="s">
        <v>60</v>
      </c>
      <c r="B22" s="3"/>
      <c r="C22" s="3"/>
      <c r="D22" s="30" t="s">
        <v>61</v>
      </c>
      <c r="E22" s="30"/>
      <c r="F22" s="30"/>
      <c r="G22" s="30"/>
      <c r="H22" s="30"/>
      <c r="I22" s="30"/>
      <c r="J22" s="30"/>
    </row>
    <row r="23" spans="1:10">
      <c r="A23" s="3" t="s">
        <v>62</v>
      </c>
      <c r="B23" s="3"/>
      <c r="C23" s="3"/>
      <c r="D23" s="3"/>
      <c r="E23" s="3"/>
      <c r="F23" s="3"/>
      <c r="G23" s="3"/>
      <c r="H23" s="3">
        <v>100</v>
      </c>
      <c r="I23" s="35">
        <f>I21+I20+I19+I18+I17+I16+I15+I7</f>
        <v>99.8630136986301</v>
      </c>
      <c r="J23" s="36" t="s">
        <v>63</v>
      </c>
    </row>
    <row r="24" spans="1:10">
      <c r="A24" s="31"/>
      <c r="B24" s="31"/>
      <c r="C24" s="31"/>
      <c r="D24" s="31"/>
      <c r="E24" s="31"/>
      <c r="F24" s="31"/>
      <c r="G24" s="31"/>
      <c r="H24" s="31"/>
      <c r="I24" s="31"/>
      <c r="J24" s="37"/>
    </row>
    <row r="25" spans="6:6">
      <c r="F25" s="3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B16:B17"/>
    <mergeCell ref="B19:B20"/>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3" workbookViewId="0">
      <selection activeCell="I22" sqref="I2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9" max="9" width="14.111111111111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3"/>
    </row>
    <row r="4" spans="1:10">
      <c r="A4" s="3" t="s">
        <v>2</v>
      </c>
      <c r="B4" s="3"/>
      <c r="C4" s="4" t="s">
        <v>160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0.2</v>
      </c>
      <c r="E7" s="7">
        <v>0.2</v>
      </c>
      <c r="F7" s="7">
        <v>0.2</v>
      </c>
      <c r="G7" s="3">
        <v>10</v>
      </c>
      <c r="H7" s="8">
        <f>F7/E7</f>
        <v>1</v>
      </c>
      <c r="I7" s="10">
        <f>G7*H7</f>
        <v>10</v>
      </c>
      <c r="J7" s="10"/>
    </row>
    <row r="8" ht="24" spans="1:10">
      <c r="A8" s="3"/>
      <c r="B8" s="3"/>
      <c r="C8" s="6" t="s">
        <v>15</v>
      </c>
      <c r="D8" s="7">
        <v>0.2</v>
      </c>
      <c r="E8" s="7">
        <v>0.2</v>
      </c>
      <c r="F8" s="7">
        <v>0.2</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38" t="s">
        <v>16</v>
      </c>
      <c r="E10" s="38" t="s">
        <v>16</v>
      </c>
      <c r="F10" s="38" t="s">
        <v>16</v>
      </c>
      <c r="G10" s="9" t="s">
        <v>16</v>
      </c>
      <c r="H10" s="7"/>
      <c r="I10" s="10" t="s">
        <v>16</v>
      </c>
      <c r="J10" s="10"/>
    </row>
    <row r="11" ht="24" customHeight="1" spans="1:10">
      <c r="A11" s="3" t="s">
        <v>19</v>
      </c>
      <c r="B11" s="3" t="s">
        <v>20</v>
      </c>
      <c r="C11" s="3"/>
      <c r="D11" s="3"/>
      <c r="E11" s="3"/>
      <c r="F11" s="10" t="s">
        <v>21</v>
      </c>
      <c r="G11" s="10"/>
      <c r="H11" s="10"/>
      <c r="I11" s="10"/>
      <c r="J11" s="10"/>
    </row>
    <row r="12" ht="34" customHeight="1" spans="1:10">
      <c r="A12" s="3"/>
      <c r="B12" s="11" t="s">
        <v>161</v>
      </c>
      <c r="C12" s="12"/>
      <c r="D12" s="12"/>
      <c r="E12" s="13"/>
      <c r="F12" s="14" t="s">
        <v>161</v>
      </c>
      <c r="G12" s="14"/>
      <c r="H12" s="14"/>
      <c r="I12" s="14"/>
      <c r="J12" s="14"/>
    </row>
    <row r="13" spans="1:10">
      <c r="A13" s="15" t="s">
        <v>23</v>
      </c>
      <c r="B13" s="16"/>
      <c r="C13" s="17"/>
      <c r="D13" s="15" t="s">
        <v>24</v>
      </c>
      <c r="E13" s="16"/>
      <c r="F13" s="17"/>
      <c r="G13" s="18" t="s">
        <v>25</v>
      </c>
      <c r="H13" s="18" t="s">
        <v>11</v>
      </c>
      <c r="I13" s="18" t="s">
        <v>13</v>
      </c>
      <c r="J13" s="18" t="s">
        <v>26</v>
      </c>
    </row>
    <row r="14" spans="1:10">
      <c r="A14" s="19" t="s">
        <v>27</v>
      </c>
      <c r="B14" s="3" t="s">
        <v>28</v>
      </c>
      <c r="C14" s="3" t="s">
        <v>29</v>
      </c>
      <c r="D14" s="3" t="s">
        <v>30</v>
      </c>
      <c r="E14" s="3" t="s">
        <v>31</v>
      </c>
      <c r="F14" s="20" t="s">
        <v>32</v>
      </c>
      <c r="G14" s="21"/>
      <c r="H14" s="21"/>
      <c r="I14" s="21"/>
      <c r="J14" s="21"/>
    </row>
    <row r="15" ht="36" spans="1:10">
      <c r="A15" s="24" t="s">
        <v>33</v>
      </c>
      <c r="B15" s="26" t="s">
        <v>49</v>
      </c>
      <c r="C15" s="27" t="s">
        <v>162</v>
      </c>
      <c r="D15" s="24" t="s">
        <v>44</v>
      </c>
      <c r="E15" s="3">
        <v>95</v>
      </c>
      <c r="F15" s="20" t="s">
        <v>45</v>
      </c>
      <c r="G15" s="21" t="s">
        <v>48</v>
      </c>
      <c r="H15" s="21">
        <v>25</v>
      </c>
      <c r="I15" s="21">
        <v>25</v>
      </c>
      <c r="J15" s="21"/>
    </row>
    <row r="16" ht="36" spans="1:10">
      <c r="A16" s="24"/>
      <c r="B16" s="24" t="s">
        <v>88</v>
      </c>
      <c r="C16" s="27" t="s">
        <v>92</v>
      </c>
      <c r="D16" s="24" t="s">
        <v>44</v>
      </c>
      <c r="E16" s="3" t="s">
        <v>163</v>
      </c>
      <c r="F16" s="20" t="s">
        <v>45</v>
      </c>
      <c r="G16" s="21" t="s">
        <v>164</v>
      </c>
      <c r="H16" s="21">
        <v>25</v>
      </c>
      <c r="I16" s="21">
        <v>25</v>
      </c>
      <c r="J16" s="21"/>
    </row>
    <row r="17" ht="24" spans="1:10">
      <c r="A17" s="22" t="s">
        <v>51</v>
      </c>
      <c r="B17" s="26" t="s">
        <v>52</v>
      </c>
      <c r="C17" s="27" t="s">
        <v>165</v>
      </c>
      <c r="D17" s="24" t="s">
        <v>36</v>
      </c>
      <c r="E17" s="28" t="s">
        <v>166</v>
      </c>
      <c r="F17" s="20" t="s">
        <v>55</v>
      </c>
      <c r="G17" s="21" t="s">
        <v>166</v>
      </c>
      <c r="H17" s="21">
        <v>15</v>
      </c>
      <c r="I17" s="21">
        <v>15</v>
      </c>
      <c r="J17" s="21"/>
    </row>
    <row r="18" ht="24" spans="1:10">
      <c r="A18" s="41"/>
      <c r="B18" s="26" t="s">
        <v>167</v>
      </c>
      <c r="C18" s="27" t="s">
        <v>168</v>
      </c>
      <c r="D18" s="24" t="s">
        <v>36</v>
      </c>
      <c r="E18" s="3" t="s">
        <v>169</v>
      </c>
      <c r="F18" s="20" t="s">
        <v>55</v>
      </c>
      <c r="G18" s="21" t="s">
        <v>169</v>
      </c>
      <c r="H18" s="21">
        <v>15</v>
      </c>
      <c r="I18" s="21">
        <v>15</v>
      </c>
      <c r="J18" s="34"/>
    </row>
    <row r="19" ht="24" spans="1:10">
      <c r="A19" s="24" t="s">
        <v>56</v>
      </c>
      <c r="B19" s="46" t="s">
        <v>57</v>
      </c>
      <c r="C19" s="27" t="s">
        <v>170</v>
      </c>
      <c r="D19" s="24" t="s">
        <v>44</v>
      </c>
      <c r="E19" s="3">
        <v>95</v>
      </c>
      <c r="F19" s="20" t="s">
        <v>45</v>
      </c>
      <c r="G19" s="25" t="s">
        <v>48</v>
      </c>
      <c r="H19" s="21">
        <v>10</v>
      </c>
      <c r="I19" s="21">
        <v>10</v>
      </c>
      <c r="J19" s="44"/>
    </row>
    <row r="20" spans="1:10">
      <c r="A20" s="3" t="s">
        <v>60</v>
      </c>
      <c r="B20" s="3"/>
      <c r="C20" s="3"/>
      <c r="D20" s="30" t="s">
        <v>61</v>
      </c>
      <c r="E20" s="30"/>
      <c r="F20" s="30"/>
      <c r="G20" s="30"/>
      <c r="H20" s="30"/>
      <c r="I20" s="30"/>
      <c r="J20" s="30"/>
    </row>
    <row r="21" spans="1:10">
      <c r="A21" s="3" t="s">
        <v>62</v>
      </c>
      <c r="B21" s="3"/>
      <c r="C21" s="3"/>
      <c r="D21" s="3"/>
      <c r="E21" s="3"/>
      <c r="F21" s="3"/>
      <c r="G21" s="3"/>
      <c r="H21" s="3">
        <v>100</v>
      </c>
      <c r="I21" s="35">
        <f>I19+I18+I17+I16+I15+I7</f>
        <v>100</v>
      </c>
      <c r="J21" s="36" t="s">
        <v>63</v>
      </c>
    </row>
    <row r="22" spans="1:10">
      <c r="A22" s="31"/>
      <c r="B22" s="31"/>
      <c r="C22" s="31"/>
      <c r="D22" s="31"/>
      <c r="E22" s="31"/>
      <c r="F22" s="31"/>
      <c r="G22" s="31"/>
      <c r="H22" s="31"/>
      <c r="I22" s="31"/>
      <c r="J22" s="37"/>
    </row>
    <row r="23" spans="6:6">
      <c r="F23"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51</vt:i4>
      </vt:variant>
    </vt:vector>
  </HeadingPairs>
  <TitlesOfParts>
    <vt:vector size="51" baseType="lpstr">
      <vt:lpstr>“五个先锋”奖励经费</vt:lpstr>
      <vt:lpstr>2023年“南屏迎春·遇兔呈祥”活动经费</vt:lpstr>
      <vt:lpstr>2023年1月至6月社会厕所经费补助经费</vt:lpstr>
      <vt:lpstr>2023年度护国街道办事处机关退休党支部离退休干部党组织书记、</vt:lpstr>
      <vt:lpstr>2023年度昆明老街银发先锋党支部离退休干部党组织书记、副书记</vt:lpstr>
      <vt:lpstr>2023年国有企业退休人员社会化管理补助资金</vt:lpstr>
      <vt:lpstr>2023年基层公共文化服务（第二批）专项资金</vt:lpstr>
      <vt:lpstr>2023年计划生育失独家庭区级生活补助经费</vt:lpstr>
      <vt:lpstr>2023年免费开放省级补助资金</vt:lpstr>
      <vt:lpstr>2023年免费开放中央补助资金</vt:lpstr>
      <vt:lpstr>2023年省级财政衔接推进乡村振兴补助资金</vt:lpstr>
      <vt:lpstr>2023年卫生健康事业发展省对下专项资金</vt:lpstr>
      <vt:lpstr>2023年五华区办理人大代表建议专项资金</vt:lpstr>
      <vt:lpstr>城市管理综合服务工作经费</vt:lpstr>
      <vt:lpstr>创建文明城市长效机制建设工作经费</vt:lpstr>
      <vt:lpstr>党风廉政建设工作经费</vt:lpstr>
      <vt:lpstr>第二批人大代表工作站工作经费</vt:lpstr>
      <vt:lpstr>第一批横向拨款资金</vt:lpstr>
      <vt:lpstr>非税收入专项资金</vt:lpstr>
      <vt:lpstr>护国街道祥云街社区党群服务阵地改造项目资金</vt:lpstr>
      <vt:lpstr>计划生育特殊困难家庭春节慰问市级补助资金</vt:lpstr>
      <vt:lpstr>街道政务经费</vt:lpstr>
      <vt:lpstr>昆财教〔2023〕21号2023年度美术馆、公共图书馆、文化馆</vt:lpstr>
      <vt:lpstr>昆财金〔2023〕82号2022创业担保贷款奖补经费</vt:lpstr>
      <vt:lpstr>昆财社【2023】23号退役军人春节慰问市级补助经费</vt:lpstr>
      <vt:lpstr>昆财社【2023】30号2023年企业军转干部春节走访慰问市级</vt:lpstr>
      <vt:lpstr>昆财社【2023】94号2022年军队转业干部（自主择业军转干</vt:lpstr>
      <vt:lpstr>昆财社【2023】131号下达2023年企业军转干部“八一”走</vt:lpstr>
      <vt:lpstr>昆财社〔2021〕225号2021国家卫生城市复审工作市级以奖</vt:lpstr>
      <vt:lpstr>昆财社〔2023〕52号2023年退役安置补助（机构运行）经费</vt:lpstr>
      <vt:lpstr>昆财社〔2023〕67号全市严重精神障碍患者管理以奖代补资金</vt:lpstr>
      <vt:lpstr>昆财社〔2023〕107号2023年市级企业军转干部解困金补助</vt:lpstr>
      <vt:lpstr>昆财社〔2023〕121号2023年第三批省级城乡社区治理现代</vt:lpstr>
      <vt:lpstr>昆财综〔2023〕19号省级专项彩票公益金护国街道文庙社区综合</vt:lpstr>
      <vt:lpstr>老旧小区改造补助资金</vt:lpstr>
      <vt:lpstr>临商税专项经费</vt:lpstr>
      <vt:lpstr>流管队伍保障经费</vt:lpstr>
      <vt:lpstr>楼宇、街区、总部经济发展工作经费</vt:lpstr>
      <vt:lpstr>南屏步行街改造提升验收工作经费</vt:lpstr>
      <vt:lpstr>人大代表工作站工作经费</vt:lpstr>
      <vt:lpstr>社会厕所免费开放经费</vt:lpstr>
      <vt:lpstr>社会治理工作经费</vt:lpstr>
      <vt:lpstr>五华区2023年严重精神障碍患者监护人“以奖代补”区级补助资金</vt:lpstr>
      <vt:lpstr>五华区社区2020年以来表彰荣誉激励奖励（个人）经费</vt:lpstr>
      <vt:lpstr>五华区社区2020年以来表彰荣誉激励奖励（个人补发）经费</vt:lpstr>
      <vt:lpstr>五华区社区2020年以来表彰荣誉激励奖励（集体）经费</vt:lpstr>
      <vt:lpstr>五华区市域社会治理现代化试点工作验收准备工作经费</vt:lpstr>
      <vt:lpstr>新转入企业纳税奖励经费</vt:lpstr>
      <vt:lpstr>中小微企业纾困发展以奖代补资金</vt:lpstr>
      <vt:lpstr>以前年度收到非同级财政拨款项目</vt:lpstr>
      <vt:lpstr>老旧小区改造项目经费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吉希堤</cp:lastModifiedBy>
  <dcterms:created xsi:type="dcterms:W3CDTF">2024-07-29T07:22:00Z</dcterms:created>
  <dcterms:modified xsi:type="dcterms:W3CDTF">2024-08-15T09:18:00Z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778585E78FB24F58AF5CEB551A297054_13</vt:lpwstr>
  </property>
  <property fmtid="{D5CDD505-2E9C-101B-9397-08002B2CF9AE}" pid="3" name="KSOProductBuildVer">
    <vt:lpwstr>2052-12.1.0.17827</vt:lpwstr>
  </property>
</Properties>
</file>