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<sst xmlns="http://schemas.openxmlformats.org/spreadsheetml/2006/main" count="26" uniqueCount="22">
  <si>
    <t>五华区7月份高龄津贴发放信息统计表</t>
  </si>
  <si>
    <t>序号</t>
  </si>
  <si>
    <t>街道</t>
  </si>
  <si>
    <t>80-89岁</t>
  </si>
  <si>
    <t>标准</t>
  </si>
  <si>
    <t>金额</t>
  </si>
  <si>
    <t>90-99岁</t>
  </si>
  <si>
    <t>100岁及以上</t>
  </si>
  <si>
    <t>总人数</t>
  </si>
  <si>
    <t>合计金额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</si>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</sst>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6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10" sqref="E10"/>
    </sheetView>
  </sheetViews>
  <sheetFormatPr defaultColWidth="9" defaultRowHeight="13.5"/>
  <cols>
    <col min="13" max="13" width="14.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</v>
      </c>
      <c r="H2" s="2" t="s">
        <v>5</v>
      </c>
      <c r="I2" s="8" t="s">
        <v>7</v>
      </c>
      <c r="J2" s="2" t="s">
        <v>4</v>
      </c>
      <c r="K2" s="2" t="s">
        <v>5</v>
      </c>
      <c r="L2" s="2" t="s">
        <v>8</v>
      </c>
      <c r="M2" s="2" t="s">
        <v>9</v>
      </c>
      <c r="N2" s="2" t="s">
        <v>10</v>
      </c>
    </row>
    <row r="3" spans="1:14">
      <c r="A3" s="2">
        <v>1</v>
      </c>
      <c r="B3" s="2" t="s">
        <v>11</v>
      </c>
      <c r="C3" s="2">
        <v>838</v>
      </c>
      <c r="D3" s="2">
        <v>60</v>
      </c>
      <c r="E3" s="2">
        <f>SUM(D3*C3)</f>
        <v>50280</v>
      </c>
      <c r="F3" s="2">
        <v>116</v>
      </c>
      <c r="G3" s="2">
        <v>120</v>
      </c>
      <c r="H3" s="2">
        <f>SUM(F3*120)</f>
        <v>13920</v>
      </c>
      <c r="I3" s="2">
        <v>1</v>
      </c>
      <c r="J3" s="2">
        <v>500</v>
      </c>
      <c r="K3" s="2">
        <v>500</v>
      </c>
      <c r="L3" s="2">
        <f t="shared" ref="L3:L5" si="0">C3+F3+I3</f>
        <v>955</v>
      </c>
      <c r="M3" s="2">
        <f>SUM(E3+H3+K3)</f>
        <v>64700</v>
      </c>
      <c r="N3" s="2"/>
    </row>
    <row r="4" spans="1:14">
      <c r="A4" s="2">
        <v>2</v>
      </c>
      <c r="B4" s="2" t="s">
        <v>12</v>
      </c>
      <c r="C4" s="3">
        <v>2612</v>
      </c>
      <c r="D4" s="3">
        <v>60</v>
      </c>
      <c r="E4" s="3">
        <v>165600</v>
      </c>
      <c r="F4" s="3">
        <v>502</v>
      </c>
      <c r="G4" s="3">
        <v>120</v>
      </c>
      <c r="H4" s="3">
        <v>64080</v>
      </c>
      <c r="I4" s="3">
        <v>6</v>
      </c>
      <c r="J4" s="3">
        <v>500</v>
      </c>
      <c r="K4" s="3">
        <v>3000</v>
      </c>
      <c r="L4" s="3">
        <f t="shared" si="0"/>
        <v>3120</v>
      </c>
      <c r="M4" s="3">
        <f>E4+H4+K4</f>
        <v>232680</v>
      </c>
      <c r="N4" s="2"/>
    </row>
    <row r="5" spans="1:14">
      <c r="A5" s="2">
        <v>3</v>
      </c>
      <c r="B5" s="2" t="s">
        <v>13</v>
      </c>
      <c r="C5" s="2">
        <v>2225</v>
      </c>
      <c r="D5" s="2">
        <v>60</v>
      </c>
      <c r="E5" s="2">
        <v>140160</v>
      </c>
      <c r="F5" s="2">
        <v>388</v>
      </c>
      <c r="G5" s="2">
        <v>120</v>
      </c>
      <c r="H5" s="2">
        <v>48360</v>
      </c>
      <c r="I5" s="2">
        <v>6</v>
      </c>
      <c r="J5" s="2">
        <v>500</v>
      </c>
      <c r="K5" s="2">
        <v>3000</v>
      </c>
      <c r="L5" s="2">
        <f t="shared" si="0"/>
        <v>2619</v>
      </c>
      <c r="M5" s="2">
        <f>E5+H5+K5</f>
        <v>191520</v>
      </c>
      <c r="N5" s="2"/>
    </row>
    <row r="6" spans="1:14">
      <c r="A6" s="2">
        <v>4</v>
      </c>
      <c r="B6" s="2" t="s">
        <v>14</v>
      </c>
      <c r="C6" s="2">
        <v>3060</v>
      </c>
      <c r="D6" s="2">
        <v>60</v>
      </c>
      <c r="E6" s="2">
        <v>187380</v>
      </c>
      <c r="F6" s="2">
        <v>297</v>
      </c>
      <c r="G6" s="2">
        <v>120</v>
      </c>
      <c r="H6" s="2">
        <v>35640</v>
      </c>
      <c r="I6" s="2">
        <v>7</v>
      </c>
      <c r="J6" s="2">
        <v>500</v>
      </c>
      <c r="K6" s="2">
        <v>3500</v>
      </c>
      <c r="L6" s="2">
        <f>SUM(C6,F6,I6)</f>
        <v>3364</v>
      </c>
      <c r="M6" s="2">
        <f>SUM(E6,H6,K6)</f>
        <v>226520</v>
      </c>
      <c r="N6" s="2"/>
    </row>
    <row r="7" spans="1:14">
      <c r="A7" s="2">
        <v>5</v>
      </c>
      <c r="B7" s="2" t="s">
        <v>15</v>
      </c>
      <c r="C7" s="2">
        <v>1822</v>
      </c>
      <c r="D7" s="2">
        <v>60</v>
      </c>
      <c r="E7" s="2">
        <v>111660</v>
      </c>
      <c r="F7" s="2">
        <v>238</v>
      </c>
      <c r="G7" s="2">
        <v>120</v>
      </c>
      <c r="H7" s="2">
        <v>28560</v>
      </c>
      <c r="I7" s="2">
        <v>4</v>
      </c>
      <c r="J7" s="2">
        <v>500</v>
      </c>
      <c r="K7" s="2">
        <v>2000</v>
      </c>
      <c r="L7" s="2">
        <v>2064</v>
      </c>
      <c r="M7" s="2">
        <v>142220</v>
      </c>
      <c r="N7" s="2"/>
    </row>
    <row r="8" ht="14.25" spans="1:14">
      <c r="A8" s="2">
        <v>6</v>
      </c>
      <c r="B8" s="2" t="s">
        <v>16</v>
      </c>
      <c r="C8" s="2">
        <v>1587</v>
      </c>
      <c r="D8" s="2">
        <v>60</v>
      </c>
      <c r="E8" s="4">
        <v>98220</v>
      </c>
      <c r="F8" s="5">
        <v>282</v>
      </c>
      <c r="G8" s="5">
        <v>120</v>
      </c>
      <c r="H8" s="5">
        <v>34200</v>
      </c>
      <c r="I8" s="2">
        <v>5</v>
      </c>
      <c r="J8" s="2">
        <v>500</v>
      </c>
      <c r="K8" s="2">
        <v>2500</v>
      </c>
      <c r="L8" s="2">
        <v>1874</v>
      </c>
      <c r="M8" s="2">
        <v>134920</v>
      </c>
      <c r="N8" s="2"/>
    </row>
    <row r="9" spans="1:14">
      <c r="A9" s="2">
        <v>7</v>
      </c>
      <c r="B9" s="2" t="s">
        <v>17</v>
      </c>
      <c r="C9" s="6">
        <v>2320</v>
      </c>
      <c r="D9" s="6">
        <v>60</v>
      </c>
      <c r="E9" s="6">
        <v>151980</v>
      </c>
      <c r="F9" s="6">
        <v>452</v>
      </c>
      <c r="G9" s="6">
        <v>120</v>
      </c>
      <c r="H9" s="6">
        <v>62040</v>
      </c>
      <c r="I9" s="6">
        <v>9</v>
      </c>
      <c r="J9" s="6">
        <v>500</v>
      </c>
      <c r="K9" s="6">
        <v>4500</v>
      </c>
      <c r="L9" s="6">
        <v>2781</v>
      </c>
      <c r="M9" s="6">
        <v>218520</v>
      </c>
      <c r="N9" s="2"/>
    </row>
    <row r="10" spans="1:14">
      <c r="A10" s="2">
        <v>8</v>
      </c>
      <c r="B10" s="2" t="s">
        <v>18</v>
      </c>
      <c r="C10" s="2">
        <v>2690</v>
      </c>
      <c r="D10" s="2">
        <v>60</v>
      </c>
      <c r="E10" s="2">
        <v>183960</v>
      </c>
      <c r="F10" s="2">
        <v>416</v>
      </c>
      <c r="G10" s="2">
        <v>120</v>
      </c>
      <c r="H10" s="2">
        <v>57360</v>
      </c>
      <c r="I10" s="2">
        <v>7</v>
      </c>
      <c r="J10" s="2">
        <v>500</v>
      </c>
      <c r="K10" s="2">
        <f>J10*I10</f>
        <v>3500</v>
      </c>
      <c r="L10" s="2">
        <f>I10+F10+C10</f>
        <v>3113</v>
      </c>
      <c r="M10" s="2">
        <f>E10+H10+K10</f>
        <v>244820</v>
      </c>
      <c r="N10" s="2"/>
    </row>
    <row r="11" spans="1:14">
      <c r="A11" s="2">
        <v>9</v>
      </c>
      <c r="B11" s="2" t="s">
        <v>19</v>
      </c>
      <c r="C11" s="2">
        <v>1835</v>
      </c>
      <c r="D11" s="2">
        <v>60</v>
      </c>
      <c r="E11" s="2">
        <f>111660+60</f>
        <v>111720</v>
      </c>
      <c r="F11" s="2">
        <v>327</v>
      </c>
      <c r="G11" s="2">
        <v>120</v>
      </c>
      <c r="H11" s="2">
        <v>39960</v>
      </c>
      <c r="I11" s="2">
        <v>4</v>
      </c>
      <c r="J11" s="2">
        <v>500</v>
      </c>
      <c r="K11" s="2">
        <f>I11*J11</f>
        <v>2000</v>
      </c>
      <c r="L11" s="2">
        <f>I11+F11+C11</f>
        <v>2166</v>
      </c>
      <c r="M11" s="2">
        <f>K11+H11+E11</f>
        <v>153680</v>
      </c>
      <c r="N11" s="2"/>
    </row>
    <row r="12" spans="1:14">
      <c r="A12" s="2">
        <v>10</v>
      </c>
      <c r="B12" s="2" t="s">
        <v>20</v>
      </c>
      <c r="C12" s="2">
        <v>1268</v>
      </c>
      <c r="D12" s="2">
        <v>60</v>
      </c>
      <c r="E12" s="2">
        <v>76380</v>
      </c>
      <c r="F12" s="2">
        <v>121</v>
      </c>
      <c r="G12" s="2">
        <v>120</v>
      </c>
      <c r="H12" s="2">
        <v>14520</v>
      </c>
      <c r="I12" s="2">
        <v>1</v>
      </c>
      <c r="J12" s="2">
        <v>500</v>
      </c>
      <c r="K12" s="2">
        <v>500</v>
      </c>
      <c r="L12" s="2">
        <f>C12+F12+I12</f>
        <v>1390</v>
      </c>
      <c r="M12" s="2">
        <f>K12+H12+E12</f>
        <v>91400</v>
      </c>
      <c r="N12" s="2"/>
    </row>
    <row r="13" ht="14.25" spans="1:14">
      <c r="A13" s="4" t="s">
        <v>21</v>
      </c>
      <c r="B13" s="7"/>
      <c r="C13" s="2">
        <v>20257</v>
      </c>
      <c r="D13" s="2"/>
      <c r="E13" s="2">
        <v>1277340</v>
      </c>
      <c r="F13" s="2">
        <v>3139</v>
      </c>
      <c r="G13" s="2"/>
      <c r="H13" s="2">
        <v>398640</v>
      </c>
      <c r="I13" s="2">
        <v>50</v>
      </c>
      <c r="J13" s="2"/>
      <c r="K13" s="2">
        <v>25000</v>
      </c>
      <c r="L13" s="2">
        <v>23446</v>
      </c>
      <c r="M13" s="9">
        <v>1700980</v>
      </c>
      <c r="N13" s="2"/>
    </row>
  </sheetData>
  <mergeCells count="2">
    <mergeCell ref="A1:N1"/>
    <mergeCell ref="A13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2024-07-25T05:49:20Z</dcterms:created>
  <dcterms:modified xsi:type="dcterms:W3CDTF">2024-07-25T05:49:45Z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