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 firstSheet="1" activeTab="2"/>
  </bookViews>
  <sheets>
    <sheet name="附件1 精品村（社区）及美丽村庄（小组）创建任务分解表" sheetId="2" r:id="rId1"/>
    <sheet name="附件2 精品村重点建设项目表" sheetId="8" r:id="rId2"/>
    <sheet name="附件3 其它村人居环境整治任务分解表" sheetId="11" r:id="rId3"/>
    <sheet name="附件4 农村人居环境整治三档村庄定档标准" sheetId="9" r:id="rId4"/>
    <sheet name="附件5 农村卫生户厕改造建设任务分解表" sheetId="3" r:id="rId5"/>
    <sheet name="附件6 农村卫生公厕改造建设任务分解表" sheetId="4" r:id="rId6"/>
    <sheet name="附件7 农村生活污水、农村生活垃圾处理设施覆盖任务分解表" sheetId="5" r:id="rId7"/>
    <sheet name="附件8 农村生活污水治理任务分解表" sheetId="10" r:id="rId8"/>
    <sheet name="附件9 村庄生活垃圾收集设施改造提升任务分解表" sheetId="7" r:id="rId9"/>
  </sheets>
  <externalReferences>
    <externalReference r:id="rId10"/>
  </externalReferences>
  <calcPr calcId="144525"/>
</workbook>
</file>

<file path=xl/sharedStrings.xml><?xml version="1.0" encoding="utf-8"?>
<sst xmlns="http://schemas.openxmlformats.org/spreadsheetml/2006/main" count="1000" uniqueCount="420">
  <si>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</si>
  <si>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精品村（社区）及美丽村庄（小组）创建任务分解表</t>
  </si>
  <si>
    <t>总目标（个）</t>
  </si>
  <si>
    <r>
      <rPr>
        <sz val="10.5"/>
        <color rgb="FF000000"/>
        <rFont val="Times New Roman"/>
        <charset val="134"/>
      </rPr>
      <t>2021</t>
    </r>
    <r>
      <rPr>
        <sz val="10.5"/>
        <color rgb="FF000000"/>
        <rFont val="方正黑体_GBK"/>
        <charset val="134"/>
      </rPr>
      <t>年任务（</t>
    </r>
    <r>
      <rPr>
        <sz val="10.5"/>
        <color rgb="FF000000"/>
        <rFont val="方正黑体_GBK"/>
        <charset val="134"/>
      </rPr>
      <t>个</t>
    </r>
    <r>
      <rPr>
        <sz val="10.5"/>
        <color rgb="FF000000"/>
        <rFont val="方正黑体_GBK"/>
        <charset val="134"/>
      </rPr>
      <t>）</t>
    </r>
  </si>
  <si>
    <r>
      <rPr>
        <sz val="10.5"/>
        <color rgb="FF000000"/>
        <rFont val="Times New Roman"/>
        <charset val="134"/>
      </rPr>
      <t>2022</t>
    </r>
    <r>
      <rPr>
        <sz val="10.5"/>
        <color rgb="FF000000"/>
        <rFont val="方正黑体_GBK"/>
        <charset val="134"/>
      </rPr>
      <t>年任务（</t>
    </r>
    <r>
      <rPr>
        <sz val="10.5"/>
        <color rgb="FF000000"/>
        <rFont val="方正黑体_GBK"/>
        <charset val="134"/>
      </rPr>
      <t>个</t>
    </r>
    <r>
      <rPr>
        <sz val="10.5"/>
        <color rgb="FF000000"/>
        <rFont val="方正黑体_GBK"/>
        <charset val="134"/>
      </rPr>
      <t>）</t>
    </r>
  </si>
  <si>
    <r>
      <rPr>
        <sz val="10.5"/>
        <color rgb="FF000000"/>
        <rFont val="Times New Roman"/>
        <charset val="134"/>
      </rPr>
      <t>2023</t>
    </r>
    <r>
      <rPr>
        <sz val="10.5"/>
        <color rgb="FF000000"/>
        <rFont val="方正黑体_GBK"/>
        <charset val="134"/>
      </rPr>
      <t>年任务（</t>
    </r>
    <r>
      <rPr>
        <sz val="10.5"/>
        <color rgb="FF000000"/>
        <rFont val="方正黑体_GBK"/>
        <charset val="134"/>
      </rPr>
      <t>个</t>
    </r>
    <r>
      <rPr>
        <sz val="10.5"/>
        <color rgb="FF000000"/>
        <rFont val="方正黑体_GBK"/>
        <charset val="134"/>
      </rPr>
      <t>）</t>
    </r>
  </si>
  <si>
    <r>
      <rPr>
        <sz val="10.5"/>
        <color rgb="FF000000"/>
        <rFont val="Times New Roman"/>
        <charset val="134"/>
      </rPr>
      <t>2024</t>
    </r>
    <r>
      <rPr>
        <sz val="10.5"/>
        <color rgb="FF000000"/>
        <rFont val="方正黑体_GBK"/>
        <charset val="134"/>
      </rPr>
      <t>年任务（</t>
    </r>
    <r>
      <rPr>
        <sz val="10.5"/>
        <color rgb="FF000000"/>
        <rFont val="方正黑体_GBK"/>
        <charset val="134"/>
      </rPr>
      <t>个</t>
    </r>
    <r>
      <rPr>
        <sz val="10.5"/>
        <color rgb="FF000000"/>
        <rFont val="方正黑体_GBK"/>
        <charset val="134"/>
      </rPr>
      <t>）</t>
    </r>
  </si>
  <si>
    <r>
      <rPr>
        <sz val="10.5"/>
        <color rgb="FF000000"/>
        <rFont val="Times New Roman"/>
        <charset val="134"/>
      </rPr>
      <t>2025</t>
    </r>
    <r>
      <rPr>
        <sz val="10.5"/>
        <color rgb="FF000000"/>
        <rFont val="方正黑体_GBK"/>
        <charset val="134"/>
      </rPr>
      <t>年任务（</t>
    </r>
    <r>
      <rPr>
        <sz val="10.5"/>
        <color rgb="FF000000"/>
        <rFont val="方正黑体_GBK"/>
        <charset val="134"/>
      </rPr>
      <t>个</t>
    </r>
    <r>
      <rPr>
        <sz val="10.5"/>
        <color rgb="FF000000"/>
        <rFont val="方正黑体_GBK"/>
        <charset val="134"/>
      </rPr>
      <t>）</t>
    </r>
  </si>
  <si>
    <t>一、精品村（合计）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</si>
  <si>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黑体_GBK"/>
        <charset val="134"/>
      </rPr>
      <t>（新民社区）</t>
    </r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</si>
  <si>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黑体_GBK"/>
        <charset val="134"/>
      </rPr>
      <t>（大村社区）</t>
    </r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</si>
  <si>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黑体_GBK"/>
        <charset val="134"/>
      </rPr>
      <t>（东村社区）</t>
    </r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</si>
  <si>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黑体_GBK"/>
        <charset val="134"/>
      </rPr>
      <t>（厂口社区）</t>
    </r>
  </si>
  <si>
    <t>二、美丽村庄（合计）</t>
  </si>
  <si>
    <t>大村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</si>
  <si>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（大凹新村）</t>
    </r>
  </si>
  <si>
    <r>
      <rPr>
        <sz val="10.5"/>
        <color rgb="FF000000"/>
        <rFont val="Times New Roman"/>
        <charset val="134"/>
      </rPr>
      <t>4</t>
    </r>
    <r>
      <rPr>
        <sz val="10.5"/>
        <color rgb="FF000000"/>
        <rFont val="方正仿宋_GBK"/>
        <charset val="134"/>
      </rPr>
      <t>（大村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组、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_GBK"/>
        <charset val="134"/>
      </rPr>
      <t>组、</t>
    </r>
    <r>
      <rPr>
        <sz val="10.5"/>
        <color rgb="FF000000"/>
        <rFont val="Times New Roman"/>
        <charset val="134"/>
      </rPr>
      <t>3</t>
    </r>
    <r>
      <rPr>
        <sz val="10.5"/>
        <color rgb="FF000000"/>
        <rFont val="方正仿宋_GBK"/>
        <charset val="134"/>
      </rPr>
      <t>组、</t>
    </r>
    <r>
      <rPr>
        <sz val="10.5"/>
        <color rgb="FF000000"/>
        <rFont val="Times New Roman"/>
        <charset val="134"/>
      </rPr>
      <t>4</t>
    </r>
    <r>
      <rPr>
        <sz val="10.5"/>
        <color rgb="FF000000"/>
        <rFont val="方正仿宋_GBK"/>
        <charset val="134"/>
      </rPr>
      <t>组）</t>
    </r>
  </si>
  <si>
    <t>东村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</si>
  <si>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（东村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组）</t>
    </r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</si>
  <si>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（母格）</t>
    </r>
  </si>
  <si>
    <r>
      <rPr>
        <sz val="10.5"/>
        <color rgb="FF000000"/>
        <rFont val="Times New Roman"/>
        <charset val="134"/>
      </rPr>
      <t>4</t>
    </r>
    <r>
      <rPr>
        <sz val="10.5"/>
        <color rgb="FF000000"/>
        <rFont val="方正仿宋_GBK"/>
        <charset val="134"/>
      </rPr>
      <t>（东村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_GBK"/>
        <charset val="134"/>
      </rPr>
      <t>组、</t>
    </r>
    <r>
      <rPr>
        <sz val="10.5"/>
        <color rgb="FF000000"/>
        <rFont val="Times New Roman"/>
        <charset val="134"/>
      </rPr>
      <t>3</t>
    </r>
    <r>
      <rPr>
        <sz val="10.5"/>
        <color rgb="FF000000"/>
        <rFont val="方正仿宋_GBK"/>
        <charset val="134"/>
      </rPr>
      <t>组、</t>
    </r>
    <r>
      <rPr>
        <sz val="10.5"/>
        <color rgb="FF000000"/>
        <rFont val="Times New Roman"/>
        <charset val="134"/>
      </rPr>
      <t>4</t>
    </r>
    <r>
      <rPr>
        <sz val="10.5"/>
        <color rgb="FF000000"/>
        <rFont val="方正仿宋_GBK"/>
        <charset val="134"/>
      </rPr>
      <t>组、磨刀箐）</t>
    </r>
  </si>
  <si>
    <t>桃园</t>
  </si>
  <si>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_GBK"/>
        <charset val="134"/>
      </rPr>
      <t>（小村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组、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_GBK"/>
        <charset val="134"/>
      </rPr>
      <t>组）</t>
    </r>
  </si>
  <si>
    <t>三多</t>
  </si>
  <si>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_GBK"/>
        <charset val="134"/>
      </rPr>
      <t>（大村、小村）</t>
    </r>
  </si>
  <si>
    <t>陡坡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</si>
  <si>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（陡坡）</t>
    </r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</si>
  <si>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（香杆箐）</t>
    </r>
  </si>
  <si>
    <t>龙庆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</si>
  <si>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（头村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组）</t>
    </r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</si>
  <si>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（洗马塘）</t>
    </r>
  </si>
  <si>
    <t>厂口</t>
  </si>
  <si>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_GBK"/>
        <charset val="134"/>
      </rPr>
      <t>（界牌、太平哨）</t>
    </r>
  </si>
  <si>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方正仿宋_GBK"/>
        <charset val="134"/>
      </rPr>
      <t>（前会、小村）</t>
    </r>
  </si>
  <si>
    <t>新民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</si>
  <si>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（老花铺）</t>
    </r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</si>
  <si>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（花坡）</t>
    </r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</si>
  <si>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（田冲）</t>
    </r>
  </si>
  <si>
    <t>陡普鲁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</si>
  <si>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（白泥塘）</t>
    </r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</si>
  <si>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（两家石岩）</t>
    </r>
  </si>
  <si>
    <t>迤六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</si>
  <si>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（法嘎）</t>
    </r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</si>
  <si>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（白家村）</t>
    </r>
  </si>
  <si>
    <t>瓦恭</t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</si>
  <si>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（草鞋田）</t>
    </r>
  </si>
  <si>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方正仿宋_GBK"/>
        <charset val="134"/>
      </rPr>
      <t>（禹都甸）</t>
    </r>
  </si>
  <si>
    <t>注：精品村和美丽村庄除需要全面完成“拆”和“清”、做好“管”外，还需全面开展“建”和“绿”，
精品村项目内容参观附件2，美丽村庄项目内容根据实际情况确定。</t>
  </si>
  <si>
    <t>附件2</t>
  </si>
  <si>
    <t>精品村重点建设项目表</t>
  </si>
  <si>
    <t>序号</t>
  </si>
  <si>
    <t>项目名称</t>
  </si>
  <si>
    <t>单位</t>
  </si>
  <si>
    <t>数量</t>
  </si>
  <si>
    <t>一</t>
  </si>
  <si>
    <t>大村社区</t>
  </si>
  <si>
    <t>1</t>
  </si>
  <si>
    <t>道路提升</t>
  </si>
  <si>
    <t>1.1</t>
  </si>
  <si>
    <t>大凹新村入村路面提升</t>
  </si>
  <si>
    <t>㎡</t>
  </si>
  <si>
    <t>1.2</t>
  </si>
  <si>
    <t>村内主要道路铺青石板</t>
  </si>
  <si>
    <t>1.3</t>
  </si>
  <si>
    <t>道路零星修补</t>
  </si>
  <si>
    <t>2</t>
  </si>
  <si>
    <t>外墙提升</t>
  </si>
  <si>
    <t>2.1</t>
  </si>
  <si>
    <t>村内主要道路两侧</t>
  </si>
  <si>
    <t>2.1.1</t>
  </si>
  <si>
    <t>外墙抹白</t>
  </si>
  <si>
    <t>2.1.2</t>
  </si>
  <si>
    <t>白族手绘</t>
  </si>
  <si>
    <t>2.2</t>
  </si>
  <si>
    <t>白族街道区域</t>
  </si>
  <si>
    <t>2.2.1</t>
  </si>
  <si>
    <t>2.2.2</t>
  </si>
  <si>
    <t>2.3</t>
  </si>
  <si>
    <t>进文创园道路两侧</t>
  </si>
  <si>
    <t>2.3.1</t>
  </si>
  <si>
    <t>2.3.2</t>
  </si>
  <si>
    <t>2.4</t>
  </si>
  <si>
    <t>沙朗民族实验学校至池边树饭店沿线外墙美化</t>
  </si>
  <si>
    <t>2.4.1</t>
  </si>
  <si>
    <t>2.4.2</t>
  </si>
  <si>
    <t>3</t>
  </si>
  <si>
    <t>绿化景观提升</t>
  </si>
  <si>
    <t>3.1</t>
  </si>
  <si>
    <t>极乐宫旁小广场</t>
  </si>
  <si>
    <t>3.2</t>
  </si>
  <si>
    <t>沙朗河边古树小游园</t>
  </si>
  <si>
    <t>3.3</t>
  </si>
  <si>
    <t>村内龙潭小游园</t>
  </si>
  <si>
    <t>3.4</t>
  </si>
  <si>
    <t>零星绿化</t>
  </si>
  <si>
    <t>3.5</t>
  </si>
  <si>
    <t>大凹新村的木花台绿化</t>
  </si>
  <si>
    <t>3.6</t>
  </si>
  <si>
    <t>大凹新村入村道路植绿补绿</t>
  </si>
  <si>
    <t>3.7</t>
  </si>
  <si>
    <t>沙朗河村庄段绿化</t>
  </si>
  <si>
    <t>3.8</t>
  </si>
  <si>
    <t>宝泉路绿植更换</t>
  </si>
  <si>
    <t>3.9</t>
  </si>
  <si>
    <t>沙朗派出所沿沙朗中学至沙朗河零星绿化</t>
  </si>
  <si>
    <t>4</t>
  </si>
  <si>
    <t>消防设施建设</t>
  </si>
  <si>
    <t>4.1</t>
  </si>
  <si>
    <t>水泵</t>
  </si>
  <si>
    <t>台</t>
  </si>
  <si>
    <t>4.2</t>
  </si>
  <si>
    <t>室外消防管</t>
  </si>
  <si>
    <t>米</t>
  </si>
  <si>
    <t>4.3</t>
  </si>
  <si>
    <t>阀门</t>
  </si>
  <si>
    <t>个</t>
  </si>
  <si>
    <t>4.4</t>
  </si>
  <si>
    <t>消防栓</t>
  </si>
  <si>
    <t>5</t>
  </si>
  <si>
    <t>灯光亮化</t>
  </si>
  <si>
    <t>盏</t>
  </si>
  <si>
    <t>6</t>
  </si>
  <si>
    <t>停车位建设</t>
  </si>
  <si>
    <t>6.1</t>
  </si>
  <si>
    <t>利用现有建筑和场地改建立体停车场</t>
  </si>
  <si>
    <t>6.1.1</t>
  </si>
  <si>
    <t>场地建筑拆除、场地平整及硬化</t>
  </si>
  <si>
    <t>6.1.2</t>
  </si>
  <si>
    <t>立体停车设备及安装（含21个地面停车位）</t>
  </si>
  <si>
    <t>6.2</t>
  </si>
  <si>
    <t>公共单位院落改造停车场</t>
  </si>
  <si>
    <t>6.3</t>
  </si>
  <si>
    <t>社区、理事会院落改造停车场</t>
  </si>
  <si>
    <t>6.4</t>
  </si>
  <si>
    <t>沙朗派出所旁废弃老昆沙公路改造成停车场</t>
  </si>
  <si>
    <t>6.5</t>
  </si>
  <si>
    <t>大村社区主干道沿路停车位</t>
  </si>
  <si>
    <t>6.6</t>
  </si>
  <si>
    <t>东村社区主干道沿路停车位</t>
  </si>
  <si>
    <t>6.7</t>
  </si>
  <si>
    <t>原东村小学院落改造停车场</t>
  </si>
  <si>
    <t>生活污水收集</t>
  </si>
  <si>
    <t>7.1</t>
  </si>
  <si>
    <t>新建Φ110 UPVC入户收集管（铺管）</t>
  </si>
  <si>
    <t>m</t>
  </si>
  <si>
    <t>7.2</t>
  </si>
  <si>
    <t>新建Φ110 UPVC入户收集管（包管）</t>
  </si>
  <si>
    <t>7.3</t>
  </si>
  <si>
    <t>新建DN200HDPE双壁波纹污水收集管（破路）</t>
  </si>
  <si>
    <t>7.4</t>
  </si>
  <si>
    <t>新建DN200HDPE双壁波纹污水收集管（不破路）</t>
  </si>
  <si>
    <t>7.5</t>
  </si>
  <si>
    <t>新建DN300HDPE钢带增强污水收集管（破路）</t>
  </si>
  <si>
    <t>7.6</t>
  </si>
  <si>
    <t>新建DN400HDPE钢带增强污水收集管（破路）</t>
  </si>
  <si>
    <t>7.7</t>
  </si>
  <si>
    <t>新建DN500HDPE钢带增强污水收集管（破路）</t>
  </si>
  <si>
    <t>7.8</t>
  </si>
  <si>
    <t>新建DN500HDPE钢带增强污水收集管（不破路）</t>
  </si>
  <si>
    <t>7.9</t>
  </si>
  <si>
    <t>新建DN600HDPE钢带增强污水收集管（破路）</t>
  </si>
  <si>
    <t>7.10</t>
  </si>
  <si>
    <t>新建Φ500 HDPE一体式沉泥井</t>
  </si>
  <si>
    <t>座</t>
  </si>
  <si>
    <t>7.11</t>
  </si>
  <si>
    <t>新建Φ700 HDPE一体式沉泥井</t>
  </si>
  <si>
    <t>7.12</t>
  </si>
  <si>
    <t>新建Φ1000 HDPE一体式沉泥井</t>
  </si>
  <si>
    <t>7.13</t>
  </si>
  <si>
    <r>
      <rPr>
        <sz val="14"/>
        <color indexed="8"/>
        <rFont val="宋体"/>
        <charset val="134"/>
      </rPr>
      <t>Ø</t>
    </r>
    <r>
      <rPr>
        <sz val="14"/>
        <color indexed="8"/>
        <rFont val="仿宋_GB2312"/>
        <charset val="134"/>
      </rPr>
      <t>450 HDPE户用清扫井</t>
    </r>
  </si>
  <si>
    <t>7.14</t>
  </si>
  <si>
    <t>0.5*0.5*0.5m户用格栅井</t>
  </si>
  <si>
    <t>7.15</t>
  </si>
  <si>
    <t>0.5*0.5*0.5m预留接入井</t>
  </si>
  <si>
    <t>7.16</t>
  </si>
  <si>
    <t>隔油池（04S519 GG-3）</t>
  </si>
  <si>
    <t>8</t>
  </si>
  <si>
    <t>村内排水沟、挡墙、危险区域防护</t>
  </si>
  <si>
    <t>8.1</t>
  </si>
  <si>
    <t>大村修复排水沟、挡墙</t>
  </si>
  <si>
    <t>8.2</t>
  </si>
  <si>
    <t>西村修复排水沟、挡墙</t>
  </si>
  <si>
    <t>8.3</t>
  </si>
  <si>
    <t>大村西村危险区域防护栏安装</t>
  </si>
  <si>
    <t>8.4</t>
  </si>
  <si>
    <t>小金花幼儿园至报社道路两侧排水沟加沟盖板</t>
  </si>
  <si>
    <t>8.5</t>
  </si>
  <si>
    <t>小金花幼儿园至宝泉路段道路排水沟加沟盖板</t>
  </si>
  <si>
    <t>9</t>
  </si>
  <si>
    <t>新建配套设施</t>
  </si>
  <si>
    <t>9.1</t>
  </si>
  <si>
    <t>西村砖厂公厕新建</t>
  </si>
  <si>
    <t>9.2</t>
  </si>
  <si>
    <t>村史馆公厕</t>
  </si>
  <si>
    <t>9.3</t>
  </si>
  <si>
    <t>大凹新村新建白族风格牌坊</t>
  </si>
  <si>
    <t>9.4</t>
  </si>
  <si>
    <t>立体停车场沿街低矮铺面改造提升</t>
  </si>
  <si>
    <t>10</t>
  </si>
  <si>
    <t>废弃旱厕、圈舍其他零星堆垛拆除</t>
  </si>
  <si>
    <t>批</t>
  </si>
  <si>
    <t>二</t>
  </si>
  <si>
    <t>东村社区</t>
  </si>
  <si>
    <t>（一）</t>
  </si>
  <si>
    <t>东村1-4组</t>
  </si>
  <si>
    <t>村内排水沟三面抹光</t>
  </si>
  <si>
    <t>铺青石板</t>
  </si>
  <si>
    <t>房前屋后花台零星绿化</t>
  </si>
  <si>
    <t>消防设施</t>
  </si>
  <si>
    <t>室外消防水管</t>
  </si>
  <si>
    <t>室外消火栓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</si>
  <si>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</si>
  <si>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</si>
  <si>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</si>
  <si>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</si>
  <si>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</si>
  <si>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</si>
  <si>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</si>
  <si>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</si>
  <si>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</si>
  <si>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外墙美化</t>
  </si>
  <si>
    <t>抹白外墙面</t>
  </si>
  <si>
    <t>彩绘</t>
  </si>
  <si>
    <t>(二）</t>
  </si>
  <si>
    <t>北村、河底</t>
  </si>
  <si>
    <t>（三）</t>
  </si>
  <si>
    <t>母格新村</t>
  </si>
  <si>
    <t>排水沟</t>
  </si>
  <si>
    <t>新建排水沟</t>
  </si>
  <si>
    <t>沟盖板</t>
  </si>
  <si>
    <t>景观提升</t>
  </si>
  <si>
    <t>排水沟、房前屋后花台零星绿化</t>
  </si>
  <si>
    <t xml:space="preserve"> 行道树绿化</t>
  </si>
  <si>
    <t>（四）</t>
  </si>
  <si>
    <t>母格老村</t>
  </si>
  <si>
    <t>生活污水收集处理</t>
  </si>
  <si>
    <t>一体化污水处理设备</t>
  </si>
  <si>
    <t>套</t>
  </si>
  <si>
    <t>预处理池</t>
  </si>
  <si>
    <t>污水干管</t>
  </si>
  <si>
    <t>污水支管</t>
  </si>
  <si>
    <t>生态稳定塘</t>
  </si>
  <si>
    <t>公共设施</t>
  </si>
  <si>
    <t>公厕</t>
  </si>
  <si>
    <t>垃圾收集房</t>
  </si>
  <si>
    <t>垃圾收集箱</t>
  </si>
  <si>
    <t>村内道路铺设（石板等）</t>
  </si>
  <si>
    <t>村内消防</t>
  </si>
  <si>
    <t>消防主管</t>
  </si>
  <si>
    <t>微型消防站</t>
  </si>
  <si>
    <t>消防水池</t>
  </si>
  <si>
    <t>村内供水</t>
  </si>
  <si>
    <t>增压泵</t>
  </si>
  <si>
    <t>提水管</t>
  </si>
  <si>
    <t>输水主管</t>
  </si>
  <si>
    <t>输水支管</t>
  </si>
  <si>
    <t>绿化亮化</t>
  </si>
  <si>
    <t>入村行道树（胸径20公分，蓝花楹等）</t>
  </si>
  <si>
    <t>棵</t>
  </si>
  <si>
    <t>入村道路及村内灯光亮化</t>
  </si>
  <si>
    <t>村内绿化美化</t>
  </si>
  <si>
    <t>村内绿化乔木（胸径20公分，银杏等）</t>
  </si>
  <si>
    <t>7</t>
  </si>
  <si>
    <t>生态停车场（利用园地，在树下停车，不硬化）</t>
  </si>
  <si>
    <t>电缆、电线入地</t>
  </si>
  <si>
    <t>电缆</t>
  </si>
  <si>
    <t>电线</t>
  </si>
  <si>
    <t>(五）</t>
  </si>
  <si>
    <t>磨刀箐</t>
  </si>
  <si>
    <t>房前屋后零星绿化</t>
  </si>
  <si>
    <t>乔木绿化</t>
  </si>
  <si>
    <t>三</t>
  </si>
  <si>
    <t>厂口社区</t>
  </si>
  <si>
    <t>厂口集镇区域</t>
  </si>
  <si>
    <t>农村生活污（雨水）收集管网</t>
  </si>
  <si>
    <t>1.4</t>
  </si>
  <si>
    <t>1.5</t>
  </si>
  <si>
    <t>1.6</t>
  </si>
  <si>
    <t>新修排水沟</t>
  </si>
  <si>
    <t>轿子雪山专线至高村入口提升至4米宽</t>
  </si>
  <si>
    <t>路面硬化</t>
  </si>
  <si>
    <t>路基加固</t>
  </si>
  <si>
    <r>
      <rPr>
        <sz val="14"/>
        <color indexed="8"/>
        <rFont val="仿宋_GB2312"/>
        <charset val="134"/>
      </rPr>
      <t>m</t>
    </r>
    <r>
      <rPr>
        <vertAlign val="superscript"/>
        <sz val="14"/>
        <color indexed="8"/>
        <rFont val="仿宋_GB2312"/>
        <charset val="134"/>
      </rPr>
      <t>3</t>
    </r>
  </si>
  <si>
    <t>坝塘小游园环道</t>
  </si>
  <si>
    <t>路面铺设</t>
  </si>
  <si>
    <t>坝塘打桩</t>
  </si>
  <si>
    <t>彩色沥青路面（青龙水库至太平哨）</t>
  </si>
  <si>
    <t>村内道路铺青石板</t>
  </si>
  <si>
    <t>中会、上会街心至后街道</t>
  </si>
  <si>
    <t>贺龙广场至街心</t>
  </si>
  <si>
    <t>2.4.3</t>
  </si>
  <si>
    <t>中会至小村坝塘</t>
  </si>
  <si>
    <t>2.4.4</t>
  </si>
  <si>
    <t>中会街心至古城楼</t>
  </si>
  <si>
    <t>2.5</t>
  </si>
  <si>
    <t>新建道路</t>
  </si>
  <si>
    <t>2.6</t>
  </si>
  <si>
    <t>村内小广场木栈道</t>
  </si>
  <si>
    <t>2.6.1</t>
  </si>
  <si>
    <t>中会坝塘坝塘至小村坝塘的木栈道</t>
  </si>
  <si>
    <t>2.6.2</t>
  </si>
  <si>
    <t>小村竹林栈道</t>
  </si>
  <si>
    <t>高村小游园景观提升</t>
  </si>
  <si>
    <t>高村健身小广场提升</t>
  </si>
  <si>
    <t>朵村贺龙小广场提升</t>
  </si>
  <si>
    <t>朵村活动空地（2块）景观提升</t>
  </si>
  <si>
    <t>小村小广场景观提升</t>
  </si>
  <si>
    <t>小村坝塘临路一侧加栏杆</t>
  </si>
  <si>
    <t>中会健身小广场景观提升</t>
  </si>
  <si>
    <t>中会老年人活动中心、戏台景观提升</t>
  </si>
  <si>
    <t>前会小游园</t>
  </si>
  <si>
    <t>3.9.1</t>
  </si>
  <si>
    <t>3.9.2</t>
  </si>
  <si>
    <t>修建休闲木亭子</t>
  </si>
  <si>
    <t>3.10</t>
  </si>
  <si>
    <t>前会坟地至道路之间修绿化隔离带</t>
  </si>
  <si>
    <t>3.11</t>
  </si>
  <si>
    <t>行道树（φ8-10）</t>
  </si>
  <si>
    <t>3.12</t>
  </si>
  <si>
    <t>墙面彩绘</t>
  </si>
  <si>
    <t>统一门头</t>
  </si>
  <si>
    <t>（二）</t>
  </si>
  <si>
    <t>半路街</t>
  </si>
  <si>
    <t>活动室前绿化提升</t>
  </si>
  <si>
    <t>废旧水池改建小广场，沿路修花台绿化</t>
  </si>
  <si>
    <t>排水沟盖沟盖板</t>
  </si>
  <si>
    <t>附件3</t>
  </si>
  <si>
    <t>其它村人居环境整治任务分解表</t>
  </si>
  <si>
    <t>社区</t>
  </si>
  <si>
    <r>
      <t>2021</t>
    </r>
    <r>
      <rPr>
        <sz val="10.5"/>
        <color rgb="FF000000"/>
        <rFont val="方正黑体_GBK"/>
        <charset val="134"/>
      </rPr>
      <t>年</t>
    </r>
  </si>
  <si>
    <r>
      <t>2022</t>
    </r>
    <r>
      <rPr>
        <sz val="10.5"/>
        <color rgb="FF000000"/>
        <rFont val="方正黑体_GBK"/>
        <charset val="134"/>
      </rPr>
      <t>年</t>
    </r>
  </si>
  <si>
    <r>
      <rPr>
        <sz val="10.5"/>
        <color rgb="FF000000"/>
        <rFont val="Times New Roman"/>
        <charset val="134"/>
      </rPr>
      <t>2023</t>
    </r>
    <r>
      <rPr>
        <sz val="10.5"/>
        <color rgb="FF000000"/>
        <rFont val="方正黑体_GBK"/>
        <charset val="134"/>
      </rPr>
      <t>年任务</t>
    </r>
  </si>
  <si>
    <r>
      <rPr>
        <sz val="10.5"/>
        <color rgb="FF000000"/>
        <rFont val="Times New Roman"/>
        <charset val="134"/>
      </rPr>
      <t>2024</t>
    </r>
    <r>
      <rPr>
        <sz val="10.5"/>
        <color rgb="FF000000"/>
        <rFont val="方正黑体_GBK"/>
        <charset val="134"/>
      </rPr>
      <t>年任务</t>
    </r>
  </si>
  <si>
    <r>
      <rPr>
        <sz val="10.5"/>
        <color rgb="FF000000"/>
        <rFont val="Times New Roman"/>
        <charset val="134"/>
      </rPr>
      <t>2025</t>
    </r>
    <r>
      <rPr>
        <sz val="10.5"/>
        <color rgb="FF000000"/>
        <rFont val="方正黑体_GBK"/>
        <charset val="134"/>
      </rPr>
      <t>年任务</t>
    </r>
  </si>
  <si>
    <t>略</t>
  </si>
  <si>
    <t>共性任务</t>
  </si>
  <si>
    <t>个性任务</t>
  </si>
  <si>
    <r>
      <rPr>
        <sz val="10.5"/>
        <color rgb="FF000000"/>
        <rFont val="Times New Roman"/>
        <charset val="134"/>
      </rPr>
      <t>1.</t>
    </r>
    <r>
      <rPr>
        <sz val="10.5"/>
        <color rgb="FF000000"/>
        <rFont val="宋体"/>
        <charset val="134"/>
      </rPr>
      <t>全面完成</t>
    </r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宋体"/>
        <charset val="134"/>
      </rPr>
      <t>拆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宋体"/>
        <charset val="134"/>
      </rPr>
      <t>（拆除废弃厕所、牲畜棚（圈）、私搭围档（墙）、残垣断壁）；</t>
    </r>
    <r>
      <rPr>
        <sz val="10.5"/>
        <color rgb="FF000000"/>
        <rFont val="Times New Roman"/>
        <charset val="134"/>
      </rPr>
      <t xml:space="preserve">
2.</t>
    </r>
    <r>
      <rPr>
        <sz val="10.5"/>
        <color rgb="FF000000"/>
        <rFont val="宋体"/>
        <charset val="134"/>
      </rPr>
      <t>全面完成</t>
    </r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宋体"/>
        <charset val="134"/>
      </rPr>
      <t>清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宋体"/>
        <charset val="134"/>
      </rPr>
      <t>（清理村庄“五堆”，清理村庄沟渠水塘内淤泥、垃圾、杂草、漂浮物，清理畜禽粪污乱排乱堆等）；</t>
    </r>
    <r>
      <rPr>
        <sz val="10.5"/>
        <color rgb="FF000000"/>
        <rFont val="Times New Roman"/>
        <charset val="134"/>
      </rPr>
      <t xml:space="preserve">
3.</t>
    </r>
    <r>
      <rPr>
        <sz val="10.5"/>
        <color rgb="FF000000"/>
        <rFont val="宋体"/>
        <charset val="134"/>
      </rPr>
      <t>全面加强</t>
    </r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宋体"/>
        <charset val="134"/>
      </rPr>
      <t>管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宋体"/>
        <charset val="134"/>
      </rPr>
      <t>（确保保洁费全部用于保洁，确保保洁员正常履职，实现村庄清扫保洁常态化；实现无乱搭乱建、无乱堆乱放、无散养家禽、无污水横流和绿化空地无杂草垃圾“五无”）</t>
    </r>
  </si>
  <si>
    <r>
      <rPr>
        <sz val="10.5"/>
        <color rgb="FF000000"/>
        <rFont val="宋体"/>
        <charset val="134"/>
      </rPr>
      <t>桃园小村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组、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宋体"/>
        <charset val="134"/>
      </rPr>
      <t>组按市级绿美乡村标准进行环境提升</t>
    </r>
  </si>
  <si>
    <r>
      <rPr>
        <sz val="10.5"/>
        <color rgb="FF000000"/>
        <rFont val="Times New Roman"/>
        <charset val="134"/>
      </rPr>
      <t>1.</t>
    </r>
    <r>
      <rPr>
        <sz val="10.5"/>
        <color rgb="FF000000"/>
        <rFont val="宋体"/>
        <charset val="134"/>
      </rPr>
      <t>常态化开展</t>
    </r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宋体"/>
        <charset val="134"/>
      </rPr>
      <t>拆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宋体"/>
        <charset val="134"/>
      </rPr>
      <t>和</t>
    </r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宋体"/>
        <charset val="134"/>
      </rPr>
      <t>建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宋体"/>
        <charset val="134"/>
      </rPr>
      <t>，全面加强</t>
    </r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宋体"/>
        <charset val="134"/>
      </rPr>
      <t>管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宋体"/>
        <charset val="134"/>
      </rPr>
      <t>（确保保洁费全部用于保洁，确保保洁员正常履职，实现村庄清扫保洁常态化；实现无乱搭乱建、无乱堆乱放、无散养家禽、无污水横流和绿化空地无杂草垃圾</t>
    </r>
    <r>
      <rPr>
        <sz val="10.5"/>
        <color rgb="FF000000"/>
        <rFont val="Times New Roman"/>
        <charset val="134"/>
      </rPr>
      <t>“</t>
    </r>
    <r>
      <rPr>
        <sz val="10.5"/>
        <color rgb="FF000000"/>
        <rFont val="宋体"/>
        <charset val="134"/>
      </rPr>
      <t>五无</t>
    </r>
    <r>
      <rPr>
        <sz val="10.5"/>
        <color rgb="FF000000"/>
        <rFont val="Times New Roman"/>
        <charset val="134"/>
      </rPr>
      <t>”</t>
    </r>
    <r>
      <rPr>
        <sz val="10.5"/>
        <color rgb="FF000000"/>
        <rFont val="宋体"/>
        <charset val="134"/>
      </rPr>
      <t>）</t>
    </r>
  </si>
  <si>
    <t>其他7个小组按市级绿美乡村标准进行环境提升</t>
  </si>
  <si>
    <t>持续提升桃园小村1组、2组</t>
  </si>
  <si>
    <t>三多大村、小村完善生活污水收集管网</t>
  </si>
  <si>
    <t>持续提升三多大村、小村小组</t>
  </si>
  <si>
    <t>陡坡小组进行查缺补漏，清理死角，全面提升示范质量；香杆箐小组按市级绿美乡村标准进行环境提升</t>
  </si>
  <si>
    <r>
      <rPr>
        <sz val="10.5"/>
        <color rgb="FF000000"/>
        <rFont val="宋体"/>
        <charset val="134"/>
      </rPr>
      <t>其他</t>
    </r>
    <r>
      <rPr>
        <sz val="10.5"/>
        <color rgb="FF000000"/>
        <rFont val="Times New Roman"/>
        <charset val="134"/>
      </rPr>
      <t>3</t>
    </r>
    <r>
      <rPr>
        <sz val="10.5"/>
        <color rgb="FF000000"/>
        <rFont val="宋体"/>
        <charset val="134"/>
      </rPr>
      <t>个小组按市级绿美乡村标准进行环境提升</t>
    </r>
  </si>
  <si>
    <t>持续提升陡坡小组和香秆箐小组</t>
  </si>
  <si>
    <t>头村、洗马塘小组按市级绿美乡村标准进行环境提升；完成头村、二村片区的生活污水收集管网建设</t>
  </si>
  <si>
    <r>
      <rPr>
        <sz val="10.5"/>
        <color rgb="FF000000"/>
        <rFont val="宋体"/>
        <charset val="134"/>
      </rPr>
      <t>其他</t>
    </r>
    <r>
      <rPr>
        <sz val="10.5"/>
        <color rgb="FF000000"/>
        <rFont val="Times New Roman"/>
        <charset val="134"/>
      </rPr>
      <t>16</t>
    </r>
    <r>
      <rPr>
        <sz val="10.5"/>
        <color rgb="FF000000"/>
        <rFont val="宋体"/>
        <charset val="134"/>
      </rPr>
      <t>个小组按市级绿美乡村标准进行环境提升</t>
    </r>
  </si>
  <si>
    <t>持续提升头村和洗马塘小组</t>
  </si>
  <si>
    <t>白泥塘、两家石岩小组按市级绿美乡村标准进行环境提升；完成生活污水收集管网建设</t>
  </si>
  <si>
    <t>其他8个小组按市级绿美乡村标准进行环境提升</t>
  </si>
  <si>
    <t>持续提升白泥塘、两家石岩小组</t>
  </si>
  <si>
    <t>法嘎、白家村小组按市级绿美乡村标准进行环境提升；完成生活污水收集管网建设</t>
  </si>
  <si>
    <t>其他14个小组按市级绿美乡村标准进行环境提升</t>
  </si>
  <si>
    <t>持续提升法嘎、白家村小组</t>
  </si>
  <si>
    <t>禹都甸小组按市级绿美乡村标准进行环境提升；完成生活污水收集管网建设</t>
  </si>
  <si>
    <t>其他10个小组按市级绿美乡村标准进行环境提升</t>
  </si>
  <si>
    <t>持续提升草鞋田、禹都甸小组</t>
  </si>
  <si>
    <t>附件4</t>
  </si>
  <si>
    <t>农村人居环境整治三档村庄定档标准</t>
  </si>
  <si>
    <r>
      <rPr>
        <sz val="12"/>
        <color theme="1"/>
        <rFont val="仿宋_GB2312"/>
        <charset val="134"/>
      </rPr>
      <t xml:space="preserve">    1.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制定并实施村庄整治规划，村内建设全面实行规划管控；乡材建设规划许可覆盖率达100%。</t>
    </r>
  </si>
  <si>
    <r>
      <rPr>
        <sz val="12"/>
        <color theme="1"/>
        <rFont val="仿宋_GB2312"/>
        <charset val="134"/>
      </rPr>
      <t xml:space="preserve">    2.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按照地域特色、民族文化特色全面提升村庄风貌，达到协调统一。</t>
    </r>
  </si>
  <si>
    <r>
      <rPr>
        <sz val="12"/>
        <color theme="1"/>
        <rFont val="仿宋_GB2312"/>
        <charset val="134"/>
      </rPr>
      <t xml:space="preserve">    3.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全面实施门前“三包”和生活垃圾收费制度，村庄清扫保洁常态化，公共场所保洁全覆盖。</t>
    </r>
  </si>
  <si>
    <r>
      <rPr>
        <sz val="12"/>
        <color theme="1"/>
        <rFont val="仿宋_GB2312"/>
        <charset val="134"/>
      </rPr>
      <t xml:space="preserve">    4.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实施生活垃圾分类，生活垃圾收集、转运、处理全覆盖。</t>
    </r>
  </si>
  <si>
    <r>
      <rPr>
        <sz val="12"/>
        <color theme="1"/>
        <rFont val="仿宋_GB2312"/>
        <charset val="134"/>
      </rPr>
      <t xml:space="preserve">    5.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建设水冲式无害化卫生公厕，无害化卫生户厕全覆盖。</t>
    </r>
  </si>
  <si>
    <r>
      <rPr>
        <sz val="12"/>
        <color theme="1"/>
        <rFont val="仿宋_GB2312"/>
        <charset val="134"/>
      </rPr>
      <t xml:space="preserve">    6.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生活污水收集处理设施健全，日常运行正常并达到排放标准；生活污水与厕所粪污协同处理，生活污水集中收集覆盖率达到70%以上，无生活污水乱排乱放现象。</t>
    </r>
  </si>
  <si>
    <r>
      <rPr>
        <sz val="12"/>
        <color theme="1"/>
        <rFont val="仿宋_GB2312"/>
        <charset val="134"/>
      </rPr>
      <t xml:space="preserve">    7.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有条件的村庄探索实施生活污水处理收费制度。</t>
    </r>
  </si>
  <si>
    <r>
      <rPr>
        <sz val="12"/>
        <color theme="1"/>
        <rFont val="仿宋_GB2312"/>
        <charset val="134"/>
      </rPr>
      <t xml:space="preserve">    8.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保持村内沟塘水渠水体干净清澈、水流通畅，景观配置合理美观。</t>
    </r>
  </si>
  <si>
    <r>
      <rPr>
        <sz val="12"/>
        <color theme="1"/>
        <rFont val="仿宋_GB2312"/>
        <charset val="134"/>
      </rPr>
      <t xml:space="preserve">    9.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进村入户道路通畅；通村道路和入户巷道硬化率达到100%；按需求规范设置交通、旅游等标识标牌。</t>
    </r>
  </si>
  <si>
    <r>
      <rPr>
        <sz val="12"/>
        <color theme="1"/>
        <rFont val="仿宋_GB2312"/>
        <charset val="134"/>
      </rPr>
      <t xml:space="preserve">    10.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村内公共空间有照明设施，间距满足照明需求；照明设施样式与村落景观风貌紧密结合，具有地域特点。</t>
    </r>
  </si>
  <si>
    <r>
      <rPr>
        <sz val="12"/>
        <color theme="1"/>
        <rFont val="仿宋_GB2312"/>
        <charset val="134"/>
      </rPr>
      <t xml:space="preserve">    11.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广播、电视、电话、网络等公共通信设施齐全，信号通畅，线路架设规范有序。</t>
    </r>
  </si>
  <si>
    <r>
      <rPr>
        <sz val="12"/>
        <color theme="1"/>
        <rFont val="仿宋_GB2312"/>
        <charset val="134"/>
      </rPr>
      <t xml:space="preserve">    12.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在进出村庄道路、公共活动场所、农户庭院等场所种植花草、特色林果或绿化树，开展绿化美化。</t>
    </r>
  </si>
  <si>
    <r>
      <rPr>
        <sz val="12"/>
        <color theme="1"/>
        <rFont val="仿宋_GB2312"/>
        <charset val="134"/>
      </rPr>
      <t xml:space="preserve">    13.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拆除清理村内违法违章建筑，私搭乱建问题得到全面整治。</t>
    </r>
  </si>
  <si>
    <r>
      <rPr>
        <sz val="12"/>
        <color theme="1"/>
        <rFont val="仿宋_GB2312"/>
        <charset val="134"/>
      </rPr>
      <t xml:space="preserve">    14.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严格按照传统村落保护发展规划要求进行建设活动；完成村内重点历史建筑、历史环境要素的保护提升；完成确需进行保护修缮的传统民居保护工作。</t>
    </r>
  </si>
  <si>
    <r>
      <rPr>
        <sz val="12"/>
        <color theme="1"/>
        <rFont val="仿宋_GB2312"/>
        <charset val="134"/>
      </rPr>
      <t xml:space="preserve">    15.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古树名木实现挂牌保护。</t>
    </r>
  </si>
  <si>
    <r>
      <rPr>
        <sz val="12"/>
        <color theme="1"/>
        <rFont val="仿宋_GB2312"/>
        <charset val="134"/>
      </rPr>
      <t xml:space="preserve">    16.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有条件的村庄合理利用公共空间建设停车场（点）。</t>
    </r>
  </si>
  <si>
    <r>
      <rPr>
        <sz val="12"/>
        <color theme="1"/>
        <rFont val="仿宋_GB2312"/>
        <charset val="134"/>
      </rPr>
      <t xml:space="preserve">    17.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村民饮水符合安全要求，集中供水全覆盖。</t>
    </r>
  </si>
  <si>
    <r>
      <rPr>
        <sz val="12"/>
        <color theme="1"/>
        <rFont val="仿宋_GB2312"/>
        <charset val="134"/>
      </rPr>
      <t xml:space="preserve">    18.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农户接电入网率达100%，电表入户率达到100%，电力设施规范，线路安全；有条件的村庄采取管道入地敷设。</t>
    </r>
  </si>
  <si>
    <r>
      <rPr>
        <sz val="12"/>
        <color theme="1"/>
        <rFont val="仿宋_GB2312"/>
        <charset val="134"/>
      </rPr>
      <t xml:space="preserve">    19.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全面实施危房改造，村庄内无危房，住房安全有保障。</t>
    </r>
  </si>
  <si>
    <r>
      <rPr>
        <sz val="12"/>
        <color theme="1"/>
        <rFont val="仿宋_GB2312"/>
        <charset val="134"/>
      </rPr>
      <t xml:space="preserve">    20.</t>
    </r>
    <r>
      <rPr>
        <sz val="12"/>
        <color theme="1"/>
        <rFont val="Arial"/>
        <charset val="134"/>
      </rPr>
      <t> </t>
    </r>
    <r>
      <rPr>
        <sz val="12"/>
        <color theme="1"/>
        <rFont val="仿宋_GB2312"/>
        <charset val="134"/>
      </rPr>
      <t>全面建立有制度、有标准、有队伍、有经费、有督查的长效管护机制。</t>
    </r>
  </si>
  <si>
    <t xml:space="preserve"> </t>
  </si>
  <si>
    <t>附件5</t>
  </si>
  <si>
    <t>农村卫生户厕改造建设任务分解表</t>
  </si>
  <si>
    <t>合计任务（座）</t>
  </si>
  <si>
    <r>
      <rPr>
        <sz val="10.5"/>
        <color rgb="FF000000"/>
        <rFont val="Times New Roman"/>
        <charset val="134"/>
      </rPr>
      <t>2021</t>
    </r>
    <r>
      <rPr>
        <sz val="10.5"/>
        <color rgb="FF000000"/>
        <rFont val="方正黑体_GBK"/>
        <charset val="134"/>
      </rPr>
      <t>年任务（座）</t>
    </r>
  </si>
  <si>
    <r>
      <rPr>
        <sz val="10.5"/>
        <color rgb="FF000000"/>
        <rFont val="Times New Roman"/>
        <charset val="134"/>
      </rPr>
      <t>2022</t>
    </r>
    <r>
      <rPr>
        <sz val="10.5"/>
        <color rgb="FF000000"/>
        <rFont val="方正黑体_GBK"/>
        <charset val="134"/>
      </rPr>
      <t>年任务（座）</t>
    </r>
  </si>
  <si>
    <r>
      <rPr>
        <sz val="10.5"/>
        <color rgb="FF000000"/>
        <rFont val="Times New Roman"/>
        <charset val="134"/>
      </rPr>
      <t>2023</t>
    </r>
    <r>
      <rPr>
        <sz val="10.5"/>
        <color rgb="FF000000"/>
        <rFont val="方正黑体_GBK"/>
        <charset val="134"/>
      </rPr>
      <t>年任务（座）</t>
    </r>
  </si>
  <si>
    <r>
      <rPr>
        <sz val="10.5"/>
        <color rgb="FF000000"/>
        <rFont val="Times New Roman"/>
        <charset val="134"/>
      </rPr>
      <t>2024</t>
    </r>
    <r>
      <rPr>
        <sz val="10.5"/>
        <color rgb="FF000000"/>
        <rFont val="方正黑体_GBK"/>
        <charset val="134"/>
      </rPr>
      <t>年任务（座）</t>
    </r>
  </si>
  <si>
    <r>
      <rPr>
        <sz val="10.5"/>
        <color rgb="FF000000"/>
        <rFont val="Times New Roman"/>
        <charset val="134"/>
      </rPr>
      <t>2025</t>
    </r>
    <r>
      <rPr>
        <sz val="10.5"/>
        <color rgb="FF000000"/>
        <rFont val="方正黑体_GBK"/>
        <charset val="134"/>
      </rPr>
      <t>年任务（座）</t>
    </r>
  </si>
  <si>
    <t>（合计）</t>
  </si>
  <si>
    <t>附件6</t>
  </si>
  <si>
    <t>农村卫生公厕改造建设任务分解表</t>
  </si>
  <si>
    <t>附件7</t>
  </si>
  <si>
    <t>农村生活污水、农村生活垃圾处理设施覆盖任务分解表</t>
  </si>
  <si>
    <t>总目标任务（个）</t>
  </si>
  <si>
    <r>
      <rPr>
        <sz val="10"/>
        <color rgb="FF000000"/>
        <rFont val="宋体"/>
        <charset val="134"/>
      </rPr>
      <t>2021</t>
    </r>
    <r>
      <rPr>
        <sz val="10"/>
        <color rgb="FF000000"/>
        <rFont val="方正黑体_GBK"/>
        <charset val="134"/>
      </rPr>
      <t>年任务（个）</t>
    </r>
  </si>
  <si>
    <r>
      <rPr>
        <sz val="10"/>
        <color rgb="FF000000"/>
        <rFont val="宋体"/>
        <charset val="134"/>
      </rPr>
      <t>2022</t>
    </r>
    <r>
      <rPr>
        <sz val="10"/>
        <color rgb="FF000000"/>
        <rFont val="方正黑体_GBK"/>
        <charset val="134"/>
      </rPr>
      <t>年任务（个）</t>
    </r>
  </si>
  <si>
    <r>
      <rPr>
        <sz val="10"/>
        <color rgb="FF000000"/>
        <rFont val="宋体"/>
        <charset val="134"/>
      </rPr>
      <t>2023</t>
    </r>
    <r>
      <rPr>
        <sz val="10"/>
        <color rgb="FF000000"/>
        <rFont val="方正黑体_GBK"/>
        <charset val="134"/>
      </rPr>
      <t>年任务（个）</t>
    </r>
  </si>
  <si>
    <r>
      <rPr>
        <sz val="10"/>
        <color rgb="FF000000"/>
        <rFont val="宋体"/>
        <charset val="134"/>
      </rPr>
      <t>2024</t>
    </r>
    <r>
      <rPr>
        <sz val="10"/>
        <color rgb="FF000000"/>
        <rFont val="方正黑体_GBK"/>
        <charset val="134"/>
      </rPr>
      <t>年任务（个）</t>
    </r>
  </si>
  <si>
    <r>
      <rPr>
        <sz val="10"/>
        <color rgb="FF000000"/>
        <rFont val="宋体"/>
        <charset val="134"/>
      </rPr>
      <t>2025</t>
    </r>
    <r>
      <rPr>
        <sz val="10"/>
        <color rgb="FF000000"/>
        <rFont val="方正黑体_GBK"/>
        <charset val="134"/>
      </rPr>
      <t>年任务（个）</t>
    </r>
  </si>
  <si>
    <t>街道垃圾处理设施覆盖数量</t>
  </si>
  <si>
    <t>村庄生活垃圾处理设施覆盖数量</t>
  </si>
  <si>
    <t>街道污水处理设施覆盖数量</t>
  </si>
  <si>
    <t>合计</t>
  </si>
  <si>
    <t>西翥街道</t>
  </si>
  <si>
    <t>/</t>
  </si>
  <si>
    <t>附件8</t>
  </si>
  <si>
    <t>农村生活污水治理任务分解表</t>
  </si>
  <si>
    <r>
      <rPr>
        <sz val="11"/>
        <color rgb="FF000000"/>
        <rFont val="Times New Roman"/>
        <charset val="134"/>
      </rPr>
      <t>2021</t>
    </r>
    <r>
      <rPr>
        <sz val="10.5"/>
        <color rgb="FF000000"/>
        <rFont val="方正黑体_GBK"/>
        <charset val="134"/>
      </rPr>
      <t>年任务（个）</t>
    </r>
  </si>
  <si>
    <r>
      <rPr>
        <sz val="11"/>
        <color rgb="FF000000"/>
        <rFont val="Times New Roman"/>
        <charset val="134"/>
      </rPr>
      <t>2022</t>
    </r>
    <r>
      <rPr>
        <sz val="10.5"/>
        <color rgb="FF000000"/>
        <rFont val="方正黑体_GBK"/>
        <charset val="134"/>
      </rPr>
      <t>年任务（个）</t>
    </r>
  </si>
  <si>
    <r>
      <rPr>
        <sz val="11"/>
        <color rgb="FF000000"/>
        <rFont val="Times New Roman"/>
        <charset val="134"/>
      </rPr>
      <t>2023</t>
    </r>
    <r>
      <rPr>
        <sz val="10.5"/>
        <color rgb="FF000000"/>
        <rFont val="方正黑体_GBK"/>
        <charset val="134"/>
      </rPr>
      <t>年任务（个）</t>
    </r>
  </si>
  <si>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方正黑体_GBK"/>
        <charset val="134"/>
      </rPr>
      <t>年任务（个）</t>
    </r>
  </si>
  <si>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宋体"/>
        <charset val="134"/>
      </rPr>
      <t>年任务（个）</t>
    </r>
  </si>
  <si>
    <t>治理数</t>
  </si>
  <si>
    <t>收集处理数</t>
  </si>
  <si>
    <t>附件9</t>
  </si>
  <si>
    <t>村庄生活垃圾收集设施改造提升任务分解表</t>
  </si>
  <si>
    <t>垃圾房改造提升</t>
  </si>
  <si>
    <t>其它垃圾收集设施更新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</si>
</sst>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10.5"/>
      <color rgb="FF000000"/>
      <name val="方正黑体_GBK"/>
      <charset val="134"/>
    </font>
    <font>
      <sz val="11"/>
      <color rgb="FF000000"/>
      <name val="Times New Roman"/>
      <charset val="134"/>
    </font>
    <font>
      <sz val="10.5"/>
      <color rgb="FF000000"/>
      <name val="方正仿宋_GBK"/>
      <charset val="134"/>
    </font>
    <font>
      <b/>
      <sz val="22"/>
      <color theme="1"/>
      <name val="Arial"/>
      <charset val="134"/>
    </font>
    <font>
      <sz val="10.5"/>
      <name val="方正仿宋_GBK"/>
      <charset val="134"/>
    </font>
    <font>
      <sz val="11"/>
      <name val="Times New Roman"/>
      <charset val="134"/>
    </font>
    <font>
      <sz val="20"/>
      <color rgb="FF000000"/>
      <name val="方正小标宋_GBK"/>
      <charset val="134"/>
    </font>
    <font>
      <sz val="10"/>
      <color rgb="FF000000"/>
      <name val="方正黑体_GBK"/>
      <charset val="134"/>
    </font>
    <font>
      <sz val="10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b/>
      <sz val="10.5"/>
      <color rgb="FF000000"/>
      <name val="Times New Roman"/>
      <charset val="134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楷体_GB2312"/>
      <charset val="134"/>
    </font>
    <font>
      <b/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b/>
      <sz val="14"/>
      <color theme="1"/>
      <name val="宋体"/>
      <charset val="134"/>
    </font>
    <font>
      <sz val="14"/>
      <color theme="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方正黑体_GBK"/>
      <charset val="134"/>
    </font>
    <font>
      <sz val="11"/>
      <color rgb="FF000000"/>
      <name val="宋体"/>
      <charset val="134"/>
    </font>
    <font>
      <sz val="12"/>
      <color theme="1"/>
      <name val="Arial"/>
      <charset val="134"/>
    </font>
    <font>
      <sz val="14"/>
      <color indexed="8"/>
      <name val="宋体"/>
      <charset val="134"/>
    </font>
    <font>
      <sz val="14"/>
      <color indexed="8"/>
      <name val="仿宋_GB2312"/>
      <charset val="134"/>
    </font>
    <font>
      <vertAlign val="superscript"/>
      <sz val="14"/>
      <color indexed="8"/>
      <name val="仿宋_GB2312"/>
      <charset val="134"/>
    </font>
    <font>
      <sz val="16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13" borderId="12" applyNumberFormat="0" applyAlignment="0" applyProtection="0">
      <alignment vertical="center"/>
    </xf>
    <xf numFmtId="0" fontId="39" fillId="13" borderId="8" applyNumberFormat="0" applyAlignment="0" applyProtection="0">
      <alignment vertical="center"/>
    </xf>
    <xf numFmtId="0" fontId="40" fillId="14" borderId="13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15" fillId="0" borderId="1" xfId="0" applyFont="1" applyBorder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vertical="center"/>
    </xf>
    <xf numFmtId="177" fontId="0" fillId="2" borderId="0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177" fontId="21" fillId="2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left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177" fontId="18" fillId="2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left" vertical="center" wrapText="1"/>
    </xf>
    <xf numFmtId="177" fontId="18" fillId="2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177" fontId="18" fillId="0" borderId="1" xfId="0" applyNumberFormat="1" applyFont="1" applyFill="1" applyBorder="1" applyAlignment="1">
      <alignment horizontal="left" vertical="center"/>
    </xf>
    <xf numFmtId="177" fontId="18" fillId="0" borderId="1" xfId="0" applyNumberFormat="1" applyFont="1" applyFill="1" applyBorder="1" applyAlignment="1">
      <alignment vertical="center"/>
    </xf>
    <xf numFmtId="176" fontId="18" fillId="2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left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177" fontId="24" fillId="0" borderId="1" xfId="0" applyNumberFormat="1" applyFont="1" applyFill="1" applyBorder="1" applyAlignment="1">
      <alignment horizontal="left" vertical="center" wrapText="1"/>
    </xf>
    <xf numFmtId="177" fontId="25" fillId="0" borderId="1" xfId="0" applyNumberFormat="1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177" fontId="18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\&#34701;&#36164;\&#20116;&#21326;&#21306;&#35199;&#32741;&#34903;&#36947;&#19996;&#26449;&#12289;&#22823;&#26449;&#21644;&#21378;&#21475;&#20154;&#23621;&#29615;&#22659;&#25972;&#27835;&#25552;&#21319;&#39033;&#30446;7.19\&#20116;&#21326;&#21306;&#37096;&#20998;&#26449;&#32452;&#20154;&#23621;&#29615;&#22659;&#25552;&#21319;&#25972;&#27835;&#39033;&#30446;-&#25237;&#36164;&#20272;&#31639;&#34920;7.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投资估算表"/>
      <sheetName val="工作内容明细(按行政村统计）"/>
      <sheetName val="景观提升明细"/>
      <sheetName val="墙面"/>
    </sheetNames>
    <sheetDataSet>
      <sheetData sheetId="0" refreshError="1"/>
      <sheetData sheetId="1" refreshError="1">
        <row r="14">
          <cell r="C14" t="str">
            <v>DN300HDPE污水管</v>
          </cell>
        </row>
        <row r="15">
          <cell r="C15" t="str">
            <v>DN200HDPE污水管</v>
          </cell>
        </row>
        <row r="16">
          <cell r="C16" t="str">
            <v>户用收集管（DNUOVC110 管）</v>
          </cell>
        </row>
        <row r="16">
          <cell r="E16" t="str">
            <v>个</v>
          </cell>
        </row>
        <row r="17">
          <cell r="C17" t="str">
            <v>户线格栅检查井</v>
          </cell>
        </row>
        <row r="17">
          <cell r="E17" t="str">
            <v>座</v>
          </cell>
        </row>
        <row r="18">
          <cell r="C18" t="str">
            <v>Φ 700 成品检查井</v>
          </cell>
        </row>
        <row r="18">
          <cell r="E18" t="str">
            <v>座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opLeftCell="A10" workbookViewId="0">
      <selection activeCell="C19" sqref="C19"/>
    </sheetView>
  </sheetViews>
  <sheetFormatPr defaultColWidth="9" defaultRowHeight="13.5" outlineLevelCol="6"/>
  <cols>
    <col min="1" max="1" width="20.125" customWidth="1"/>
    <col min="2" max="2" width="14" customWidth="1"/>
    <col min="3" max="3" width="14.875" customWidth="1"/>
    <col min="4" max="4" width="18.5" customWidth="1"/>
    <col min="5" max="5" width="22.25" customWidth="1"/>
    <col min="6" max="6" width="19.875" customWidth="1"/>
    <col min="7" max="7" width="19.375" customWidth="1"/>
  </cols>
  <sheetData>
    <row r="1" ht="20" customHeight="1" spans="1:1">
      <c r="A1" s="1" t="s">
        <v>0</v>
      </c>
    </row>
    <row r="2" ht="27" spans="1:7">
      <c r="A2" s="2" t="s">
        <v>1</v>
      </c>
      <c r="B2" s="2"/>
      <c r="C2" s="2"/>
      <c r="D2" s="2"/>
      <c r="E2" s="2"/>
      <c r="F2" s="2"/>
      <c r="G2" s="2"/>
    </row>
    <row r="3" ht="28" customHeight="1" spans="1:7">
      <c r="A3" s="3"/>
      <c r="B3" s="29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</row>
    <row r="4" ht="28" customHeight="1" spans="1:7">
      <c r="A4" s="3" t="s">
        <v>8</v>
      </c>
      <c r="B4" s="30">
        <v>4</v>
      </c>
      <c r="C4" s="30">
        <v>0</v>
      </c>
      <c r="D4" s="30" t="s">
        <v>9</v>
      </c>
      <c r="E4" s="30" t="s">
        <v>10</v>
      </c>
      <c r="F4" s="30" t="s">
        <v>11</v>
      </c>
      <c r="G4" s="30" t="s">
        <v>12</v>
      </c>
    </row>
    <row r="5" ht="28" customHeight="1" spans="1:7">
      <c r="A5" s="31" t="s">
        <v>13</v>
      </c>
      <c r="B5" s="30">
        <v>32</v>
      </c>
      <c r="C5" s="30">
        <v>0</v>
      </c>
      <c r="D5" s="30">
        <v>8</v>
      </c>
      <c r="E5" s="30">
        <v>8</v>
      </c>
      <c r="F5" s="30">
        <v>8</v>
      </c>
      <c r="G5" s="30">
        <v>8</v>
      </c>
    </row>
    <row r="6" ht="30" customHeight="1" spans="1:7">
      <c r="A6" s="31" t="s">
        <v>14</v>
      </c>
      <c r="B6" s="30">
        <v>5</v>
      </c>
      <c r="C6" s="30">
        <v>0</v>
      </c>
      <c r="D6" s="30" t="s">
        <v>15</v>
      </c>
      <c r="E6" s="30" t="s">
        <v>16</v>
      </c>
      <c r="F6" s="30">
        <v>0</v>
      </c>
      <c r="G6" s="30">
        <v>0</v>
      </c>
    </row>
    <row r="7" ht="30" customHeight="1" spans="1:7">
      <c r="A7" s="31" t="s">
        <v>17</v>
      </c>
      <c r="B7" s="30">
        <v>6</v>
      </c>
      <c r="C7" s="30">
        <v>0</v>
      </c>
      <c r="D7" s="30" t="s">
        <v>18</v>
      </c>
      <c r="E7" s="30" t="s">
        <v>19</v>
      </c>
      <c r="F7" s="30" t="s">
        <v>20</v>
      </c>
      <c r="G7" s="30">
        <v>0</v>
      </c>
    </row>
    <row r="8" ht="28" customHeight="1" spans="1:7">
      <c r="A8" s="31" t="s">
        <v>21</v>
      </c>
      <c r="B8" s="30">
        <v>2</v>
      </c>
      <c r="C8" s="30">
        <v>0</v>
      </c>
      <c r="D8" s="30">
        <v>0</v>
      </c>
      <c r="E8" s="30">
        <v>0</v>
      </c>
      <c r="F8" s="30">
        <v>0</v>
      </c>
      <c r="G8" s="30" t="s">
        <v>22</v>
      </c>
    </row>
    <row r="9" ht="28" customHeight="1" spans="1:7">
      <c r="A9" s="31" t="s">
        <v>23</v>
      </c>
      <c r="B9" s="30">
        <v>2</v>
      </c>
      <c r="C9" s="30">
        <v>0</v>
      </c>
      <c r="D9" s="30" t="s">
        <v>24</v>
      </c>
      <c r="E9" s="30">
        <v>0</v>
      </c>
      <c r="F9" s="30">
        <v>0</v>
      </c>
      <c r="G9" s="30">
        <v>0</v>
      </c>
    </row>
    <row r="10" ht="28" customHeight="1" spans="1:7">
      <c r="A10" s="31" t="s">
        <v>25</v>
      </c>
      <c r="B10" s="30">
        <v>2</v>
      </c>
      <c r="C10" s="30">
        <v>0</v>
      </c>
      <c r="D10" s="30" t="s">
        <v>26</v>
      </c>
      <c r="E10" s="30">
        <v>0</v>
      </c>
      <c r="F10" s="30" t="s">
        <v>27</v>
      </c>
      <c r="G10" s="30">
        <v>0</v>
      </c>
    </row>
    <row r="11" ht="28" customHeight="1" spans="1:7">
      <c r="A11" s="31" t="s">
        <v>28</v>
      </c>
      <c r="B11" s="30">
        <v>2</v>
      </c>
      <c r="C11" s="30">
        <v>0</v>
      </c>
      <c r="D11" s="30">
        <v>0</v>
      </c>
      <c r="E11" s="30" t="s">
        <v>29</v>
      </c>
      <c r="F11" s="30">
        <v>0</v>
      </c>
      <c r="G11" s="30" t="s">
        <v>30</v>
      </c>
    </row>
    <row r="12" ht="28" customHeight="1" spans="1:7">
      <c r="A12" s="31" t="s">
        <v>31</v>
      </c>
      <c r="B12" s="30">
        <v>4</v>
      </c>
      <c r="C12" s="31"/>
      <c r="D12" s="30" t="s">
        <v>32</v>
      </c>
      <c r="E12" s="30">
        <v>0</v>
      </c>
      <c r="F12" s="30">
        <v>0</v>
      </c>
      <c r="G12" s="30" t="s">
        <v>33</v>
      </c>
    </row>
    <row r="13" ht="28" customHeight="1" spans="1:7">
      <c r="A13" s="31" t="s">
        <v>34</v>
      </c>
      <c r="B13" s="30">
        <v>3</v>
      </c>
      <c r="C13" s="30">
        <v>0</v>
      </c>
      <c r="D13" s="30"/>
      <c r="E13" s="30" t="s">
        <v>35</v>
      </c>
      <c r="F13" s="30" t="s">
        <v>36</v>
      </c>
      <c r="G13" s="30" t="s">
        <v>37</v>
      </c>
    </row>
    <row r="14" ht="28" customHeight="1" spans="1:7">
      <c r="A14" s="31" t="s">
        <v>38</v>
      </c>
      <c r="B14" s="30">
        <v>2</v>
      </c>
      <c r="C14" s="30">
        <v>0</v>
      </c>
      <c r="D14" s="30">
        <v>0</v>
      </c>
      <c r="E14" s="30">
        <v>0</v>
      </c>
      <c r="F14" s="30" t="s">
        <v>39</v>
      </c>
      <c r="G14" s="30" t="s">
        <v>40</v>
      </c>
    </row>
    <row r="15" ht="28" customHeight="1" spans="1:7">
      <c r="A15" s="31" t="s">
        <v>41</v>
      </c>
      <c r="B15" s="30">
        <v>2</v>
      </c>
      <c r="C15" s="30">
        <v>0</v>
      </c>
      <c r="D15" s="30">
        <v>0</v>
      </c>
      <c r="E15" s="30" t="s">
        <v>42</v>
      </c>
      <c r="F15" s="30" t="s">
        <v>43</v>
      </c>
      <c r="G15" s="30">
        <v>0</v>
      </c>
    </row>
    <row r="16" ht="28" customHeight="1" spans="1:7">
      <c r="A16" s="31" t="s">
        <v>44</v>
      </c>
      <c r="B16" s="30">
        <v>2</v>
      </c>
      <c r="C16" s="30">
        <v>0</v>
      </c>
      <c r="D16" s="30" t="s">
        <v>45</v>
      </c>
      <c r="E16" s="30">
        <v>0</v>
      </c>
      <c r="F16" s="30">
        <v>0</v>
      </c>
      <c r="G16" s="30" t="s">
        <v>46</v>
      </c>
    </row>
    <row r="18" ht="33" customHeight="1" spans="1:7">
      <c r="A18" s="84" t="s">
        <v>47</v>
      </c>
      <c r="B18" s="84"/>
      <c r="C18" s="84"/>
      <c r="D18" s="84"/>
      <c r="E18" s="84"/>
      <c r="F18" s="84"/>
      <c r="G18" s="84"/>
    </row>
  </sheetData>
  <mergeCells count="2">
    <mergeCell ref="A2:G2"/>
    <mergeCell ref="A18:G18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0"/>
  <sheetViews>
    <sheetView topLeftCell="A202" workbookViewId="0">
      <selection activeCell="F10" sqref="F10"/>
    </sheetView>
  </sheetViews>
  <sheetFormatPr defaultColWidth="9" defaultRowHeight="13.5" outlineLevelCol="3"/>
  <cols>
    <col min="1" max="1" width="11.125" style="51" customWidth="1"/>
    <col min="2" max="2" width="60.625" style="52" customWidth="1"/>
    <col min="3" max="3" width="20.625" style="53" customWidth="1"/>
    <col min="4" max="4" width="35.625" style="54" customWidth="1"/>
    <col min="5" max="16384" width="9" style="45"/>
  </cols>
  <sheetData>
    <row r="1" ht="20" customHeight="1" spans="1:1">
      <c r="A1" s="1" t="s">
        <v>48</v>
      </c>
    </row>
    <row r="2" s="45" customFormat="1" ht="27" customHeight="1" spans="1:4">
      <c r="A2" s="2" t="s">
        <v>49</v>
      </c>
      <c r="B2" s="2"/>
      <c r="C2" s="2"/>
      <c r="D2" s="14"/>
    </row>
    <row r="3" s="46" customFormat="1" ht="21" customHeight="1" spans="1:4">
      <c r="A3" s="55" t="s">
        <v>50</v>
      </c>
      <c r="B3" s="56" t="s">
        <v>51</v>
      </c>
      <c r="C3" s="56" t="s">
        <v>52</v>
      </c>
      <c r="D3" s="57" t="s">
        <v>53</v>
      </c>
    </row>
    <row r="4" s="47" customFormat="1" ht="21" customHeight="1" spans="1:4">
      <c r="A4" s="58" t="s">
        <v>54</v>
      </c>
      <c r="B4" s="59" t="s">
        <v>55</v>
      </c>
      <c r="C4" s="60"/>
      <c r="D4" s="61"/>
    </row>
    <row r="5" s="47" customFormat="1" ht="21" customHeight="1" spans="1:4">
      <c r="A5" s="62" t="s">
        <v>56</v>
      </c>
      <c r="B5" s="63" t="s">
        <v>57</v>
      </c>
      <c r="C5" s="60"/>
      <c r="D5" s="64"/>
    </row>
    <row r="6" s="47" customFormat="1" ht="21" customHeight="1" spans="1:4">
      <c r="A6" s="62" t="s">
        <v>58</v>
      </c>
      <c r="B6" s="63" t="s">
        <v>59</v>
      </c>
      <c r="C6" s="65" t="s">
        <v>60</v>
      </c>
      <c r="D6" s="66">
        <f>260*4</f>
        <v>1040</v>
      </c>
    </row>
    <row r="7" s="47" customFormat="1" ht="21" customHeight="1" spans="1:4">
      <c r="A7" s="62" t="s">
        <v>61</v>
      </c>
      <c r="B7" s="63" t="s">
        <v>62</v>
      </c>
      <c r="C7" s="65" t="s">
        <v>60</v>
      </c>
      <c r="D7" s="66">
        <f>(214+458+438+293)*2</f>
        <v>2806</v>
      </c>
    </row>
    <row r="8" s="47" customFormat="1" ht="21" customHeight="1" spans="1:4">
      <c r="A8" s="62" t="s">
        <v>63</v>
      </c>
      <c r="B8" s="63" t="s">
        <v>64</v>
      </c>
      <c r="C8" s="65" t="s">
        <v>60</v>
      </c>
      <c r="D8" s="66">
        <f>100*4</f>
        <v>400</v>
      </c>
    </row>
    <row r="9" s="47" customFormat="1" ht="21" customHeight="1" spans="1:4">
      <c r="A9" s="62" t="s">
        <v>65</v>
      </c>
      <c r="B9" s="63" t="s">
        <v>66</v>
      </c>
      <c r="C9" s="60"/>
      <c r="D9" s="66"/>
    </row>
    <row r="10" s="47" customFormat="1" ht="21" customHeight="1" spans="1:4">
      <c r="A10" s="62" t="s">
        <v>67</v>
      </c>
      <c r="B10" s="63" t="s">
        <v>68</v>
      </c>
      <c r="C10" s="60"/>
      <c r="D10" s="66"/>
    </row>
    <row r="11" s="47" customFormat="1" ht="21" customHeight="1" spans="1:4">
      <c r="A11" s="62" t="s">
        <v>69</v>
      </c>
      <c r="B11" s="67" t="s">
        <v>70</v>
      </c>
      <c r="C11" s="65" t="s">
        <v>60</v>
      </c>
      <c r="D11" s="66">
        <v>21546</v>
      </c>
    </row>
    <row r="12" s="47" customFormat="1" ht="21" customHeight="1" spans="1:4">
      <c r="A12" s="62" t="s">
        <v>71</v>
      </c>
      <c r="B12" s="67" t="s">
        <v>72</v>
      </c>
      <c r="C12" s="65" t="s">
        <v>60</v>
      </c>
      <c r="D12" s="66">
        <f>D11*30%</f>
        <v>6463.8</v>
      </c>
    </row>
    <row r="13" s="47" customFormat="1" ht="21" customHeight="1" spans="1:4">
      <c r="A13" s="62" t="s">
        <v>73</v>
      </c>
      <c r="B13" s="67" t="s">
        <v>74</v>
      </c>
      <c r="C13" s="60"/>
      <c r="D13" s="66"/>
    </row>
    <row r="14" s="47" customFormat="1" ht="21" customHeight="1" spans="1:4">
      <c r="A14" s="62" t="s">
        <v>75</v>
      </c>
      <c r="B14" s="67" t="s">
        <v>70</v>
      </c>
      <c r="C14" s="65" t="s">
        <v>60</v>
      </c>
      <c r="D14" s="66">
        <v>16032</v>
      </c>
    </row>
    <row r="15" s="47" customFormat="1" ht="21" customHeight="1" spans="1:4">
      <c r="A15" s="62" t="s">
        <v>76</v>
      </c>
      <c r="B15" s="67" t="s">
        <v>72</v>
      </c>
      <c r="C15" s="65" t="s">
        <v>60</v>
      </c>
      <c r="D15" s="66">
        <f>D14*30%</f>
        <v>4809.6</v>
      </c>
    </row>
    <row r="16" s="47" customFormat="1" ht="21" customHeight="1" spans="1:4">
      <c r="A16" s="62" t="s">
        <v>77</v>
      </c>
      <c r="B16" s="67" t="s">
        <v>78</v>
      </c>
      <c r="C16" s="60"/>
      <c r="D16" s="66"/>
    </row>
    <row r="17" s="47" customFormat="1" ht="21" customHeight="1" spans="1:4">
      <c r="A17" s="62" t="s">
        <v>79</v>
      </c>
      <c r="B17" s="63" t="s">
        <v>70</v>
      </c>
      <c r="C17" s="65" t="s">
        <v>60</v>
      </c>
      <c r="D17" s="66">
        <v>2656</v>
      </c>
    </row>
    <row r="18" s="47" customFormat="1" ht="21" customHeight="1" spans="1:4">
      <c r="A18" s="62" t="s">
        <v>80</v>
      </c>
      <c r="B18" s="67" t="s">
        <v>72</v>
      </c>
      <c r="C18" s="65" t="s">
        <v>60</v>
      </c>
      <c r="D18" s="66">
        <f>D17*30%</f>
        <v>796.8</v>
      </c>
    </row>
    <row r="19" s="47" customFormat="1" ht="21" customHeight="1" spans="1:4">
      <c r="A19" s="62" t="s">
        <v>81</v>
      </c>
      <c r="B19" s="67" t="s">
        <v>82</v>
      </c>
      <c r="C19" s="60"/>
      <c r="D19" s="66"/>
    </row>
    <row r="20" s="47" customFormat="1" ht="21" customHeight="1" spans="1:4">
      <c r="A20" s="62" t="s">
        <v>83</v>
      </c>
      <c r="B20" s="67" t="s">
        <v>70</v>
      </c>
      <c r="C20" s="65" t="s">
        <v>60</v>
      </c>
      <c r="D20" s="66">
        <v>11500</v>
      </c>
    </row>
    <row r="21" s="47" customFormat="1" ht="21" customHeight="1" spans="1:4">
      <c r="A21" s="62" t="s">
        <v>84</v>
      </c>
      <c r="B21" s="67" t="s">
        <v>72</v>
      </c>
      <c r="C21" s="65" t="s">
        <v>60</v>
      </c>
      <c r="D21" s="66">
        <v>3450</v>
      </c>
    </row>
    <row r="22" s="47" customFormat="1" ht="21" customHeight="1" spans="1:4">
      <c r="A22" s="62" t="s">
        <v>85</v>
      </c>
      <c r="B22" s="63" t="s">
        <v>86</v>
      </c>
      <c r="C22" s="60"/>
      <c r="D22" s="66"/>
    </row>
    <row r="23" s="47" customFormat="1" ht="21" customHeight="1" spans="1:4">
      <c r="A23" s="62" t="s">
        <v>87</v>
      </c>
      <c r="B23" s="63" t="s">
        <v>88</v>
      </c>
      <c r="C23" s="65" t="s">
        <v>60</v>
      </c>
      <c r="D23" s="66">
        <v>50</v>
      </c>
    </row>
    <row r="24" s="47" customFormat="1" ht="21" customHeight="1" spans="1:4">
      <c r="A24" s="62" t="s">
        <v>89</v>
      </c>
      <c r="B24" s="63" t="s">
        <v>90</v>
      </c>
      <c r="C24" s="65" t="s">
        <v>60</v>
      </c>
      <c r="D24" s="66">
        <v>30</v>
      </c>
    </row>
    <row r="25" s="47" customFormat="1" ht="21" customHeight="1" spans="1:4">
      <c r="A25" s="62" t="s">
        <v>91</v>
      </c>
      <c r="B25" s="63" t="s">
        <v>92</v>
      </c>
      <c r="C25" s="65" t="s">
        <v>60</v>
      </c>
      <c r="D25" s="66">
        <v>203</v>
      </c>
    </row>
    <row r="26" s="47" customFormat="1" ht="21" customHeight="1" spans="1:4">
      <c r="A26" s="62" t="s">
        <v>93</v>
      </c>
      <c r="B26" s="63" t="s">
        <v>94</v>
      </c>
      <c r="C26" s="65" t="s">
        <v>60</v>
      </c>
      <c r="D26" s="66">
        <v>200</v>
      </c>
    </row>
    <row r="27" s="47" customFormat="1" ht="21" customHeight="1" spans="1:4">
      <c r="A27" s="62" t="s">
        <v>95</v>
      </c>
      <c r="B27" s="63" t="s">
        <v>96</v>
      </c>
      <c r="C27" s="65" t="s">
        <v>60</v>
      </c>
      <c r="D27" s="66">
        <v>96</v>
      </c>
    </row>
    <row r="28" s="47" customFormat="1" ht="21" customHeight="1" spans="1:4">
      <c r="A28" s="62" t="s">
        <v>97</v>
      </c>
      <c r="B28" s="63" t="s">
        <v>98</v>
      </c>
      <c r="C28" s="65" t="s">
        <v>60</v>
      </c>
      <c r="D28" s="66">
        <v>400</v>
      </c>
    </row>
    <row r="29" s="47" customFormat="1" ht="21" customHeight="1" spans="1:4">
      <c r="A29" s="62" t="s">
        <v>99</v>
      </c>
      <c r="B29" s="68" t="s">
        <v>100</v>
      </c>
      <c r="C29" s="65" t="s">
        <v>60</v>
      </c>
      <c r="D29" s="66">
        <v>9212</v>
      </c>
    </row>
    <row r="30" s="47" customFormat="1" ht="21" customHeight="1" spans="1:4">
      <c r="A30" s="62" t="s">
        <v>101</v>
      </c>
      <c r="B30" s="68" t="s">
        <v>102</v>
      </c>
      <c r="C30" s="65" t="s">
        <v>60</v>
      </c>
      <c r="D30" s="66">
        <v>2700</v>
      </c>
    </row>
    <row r="31" s="47" customFormat="1" ht="21" customHeight="1" spans="1:4">
      <c r="A31" s="62" t="s">
        <v>103</v>
      </c>
      <c r="B31" s="63" t="s">
        <v>104</v>
      </c>
      <c r="C31" s="65" t="s">
        <v>60</v>
      </c>
      <c r="D31" s="66">
        <v>5499</v>
      </c>
    </row>
    <row r="32" s="47" customFormat="1" ht="21" customHeight="1" spans="1:4">
      <c r="A32" s="62" t="s">
        <v>105</v>
      </c>
      <c r="B32" s="68" t="s">
        <v>106</v>
      </c>
      <c r="C32" s="69"/>
      <c r="D32" s="66"/>
    </row>
    <row r="33" s="47" customFormat="1" ht="21" customHeight="1" spans="1:4">
      <c r="A33" s="62" t="s">
        <v>107</v>
      </c>
      <c r="B33" s="68" t="s">
        <v>108</v>
      </c>
      <c r="C33" s="65" t="s">
        <v>109</v>
      </c>
      <c r="D33" s="66">
        <v>1</v>
      </c>
    </row>
    <row r="34" s="47" customFormat="1" ht="21" customHeight="1" spans="1:4">
      <c r="A34" s="62" t="s">
        <v>110</v>
      </c>
      <c r="B34" s="68" t="s">
        <v>111</v>
      </c>
      <c r="C34" s="65" t="s">
        <v>112</v>
      </c>
      <c r="D34" s="66">
        <v>3557</v>
      </c>
    </row>
    <row r="35" s="47" customFormat="1" ht="21" customHeight="1" spans="1:4">
      <c r="A35" s="62" t="s">
        <v>113</v>
      </c>
      <c r="B35" s="68" t="s">
        <v>114</v>
      </c>
      <c r="C35" s="65" t="s">
        <v>115</v>
      </c>
      <c r="D35" s="66">
        <v>6</v>
      </c>
    </row>
    <row r="36" s="47" customFormat="1" ht="21" customHeight="1" spans="1:4">
      <c r="A36" s="62" t="s">
        <v>116</v>
      </c>
      <c r="B36" s="68" t="s">
        <v>117</v>
      </c>
      <c r="C36" s="65" t="s">
        <v>115</v>
      </c>
      <c r="D36" s="66">
        <v>31</v>
      </c>
    </row>
    <row r="37" s="47" customFormat="1" ht="21" customHeight="1" spans="1:4">
      <c r="A37" s="62" t="s">
        <v>118</v>
      </c>
      <c r="B37" s="68" t="s">
        <v>119</v>
      </c>
      <c r="C37" s="65" t="s">
        <v>120</v>
      </c>
      <c r="D37" s="66">
        <v>456</v>
      </c>
    </row>
    <row r="38" s="47" customFormat="1" ht="21" customHeight="1" spans="1:4">
      <c r="A38" s="62" t="s">
        <v>121</v>
      </c>
      <c r="B38" s="68" t="s">
        <v>122</v>
      </c>
      <c r="C38" s="65" t="s">
        <v>115</v>
      </c>
      <c r="D38" s="66">
        <v>522</v>
      </c>
    </row>
    <row r="39" s="47" customFormat="1" ht="21" customHeight="1" spans="1:4">
      <c r="A39" s="62" t="s">
        <v>123</v>
      </c>
      <c r="B39" s="68" t="s">
        <v>124</v>
      </c>
      <c r="C39" s="65" t="s">
        <v>115</v>
      </c>
      <c r="D39" s="66">
        <v>189</v>
      </c>
    </row>
    <row r="40" s="47" customFormat="1" ht="21" customHeight="1" spans="1:4">
      <c r="A40" s="62" t="s">
        <v>125</v>
      </c>
      <c r="B40" s="68" t="s">
        <v>126</v>
      </c>
      <c r="C40" s="65" t="s">
        <v>60</v>
      </c>
      <c r="D40" s="66">
        <v>2000</v>
      </c>
    </row>
    <row r="41" s="47" customFormat="1" ht="21" customHeight="1" spans="1:4">
      <c r="A41" s="62" t="s">
        <v>127</v>
      </c>
      <c r="B41" s="68" t="s">
        <v>128</v>
      </c>
      <c r="C41" s="65" t="s">
        <v>115</v>
      </c>
      <c r="D41" s="66">
        <v>189</v>
      </c>
    </row>
    <row r="42" s="47" customFormat="1" ht="21" customHeight="1" spans="1:4">
      <c r="A42" s="62" t="s">
        <v>129</v>
      </c>
      <c r="B42" s="68" t="s">
        <v>130</v>
      </c>
      <c r="C42" s="65" t="s">
        <v>115</v>
      </c>
      <c r="D42" s="66">
        <v>102</v>
      </c>
    </row>
    <row r="43" s="47" customFormat="1" ht="21" customHeight="1" spans="1:4">
      <c r="A43" s="62" t="s">
        <v>131</v>
      </c>
      <c r="B43" s="68" t="s">
        <v>132</v>
      </c>
      <c r="C43" s="65" t="s">
        <v>115</v>
      </c>
      <c r="D43" s="66">
        <v>45</v>
      </c>
    </row>
    <row r="44" s="47" customFormat="1" ht="21" customHeight="1" spans="1:4">
      <c r="A44" s="62" t="s">
        <v>133</v>
      </c>
      <c r="B44" s="68" t="s">
        <v>134</v>
      </c>
      <c r="C44" s="65" t="s">
        <v>115</v>
      </c>
      <c r="D44" s="66">
        <v>30</v>
      </c>
    </row>
    <row r="45" s="47" customFormat="1" ht="21" customHeight="1" spans="1:4">
      <c r="A45" s="62" t="s">
        <v>135</v>
      </c>
      <c r="B45" s="68" t="s">
        <v>136</v>
      </c>
      <c r="C45" s="65" t="s">
        <v>115</v>
      </c>
      <c r="D45" s="66">
        <v>40</v>
      </c>
    </row>
    <row r="46" s="47" customFormat="1" ht="21" customHeight="1" spans="1:4">
      <c r="A46" s="62" t="s">
        <v>137</v>
      </c>
      <c r="B46" s="68" t="s">
        <v>138</v>
      </c>
      <c r="C46" s="65" t="s">
        <v>115</v>
      </c>
      <c r="D46" s="66">
        <v>87</v>
      </c>
    </row>
    <row r="47" s="47" customFormat="1" ht="21" customHeight="1" spans="1:4">
      <c r="A47" s="62" t="s">
        <v>139</v>
      </c>
      <c r="B47" s="68" t="s">
        <v>140</v>
      </c>
      <c r="C47" s="65" t="s">
        <v>115</v>
      </c>
      <c r="D47" s="66">
        <v>29</v>
      </c>
    </row>
    <row r="48" s="47" customFormat="1" ht="21" customHeight="1" spans="1:4">
      <c r="A48" s="62">
        <v>7</v>
      </c>
      <c r="B48" s="68" t="s">
        <v>141</v>
      </c>
      <c r="C48" s="65"/>
      <c r="D48" s="66"/>
    </row>
    <row r="49" s="47" customFormat="1" ht="21" customHeight="1" spans="1:4">
      <c r="A49" s="62" t="s">
        <v>142</v>
      </c>
      <c r="B49" s="68" t="s">
        <v>143</v>
      </c>
      <c r="C49" s="60" t="s">
        <v>144</v>
      </c>
      <c r="D49" s="66">
        <v>19900</v>
      </c>
    </row>
    <row r="50" s="47" customFormat="1" ht="21" customHeight="1" spans="1:4">
      <c r="A50" s="62" t="s">
        <v>145</v>
      </c>
      <c r="B50" s="68" t="s">
        <v>146</v>
      </c>
      <c r="C50" s="60" t="s">
        <v>144</v>
      </c>
      <c r="D50" s="66">
        <v>4975</v>
      </c>
    </row>
    <row r="51" s="47" customFormat="1" ht="21" customHeight="1" spans="1:4">
      <c r="A51" s="62" t="s">
        <v>147</v>
      </c>
      <c r="B51" s="68" t="s">
        <v>148</v>
      </c>
      <c r="C51" s="60" t="s">
        <v>144</v>
      </c>
      <c r="D51" s="66">
        <v>8693</v>
      </c>
    </row>
    <row r="52" s="47" customFormat="1" ht="21" customHeight="1" spans="1:4">
      <c r="A52" s="62" t="s">
        <v>149</v>
      </c>
      <c r="B52" s="68" t="s">
        <v>150</v>
      </c>
      <c r="C52" s="60" t="s">
        <v>144</v>
      </c>
      <c r="D52" s="66">
        <v>404</v>
      </c>
    </row>
    <row r="53" s="47" customFormat="1" ht="21" customHeight="1" spans="1:4">
      <c r="A53" s="62" t="s">
        <v>151</v>
      </c>
      <c r="B53" s="68" t="s">
        <v>152</v>
      </c>
      <c r="C53" s="60" t="s">
        <v>144</v>
      </c>
      <c r="D53" s="66">
        <v>2446</v>
      </c>
    </row>
    <row r="54" s="47" customFormat="1" ht="21" customHeight="1" spans="1:4">
      <c r="A54" s="62" t="s">
        <v>153</v>
      </c>
      <c r="B54" s="68" t="s">
        <v>154</v>
      </c>
      <c r="C54" s="60" t="s">
        <v>144</v>
      </c>
      <c r="D54" s="66">
        <v>332</v>
      </c>
    </row>
    <row r="55" s="47" customFormat="1" ht="21" customHeight="1" spans="1:4">
      <c r="A55" s="62" t="s">
        <v>155</v>
      </c>
      <c r="B55" s="68" t="s">
        <v>156</v>
      </c>
      <c r="C55" s="60" t="s">
        <v>144</v>
      </c>
      <c r="D55" s="66">
        <v>351</v>
      </c>
    </row>
    <row r="56" s="47" customFormat="1" ht="21" customHeight="1" spans="1:4">
      <c r="A56" s="62" t="s">
        <v>157</v>
      </c>
      <c r="B56" s="68" t="s">
        <v>158</v>
      </c>
      <c r="C56" s="60" t="s">
        <v>144</v>
      </c>
      <c r="D56" s="66">
        <v>444</v>
      </c>
    </row>
    <row r="57" s="47" customFormat="1" ht="21" customHeight="1" spans="1:4">
      <c r="A57" s="62" t="s">
        <v>159</v>
      </c>
      <c r="B57" s="68" t="s">
        <v>160</v>
      </c>
      <c r="C57" s="60" t="s">
        <v>144</v>
      </c>
      <c r="D57" s="66">
        <v>488</v>
      </c>
    </row>
    <row r="58" s="47" customFormat="1" ht="21" customHeight="1" spans="1:4">
      <c r="A58" s="62" t="s">
        <v>161</v>
      </c>
      <c r="B58" s="68" t="s">
        <v>162</v>
      </c>
      <c r="C58" s="65" t="s">
        <v>163</v>
      </c>
      <c r="D58" s="66">
        <v>435</v>
      </c>
    </row>
    <row r="59" s="47" customFormat="1" ht="21" customHeight="1" spans="1:4">
      <c r="A59" s="62" t="s">
        <v>164</v>
      </c>
      <c r="B59" s="68" t="s">
        <v>165</v>
      </c>
      <c r="C59" s="65" t="s">
        <v>163</v>
      </c>
      <c r="D59" s="66">
        <v>122</v>
      </c>
    </row>
    <row r="60" s="47" customFormat="1" ht="21" customHeight="1" spans="1:4">
      <c r="A60" s="62" t="s">
        <v>166</v>
      </c>
      <c r="B60" s="68" t="s">
        <v>167</v>
      </c>
      <c r="C60" s="65" t="s">
        <v>163</v>
      </c>
      <c r="D60" s="66">
        <v>81</v>
      </c>
    </row>
    <row r="61" s="47" customFormat="1" ht="21" customHeight="1" spans="1:4">
      <c r="A61" s="62" t="s">
        <v>168</v>
      </c>
      <c r="B61" s="68" t="s">
        <v>169</v>
      </c>
      <c r="C61" s="65" t="s">
        <v>163</v>
      </c>
      <c r="D61" s="66">
        <v>995</v>
      </c>
    </row>
    <row r="62" s="47" customFormat="1" ht="21" customHeight="1" spans="1:4">
      <c r="A62" s="62" t="s">
        <v>170</v>
      </c>
      <c r="B62" s="68" t="s">
        <v>171</v>
      </c>
      <c r="C62" s="65" t="s">
        <v>163</v>
      </c>
      <c r="D62" s="66">
        <v>32</v>
      </c>
    </row>
    <row r="63" s="47" customFormat="1" ht="21" customHeight="1" spans="1:4">
      <c r="A63" s="62" t="s">
        <v>172</v>
      </c>
      <c r="B63" s="68" t="s">
        <v>173</v>
      </c>
      <c r="C63" s="65" t="s">
        <v>163</v>
      </c>
      <c r="D63" s="66">
        <v>27</v>
      </c>
    </row>
    <row r="64" s="47" customFormat="1" ht="21" customHeight="1" spans="1:4">
      <c r="A64" s="62" t="s">
        <v>174</v>
      </c>
      <c r="B64" s="68" t="s">
        <v>175</v>
      </c>
      <c r="C64" s="65" t="s">
        <v>163</v>
      </c>
      <c r="D64" s="66">
        <v>34</v>
      </c>
    </row>
    <row r="65" s="47" customFormat="1" ht="21" customHeight="1" spans="1:4">
      <c r="A65" s="62" t="s">
        <v>176</v>
      </c>
      <c r="B65" s="68" t="s">
        <v>177</v>
      </c>
      <c r="C65" s="69"/>
      <c r="D65" s="66"/>
    </row>
    <row r="66" s="47" customFormat="1" ht="21" customHeight="1" spans="1:4">
      <c r="A66" s="62" t="s">
        <v>178</v>
      </c>
      <c r="B66" s="68" t="s">
        <v>179</v>
      </c>
      <c r="C66" s="60" t="s">
        <v>144</v>
      </c>
      <c r="D66" s="66">
        <v>2500</v>
      </c>
    </row>
    <row r="67" s="47" customFormat="1" ht="21" customHeight="1" spans="1:4">
      <c r="A67" s="62" t="s">
        <v>180</v>
      </c>
      <c r="B67" s="68" t="s">
        <v>181</v>
      </c>
      <c r="C67" s="60" t="s">
        <v>144</v>
      </c>
      <c r="D67" s="66">
        <v>2000</v>
      </c>
    </row>
    <row r="68" s="47" customFormat="1" ht="21" customHeight="1" spans="1:4">
      <c r="A68" s="62" t="s">
        <v>182</v>
      </c>
      <c r="B68" s="68" t="s">
        <v>183</v>
      </c>
      <c r="C68" s="60" t="s">
        <v>144</v>
      </c>
      <c r="D68" s="66">
        <v>1220</v>
      </c>
    </row>
    <row r="69" s="47" customFormat="1" ht="21" customHeight="1" spans="1:4">
      <c r="A69" s="62" t="s">
        <v>184</v>
      </c>
      <c r="B69" s="68" t="s">
        <v>185</v>
      </c>
      <c r="C69" s="65" t="s">
        <v>60</v>
      </c>
      <c r="D69" s="66">
        <v>1020</v>
      </c>
    </row>
    <row r="70" s="47" customFormat="1" ht="21" customHeight="1" spans="1:4">
      <c r="A70" s="62" t="s">
        <v>186</v>
      </c>
      <c r="B70" s="68" t="s">
        <v>187</v>
      </c>
      <c r="C70" s="65" t="s">
        <v>60</v>
      </c>
      <c r="D70" s="66">
        <v>562</v>
      </c>
    </row>
    <row r="71" s="47" customFormat="1" ht="21" customHeight="1" spans="1:4">
      <c r="A71" s="62" t="s">
        <v>188</v>
      </c>
      <c r="B71" s="68" t="s">
        <v>189</v>
      </c>
      <c r="C71" s="65"/>
      <c r="D71" s="66"/>
    </row>
    <row r="72" s="47" customFormat="1" ht="21" customHeight="1" spans="1:4">
      <c r="A72" s="62" t="s">
        <v>190</v>
      </c>
      <c r="B72" s="68" t="s">
        <v>191</v>
      </c>
      <c r="C72" s="65" t="s">
        <v>60</v>
      </c>
      <c r="D72" s="66">
        <v>80</v>
      </c>
    </row>
    <row r="73" s="47" customFormat="1" ht="21" customHeight="1" spans="1:4">
      <c r="A73" s="62" t="s">
        <v>192</v>
      </c>
      <c r="B73" s="68" t="s">
        <v>193</v>
      </c>
      <c r="C73" s="65" t="s">
        <v>60</v>
      </c>
      <c r="D73" s="66">
        <v>180</v>
      </c>
    </row>
    <row r="74" s="47" customFormat="1" ht="21" customHeight="1" spans="1:4">
      <c r="A74" s="62" t="s">
        <v>194</v>
      </c>
      <c r="B74" s="68" t="s">
        <v>195</v>
      </c>
      <c r="C74" s="65" t="s">
        <v>163</v>
      </c>
      <c r="D74" s="66">
        <v>1</v>
      </c>
    </row>
    <row r="75" s="47" customFormat="1" ht="21" customHeight="1" spans="1:4">
      <c r="A75" s="62" t="s">
        <v>196</v>
      </c>
      <c r="B75" s="68" t="s">
        <v>197</v>
      </c>
      <c r="C75" s="65" t="s">
        <v>60</v>
      </c>
      <c r="D75" s="66">
        <v>300</v>
      </c>
    </row>
    <row r="76" s="47" customFormat="1" ht="21" customHeight="1" spans="1:4">
      <c r="A76" s="62" t="s">
        <v>198</v>
      </c>
      <c r="B76" s="68" t="s">
        <v>199</v>
      </c>
      <c r="C76" s="65" t="s">
        <v>200</v>
      </c>
      <c r="D76" s="66">
        <v>1</v>
      </c>
    </row>
    <row r="77" s="47" customFormat="1" ht="21" customHeight="1" spans="1:4">
      <c r="A77" s="58" t="s">
        <v>201</v>
      </c>
      <c r="B77" s="59" t="s">
        <v>202</v>
      </c>
      <c r="C77" s="60"/>
      <c r="D77" s="70"/>
    </row>
    <row r="78" s="48" customFormat="1" ht="21" customHeight="1" spans="1:4">
      <c r="A78" s="71" t="s">
        <v>203</v>
      </c>
      <c r="B78" s="72" t="s">
        <v>204</v>
      </c>
      <c r="C78" s="73"/>
      <c r="D78" s="74"/>
    </row>
    <row r="79" s="47" customFormat="1" ht="21" customHeight="1" spans="1:4">
      <c r="A79" s="62" t="s">
        <v>56</v>
      </c>
      <c r="B79" s="63" t="s">
        <v>205</v>
      </c>
      <c r="C79" s="65" t="s">
        <v>60</v>
      </c>
      <c r="D79" s="66">
        <f>1396*3</f>
        <v>4188</v>
      </c>
    </row>
    <row r="80" s="47" customFormat="1" ht="21" customHeight="1" spans="1:4">
      <c r="A80" s="62" t="s">
        <v>65</v>
      </c>
      <c r="B80" s="63" t="s">
        <v>57</v>
      </c>
      <c r="C80" s="60"/>
      <c r="D80" s="66"/>
    </row>
    <row r="81" s="47" customFormat="1" ht="21" customHeight="1" spans="1:4">
      <c r="A81" s="62" t="s">
        <v>67</v>
      </c>
      <c r="B81" s="63" t="s">
        <v>206</v>
      </c>
      <c r="C81" s="65" t="s">
        <v>60</v>
      </c>
      <c r="D81" s="66">
        <f>431*2</f>
        <v>862</v>
      </c>
    </row>
    <row r="82" s="47" customFormat="1" ht="21" customHeight="1" spans="1:4">
      <c r="A82" s="62" t="s">
        <v>73</v>
      </c>
      <c r="B82" s="63" t="s">
        <v>64</v>
      </c>
      <c r="C82" s="65" t="s">
        <v>60</v>
      </c>
      <c r="D82" s="66">
        <f>30*4</f>
        <v>120</v>
      </c>
    </row>
    <row r="83" s="47" customFormat="1" ht="21" customHeight="1" spans="1:4">
      <c r="A83" s="62" t="s">
        <v>85</v>
      </c>
      <c r="B83" s="63" t="s">
        <v>207</v>
      </c>
      <c r="C83" s="65" t="s">
        <v>60</v>
      </c>
      <c r="D83" s="66">
        <v>160</v>
      </c>
    </row>
    <row r="84" s="47" customFormat="1" ht="21" customHeight="1" spans="1:4">
      <c r="A84" s="62" t="s">
        <v>105</v>
      </c>
      <c r="B84" s="63" t="s">
        <v>208</v>
      </c>
      <c r="C84" s="60"/>
      <c r="D84" s="66"/>
    </row>
    <row r="85" s="47" customFormat="1" ht="21" customHeight="1" spans="1:4">
      <c r="A85" s="62" t="s">
        <v>107</v>
      </c>
      <c r="B85" s="75" t="s">
        <v>108</v>
      </c>
      <c r="C85" s="76" t="s">
        <v>109</v>
      </c>
      <c r="D85" s="66">
        <v>1</v>
      </c>
    </row>
    <row r="86" s="47" customFormat="1" ht="21" customHeight="1" spans="1:4">
      <c r="A86" s="62" t="s">
        <v>110</v>
      </c>
      <c r="B86" s="75" t="s">
        <v>209</v>
      </c>
      <c r="C86" s="60" t="s">
        <v>144</v>
      </c>
      <c r="D86" s="66">
        <v>1786</v>
      </c>
    </row>
    <row r="87" s="47" customFormat="1" ht="21" customHeight="1" spans="1:4">
      <c r="A87" s="62" t="s">
        <v>113</v>
      </c>
      <c r="B87" s="75" t="s">
        <v>114</v>
      </c>
      <c r="C87" s="60" t="s">
        <v>115</v>
      </c>
      <c r="D87" s="66">
        <v>3</v>
      </c>
    </row>
    <row r="88" s="47" customFormat="1" ht="21" customHeight="1" spans="1:4">
      <c r="A88" s="62" t="s">
        <v>116</v>
      </c>
      <c r="B88" s="75" t="s">
        <v>210</v>
      </c>
      <c r="C88" s="60" t="s">
        <v>115</v>
      </c>
      <c r="D88" s="66">
        <v>15</v>
      </c>
    </row>
    <row r="89" s="47" customFormat="1" ht="21" customHeight="1" spans="1:4">
      <c r="A89" s="62" t="s">
        <v>118</v>
      </c>
      <c r="B89" s="63" t="s">
        <v>141</v>
      </c>
      <c r="C89" s="60"/>
      <c r="D89" s="66"/>
    </row>
    <row r="90" s="47" customFormat="1" ht="21" customHeight="1" spans="1:4">
      <c r="A90" s="62" t="s">
        <v>211</v>
      </c>
      <c r="B90" s="63" t="s">
        <v>143</v>
      </c>
      <c r="C90" s="60" t="s">
        <v>144</v>
      </c>
      <c r="D90" s="66">
        <v>4500</v>
      </c>
    </row>
    <row r="91" s="47" customFormat="1" ht="21" customHeight="1" spans="1:4">
      <c r="A91" s="62" t="s">
        <v>212</v>
      </c>
      <c r="B91" s="63" t="s">
        <v>152</v>
      </c>
      <c r="C91" s="60" t="s">
        <v>144</v>
      </c>
      <c r="D91" s="66">
        <v>1947</v>
      </c>
    </row>
    <row r="92" s="47" customFormat="1" ht="21" customHeight="1" spans="1:4">
      <c r="A92" s="62" t="s">
        <v>213</v>
      </c>
      <c r="B92" s="63" t="s">
        <v>154</v>
      </c>
      <c r="C92" s="60" t="s">
        <v>144</v>
      </c>
      <c r="D92" s="66">
        <v>975</v>
      </c>
    </row>
    <row r="93" s="47" customFormat="1" ht="21" customHeight="1" spans="1:4">
      <c r="A93" s="62" t="s">
        <v>214</v>
      </c>
      <c r="B93" s="63" t="s">
        <v>156</v>
      </c>
      <c r="C93" s="60" t="s">
        <v>163</v>
      </c>
      <c r="D93" s="66">
        <v>127</v>
      </c>
    </row>
    <row r="94" s="47" customFormat="1" ht="21" customHeight="1" spans="1:4">
      <c r="A94" s="62" t="s">
        <v>215</v>
      </c>
      <c r="B94" s="63" t="s">
        <v>165</v>
      </c>
      <c r="C94" s="60" t="s">
        <v>163</v>
      </c>
      <c r="D94" s="66">
        <v>120</v>
      </c>
    </row>
    <row r="95" s="47" customFormat="1" ht="21" customHeight="1" spans="1:4">
      <c r="A95" s="62" t="s">
        <v>216</v>
      </c>
      <c r="B95" s="63" t="s">
        <v>169</v>
      </c>
      <c r="C95" s="60" t="s">
        <v>163</v>
      </c>
      <c r="D95" s="66">
        <v>499</v>
      </c>
    </row>
    <row r="96" s="47" customFormat="1" ht="21" customHeight="1" spans="1:4">
      <c r="A96" s="62" t="s">
        <v>217</v>
      </c>
      <c r="B96" s="63" t="s">
        <v>171</v>
      </c>
      <c r="C96" s="60" t="s">
        <v>163</v>
      </c>
      <c r="D96" s="66">
        <v>17</v>
      </c>
    </row>
    <row r="97" s="47" customFormat="1" ht="21" customHeight="1" spans="1:4">
      <c r="A97" s="62" t="s">
        <v>218</v>
      </c>
      <c r="B97" s="63" t="s">
        <v>173</v>
      </c>
      <c r="C97" s="60" t="s">
        <v>163</v>
      </c>
      <c r="D97" s="66">
        <v>14</v>
      </c>
    </row>
    <row r="98" s="47" customFormat="1" ht="21" customHeight="1" spans="1:4">
      <c r="A98" s="62" t="s">
        <v>219</v>
      </c>
      <c r="B98" s="63" t="s">
        <v>175</v>
      </c>
      <c r="C98" s="60" t="s">
        <v>163</v>
      </c>
      <c r="D98" s="66">
        <v>20</v>
      </c>
    </row>
    <row r="99" s="47" customFormat="1" ht="21" customHeight="1" spans="1:4">
      <c r="A99" s="62" t="s">
        <v>121</v>
      </c>
      <c r="B99" s="63" t="s">
        <v>220</v>
      </c>
      <c r="C99" s="60"/>
      <c r="D99" s="66"/>
    </row>
    <row r="100" s="47" customFormat="1" ht="21" customHeight="1" spans="1:4">
      <c r="A100" s="62" t="s">
        <v>123</v>
      </c>
      <c r="B100" s="63" t="s">
        <v>221</v>
      </c>
      <c r="C100" s="65" t="s">
        <v>60</v>
      </c>
      <c r="D100" s="66">
        <v>6181</v>
      </c>
    </row>
    <row r="101" s="47" customFormat="1" ht="21" customHeight="1" spans="1:4">
      <c r="A101" s="62" t="s">
        <v>129</v>
      </c>
      <c r="B101" s="63" t="s">
        <v>222</v>
      </c>
      <c r="C101" s="65" t="s">
        <v>60</v>
      </c>
      <c r="D101" s="66">
        <v>2472.4</v>
      </c>
    </row>
    <row r="102" s="48" customFormat="1" ht="21" customHeight="1" spans="1:4">
      <c r="A102" s="71" t="s">
        <v>223</v>
      </c>
      <c r="B102" s="72" t="s">
        <v>224</v>
      </c>
      <c r="C102" s="73"/>
      <c r="D102" s="74"/>
    </row>
    <row r="103" s="47" customFormat="1" ht="21" customHeight="1" spans="1:4">
      <c r="A103" s="62" t="s">
        <v>56</v>
      </c>
      <c r="B103" s="63" t="s">
        <v>57</v>
      </c>
      <c r="C103" s="60"/>
      <c r="D103" s="66"/>
    </row>
    <row r="104" s="47" customFormat="1" ht="21" customHeight="1" spans="1:4">
      <c r="A104" s="62" t="s">
        <v>58</v>
      </c>
      <c r="B104" s="63" t="s">
        <v>206</v>
      </c>
      <c r="C104" s="65" t="s">
        <v>60</v>
      </c>
      <c r="D104" s="66">
        <f>(200+146)*2</f>
        <v>692</v>
      </c>
    </row>
    <row r="105" s="47" customFormat="1" ht="21" customHeight="1" spans="1:4">
      <c r="A105" s="62" t="s">
        <v>61</v>
      </c>
      <c r="B105" s="63" t="s">
        <v>64</v>
      </c>
      <c r="C105" s="65" t="s">
        <v>60</v>
      </c>
      <c r="D105" s="66">
        <f>50*4</f>
        <v>200</v>
      </c>
    </row>
    <row r="106" s="47" customFormat="1" ht="21" customHeight="1" spans="1:4">
      <c r="A106" s="62" t="s">
        <v>65</v>
      </c>
      <c r="B106" s="63" t="s">
        <v>94</v>
      </c>
      <c r="C106" s="65" t="s">
        <v>60</v>
      </c>
      <c r="D106" s="66">
        <v>240</v>
      </c>
    </row>
    <row r="107" s="47" customFormat="1" ht="21" customHeight="1" spans="1:4">
      <c r="A107" s="62" t="s">
        <v>85</v>
      </c>
      <c r="B107" s="63" t="s">
        <v>220</v>
      </c>
      <c r="C107" s="60"/>
      <c r="D107" s="66"/>
    </row>
    <row r="108" s="47" customFormat="1" ht="21" customHeight="1" spans="1:4">
      <c r="A108" s="62" t="s">
        <v>87</v>
      </c>
      <c r="B108" s="63" t="s">
        <v>221</v>
      </c>
      <c r="C108" s="65" t="s">
        <v>60</v>
      </c>
      <c r="D108" s="66">
        <f>(203+980)*7</f>
        <v>8281</v>
      </c>
    </row>
    <row r="109" s="47" customFormat="1" ht="21" customHeight="1" spans="1:4">
      <c r="A109" s="62" t="s">
        <v>89</v>
      </c>
      <c r="B109" s="63" t="s">
        <v>222</v>
      </c>
      <c r="C109" s="65" t="s">
        <v>60</v>
      </c>
      <c r="D109" s="66">
        <f>D108*20%</f>
        <v>1656.2</v>
      </c>
    </row>
    <row r="110" s="47" customFormat="1" ht="21" customHeight="1" spans="1:4">
      <c r="A110" s="62" t="s">
        <v>105</v>
      </c>
      <c r="B110" s="63" t="s">
        <v>119</v>
      </c>
      <c r="C110" s="60" t="s">
        <v>120</v>
      </c>
      <c r="D110" s="66">
        <v>35</v>
      </c>
    </row>
    <row r="111" s="47" customFormat="1" ht="21" customHeight="1" spans="1:4">
      <c r="A111" s="62" t="s">
        <v>118</v>
      </c>
      <c r="B111" s="63" t="s">
        <v>141</v>
      </c>
      <c r="C111" s="60"/>
      <c r="D111" s="66"/>
    </row>
    <row r="112" s="47" customFormat="1" ht="21" customHeight="1" spans="1:4">
      <c r="A112" s="62" t="s">
        <v>211</v>
      </c>
      <c r="B112" s="63" t="s">
        <v>154</v>
      </c>
      <c r="C112" s="60" t="s">
        <v>144</v>
      </c>
      <c r="D112" s="66">
        <v>2106</v>
      </c>
    </row>
    <row r="113" s="47" customFormat="1" ht="21" customHeight="1" spans="1:4">
      <c r="A113" s="62" t="s">
        <v>212</v>
      </c>
      <c r="B113" s="63" t="s">
        <v>143</v>
      </c>
      <c r="C113" s="60" t="s">
        <v>144</v>
      </c>
      <c r="D113" s="66">
        <v>1300</v>
      </c>
    </row>
    <row r="114" s="47" customFormat="1" ht="21" customHeight="1" spans="1:4">
      <c r="A114" s="62" t="s">
        <v>213</v>
      </c>
      <c r="B114" s="63" t="s">
        <v>169</v>
      </c>
      <c r="C114" s="60" t="s">
        <v>163</v>
      </c>
      <c r="D114" s="66">
        <v>143</v>
      </c>
    </row>
    <row r="115" s="47" customFormat="1" ht="21" customHeight="1" spans="1:4">
      <c r="A115" s="62" t="s">
        <v>214</v>
      </c>
      <c r="B115" s="63" t="s">
        <v>165</v>
      </c>
      <c r="C115" s="60" t="s">
        <v>163</v>
      </c>
      <c r="D115" s="66">
        <v>90</v>
      </c>
    </row>
    <row r="116" s="47" customFormat="1" ht="21" customHeight="1" spans="1:4">
      <c r="A116" s="62" t="s">
        <v>215</v>
      </c>
      <c r="B116" s="63" t="s">
        <v>171</v>
      </c>
      <c r="C116" s="60" t="s">
        <v>163</v>
      </c>
      <c r="D116" s="66">
        <v>5</v>
      </c>
    </row>
    <row r="117" s="47" customFormat="1" ht="21" customHeight="1" spans="1:4">
      <c r="A117" s="62" t="s">
        <v>216</v>
      </c>
      <c r="B117" s="63" t="s">
        <v>173</v>
      </c>
      <c r="C117" s="60" t="s">
        <v>163</v>
      </c>
      <c r="D117" s="66">
        <v>4</v>
      </c>
    </row>
    <row r="118" s="47" customFormat="1" ht="21" customHeight="1" spans="1:4">
      <c r="A118" s="62" t="s">
        <v>217</v>
      </c>
      <c r="B118" s="63" t="s">
        <v>175</v>
      </c>
      <c r="C118" s="60" t="s">
        <v>163</v>
      </c>
      <c r="D118" s="66">
        <v>2</v>
      </c>
    </row>
    <row r="119" s="48" customFormat="1" ht="21" customHeight="1" spans="1:4">
      <c r="A119" s="71" t="s">
        <v>225</v>
      </c>
      <c r="B119" s="72" t="s">
        <v>226</v>
      </c>
      <c r="C119" s="73"/>
      <c r="D119" s="74"/>
    </row>
    <row r="120" s="47" customFormat="1" ht="21" customHeight="1" spans="1:4">
      <c r="A120" s="62" t="s">
        <v>56</v>
      </c>
      <c r="B120" s="63" t="s">
        <v>57</v>
      </c>
      <c r="C120" s="65" t="s">
        <v>60</v>
      </c>
      <c r="D120" s="66">
        <f>1679*4</f>
        <v>6716</v>
      </c>
    </row>
    <row r="121" s="47" customFormat="1" ht="21" customHeight="1" spans="1:4">
      <c r="A121" s="62" t="s">
        <v>65</v>
      </c>
      <c r="B121" s="63" t="s">
        <v>227</v>
      </c>
      <c r="C121" s="60"/>
      <c r="D121" s="66"/>
    </row>
    <row r="122" s="47" customFormat="1" ht="21" customHeight="1" spans="1:4">
      <c r="A122" s="62" t="s">
        <v>67</v>
      </c>
      <c r="B122" s="63" t="s">
        <v>228</v>
      </c>
      <c r="C122" s="60" t="s">
        <v>144</v>
      </c>
      <c r="D122" s="66">
        <v>1116</v>
      </c>
    </row>
    <row r="123" s="47" customFormat="1" ht="21" customHeight="1" spans="1:4">
      <c r="A123" s="62" t="s">
        <v>73</v>
      </c>
      <c r="B123" s="63" t="s">
        <v>229</v>
      </c>
      <c r="C123" s="65" t="s">
        <v>60</v>
      </c>
      <c r="D123" s="66">
        <v>3238</v>
      </c>
    </row>
    <row r="124" s="47" customFormat="1" ht="21" customHeight="1" spans="1:4">
      <c r="A124" s="62" t="s">
        <v>85</v>
      </c>
      <c r="B124" s="63" t="s">
        <v>230</v>
      </c>
      <c r="C124" s="60"/>
      <c r="D124" s="66"/>
    </row>
    <row r="125" s="47" customFormat="1" ht="21" customHeight="1" spans="1:4">
      <c r="A125" s="62" t="s">
        <v>87</v>
      </c>
      <c r="B125" s="63" t="s">
        <v>231</v>
      </c>
      <c r="C125" s="65" t="s">
        <v>60</v>
      </c>
      <c r="D125" s="66">
        <v>1000</v>
      </c>
    </row>
    <row r="126" s="47" customFormat="1" ht="21" customHeight="1" spans="1:4">
      <c r="A126" s="62" t="s">
        <v>89</v>
      </c>
      <c r="B126" s="63" t="s">
        <v>232</v>
      </c>
      <c r="C126" s="65" t="s">
        <v>60</v>
      </c>
      <c r="D126" s="66">
        <v>672</v>
      </c>
    </row>
    <row r="127" s="47" customFormat="1" ht="21" customHeight="1" spans="1:4">
      <c r="A127" s="62" t="s">
        <v>105</v>
      </c>
      <c r="B127" s="63" t="s">
        <v>220</v>
      </c>
      <c r="C127" s="65" t="s">
        <v>60</v>
      </c>
      <c r="D127" s="66">
        <v>11232</v>
      </c>
    </row>
    <row r="128" s="47" customFormat="1" ht="21" customHeight="1" spans="1:4">
      <c r="A128" s="62" t="s">
        <v>118</v>
      </c>
      <c r="B128" s="63" t="s">
        <v>119</v>
      </c>
      <c r="C128" s="60" t="s">
        <v>120</v>
      </c>
      <c r="D128" s="66">
        <v>162</v>
      </c>
    </row>
    <row r="129" s="48" customFormat="1" ht="21" customHeight="1" spans="1:4">
      <c r="A129" s="71" t="s">
        <v>233</v>
      </c>
      <c r="B129" s="72" t="s">
        <v>234</v>
      </c>
      <c r="C129" s="73"/>
      <c r="D129" s="74"/>
    </row>
    <row r="130" s="47" customFormat="1" ht="21" customHeight="1" spans="1:4">
      <c r="A130" s="62" t="s">
        <v>56</v>
      </c>
      <c r="B130" s="63" t="s">
        <v>235</v>
      </c>
      <c r="C130" s="65"/>
      <c r="D130" s="66"/>
    </row>
    <row r="131" s="47" customFormat="1" ht="21" customHeight="1" spans="1:4">
      <c r="A131" s="62">
        <v>1.1</v>
      </c>
      <c r="B131" s="63" t="s">
        <v>236</v>
      </c>
      <c r="C131" s="65" t="s">
        <v>237</v>
      </c>
      <c r="D131" s="66">
        <v>1</v>
      </c>
    </row>
    <row r="132" s="47" customFormat="1" ht="21" customHeight="1" spans="1:4">
      <c r="A132" s="62">
        <v>1.2</v>
      </c>
      <c r="B132" s="63" t="s">
        <v>238</v>
      </c>
      <c r="C132" s="60" t="s">
        <v>163</v>
      </c>
      <c r="D132" s="66">
        <v>1</v>
      </c>
    </row>
    <row r="133" s="47" customFormat="1" ht="21" customHeight="1" spans="1:4">
      <c r="A133" s="62">
        <v>1.3</v>
      </c>
      <c r="B133" s="63" t="s">
        <v>239</v>
      </c>
      <c r="C133" s="60" t="s">
        <v>144</v>
      </c>
      <c r="D133" s="66">
        <v>1165</v>
      </c>
    </row>
    <row r="134" s="47" customFormat="1" ht="21" customHeight="1" spans="1:4">
      <c r="A134" s="62">
        <v>1.4</v>
      </c>
      <c r="B134" s="63" t="s">
        <v>240</v>
      </c>
      <c r="C134" s="60" t="s">
        <v>144</v>
      </c>
      <c r="D134" s="66">
        <v>543</v>
      </c>
    </row>
    <row r="135" s="47" customFormat="1" ht="21" customHeight="1" spans="1:4">
      <c r="A135" s="62">
        <v>1.5</v>
      </c>
      <c r="B135" s="63" t="s">
        <v>241</v>
      </c>
      <c r="C135" s="65" t="s">
        <v>163</v>
      </c>
      <c r="D135" s="66">
        <v>1</v>
      </c>
    </row>
    <row r="136" s="47" customFormat="1" ht="21" customHeight="1" spans="1:4">
      <c r="A136" s="62" t="s">
        <v>65</v>
      </c>
      <c r="B136" s="63" t="s">
        <v>242</v>
      </c>
      <c r="C136" s="65"/>
      <c r="D136" s="66"/>
    </row>
    <row r="137" s="47" customFormat="1" ht="21" customHeight="1" spans="1:4">
      <c r="A137" s="62" t="s">
        <v>67</v>
      </c>
      <c r="B137" s="63" t="s">
        <v>243</v>
      </c>
      <c r="C137" s="65" t="s">
        <v>163</v>
      </c>
      <c r="D137" s="66">
        <v>5</v>
      </c>
    </row>
    <row r="138" s="47" customFormat="1" ht="21" customHeight="1" spans="1:4">
      <c r="A138" s="62" t="s">
        <v>73</v>
      </c>
      <c r="B138" s="63" t="s">
        <v>244</v>
      </c>
      <c r="C138" s="65" t="s">
        <v>163</v>
      </c>
      <c r="D138" s="66">
        <v>2</v>
      </c>
    </row>
    <row r="139" s="47" customFormat="1" ht="21" customHeight="1" spans="1:4">
      <c r="A139" s="62" t="s">
        <v>77</v>
      </c>
      <c r="B139" s="63" t="s">
        <v>245</v>
      </c>
      <c r="C139" s="65" t="s">
        <v>237</v>
      </c>
      <c r="D139" s="66">
        <v>10</v>
      </c>
    </row>
    <row r="140" s="47" customFormat="1" ht="21" customHeight="1" spans="1:4">
      <c r="A140" s="62" t="s">
        <v>85</v>
      </c>
      <c r="B140" s="63" t="s">
        <v>246</v>
      </c>
      <c r="C140" s="65" t="s">
        <v>60</v>
      </c>
      <c r="D140" s="66">
        <v>5000</v>
      </c>
    </row>
    <row r="141" s="47" customFormat="1" ht="21" customHeight="1" spans="1:4">
      <c r="A141" s="62" t="s">
        <v>105</v>
      </c>
      <c r="B141" s="63" t="s">
        <v>247</v>
      </c>
      <c r="C141" s="65"/>
      <c r="D141" s="66"/>
    </row>
    <row r="142" s="47" customFormat="1" ht="21" customHeight="1" spans="1:4">
      <c r="A142" s="62" t="s">
        <v>107</v>
      </c>
      <c r="B142" s="63" t="s">
        <v>248</v>
      </c>
      <c r="C142" s="60" t="s">
        <v>144</v>
      </c>
      <c r="D142" s="66">
        <v>1647</v>
      </c>
    </row>
    <row r="143" s="47" customFormat="1" ht="21" customHeight="1" spans="1:4">
      <c r="A143" s="62" t="s">
        <v>110</v>
      </c>
      <c r="B143" s="63" t="s">
        <v>117</v>
      </c>
      <c r="C143" s="65" t="s">
        <v>115</v>
      </c>
      <c r="D143" s="66">
        <v>6</v>
      </c>
    </row>
    <row r="144" s="47" customFormat="1" ht="21" customHeight="1" spans="1:4">
      <c r="A144" s="62" t="s">
        <v>113</v>
      </c>
      <c r="B144" s="63" t="s">
        <v>249</v>
      </c>
      <c r="C144" s="60" t="s">
        <v>115</v>
      </c>
      <c r="D144" s="66">
        <v>6</v>
      </c>
    </row>
    <row r="145" s="47" customFormat="1" ht="21" customHeight="1" spans="1:4">
      <c r="A145" s="62" t="s">
        <v>116</v>
      </c>
      <c r="B145" s="63" t="s">
        <v>250</v>
      </c>
      <c r="C145" s="60" t="s">
        <v>115</v>
      </c>
      <c r="D145" s="66">
        <v>1</v>
      </c>
    </row>
    <row r="146" s="47" customFormat="1" ht="21" customHeight="1" spans="1:4">
      <c r="A146" s="62" t="s">
        <v>118</v>
      </c>
      <c r="B146" s="63" t="s">
        <v>251</v>
      </c>
      <c r="C146" s="60"/>
      <c r="D146" s="66"/>
    </row>
    <row r="147" s="47" customFormat="1" ht="21" customHeight="1" spans="1:4">
      <c r="A147" s="62" t="s">
        <v>211</v>
      </c>
      <c r="B147" s="77" t="s">
        <v>252</v>
      </c>
      <c r="C147" s="60" t="s">
        <v>237</v>
      </c>
      <c r="D147" s="66">
        <v>1</v>
      </c>
    </row>
    <row r="148" s="47" customFormat="1" ht="21" customHeight="1" spans="1:4">
      <c r="A148" s="62" t="s">
        <v>212</v>
      </c>
      <c r="B148" s="47" t="s">
        <v>253</v>
      </c>
      <c r="C148" s="60" t="s">
        <v>144</v>
      </c>
      <c r="D148" s="66">
        <v>669</v>
      </c>
    </row>
    <row r="149" s="47" customFormat="1" ht="21" customHeight="1" spans="1:4">
      <c r="A149" s="62" t="s">
        <v>213</v>
      </c>
      <c r="B149" s="63" t="s">
        <v>254</v>
      </c>
      <c r="C149" s="60" t="s">
        <v>144</v>
      </c>
      <c r="D149" s="66">
        <v>1761</v>
      </c>
    </row>
    <row r="150" s="47" customFormat="1" ht="21" customHeight="1" spans="1:4">
      <c r="A150" s="62" t="s">
        <v>214</v>
      </c>
      <c r="B150" s="63" t="s">
        <v>255</v>
      </c>
      <c r="C150" s="60" t="s">
        <v>144</v>
      </c>
      <c r="D150" s="66">
        <v>1120</v>
      </c>
    </row>
    <row r="151" s="47" customFormat="1" ht="21" customHeight="1" spans="1:4">
      <c r="A151" s="62" t="s">
        <v>121</v>
      </c>
      <c r="B151" s="63" t="s">
        <v>256</v>
      </c>
      <c r="C151" s="60"/>
      <c r="D151" s="66"/>
    </row>
    <row r="152" s="47" customFormat="1" ht="21" customHeight="1" spans="1:4">
      <c r="A152" s="62" t="s">
        <v>123</v>
      </c>
      <c r="B152" s="63" t="s">
        <v>257</v>
      </c>
      <c r="C152" s="60" t="s">
        <v>258</v>
      </c>
      <c r="D152" s="66">
        <v>200</v>
      </c>
    </row>
    <row r="153" s="47" customFormat="1" ht="21" customHeight="1" spans="1:4">
      <c r="A153" s="62" t="s">
        <v>129</v>
      </c>
      <c r="B153" s="63" t="s">
        <v>259</v>
      </c>
      <c r="C153" s="60" t="s">
        <v>120</v>
      </c>
      <c r="D153" s="66">
        <v>230</v>
      </c>
    </row>
    <row r="154" s="47" customFormat="1" ht="21" customHeight="1" spans="1:4">
      <c r="A154" s="62" t="s">
        <v>131</v>
      </c>
      <c r="B154" s="63" t="s">
        <v>260</v>
      </c>
      <c r="C154" s="65" t="s">
        <v>60</v>
      </c>
      <c r="D154" s="66">
        <v>13000</v>
      </c>
    </row>
    <row r="155" s="47" customFormat="1" ht="21" customHeight="1" spans="1:4">
      <c r="A155" s="62" t="s">
        <v>133</v>
      </c>
      <c r="B155" s="63" t="s">
        <v>261</v>
      </c>
      <c r="C155" s="65" t="s">
        <v>258</v>
      </c>
      <c r="D155" s="66">
        <v>80</v>
      </c>
    </row>
    <row r="156" s="47" customFormat="1" ht="21" customHeight="1" spans="1:4">
      <c r="A156" s="62" t="s">
        <v>262</v>
      </c>
      <c r="B156" s="63" t="s">
        <v>263</v>
      </c>
      <c r="C156" s="65" t="s">
        <v>115</v>
      </c>
      <c r="D156" s="66">
        <v>2</v>
      </c>
    </row>
    <row r="157" s="47" customFormat="1" ht="21" customHeight="1" spans="1:4">
      <c r="A157" s="62" t="s">
        <v>176</v>
      </c>
      <c r="B157" s="63" t="s">
        <v>264</v>
      </c>
      <c r="C157" s="65"/>
      <c r="D157" s="66"/>
    </row>
    <row r="158" s="47" customFormat="1" ht="21" customHeight="1" spans="1:4">
      <c r="A158" s="62" t="s">
        <v>178</v>
      </c>
      <c r="B158" s="63" t="s">
        <v>265</v>
      </c>
      <c r="C158" s="60" t="s">
        <v>144</v>
      </c>
      <c r="D158" s="66">
        <v>1640</v>
      </c>
    </row>
    <row r="159" s="47" customFormat="1" ht="21" customHeight="1" spans="1:4">
      <c r="A159" s="62" t="s">
        <v>180</v>
      </c>
      <c r="B159" s="63" t="s">
        <v>266</v>
      </c>
      <c r="C159" s="60" t="s">
        <v>144</v>
      </c>
      <c r="D159" s="66">
        <v>1640</v>
      </c>
    </row>
    <row r="160" s="48" customFormat="1" ht="21" customHeight="1" spans="1:4">
      <c r="A160" s="71" t="s">
        <v>267</v>
      </c>
      <c r="B160" s="72" t="s">
        <v>268</v>
      </c>
      <c r="C160" s="73"/>
      <c r="D160" s="74"/>
    </row>
    <row r="161" s="47" customFormat="1" ht="21" customHeight="1" spans="1:4">
      <c r="A161" s="62" t="s">
        <v>56</v>
      </c>
      <c r="B161" s="63" t="s">
        <v>269</v>
      </c>
      <c r="C161" s="65" t="s">
        <v>60</v>
      </c>
      <c r="D161" s="66">
        <v>1000</v>
      </c>
    </row>
    <row r="162" s="47" customFormat="1" ht="21" customHeight="1" spans="1:4">
      <c r="A162" s="62" t="s">
        <v>65</v>
      </c>
      <c r="B162" s="63" t="s">
        <v>270</v>
      </c>
      <c r="C162" s="60" t="s">
        <v>258</v>
      </c>
      <c r="D162" s="66">
        <v>100</v>
      </c>
    </row>
    <row r="163" s="47" customFormat="1" ht="21" customHeight="1" spans="1:4">
      <c r="A163" s="62" t="s">
        <v>85</v>
      </c>
      <c r="B163" s="63" t="s">
        <v>119</v>
      </c>
      <c r="C163" s="60" t="s">
        <v>120</v>
      </c>
      <c r="D163" s="66">
        <v>100</v>
      </c>
    </row>
    <row r="164" s="47" customFormat="1" ht="21" customHeight="1" spans="1:4">
      <c r="A164" s="62" t="s">
        <v>105</v>
      </c>
      <c r="B164" s="63" t="s">
        <v>64</v>
      </c>
      <c r="C164" s="65" t="s">
        <v>60</v>
      </c>
      <c r="D164" s="66">
        <f>300*4</f>
        <v>1200</v>
      </c>
    </row>
    <row r="165" s="47" customFormat="1" ht="21" customHeight="1" spans="1:4">
      <c r="A165" s="62" t="s">
        <v>118</v>
      </c>
      <c r="B165" s="63" t="s">
        <v>220</v>
      </c>
      <c r="C165" s="60"/>
      <c r="D165" s="66"/>
    </row>
    <row r="166" s="47" customFormat="1" ht="21" customHeight="1" spans="1:4">
      <c r="A166" s="62" t="s">
        <v>211</v>
      </c>
      <c r="B166" s="63" t="s">
        <v>221</v>
      </c>
      <c r="C166" s="65" t="s">
        <v>60</v>
      </c>
      <c r="D166" s="66">
        <v>5481</v>
      </c>
    </row>
    <row r="167" s="47" customFormat="1" ht="21" customHeight="1" spans="1:4">
      <c r="A167" s="62" t="s">
        <v>212</v>
      </c>
      <c r="B167" s="63" t="s">
        <v>222</v>
      </c>
      <c r="C167" s="65" t="s">
        <v>60</v>
      </c>
      <c r="D167" s="66">
        <v>1644.3</v>
      </c>
    </row>
    <row r="168" s="49" customFormat="1" ht="21" customHeight="1" spans="1:4">
      <c r="A168" s="78" t="s">
        <v>271</v>
      </c>
      <c r="B168" s="79" t="s">
        <v>272</v>
      </c>
      <c r="C168" s="80"/>
      <c r="D168" s="81"/>
    </row>
    <row r="169" s="50" customFormat="1" ht="21" customHeight="1" spans="1:4">
      <c r="A169" s="71" t="s">
        <v>203</v>
      </c>
      <c r="B169" s="72" t="s">
        <v>273</v>
      </c>
      <c r="C169" s="73"/>
      <c r="D169" s="74"/>
    </row>
    <row r="170" s="47" customFormat="1" ht="21" customHeight="1" spans="1:4">
      <c r="A170" s="82" t="s">
        <v>56</v>
      </c>
      <c r="B170" s="63" t="s">
        <v>274</v>
      </c>
      <c r="C170" s="60"/>
      <c r="D170" s="70"/>
    </row>
    <row r="171" s="47" customFormat="1" ht="21" customHeight="1" spans="1:4">
      <c r="A171" s="82" t="s">
        <v>58</v>
      </c>
      <c r="B171" s="63" t="str">
        <f>'[1]工作内容明细(按行政村统计）'!C14</f>
        <v>DN300HDPE污水管</v>
      </c>
      <c r="C171" s="60" t="s">
        <v>144</v>
      </c>
      <c r="D171" s="66">
        <v>7911.7</v>
      </c>
    </row>
    <row r="172" s="47" customFormat="1" ht="21" customHeight="1" spans="1:4">
      <c r="A172" s="62" t="s">
        <v>61</v>
      </c>
      <c r="B172" s="63" t="str">
        <f>'[1]工作内容明细(按行政村统计）'!C15</f>
        <v>DN200HDPE污水管</v>
      </c>
      <c r="C172" s="60" t="s">
        <v>144</v>
      </c>
      <c r="D172" s="66">
        <v>6124.7</v>
      </c>
    </row>
    <row r="173" s="47" customFormat="1" ht="21" customHeight="1" spans="1:4">
      <c r="A173" s="62" t="s">
        <v>63</v>
      </c>
      <c r="B173" s="63" t="str">
        <f>'[1]工作内容明细(按行政村统计）'!C16</f>
        <v>户用收集管（DNUOVC110 管）</v>
      </c>
      <c r="C173" s="60" t="str">
        <f>'[1]工作内容明细(按行政村统计）'!E16</f>
        <v>个</v>
      </c>
      <c r="D173" s="66">
        <v>1735</v>
      </c>
    </row>
    <row r="174" s="47" customFormat="1" ht="21" customHeight="1" spans="1:4">
      <c r="A174" s="62" t="s">
        <v>275</v>
      </c>
      <c r="B174" s="63" t="str">
        <f>'[1]工作内容明细(按行政村统计）'!C17</f>
        <v>户线格栅检查井</v>
      </c>
      <c r="C174" s="60" t="str">
        <f>'[1]工作内容明细(按行政村统计）'!E17</f>
        <v>座</v>
      </c>
      <c r="D174" s="66">
        <v>1735</v>
      </c>
    </row>
    <row r="175" s="47" customFormat="1" ht="21" customHeight="1" spans="1:4">
      <c r="A175" s="62" t="s">
        <v>276</v>
      </c>
      <c r="B175" s="63" t="str">
        <f>'[1]工作内容明细(按行政村统计）'!C18</f>
        <v>Φ 700 成品检查井</v>
      </c>
      <c r="C175" s="60" t="str">
        <f>'[1]工作内容明细(按行政村统计）'!E18</f>
        <v>座</v>
      </c>
      <c r="D175" s="66">
        <v>173</v>
      </c>
    </row>
    <row r="176" s="47" customFormat="1" ht="21" customHeight="1" spans="1:4">
      <c r="A176" s="62" t="s">
        <v>277</v>
      </c>
      <c r="B176" s="63" t="s">
        <v>278</v>
      </c>
      <c r="C176" s="60" t="s">
        <v>144</v>
      </c>
      <c r="D176" s="66">
        <v>1000</v>
      </c>
    </row>
    <row r="177" s="47" customFormat="1" ht="21" customHeight="1" spans="1:4">
      <c r="A177" s="62" t="s">
        <v>65</v>
      </c>
      <c r="B177" s="63" t="s">
        <v>57</v>
      </c>
      <c r="C177" s="60"/>
      <c r="D177" s="66"/>
    </row>
    <row r="178" s="47" customFormat="1" ht="21" customHeight="1" spans="1:4">
      <c r="A178" s="62" t="s">
        <v>67</v>
      </c>
      <c r="B178" s="63" t="s">
        <v>279</v>
      </c>
      <c r="C178" s="60"/>
      <c r="D178" s="66"/>
    </row>
    <row r="179" s="47" customFormat="1" ht="21" customHeight="1" spans="1:4">
      <c r="A179" s="62" t="s">
        <v>69</v>
      </c>
      <c r="B179" s="63" t="s">
        <v>280</v>
      </c>
      <c r="C179" s="65" t="s">
        <v>60</v>
      </c>
      <c r="D179" s="66">
        <f>84*4</f>
        <v>336</v>
      </c>
    </row>
    <row r="180" s="47" customFormat="1" ht="21" customHeight="1" spans="1:4">
      <c r="A180" s="62" t="s">
        <v>71</v>
      </c>
      <c r="B180" s="63" t="s">
        <v>281</v>
      </c>
      <c r="C180" s="60" t="s">
        <v>282</v>
      </c>
      <c r="D180" s="66">
        <f>84*7*1*2</f>
        <v>1176</v>
      </c>
    </row>
    <row r="181" s="47" customFormat="1" ht="21" customHeight="1" spans="1:4">
      <c r="A181" s="62" t="s">
        <v>73</v>
      </c>
      <c r="B181" s="63" t="s">
        <v>283</v>
      </c>
      <c r="C181" s="60"/>
      <c r="D181" s="66"/>
    </row>
    <row r="182" s="47" customFormat="1" ht="21" customHeight="1" spans="1:4">
      <c r="A182" s="62" t="s">
        <v>75</v>
      </c>
      <c r="B182" s="63" t="s">
        <v>284</v>
      </c>
      <c r="C182" s="65" t="s">
        <v>60</v>
      </c>
      <c r="D182" s="66">
        <f>25*3.5</f>
        <v>87.5</v>
      </c>
    </row>
    <row r="183" s="47" customFormat="1" ht="21" customHeight="1" spans="1:4">
      <c r="A183" s="62" t="s">
        <v>76</v>
      </c>
      <c r="B183" s="63" t="s">
        <v>285</v>
      </c>
      <c r="C183" s="60" t="s">
        <v>144</v>
      </c>
      <c r="D183" s="66">
        <v>32</v>
      </c>
    </row>
    <row r="184" s="47" customFormat="1" ht="21" customHeight="1" spans="1:4">
      <c r="A184" s="62" t="s">
        <v>77</v>
      </c>
      <c r="B184" s="63" t="s">
        <v>286</v>
      </c>
      <c r="C184" s="65" t="s">
        <v>60</v>
      </c>
      <c r="D184" s="66">
        <f>(1016+812)*7</f>
        <v>12796</v>
      </c>
    </row>
    <row r="185" s="47" customFormat="1" ht="21" customHeight="1" spans="1:4">
      <c r="A185" s="62" t="s">
        <v>81</v>
      </c>
      <c r="B185" s="63" t="s">
        <v>287</v>
      </c>
      <c r="C185" s="65" t="s">
        <v>60</v>
      </c>
      <c r="D185" s="66">
        <f>D186+D187+D188+D189</f>
        <v>7165</v>
      </c>
    </row>
    <row r="186" s="47" customFormat="1" ht="21" customHeight="1" spans="1:4">
      <c r="A186" s="62" t="s">
        <v>83</v>
      </c>
      <c r="B186" s="63" t="s">
        <v>288</v>
      </c>
      <c r="C186" s="65" t="s">
        <v>60</v>
      </c>
      <c r="D186" s="66">
        <f>251*7+253*4</f>
        <v>2769</v>
      </c>
    </row>
    <row r="187" s="47" customFormat="1" ht="21" customHeight="1" spans="1:4">
      <c r="A187" s="62" t="s">
        <v>84</v>
      </c>
      <c r="B187" s="63" t="s">
        <v>289</v>
      </c>
      <c r="C187" s="65" t="s">
        <v>60</v>
      </c>
      <c r="D187" s="66">
        <f>673*4</f>
        <v>2692</v>
      </c>
    </row>
    <row r="188" s="47" customFormat="1" ht="21" customHeight="1" spans="1:4">
      <c r="A188" s="62" t="s">
        <v>290</v>
      </c>
      <c r="B188" s="63" t="s">
        <v>291</v>
      </c>
      <c r="C188" s="65" t="s">
        <v>60</v>
      </c>
      <c r="D188" s="66">
        <f>53*4</f>
        <v>212</v>
      </c>
    </row>
    <row r="189" s="47" customFormat="1" ht="21" customHeight="1" spans="1:4">
      <c r="A189" s="62" t="s">
        <v>292</v>
      </c>
      <c r="B189" s="63" t="s">
        <v>293</v>
      </c>
      <c r="C189" s="65" t="s">
        <v>60</v>
      </c>
      <c r="D189" s="66">
        <f>373*4</f>
        <v>1492</v>
      </c>
    </row>
    <row r="190" s="47" customFormat="1" ht="21" customHeight="1" spans="1:4">
      <c r="A190" s="62" t="s">
        <v>294</v>
      </c>
      <c r="B190" s="63" t="s">
        <v>295</v>
      </c>
      <c r="C190" s="65" t="s">
        <v>60</v>
      </c>
      <c r="D190" s="66">
        <f>125*4</f>
        <v>500</v>
      </c>
    </row>
    <row r="191" s="47" customFormat="1" ht="21" customHeight="1" spans="1:4">
      <c r="A191" s="62" t="s">
        <v>296</v>
      </c>
      <c r="B191" s="63" t="s">
        <v>297</v>
      </c>
      <c r="C191" s="60"/>
      <c r="D191" s="66"/>
    </row>
    <row r="192" s="47" customFormat="1" ht="21" customHeight="1" spans="1:4">
      <c r="A192" s="62" t="s">
        <v>298</v>
      </c>
      <c r="B192" s="63" t="s">
        <v>299</v>
      </c>
      <c r="C192" s="65" t="s">
        <v>60</v>
      </c>
      <c r="D192" s="66">
        <f>167*2</f>
        <v>334</v>
      </c>
    </row>
    <row r="193" s="47" customFormat="1" ht="21" customHeight="1" spans="1:4">
      <c r="A193" s="62" t="s">
        <v>300</v>
      </c>
      <c r="B193" s="63" t="s">
        <v>301</v>
      </c>
      <c r="C193" s="65" t="s">
        <v>60</v>
      </c>
      <c r="D193" s="66">
        <f>184*2</f>
        <v>368</v>
      </c>
    </row>
    <row r="194" s="47" customFormat="1" ht="21" customHeight="1" spans="1:4">
      <c r="A194" s="62" t="s">
        <v>85</v>
      </c>
      <c r="B194" s="63" t="s">
        <v>86</v>
      </c>
      <c r="C194" s="60"/>
      <c r="D194" s="66"/>
    </row>
    <row r="195" s="47" customFormat="1" ht="21" customHeight="1" spans="1:4">
      <c r="A195" s="62" t="s">
        <v>87</v>
      </c>
      <c r="B195" s="63" t="s">
        <v>302</v>
      </c>
      <c r="C195" s="65" t="s">
        <v>60</v>
      </c>
      <c r="D195" s="66">
        <v>6167</v>
      </c>
    </row>
    <row r="196" s="47" customFormat="1" ht="21" customHeight="1" spans="1:4">
      <c r="A196" s="62" t="s">
        <v>89</v>
      </c>
      <c r="B196" s="63" t="s">
        <v>303</v>
      </c>
      <c r="C196" s="65" t="s">
        <v>60</v>
      </c>
      <c r="D196" s="66">
        <v>984</v>
      </c>
    </row>
    <row r="197" s="47" customFormat="1" ht="21" customHeight="1" spans="1:4">
      <c r="A197" s="62" t="s">
        <v>91</v>
      </c>
      <c r="B197" s="63" t="s">
        <v>304</v>
      </c>
      <c r="C197" s="65" t="s">
        <v>60</v>
      </c>
      <c r="D197" s="66">
        <v>194</v>
      </c>
    </row>
    <row r="198" s="47" customFormat="1" ht="21" customHeight="1" spans="1:4">
      <c r="A198" s="62" t="s">
        <v>93</v>
      </c>
      <c r="B198" s="83" t="s">
        <v>305</v>
      </c>
      <c r="C198" s="65" t="s">
        <v>60</v>
      </c>
      <c r="D198" s="66">
        <f>1126+418</f>
        <v>1544</v>
      </c>
    </row>
    <row r="199" s="47" customFormat="1" ht="21" customHeight="1" spans="1:4">
      <c r="A199" s="62" t="s">
        <v>95</v>
      </c>
      <c r="B199" s="63" t="s">
        <v>306</v>
      </c>
      <c r="C199" s="65" t="s">
        <v>60</v>
      </c>
      <c r="D199" s="66">
        <v>24310</v>
      </c>
    </row>
    <row r="200" s="47" customFormat="1" ht="21" customHeight="1" spans="1:4">
      <c r="A200" s="62" t="s">
        <v>97</v>
      </c>
      <c r="B200" s="67" t="s">
        <v>307</v>
      </c>
      <c r="C200" s="60" t="s">
        <v>144</v>
      </c>
      <c r="D200" s="66">
        <v>50</v>
      </c>
    </row>
    <row r="201" s="47" customFormat="1" ht="21" customHeight="1" spans="1:4">
      <c r="A201" s="62" t="s">
        <v>99</v>
      </c>
      <c r="B201" s="63" t="s">
        <v>308</v>
      </c>
      <c r="C201" s="65" t="s">
        <v>60</v>
      </c>
      <c r="D201" s="66">
        <v>693</v>
      </c>
    </row>
    <row r="202" s="47" customFormat="1" ht="21" customHeight="1" spans="1:4">
      <c r="A202" s="62" t="s">
        <v>101</v>
      </c>
      <c r="B202" s="63" t="s">
        <v>309</v>
      </c>
      <c r="C202" s="65" t="s">
        <v>60</v>
      </c>
      <c r="D202" s="66">
        <v>964</v>
      </c>
    </row>
    <row r="203" s="47" customFormat="1" ht="21" customHeight="1" spans="1:4">
      <c r="A203" s="62" t="s">
        <v>103</v>
      </c>
      <c r="B203" s="63" t="s">
        <v>310</v>
      </c>
      <c r="C203" s="65" t="s">
        <v>60</v>
      </c>
      <c r="D203" s="66"/>
    </row>
    <row r="204" s="47" customFormat="1" ht="21" customHeight="1" spans="1:4">
      <c r="A204" s="62" t="s">
        <v>311</v>
      </c>
      <c r="B204" s="63" t="s">
        <v>230</v>
      </c>
      <c r="C204" s="65" t="s">
        <v>60</v>
      </c>
      <c r="D204" s="66">
        <v>1618</v>
      </c>
    </row>
    <row r="205" s="47" customFormat="1" ht="21" customHeight="1" spans="1:4">
      <c r="A205" s="62" t="s">
        <v>312</v>
      </c>
      <c r="B205" s="63" t="s">
        <v>313</v>
      </c>
      <c r="C205" s="65" t="s">
        <v>60</v>
      </c>
      <c r="D205" s="66">
        <v>40</v>
      </c>
    </row>
    <row r="206" s="47" customFormat="1" ht="21" customHeight="1" spans="1:4">
      <c r="A206" s="62" t="s">
        <v>314</v>
      </c>
      <c r="B206" s="63" t="s">
        <v>315</v>
      </c>
      <c r="C206" s="65" t="s">
        <v>60</v>
      </c>
      <c r="D206" s="66">
        <v>600</v>
      </c>
    </row>
    <row r="207" s="47" customFormat="1" ht="21" customHeight="1" spans="1:4">
      <c r="A207" s="62" t="s">
        <v>316</v>
      </c>
      <c r="B207" s="63" t="s">
        <v>317</v>
      </c>
      <c r="C207" s="60" t="s">
        <v>258</v>
      </c>
      <c r="D207" s="66">
        <v>700</v>
      </c>
    </row>
    <row r="208" s="47" customFormat="1" ht="21" customHeight="1" spans="1:4">
      <c r="A208" s="62" t="s">
        <v>318</v>
      </c>
      <c r="B208" s="63" t="s">
        <v>94</v>
      </c>
      <c r="C208" s="65" t="s">
        <v>60</v>
      </c>
      <c r="D208" s="66">
        <v>300</v>
      </c>
    </row>
    <row r="209" s="47" customFormat="1" ht="21" customHeight="1" spans="1:4">
      <c r="A209" s="62" t="s">
        <v>105</v>
      </c>
      <c r="B209" s="63" t="s">
        <v>220</v>
      </c>
      <c r="C209" s="69"/>
      <c r="D209" s="66"/>
    </row>
    <row r="210" s="47" customFormat="1" ht="21" customHeight="1" spans="1:4">
      <c r="A210" s="62" t="s">
        <v>107</v>
      </c>
      <c r="B210" s="63" t="s">
        <v>221</v>
      </c>
      <c r="C210" s="65" t="s">
        <v>60</v>
      </c>
      <c r="D210" s="66">
        <v>28528</v>
      </c>
    </row>
    <row r="211" s="47" customFormat="1" ht="21" customHeight="1" spans="1:4">
      <c r="A211" s="62" t="s">
        <v>110</v>
      </c>
      <c r="B211" s="63" t="s">
        <v>319</v>
      </c>
      <c r="C211" s="65" t="s">
        <v>60</v>
      </c>
      <c r="D211" s="66">
        <v>2852.8</v>
      </c>
    </row>
    <row r="212" s="47" customFormat="1" ht="21" customHeight="1" spans="1:4">
      <c r="A212" s="62" t="s">
        <v>113</v>
      </c>
      <c r="B212" s="63" t="s">
        <v>320</v>
      </c>
      <c r="C212" s="65" t="s">
        <v>60</v>
      </c>
      <c r="D212" s="66">
        <v>100</v>
      </c>
    </row>
    <row r="213" s="47" customFormat="1" ht="21" customHeight="1" spans="1:4">
      <c r="A213" s="62" t="s">
        <v>118</v>
      </c>
      <c r="B213" s="63" t="s">
        <v>119</v>
      </c>
      <c r="C213" s="60" t="s">
        <v>120</v>
      </c>
      <c r="D213" s="66">
        <v>716</v>
      </c>
    </row>
    <row r="214" s="48" customFormat="1" ht="21" customHeight="1" spans="1:4">
      <c r="A214" s="71" t="s">
        <v>321</v>
      </c>
      <c r="B214" s="72" t="s">
        <v>322</v>
      </c>
      <c r="C214" s="73"/>
      <c r="D214" s="74"/>
    </row>
    <row r="215" s="47" customFormat="1" ht="21" customHeight="1" spans="1:4">
      <c r="A215" s="62" t="s">
        <v>56</v>
      </c>
      <c r="B215" s="63" t="s">
        <v>86</v>
      </c>
      <c r="C215" s="60"/>
      <c r="D215" s="66"/>
    </row>
    <row r="216" s="47" customFormat="1" ht="21" customHeight="1" spans="1:4">
      <c r="A216" s="62" t="s">
        <v>58</v>
      </c>
      <c r="B216" s="63" t="s">
        <v>323</v>
      </c>
      <c r="C216" s="65" t="s">
        <v>60</v>
      </c>
      <c r="D216" s="66">
        <v>20</v>
      </c>
    </row>
    <row r="217" s="47" customFormat="1" ht="21" customHeight="1" spans="1:4">
      <c r="A217" s="62" t="s">
        <v>61</v>
      </c>
      <c r="B217" s="63" t="s">
        <v>324</v>
      </c>
      <c r="C217" s="65" t="s">
        <v>60</v>
      </c>
      <c r="D217" s="66">
        <v>260</v>
      </c>
    </row>
    <row r="218" s="47" customFormat="1" ht="21" customHeight="1" spans="1:4">
      <c r="A218" s="62" t="s">
        <v>65</v>
      </c>
      <c r="B218" s="63" t="s">
        <v>220</v>
      </c>
      <c r="C218" s="65" t="s">
        <v>60</v>
      </c>
      <c r="D218" s="66">
        <f>260*6</f>
        <v>1560</v>
      </c>
    </row>
    <row r="219" s="47" customFormat="1" ht="21" customHeight="1" spans="1:4">
      <c r="A219" s="62" t="s">
        <v>85</v>
      </c>
      <c r="B219" s="63" t="s">
        <v>119</v>
      </c>
      <c r="C219" s="60" t="s">
        <v>120</v>
      </c>
      <c r="D219" s="66">
        <v>6</v>
      </c>
    </row>
    <row r="220" s="47" customFormat="1" ht="21" customHeight="1" spans="1:4">
      <c r="A220" s="62" t="s">
        <v>105</v>
      </c>
      <c r="B220" s="63" t="s">
        <v>325</v>
      </c>
      <c r="C220" s="65" t="s">
        <v>60</v>
      </c>
      <c r="D220" s="66">
        <v>360</v>
      </c>
    </row>
  </sheetData>
  <mergeCells count="1">
    <mergeCell ref="A2:D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2" sqref="A2:I2"/>
    </sheetView>
  </sheetViews>
  <sheetFormatPr defaultColWidth="9" defaultRowHeight="13.5"/>
  <cols>
    <col min="1" max="1" width="7.25" customWidth="1"/>
    <col min="2" max="3" width="8.375" customWidth="1"/>
    <col min="4" max="4" width="13.375" customWidth="1"/>
    <col min="5" max="5" width="24.75" customWidth="1"/>
    <col min="6" max="6" width="10.625" customWidth="1"/>
    <col min="7" max="7" width="24.125" customWidth="1"/>
    <col min="8" max="8" width="11.25" customWidth="1"/>
    <col min="9" max="9" width="23.875" customWidth="1"/>
  </cols>
  <sheetData>
    <row r="1" ht="17" customHeight="1" spans="1:2">
      <c r="A1" s="37" t="s">
        <v>326</v>
      </c>
      <c r="B1" s="37"/>
    </row>
    <row r="2" ht="21" customHeight="1" spans="1:9">
      <c r="A2" s="2" t="s">
        <v>327</v>
      </c>
      <c r="B2" s="2"/>
      <c r="C2" s="2"/>
      <c r="D2" s="2"/>
      <c r="E2" s="2"/>
      <c r="F2" s="2"/>
      <c r="G2" s="2"/>
      <c r="H2" s="2"/>
      <c r="I2" s="2"/>
    </row>
    <row r="3" ht="22" customHeight="1" spans="1:9">
      <c r="A3" s="5" t="s">
        <v>328</v>
      </c>
      <c r="B3" s="30" t="s">
        <v>329</v>
      </c>
      <c r="C3" s="30" t="s">
        <v>330</v>
      </c>
      <c r="D3" s="38" t="s">
        <v>331</v>
      </c>
      <c r="E3" s="39"/>
      <c r="F3" s="40" t="s">
        <v>332</v>
      </c>
      <c r="G3" s="39"/>
      <c r="H3" s="38" t="s">
        <v>333</v>
      </c>
      <c r="I3" s="39"/>
    </row>
    <row r="4" ht="21" customHeight="1" spans="1:9">
      <c r="A4" s="6"/>
      <c r="B4" s="32" t="s">
        <v>334</v>
      </c>
      <c r="C4" s="32" t="s">
        <v>334</v>
      </c>
      <c r="D4" s="32" t="s">
        <v>335</v>
      </c>
      <c r="E4" s="32" t="s">
        <v>336</v>
      </c>
      <c r="F4" s="32" t="s">
        <v>335</v>
      </c>
      <c r="G4" s="32" t="s">
        <v>336</v>
      </c>
      <c r="H4" s="32" t="s">
        <v>335</v>
      </c>
      <c r="I4" s="32" t="s">
        <v>336</v>
      </c>
    </row>
    <row r="5" ht="41" customHeight="1" spans="1:9">
      <c r="A5" s="31" t="s">
        <v>21</v>
      </c>
      <c r="B5" s="30"/>
      <c r="C5" s="30"/>
      <c r="D5" s="41" t="s">
        <v>337</v>
      </c>
      <c r="E5" s="42" t="s">
        <v>338</v>
      </c>
      <c r="F5" s="41" t="s">
        <v>339</v>
      </c>
      <c r="G5" s="42" t="s">
        <v>340</v>
      </c>
      <c r="H5" s="41" t="s">
        <v>339</v>
      </c>
      <c r="I5" s="42" t="s">
        <v>341</v>
      </c>
    </row>
    <row r="6" ht="43" customHeight="1" spans="1:9">
      <c r="A6" s="31" t="s">
        <v>23</v>
      </c>
      <c r="B6" s="30"/>
      <c r="C6" s="30"/>
      <c r="D6" s="43"/>
      <c r="E6" s="42" t="s">
        <v>342</v>
      </c>
      <c r="F6" s="43"/>
      <c r="G6" s="42" t="s">
        <v>340</v>
      </c>
      <c r="H6" s="43"/>
      <c r="I6" s="42" t="s">
        <v>343</v>
      </c>
    </row>
    <row r="7" ht="58" customHeight="1" spans="1:9">
      <c r="A7" s="31" t="s">
        <v>25</v>
      </c>
      <c r="B7" s="30"/>
      <c r="C7" s="30"/>
      <c r="D7" s="43"/>
      <c r="E7" s="42" t="s">
        <v>344</v>
      </c>
      <c r="F7" s="43"/>
      <c r="G7" s="42" t="s">
        <v>345</v>
      </c>
      <c r="H7" s="43"/>
      <c r="I7" s="42" t="s">
        <v>346</v>
      </c>
    </row>
    <row r="8" ht="60" customHeight="1" spans="1:9">
      <c r="A8" s="31" t="s">
        <v>28</v>
      </c>
      <c r="B8" s="30"/>
      <c r="C8" s="30"/>
      <c r="D8" s="43"/>
      <c r="E8" s="42" t="s">
        <v>347</v>
      </c>
      <c r="F8" s="43"/>
      <c r="G8" s="42" t="s">
        <v>348</v>
      </c>
      <c r="H8" s="43"/>
      <c r="I8" s="42" t="s">
        <v>349</v>
      </c>
    </row>
    <row r="9" ht="54" customHeight="1" spans="1:9">
      <c r="A9" s="31" t="s">
        <v>38</v>
      </c>
      <c r="B9" s="30"/>
      <c r="C9" s="30"/>
      <c r="D9" s="43"/>
      <c r="E9" s="42" t="s">
        <v>350</v>
      </c>
      <c r="F9" s="43"/>
      <c r="G9" s="42" t="s">
        <v>351</v>
      </c>
      <c r="H9" s="43"/>
      <c r="I9" s="42" t="s">
        <v>352</v>
      </c>
    </row>
    <row r="10" ht="54" customHeight="1" spans="1:9">
      <c r="A10" s="31" t="s">
        <v>41</v>
      </c>
      <c r="B10" s="30"/>
      <c r="C10" s="30"/>
      <c r="D10" s="43"/>
      <c r="E10" s="42" t="s">
        <v>353</v>
      </c>
      <c r="F10" s="43"/>
      <c r="G10" s="42" t="s">
        <v>354</v>
      </c>
      <c r="H10" s="43"/>
      <c r="I10" s="42" t="s">
        <v>355</v>
      </c>
    </row>
    <row r="11" ht="54" customHeight="1" spans="1:9">
      <c r="A11" s="31" t="s">
        <v>44</v>
      </c>
      <c r="B11" s="30"/>
      <c r="C11" s="30"/>
      <c r="D11" s="44"/>
      <c r="E11" s="42" t="s">
        <v>356</v>
      </c>
      <c r="F11" s="44"/>
      <c r="G11" s="42" t="s">
        <v>357</v>
      </c>
      <c r="H11" s="44"/>
      <c r="I11" s="42" t="s">
        <v>358</v>
      </c>
    </row>
  </sheetData>
  <mergeCells count="9">
    <mergeCell ref="A1:B1"/>
    <mergeCell ref="A2:I2"/>
    <mergeCell ref="D3:E3"/>
    <mergeCell ref="F3:G3"/>
    <mergeCell ref="H3:I3"/>
    <mergeCell ref="A3:A4"/>
    <mergeCell ref="D5:D11"/>
    <mergeCell ref="F5:F11"/>
    <mergeCell ref="H5:H1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A1" sqref="A1"/>
    </sheetView>
  </sheetViews>
  <sheetFormatPr defaultColWidth="9" defaultRowHeight="30" customHeight="1" outlineLevelCol="3"/>
  <cols>
    <col min="1" max="1" width="128.875" customWidth="1"/>
  </cols>
  <sheetData>
    <row r="1" ht="20" customHeight="1" spans="1:1">
      <c r="A1" s="1" t="s">
        <v>359</v>
      </c>
    </row>
    <row r="2" customHeight="1" spans="1:4">
      <c r="A2" s="2" t="s">
        <v>360</v>
      </c>
      <c r="B2" s="33"/>
      <c r="C2" s="33"/>
      <c r="D2" s="34"/>
    </row>
    <row r="3" customHeight="1" spans="1:1">
      <c r="A3" s="35" t="s">
        <v>361</v>
      </c>
    </row>
    <row r="4" customHeight="1" spans="1:1">
      <c r="A4" s="35" t="s">
        <v>362</v>
      </c>
    </row>
    <row r="5" customHeight="1" spans="1:1">
      <c r="A5" s="35" t="s">
        <v>363</v>
      </c>
    </row>
    <row r="6" customHeight="1" spans="1:1">
      <c r="A6" s="35" t="s">
        <v>364</v>
      </c>
    </row>
    <row r="7" customHeight="1" spans="1:1">
      <c r="A7" s="35" t="s">
        <v>365</v>
      </c>
    </row>
    <row r="8" customHeight="1" spans="1:1">
      <c r="A8" s="35" t="s">
        <v>366</v>
      </c>
    </row>
    <row r="9" customHeight="1" spans="1:1">
      <c r="A9" s="35" t="s">
        <v>367</v>
      </c>
    </row>
    <row r="10" customHeight="1" spans="1:1">
      <c r="A10" s="35" t="s">
        <v>368</v>
      </c>
    </row>
    <row r="11" customHeight="1" spans="1:1">
      <c r="A11" s="35" t="s">
        <v>369</v>
      </c>
    </row>
    <row r="12" customHeight="1" spans="1:1">
      <c r="A12" s="35" t="s">
        <v>370</v>
      </c>
    </row>
    <row r="13" customHeight="1" spans="1:1">
      <c r="A13" s="35" t="s">
        <v>371</v>
      </c>
    </row>
    <row r="14" customHeight="1" spans="1:1">
      <c r="A14" s="35" t="s">
        <v>372</v>
      </c>
    </row>
    <row r="15" customHeight="1" spans="1:1">
      <c r="A15" s="35" t="s">
        <v>373</v>
      </c>
    </row>
    <row r="16" customHeight="1" spans="1:1">
      <c r="A16" s="35" t="s">
        <v>374</v>
      </c>
    </row>
    <row r="17" customHeight="1" spans="1:1">
      <c r="A17" s="35" t="s">
        <v>375</v>
      </c>
    </row>
    <row r="18" customHeight="1" spans="1:1">
      <c r="A18" s="35" t="s">
        <v>376</v>
      </c>
    </row>
    <row r="19" customHeight="1" spans="1:1">
      <c r="A19" s="35" t="s">
        <v>377</v>
      </c>
    </row>
    <row r="20" customHeight="1" spans="1:1">
      <c r="A20" s="35" t="s">
        <v>378</v>
      </c>
    </row>
    <row r="21" customHeight="1" spans="1:1">
      <c r="A21" s="35" t="s">
        <v>379</v>
      </c>
    </row>
    <row r="22" customHeight="1" spans="1:1">
      <c r="A22" s="35" t="s">
        <v>380</v>
      </c>
    </row>
    <row r="23" customHeight="1" spans="1:1">
      <c r="A23" s="36" t="s">
        <v>381</v>
      </c>
    </row>
  </sheetData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A1" sqref="A1"/>
    </sheetView>
  </sheetViews>
  <sheetFormatPr defaultColWidth="9" defaultRowHeight="13.5" outlineLevelCol="6"/>
  <cols>
    <col min="1" max="7" width="18.625" customWidth="1"/>
  </cols>
  <sheetData>
    <row r="1" ht="20" customHeight="1" spans="1:1">
      <c r="A1" s="1" t="s">
        <v>382</v>
      </c>
    </row>
    <row r="2" ht="27" spans="1:7">
      <c r="A2" s="2" t="s">
        <v>383</v>
      </c>
      <c r="B2" s="2"/>
      <c r="C2" s="2"/>
      <c r="D2" s="2"/>
      <c r="E2" s="2"/>
      <c r="F2" s="2"/>
      <c r="G2" s="2"/>
    </row>
    <row r="3" ht="30" customHeight="1" spans="1:7">
      <c r="A3" s="3" t="s">
        <v>328</v>
      </c>
      <c r="B3" s="29" t="s">
        <v>384</v>
      </c>
      <c r="C3" s="30" t="s">
        <v>385</v>
      </c>
      <c r="D3" s="30" t="s">
        <v>386</v>
      </c>
      <c r="E3" s="30" t="s">
        <v>387</v>
      </c>
      <c r="F3" s="30" t="s">
        <v>388</v>
      </c>
      <c r="G3" s="30" t="s">
        <v>389</v>
      </c>
    </row>
    <row r="4" ht="30" customHeight="1" spans="1:7">
      <c r="A4" s="31" t="s">
        <v>390</v>
      </c>
      <c r="B4" s="32">
        <v>629</v>
      </c>
      <c r="C4" s="30">
        <v>187</v>
      </c>
      <c r="D4" s="30">
        <v>145</v>
      </c>
      <c r="E4" s="30">
        <v>90</v>
      </c>
      <c r="F4" s="30">
        <v>137</v>
      </c>
      <c r="G4" s="30">
        <v>70</v>
      </c>
    </row>
    <row r="5" ht="30" customHeight="1" spans="1:7">
      <c r="A5" s="31" t="s">
        <v>14</v>
      </c>
      <c r="B5" s="32">
        <v>100</v>
      </c>
      <c r="C5" s="30">
        <v>0</v>
      </c>
      <c r="D5" s="30">
        <v>40</v>
      </c>
      <c r="E5" s="30">
        <v>20</v>
      </c>
      <c r="F5" s="30">
        <v>20</v>
      </c>
      <c r="G5" s="30">
        <v>20</v>
      </c>
    </row>
    <row r="6" ht="30" customHeight="1" spans="1:7">
      <c r="A6" s="31" t="s">
        <v>17</v>
      </c>
      <c r="B6" s="32">
        <v>20</v>
      </c>
      <c r="C6" s="30">
        <v>0</v>
      </c>
      <c r="D6" s="30">
        <v>0</v>
      </c>
      <c r="E6" s="30">
        <v>0</v>
      </c>
      <c r="F6" s="30">
        <v>20</v>
      </c>
      <c r="G6" s="30">
        <v>0</v>
      </c>
    </row>
    <row r="7" ht="30" customHeight="1" spans="1:7">
      <c r="A7" s="31" t="s">
        <v>21</v>
      </c>
      <c r="B7" s="32">
        <v>71</v>
      </c>
      <c r="C7" s="30">
        <v>0</v>
      </c>
      <c r="D7" s="30">
        <v>24</v>
      </c>
      <c r="E7" s="30">
        <v>20</v>
      </c>
      <c r="F7" s="30">
        <v>17</v>
      </c>
      <c r="G7" s="30">
        <v>10</v>
      </c>
    </row>
    <row r="8" ht="30" customHeight="1" spans="1:7">
      <c r="A8" s="31" t="s">
        <v>23</v>
      </c>
      <c r="B8" s="32">
        <v>20</v>
      </c>
      <c r="C8" s="30">
        <v>0</v>
      </c>
      <c r="D8" s="30">
        <v>0</v>
      </c>
      <c r="E8" s="30">
        <v>0</v>
      </c>
      <c r="F8" s="30">
        <v>10</v>
      </c>
      <c r="G8" s="30">
        <v>10</v>
      </c>
    </row>
    <row r="9" ht="30" customHeight="1" spans="1:7">
      <c r="A9" s="31" t="s">
        <v>25</v>
      </c>
      <c r="B9" s="32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</row>
    <row r="10" ht="30" customHeight="1" spans="1:7">
      <c r="A10" s="31" t="s">
        <v>28</v>
      </c>
      <c r="B10" s="32">
        <v>41</v>
      </c>
      <c r="C10" s="30">
        <v>0</v>
      </c>
      <c r="D10" s="30">
        <v>41</v>
      </c>
      <c r="E10" s="30">
        <v>0</v>
      </c>
      <c r="F10" s="30">
        <v>0</v>
      </c>
      <c r="G10" s="30">
        <v>0</v>
      </c>
    </row>
    <row r="11" ht="30" customHeight="1" spans="1:7">
      <c r="A11" s="31" t="s">
        <v>31</v>
      </c>
      <c r="B11" s="32">
        <v>144</v>
      </c>
      <c r="C11" s="30">
        <v>124</v>
      </c>
      <c r="D11" s="30">
        <v>0</v>
      </c>
      <c r="E11" s="30">
        <v>0</v>
      </c>
      <c r="F11" s="30">
        <v>20</v>
      </c>
      <c r="G11" s="30">
        <v>0</v>
      </c>
    </row>
    <row r="12" ht="30" customHeight="1" spans="1:7">
      <c r="A12" s="31" t="s">
        <v>34</v>
      </c>
      <c r="B12" s="32">
        <v>83</v>
      </c>
      <c r="C12" s="30">
        <v>63</v>
      </c>
      <c r="D12" s="30">
        <v>0</v>
      </c>
      <c r="E12" s="30">
        <v>20</v>
      </c>
      <c r="F12" s="30">
        <v>0</v>
      </c>
      <c r="G12" s="30">
        <v>0</v>
      </c>
    </row>
    <row r="13" ht="30" customHeight="1" spans="1:7">
      <c r="A13" s="31" t="s">
        <v>38</v>
      </c>
      <c r="B13" s="32">
        <v>40</v>
      </c>
      <c r="C13" s="30">
        <v>0</v>
      </c>
      <c r="D13" s="30">
        <v>40</v>
      </c>
      <c r="E13" s="30">
        <v>0</v>
      </c>
      <c r="F13" s="30">
        <v>0</v>
      </c>
      <c r="G13" s="30">
        <v>0</v>
      </c>
    </row>
    <row r="14" ht="30" customHeight="1" spans="1:7">
      <c r="A14" s="31" t="s">
        <v>41</v>
      </c>
      <c r="B14" s="32">
        <v>50</v>
      </c>
      <c r="C14" s="30">
        <v>0</v>
      </c>
      <c r="D14" s="30">
        <v>0</v>
      </c>
      <c r="E14" s="30">
        <v>0</v>
      </c>
      <c r="F14" s="30">
        <v>20</v>
      </c>
      <c r="G14" s="30">
        <v>30</v>
      </c>
    </row>
    <row r="15" ht="30" customHeight="1" spans="1:7">
      <c r="A15" s="31" t="s">
        <v>44</v>
      </c>
      <c r="B15" s="32">
        <v>60</v>
      </c>
      <c r="C15" s="30">
        <v>0</v>
      </c>
      <c r="D15" s="30">
        <v>0</v>
      </c>
      <c r="E15" s="30">
        <v>30</v>
      </c>
      <c r="F15" s="30">
        <v>30</v>
      </c>
      <c r="G15" s="30">
        <v>0</v>
      </c>
    </row>
  </sheetData>
  <mergeCells count="1">
    <mergeCell ref="A2:G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A1" sqref="A1"/>
    </sheetView>
  </sheetViews>
  <sheetFormatPr defaultColWidth="9" defaultRowHeight="13.5" outlineLevelCol="6"/>
  <cols>
    <col min="1" max="7" width="18.625" customWidth="1"/>
  </cols>
  <sheetData>
    <row r="1" ht="20" customHeight="1" spans="1:1">
      <c r="A1" s="1" t="s">
        <v>391</v>
      </c>
    </row>
    <row r="2" ht="27" spans="1:7">
      <c r="A2" s="2" t="s">
        <v>392</v>
      </c>
      <c r="B2" s="2"/>
      <c r="C2" s="2"/>
      <c r="D2" s="2"/>
      <c r="E2" s="2"/>
      <c r="F2" s="2"/>
      <c r="G2" s="2"/>
    </row>
    <row r="3" ht="30" customHeight="1" spans="1:7">
      <c r="A3" s="3" t="s">
        <v>328</v>
      </c>
      <c r="B3" s="29" t="s">
        <v>384</v>
      </c>
      <c r="C3" s="30" t="s">
        <v>385</v>
      </c>
      <c r="D3" s="30" t="s">
        <v>386</v>
      </c>
      <c r="E3" s="30" t="s">
        <v>387</v>
      </c>
      <c r="F3" s="30" t="s">
        <v>388</v>
      </c>
      <c r="G3" s="30" t="s">
        <v>389</v>
      </c>
    </row>
    <row r="4" ht="30" customHeight="1" spans="1:7">
      <c r="A4" s="31" t="s">
        <v>390</v>
      </c>
      <c r="B4" s="32">
        <v>23</v>
      </c>
      <c r="C4" s="30">
        <v>11</v>
      </c>
      <c r="D4" s="30">
        <v>6</v>
      </c>
      <c r="E4" s="30">
        <v>6</v>
      </c>
      <c r="F4" s="30">
        <v>0</v>
      </c>
      <c r="G4" s="30">
        <v>0</v>
      </c>
    </row>
    <row r="5" ht="30" customHeight="1" spans="1:7">
      <c r="A5" s="31" t="s">
        <v>14</v>
      </c>
      <c r="B5" s="32">
        <v>2</v>
      </c>
      <c r="C5" s="30">
        <v>0</v>
      </c>
      <c r="D5" s="30">
        <v>1</v>
      </c>
      <c r="E5" s="30">
        <v>1</v>
      </c>
      <c r="F5" s="30">
        <v>0</v>
      </c>
      <c r="G5" s="30">
        <v>0</v>
      </c>
    </row>
    <row r="6" ht="30" customHeight="1" spans="1:7">
      <c r="A6" s="31" t="s">
        <v>17</v>
      </c>
      <c r="B6" s="32">
        <v>0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</row>
    <row r="7" ht="30" customHeight="1" spans="1:7">
      <c r="A7" s="31" t="s">
        <v>21</v>
      </c>
      <c r="B7" s="32">
        <v>4</v>
      </c>
      <c r="C7" s="30">
        <v>4</v>
      </c>
      <c r="D7" s="30">
        <v>0</v>
      </c>
      <c r="E7" s="30">
        <v>0</v>
      </c>
      <c r="F7" s="30">
        <v>0</v>
      </c>
      <c r="G7" s="30">
        <v>0</v>
      </c>
    </row>
    <row r="8" ht="30" customHeight="1" spans="1:7">
      <c r="A8" s="31" t="s">
        <v>23</v>
      </c>
      <c r="B8" s="32">
        <v>1</v>
      </c>
      <c r="C8" s="30">
        <v>0</v>
      </c>
      <c r="D8" s="30">
        <v>0</v>
      </c>
      <c r="E8" s="30">
        <v>1</v>
      </c>
      <c r="F8" s="30">
        <v>0</v>
      </c>
      <c r="G8" s="30">
        <v>0</v>
      </c>
    </row>
    <row r="9" ht="30" customHeight="1" spans="1:7">
      <c r="A9" s="31" t="s">
        <v>25</v>
      </c>
      <c r="B9" s="32">
        <v>2</v>
      </c>
      <c r="C9" s="30">
        <v>1</v>
      </c>
      <c r="D9" s="30">
        <v>0</v>
      </c>
      <c r="E9" s="30">
        <v>1</v>
      </c>
      <c r="F9" s="30">
        <v>0</v>
      </c>
      <c r="G9" s="30">
        <v>0</v>
      </c>
    </row>
    <row r="10" ht="30" customHeight="1" spans="1:7">
      <c r="A10" s="31" t="s">
        <v>28</v>
      </c>
      <c r="B10" s="32">
        <v>3</v>
      </c>
      <c r="C10" s="30">
        <v>0</v>
      </c>
      <c r="D10" s="30">
        <v>2</v>
      </c>
      <c r="E10" s="30">
        <v>1</v>
      </c>
      <c r="F10" s="30">
        <v>0</v>
      </c>
      <c r="G10" s="30">
        <v>0</v>
      </c>
    </row>
    <row r="11" ht="30" customHeight="1" spans="1:7">
      <c r="A11" s="31" t="s">
        <v>31</v>
      </c>
      <c r="B11" s="32">
        <v>1</v>
      </c>
      <c r="C11" s="30">
        <v>1</v>
      </c>
      <c r="D11" s="30">
        <v>0</v>
      </c>
      <c r="E11" s="30">
        <v>0</v>
      </c>
      <c r="F11" s="30">
        <v>0</v>
      </c>
      <c r="G11" s="30">
        <v>0</v>
      </c>
    </row>
    <row r="12" ht="30" customHeight="1" spans="1:7">
      <c r="A12" s="31" t="s">
        <v>34</v>
      </c>
      <c r="B12" s="32">
        <v>5</v>
      </c>
      <c r="C12" s="30">
        <v>5</v>
      </c>
      <c r="D12" s="30">
        <v>0</v>
      </c>
      <c r="E12" s="30">
        <v>0</v>
      </c>
      <c r="F12" s="30">
        <v>0</v>
      </c>
      <c r="G12" s="30">
        <v>0</v>
      </c>
    </row>
    <row r="13" ht="30" customHeight="1" spans="1:7">
      <c r="A13" s="31" t="s">
        <v>38</v>
      </c>
      <c r="B13" s="32">
        <v>1</v>
      </c>
      <c r="C13" s="30">
        <v>0</v>
      </c>
      <c r="D13" s="30">
        <v>0</v>
      </c>
      <c r="E13" s="30">
        <v>1</v>
      </c>
      <c r="F13" s="30">
        <v>0</v>
      </c>
      <c r="G13" s="30">
        <v>0</v>
      </c>
    </row>
    <row r="14" ht="30" customHeight="1" spans="1:7">
      <c r="A14" s="31" t="s">
        <v>41</v>
      </c>
      <c r="B14" s="32">
        <v>1</v>
      </c>
      <c r="C14" s="30">
        <v>0</v>
      </c>
      <c r="D14" s="30">
        <v>0</v>
      </c>
      <c r="E14" s="30">
        <v>1</v>
      </c>
      <c r="F14" s="30">
        <v>0</v>
      </c>
      <c r="G14" s="30">
        <v>0</v>
      </c>
    </row>
    <row r="15" ht="30" customHeight="1" spans="1:7">
      <c r="A15" s="31" t="s">
        <v>44</v>
      </c>
      <c r="B15" s="32">
        <v>3</v>
      </c>
      <c r="C15" s="30">
        <v>0</v>
      </c>
      <c r="D15" s="30">
        <v>3</v>
      </c>
      <c r="E15" s="30">
        <v>0</v>
      </c>
      <c r="F15" s="30">
        <v>0</v>
      </c>
      <c r="G15" s="30">
        <v>0</v>
      </c>
    </row>
    <row r="16" ht="20.25" spans="1:1">
      <c r="A16" s="1" t="s">
        <v>381</v>
      </c>
    </row>
  </sheetData>
  <mergeCells count="1">
    <mergeCell ref="A2:G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A1" sqref="A1"/>
    </sheetView>
  </sheetViews>
  <sheetFormatPr defaultColWidth="9" defaultRowHeight="13.5"/>
  <cols>
    <col min="2" max="3" width="6.625" customWidth="1"/>
    <col min="4" max="5" width="4.125" customWidth="1"/>
    <col min="6" max="20" width="6.625" customWidth="1"/>
  </cols>
  <sheetData>
    <row r="1" ht="20" customHeight="1" spans="1:1">
      <c r="A1" s="1" t="s">
        <v>393</v>
      </c>
    </row>
    <row r="2" ht="27" spans="1:20">
      <c r="A2" s="21" t="s">
        <v>394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0" customHeight="1" spans="1:20">
      <c r="A3" s="22" t="s">
        <v>328</v>
      </c>
      <c r="B3" s="22" t="s">
        <v>395</v>
      </c>
      <c r="C3" s="22"/>
      <c r="D3" s="22"/>
      <c r="E3" s="22"/>
      <c r="F3" s="23" t="s">
        <v>396</v>
      </c>
      <c r="G3" s="23"/>
      <c r="H3" s="23"/>
      <c r="I3" s="23" t="s">
        <v>397</v>
      </c>
      <c r="J3" s="23"/>
      <c r="K3" s="23"/>
      <c r="L3" s="23" t="s">
        <v>398</v>
      </c>
      <c r="M3" s="23"/>
      <c r="N3" s="23"/>
      <c r="O3" s="23" t="s">
        <v>399</v>
      </c>
      <c r="P3" s="23"/>
      <c r="Q3" s="23"/>
      <c r="R3" s="23" t="s">
        <v>400</v>
      </c>
      <c r="S3" s="23"/>
      <c r="T3" s="23"/>
    </row>
    <row r="4" ht="45" customHeight="1" spans="1:20">
      <c r="A4" s="22"/>
      <c r="B4" s="22" t="s">
        <v>401</v>
      </c>
      <c r="C4" s="22" t="s">
        <v>402</v>
      </c>
      <c r="D4" s="22" t="s">
        <v>403</v>
      </c>
      <c r="E4" s="22"/>
      <c r="F4" s="22" t="s">
        <v>401</v>
      </c>
      <c r="G4" s="22" t="s">
        <v>402</v>
      </c>
      <c r="H4" s="22" t="s">
        <v>403</v>
      </c>
      <c r="I4" s="27" t="s">
        <v>401</v>
      </c>
      <c r="J4" s="27" t="s">
        <v>402</v>
      </c>
      <c r="K4" s="27" t="s">
        <v>403</v>
      </c>
      <c r="L4" s="27" t="s">
        <v>401</v>
      </c>
      <c r="M4" s="27" t="s">
        <v>402</v>
      </c>
      <c r="N4" s="27" t="s">
        <v>403</v>
      </c>
      <c r="O4" s="27" t="s">
        <v>401</v>
      </c>
      <c r="P4" s="27" t="s">
        <v>402</v>
      </c>
      <c r="Q4" s="27" t="s">
        <v>403</v>
      </c>
      <c r="R4" s="27" t="s">
        <v>401</v>
      </c>
      <c r="S4" s="27" t="s">
        <v>402</v>
      </c>
      <c r="T4" s="27" t="s">
        <v>403</v>
      </c>
    </row>
    <row r="5" ht="45" customHeight="1" spans="1:20">
      <c r="A5" s="22"/>
      <c r="B5" s="22"/>
      <c r="C5" s="22"/>
      <c r="D5" s="22"/>
      <c r="E5" s="22"/>
      <c r="F5" s="22"/>
      <c r="G5" s="22"/>
      <c r="H5" s="22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22" customHeight="1" spans="1:20">
      <c r="A6" s="7" t="s">
        <v>404</v>
      </c>
      <c r="B6" s="24">
        <v>1</v>
      </c>
      <c r="C6" s="24">
        <v>117</v>
      </c>
      <c r="D6" s="24">
        <v>1</v>
      </c>
      <c r="E6" s="24"/>
      <c r="F6" s="25">
        <v>1</v>
      </c>
      <c r="G6" s="25">
        <v>117</v>
      </c>
      <c r="H6" s="25">
        <v>1</v>
      </c>
      <c r="I6" s="25">
        <v>1</v>
      </c>
      <c r="J6" s="25">
        <v>117</v>
      </c>
      <c r="K6" s="25">
        <v>1</v>
      </c>
      <c r="L6" s="25">
        <v>1</v>
      </c>
      <c r="M6" s="25">
        <v>117</v>
      </c>
      <c r="N6" s="25">
        <v>1</v>
      </c>
      <c r="O6" s="25">
        <v>1</v>
      </c>
      <c r="P6" s="25">
        <v>117</v>
      </c>
      <c r="Q6" s="25">
        <v>1</v>
      </c>
      <c r="R6" s="25">
        <v>1</v>
      </c>
      <c r="S6" s="25">
        <v>117</v>
      </c>
      <c r="T6" s="25">
        <v>1</v>
      </c>
    </row>
    <row r="7" ht="22" customHeight="1" spans="1:20">
      <c r="A7" s="7" t="s">
        <v>405</v>
      </c>
      <c r="B7" s="24">
        <v>1</v>
      </c>
      <c r="C7" s="24" t="s">
        <v>406</v>
      </c>
      <c r="D7" s="24">
        <v>1</v>
      </c>
      <c r="E7" s="24"/>
      <c r="F7" s="25">
        <v>1</v>
      </c>
      <c r="G7" s="25">
        <v>0</v>
      </c>
      <c r="H7" s="25">
        <v>1</v>
      </c>
      <c r="I7" s="25">
        <v>1</v>
      </c>
      <c r="J7" s="25">
        <v>0</v>
      </c>
      <c r="K7" s="25">
        <v>1</v>
      </c>
      <c r="L7" s="25">
        <v>1</v>
      </c>
      <c r="M7" s="25">
        <v>0</v>
      </c>
      <c r="N7" s="25">
        <v>1</v>
      </c>
      <c r="O7" s="25">
        <v>1</v>
      </c>
      <c r="P7" s="25">
        <v>0</v>
      </c>
      <c r="Q7" s="25">
        <v>1</v>
      </c>
      <c r="R7" s="25">
        <v>1</v>
      </c>
      <c r="S7" s="25">
        <v>0</v>
      </c>
      <c r="T7" s="25">
        <v>1</v>
      </c>
    </row>
    <row r="8" ht="22" customHeight="1" spans="1:20">
      <c r="A8" s="7" t="s">
        <v>14</v>
      </c>
      <c r="B8" s="24" t="s">
        <v>406</v>
      </c>
      <c r="C8" s="24">
        <v>15</v>
      </c>
      <c r="D8" s="24" t="s">
        <v>406</v>
      </c>
      <c r="E8" s="24"/>
      <c r="F8" s="26" t="s">
        <v>406</v>
      </c>
      <c r="G8" s="25">
        <v>15</v>
      </c>
      <c r="H8" s="26" t="s">
        <v>406</v>
      </c>
      <c r="I8" s="26" t="s">
        <v>406</v>
      </c>
      <c r="J8" s="25">
        <v>15</v>
      </c>
      <c r="K8" s="26" t="s">
        <v>406</v>
      </c>
      <c r="L8" s="26" t="s">
        <v>406</v>
      </c>
      <c r="M8" s="25">
        <v>15</v>
      </c>
      <c r="N8" s="26" t="s">
        <v>406</v>
      </c>
      <c r="O8" s="26" t="s">
        <v>406</v>
      </c>
      <c r="P8" s="25">
        <v>15</v>
      </c>
      <c r="Q8" s="26" t="s">
        <v>406</v>
      </c>
      <c r="R8" s="26" t="s">
        <v>406</v>
      </c>
      <c r="S8" s="25">
        <v>15</v>
      </c>
      <c r="T8" s="26" t="s">
        <v>406</v>
      </c>
    </row>
    <row r="9" ht="22" customHeight="1" spans="1:20">
      <c r="A9" s="7" t="s">
        <v>17</v>
      </c>
      <c r="B9" s="24" t="s">
        <v>406</v>
      </c>
      <c r="C9" s="24">
        <v>7</v>
      </c>
      <c r="D9" s="24" t="s">
        <v>406</v>
      </c>
      <c r="E9" s="24"/>
      <c r="F9" s="26" t="s">
        <v>406</v>
      </c>
      <c r="G9" s="25">
        <v>7</v>
      </c>
      <c r="H9" s="26" t="s">
        <v>406</v>
      </c>
      <c r="I9" s="26" t="s">
        <v>406</v>
      </c>
      <c r="J9" s="25">
        <v>7</v>
      </c>
      <c r="K9" s="26" t="s">
        <v>406</v>
      </c>
      <c r="L9" s="26" t="s">
        <v>406</v>
      </c>
      <c r="M9" s="25">
        <v>7</v>
      </c>
      <c r="N9" s="26" t="s">
        <v>406</v>
      </c>
      <c r="O9" s="26" t="s">
        <v>406</v>
      </c>
      <c r="P9" s="25">
        <v>7</v>
      </c>
      <c r="Q9" s="26" t="s">
        <v>406</v>
      </c>
      <c r="R9" s="26" t="s">
        <v>406</v>
      </c>
      <c r="S9" s="25">
        <v>7</v>
      </c>
      <c r="T9" s="26" t="s">
        <v>406</v>
      </c>
    </row>
    <row r="10" ht="22" customHeight="1" spans="1:20">
      <c r="A10" s="7" t="s">
        <v>21</v>
      </c>
      <c r="B10" s="24" t="s">
        <v>406</v>
      </c>
      <c r="C10" s="24">
        <v>9</v>
      </c>
      <c r="D10" s="24" t="s">
        <v>406</v>
      </c>
      <c r="E10" s="24"/>
      <c r="F10" s="26" t="s">
        <v>406</v>
      </c>
      <c r="G10" s="25">
        <v>9</v>
      </c>
      <c r="H10" s="26" t="s">
        <v>406</v>
      </c>
      <c r="I10" s="26" t="s">
        <v>406</v>
      </c>
      <c r="J10" s="25">
        <v>9</v>
      </c>
      <c r="K10" s="26" t="s">
        <v>406</v>
      </c>
      <c r="L10" s="26" t="s">
        <v>406</v>
      </c>
      <c r="M10" s="25">
        <v>9</v>
      </c>
      <c r="N10" s="26" t="s">
        <v>406</v>
      </c>
      <c r="O10" s="26" t="s">
        <v>406</v>
      </c>
      <c r="P10" s="25">
        <v>9</v>
      </c>
      <c r="Q10" s="26" t="s">
        <v>406</v>
      </c>
      <c r="R10" s="26" t="s">
        <v>406</v>
      </c>
      <c r="S10" s="25">
        <v>9</v>
      </c>
      <c r="T10" s="26" t="s">
        <v>406</v>
      </c>
    </row>
    <row r="11" ht="22" customHeight="1" spans="1:20">
      <c r="A11" s="7" t="s">
        <v>23</v>
      </c>
      <c r="B11" s="24" t="s">
        <v>406</v>
      </c>
      <c r="C11" s="24">
        <v>9</v>
      </c>
      <c r="D11" s="24" t="s">
        <v>406</v>
      </c>
      <c r="E11" s="24"/>
      <c r="F11" s="26" t="s">
        <v>406</v>
      </c>
      <c r="G11" s="25">
        <v>9</v>
      </c>
      <c r="H11" s="26" t="s">
        <v>406</v>
      </c>
      <c r="I11" s="26" t="s">
        <v>406</v>
      </c>
      <c r="J11" s="25">
        <v>9</v>
      </c>
      <c r="K11" s="26" t="s">
        <v>406</v>
      </c>
      <c r="L11" s="26" t="s">
        <v>406</v>
      </c>
      <c r="M11" s="25">
        <v>9</v>
      </c>
      <c r="N11" s="26" t="s">
        <v>406</v>
      </c>
      <c r="O11" s="26" t="s">
        <v>406</v>
      </c>
      <c r="P11" s="25">
        <v>9</v>
      </c>
      <c r="Q11" s="26" t="s">
        <v>406</v>
      </c>
      <c r="R11" s="26" t="s">
        <v>406</v>
      </c>
      <c r="S11" s="25">
        <v>9</v>
      </c>
      <c r="T11" s="26" t="s">
        <v>406</v>
      </c>
    </row>
    <row r="12" ht="22" customHeight="1" spans="1:20">
      <c r="A12" s="7" t="s">
        <v>25</v>
      </c>
      <c r="B12" s="24" t="s">
        <v>406</v>
      </c>
      <c r="C12" s="24">
        <v>5</v>
      </c>
      <c r="D12" s="24" t="s">
        <v>406</v>
      </c>
      <c r="E12" s="24"/>
      <c r="F12" s="26" t="s">
        <v>406</v>
      </c>
      <c r="G12" s="25">
        <v>5</v>
      </c>
      <c r="H12" s="26" t="s">
        <v>406</v>
      </c>
      <c r="I12" s="26" t="s">
        <v>406</v>
      </c>
      <c r="J12" s="25">
        <v>5</v>
      </c>
      <c r="K12" s="26" t="s">
        <v>406</v>
      </c>
      <c r="L12" s="26" t="s">
        <v>406</v>
      </c>
      <c r="M12" s="25">
        <v>5</v>
      </c>
      <c r="N12" s="26" t="s">
        <v>406</v>
      </c>
      <c r="O12" s="26" t="s">
        <v>406</v>
      </c>
      <c r="P12" s="25">
        <v>5</v>
      </c>
      <c r="Q12" s="26" t="s">
        <v>406</v>
      </c>
      <c r="R12" s="26" t="s">
        <v>406</v>
      </c>
      <c r="S12" s="25">
        <v>5</v>
      </c>
      <c r="T12" s="26" t="s">
        <v>406</v>
      </c>
    </row>
    <row r="13" ht="22" customHeight="1" spans="1:20">
      <c r="A13" s="7" t="s">
        <v>28</v>
      </c>
      <c r="B13" s="24" t="s">
        <v>406</v>
      </c>
      <c r="C13" s="24">
        <v>17</v>
      </c>
      <c r="D13" s="24" t="s">
        <v>406</v>
      </c>
      <c r="E13" s="24"/>
      <c r="F13" s="26" t="s">
        <v>406</v>
      </c>
      <c r="G13" s="25">
        <v>17</v>
      </c>
      <c r="H13" s="26" t="s">
        <v>406</v>
      </c>
      <c r="I13" s="26" t="s">
        <v>406</v>
      </c>
      <c r="J13" s="25">
        <v>17</v>
      </c>
      <c r="K13" s="26" t="s">
        <v>406</v>
      </c>
      <c r="L13" s="26" t="s">
        <v>406</v>
      </c>
      <c r="M13" s="25">
        <v>17</v>
      </c>
      <c r="N13" s="26" t="s">
        <v>406</v>
      </c>
      <c r="O13" s="26" t="s">
        <v>406</v>
      </c>
      <c r="P13" s="25">
        <v>17</v>
      </c>
      <c r="Q13" s="26" t="s">
        <v>406</v>
      </c>
      <c r="R13" s="26" t="s">
        <v>406</v>
      </c>
      <c r="S13" s="25">
        <v>17</v>
      </c>
      <c r="T13" s="26" t="s">
        <v>406</v>
      </c>
    </row>
    <row r="14" ht="22" customHeight="1" spans="1:20">
      <c r="A14" s="7" t="s">
        <v>31</v>
      </c>
      <c r="B14" s="24" t="s">
        <v>406</v>
      </c>
      <c r="C14" s="24">
        <v>9</v>
      </c>
      <c r="D14" s="24" t="s">
        <v>406</v>
      </c>
      <c r="E14" s="24"/>
      <c r="F14" s="26" t="s">
        <v>406</v>
      </c>
      <c r="G14" s="25">
        <v>9</v>
      </c>
      <c r="H14" s="26" t="s">
        <v>406</v>
      </c>
      <c r="I14" s="26" t="s">
        <v>406</v>
      </c>
      <c r="J14" s="25">
        <v>9</v>
      </c>
      <c r="K14" s="26" t="s">
        <v>406</v>
      </c>
      <c r="L14" s="26" t="s">
        <v>406</v>
      </c>
      <c r="M14" s="25">
        <v>9</v>
      </c>
      <c r="N14" s="26" t="s">
        <v>406</v>
      </c>
      <c r="O14" s="26" t="s">
        <v>406</v>
      </c>
      <c r="P14" s="25">
        <v>9</v>
      </c>
      <c r="Q14" s="26" t="s">
        <v>406</v>
      </c>
      <c r="R14" s="26" t="s">
        <v>406</v>
      </c>
      <c r="S14" s="25">
        <v>9</v>
      </c>
      <c r="T14" s="26" t="s">
        <v>406</v>
      </c>
    </row>
    <row r="15" ht="22" customHeight="1" spans="1:20">
      <c r="A15" s="7" t="s">
        <v>34</v>
      </c>
      <c r="B15" s="24" t="s">
        <v>406</v>
      </c>
      <c r="C15" s="24">
        <v>8</v>
      </c>
      <c r="D15" s="24" t="s">
        <v>406</v>
      </c>
      <c r="E15" s="24"/>
      <c r="F15" s="26" t="s">
        <v>406</v>
      </c>
      <c r="G15" s="25">
        <v>8</v>
      </c>
      <c r="H15" s="26" t="s">
        <v>406</v>
      </c>
      <c r="I15" s="26" t="s">
        <v>406</v>
      </c>
      <c r="J15" s="25">
        <v>8</v>
      </c>
      <c r="K15" s="26" t="s">
        <v>406</v>
      </c>
      <c r="L15" s="26" t="s">
        <v>406</v>
      </c>
      <c r="M15" s="25">
        <v>8</v>
      </c>
      <c r="N15" s="26" t="s">
        <v>406</v>
      </c>
      <c r="O15" s="26" t="s">
        <v>406</v>
      </c>
      <c r="P15" s="25">
        <v>8</v>
      </c>
      <c r="Q15" s="26" t="s">
        <v>406</v>
      </c>
      <c r="R15" s="26" t="s">
        <v>406</v>
      </c>
      <c r="S15" s="25">
        <v>8</v>
      </c>
      <c r="T15" s="26" t="s">
        <v>406</v>
      </c>
    </row>
    <row r="16" ht="22" customHeight="1" spans="1:20">
      <c r="A16" s="7" t="s">
        <v>38</v>
      </c>
      <c r="B16" s="24" t="s">
        <v>406</v>
      </c>
      <c r="C16" s="24">
        <v>10</v>
      </c>
      <c r="D16" s="24" t="s">
        <v>406</v>
      </c>
      <c r="E16" s="24"/>
      <c r="F16" s="26" t="s">
        <v>406</v>
      </c>
      <c r="G16" s="25">
        <v>10</v>
      </c>
      <c r="H16" s="26" t="s">
        <v>406</v>
      </c>
      <c r="I16" s="26" t="s">
        <v>406</v>
      </c>
      <c r="J16" s="25">
        <v>10</v>
      </c>
      <c r="K16" s="26" t="s">
        <v>406</v>
      </c>
      <c r="L16" s="26" t="s">
        <v>406</v>
      </c>
      <c r="M16" s="25">
        <v>10</v>
      </c>
      <c r="N16" s="26" t="s">
        <v>406</v>
      </c>
      <c r="O16" s="26" t="s">
        <v>406</v>
      </c>
      <c r="P16" s="25">
        <v>10</v>
      </c>
      <c r="Q16" s="26" t="s">
        <v>406</v>
      </c>
      <c r="R16" s="26" t="s">
        <v>406</v>
      </c>
      <c r="S16" s="25">
        <v>18</v>
      </c>
      <c r="T16" s="26" t="s">
        <v>406</v>
      </c>
    </row>
    <row r="17" ht="22" customHeight="1" spans="1:20">
      <c r="A17" s="7" t="s">
        <v>41</v>
      </c>
      <c r="B17" s="24" t="s">
        <v>406</v>
      </c>
      <c r="C17" s="24">
        <v>16</v>
      </c>
      <c r="D17" s="24" t="s">
        <v>406</v>
      </c>
      <c r="E17" s="24"/>
      <c r="F17" s="26" t="s">
        <v>406</v>
      </c>
      <c r="G17" s="25">
        <v>16</v>
      </c>
      <c r="H17" s="26" t="s">
        <v>406</v>
      </c>
      <c r="I17" s="26" t="s">
        <v>406</v>
      </c>
      <c r="J17" s="25">
        <v>16</v>
      </c>
      <c r="K17" s="26" t="s">
        <v>406</v>
      </c>
      <c r="L17" s="26" t="s">
        <v>406</v>
      </c>
      <c r="M17" s="25">
        <v>16</v>
      </c>
      <c r="N17" s="26" t="s">
        <v>406</v>
      </c>
      <c r="O17" s="26" t="s">
        <v>406</v>
      </c>
      <c r="P17" s="25">
        <v>16</v>
      </c>
      <c r="Q17" s="26" t="s">
        <v>406</v>
      </c>
      <c r="R17" s="26" t="s">
        <v>406</v>
      </c>
      <c r="S17" s="25">
        <v>16</v>
      </c>
      <c r="T17" s="26" t="s">
        <v>406</v>
      </c>
    </row>
    <row r="18" ht="22" customHeight="1" spans="1:20">
      <c r="A18" s="7" t="s">
        <v>44</v>
      </c>
      <c r="B18" s="24" t="s">
        <v>406</v>
      </c>
      <c r="C18" s="24">
        <v>12</v>
      </c>
      <c r="D18" s="24" t="s">
        <v>406</v>
      </c>
      <c r="E18" s="24"/>
      <c r="F18" s="26" t="s">
        <v>406</v>
      </c>
      <c r="G18" s="25">
        <v>12</v>
      </c>
      <c r="H18" s="26" t="s">
        <v>406</v>
      </c>
      <c r="I18" s="26" t="s">
        <v>406</v>
      </c>
      <c r="J18" s="25">
        <v>12</v>
      </c>
      <c r="K18" s="26" t="s">
        <v>406</v>
      </c>
      <c r="L18" s="26" t="s">
        <v>406</v>
      </c>
      <c r="M18" s="25">
        <v>12</v>
      </c>
      <c r="N18" s="26" t="s">
        <v>406</v>
      </c>
      <c r="O18" s="26" t="s">
        <v>406</v>
      </c>
      <c r="P18" s="25">
        <v>12</v>
      </c>
      <c r="Q18" s="26" t="s">
        <v>406</v>
      </c>
      <c r="R18" s="26" t="s">
        <v>406</v>
      </c>
      <c r="S18" s="25">
        <v>12</v>
      </c>
      <c r="T18" s="26" t="s">
        <v>406</v>
      </c>
    </row>
    <row r="19" ht="20.25" spans="1:1">
      <c r="A19" s="1" t="s">
        <v>381</v>
      </c>
    </row>
  </sheetData>
  <mergeCells count="39">
    <mergeCell ref="A2:T2"/>
    <mergeCell ref="B3:E3"/>
    <mergeCell ref="F3:H3"/>
    <mergeCell ref="I3:K3"/>
    <mergeCell ref="L3:N3"/>
    <mergeCell ref="O3:Q3"/>
    <mergeCell ref="R3:T3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3:A5"/>
    <mergeCell ref="B4:B5"/>
    <mergeCell ref="C4:C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D4:E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A1" sqref="A1"/>
    </sheetView>
  </sheetViews>
  <sheetFormatPr defaultColWidth="9" defaultRowHeight="13.5"/>
  <cols>
    <col min="2" max="13" width="9.625" customWidth="1"/>
  </cols>
  <sheetData>
    <row r="1" ht="20" customHeight="1" spans="1:13">
      <c r="A1" s="10" t="s">
        <v>407</v>
      </c>
      <c r="B1" s="11"/>
      <c r="C1" s="11"/>
      <c r="D1" s="12"/>
      <c r="E1" s="11"/>
      <c r="F1" s="12"/>
      <c r="G1" s="11"/>
      <c r="H1" s="11"/>
      <c r="I1" s="11"/>
      <c r="J1" s="11"/>
      <c r="K1" s="11"/>
      <c r="L1" s="11"/>
      <c r="M1" s="11"/>
    </row>
    <row r="2" ht="27" spans="1:13">
      <c r="A2" s="13" t="s">
        <v>408</v>
      </c>
      <c r="B2" s="13"/>
      <c r="C2" s="13"/>
      <c r="D2" s="14"/>
      <c r="E2" s="13"/>
      <c r="F2" s="14"/>
      <c r="G2" s="13"/>
      <c r="H2" s="13"/>
      <c r="I2" s="13"/>
      <c r="J2" s="13"/>
      <c r="K2" s="13"/>
      <c r="L2" s="13"/>
      <c r="M2" s="13"/>
    </row>
    <row r="3" ht="28" customHeight="1" spans="1:13">
      <c r="A3" s="15" t="s">
        <v>328</v>
      </c>
      <c r="B3" s="15" t="s">
        <v>2</v>
      </c>
      <c r="C3" s="15"/>
      <c r="D3" s="8" t="s">
        <v>409</v>
      </c>
      <c r="E3" s="16"/>
      <c r="F3" s="8" t="s">
        <v>410</v>
      </c>
      <c r="G3" s="16"/>
      <c r="H3" s="16" t="s">
        <v>411</v>
      </c>
      <c r="I3" s="16"/>
      <c r="J3" s="16" t="s">
        <v>412</v>
      </c>
      <c r="K3" s="16"/>
      <c r="L3" s="16" t="s">
        <v>413</v>
      </c>
      <c r="M3" s="16"/>
    </row>
    <row r="4" ht="28" customHeight="1" spans="1:13">
      <c r="A4" s="15"/>
      <c r="B4" s="15" t="s">
        <v>414</v>
      </c>
      <c r="C4" s="15" t="s">
        <v>415</v>
      </c>
      <c r="D4" s="17" t="s">
        <v>414</v>
      </c>
      <c r="E4" s="15" t="s">
        <v>415</v>
      </c>
      <c r="F4" s="17" t="s">
        <v>414</v>
      </c>
      <c r="G4" s="15" t="s">
        <v>415</v>
      </c>
      <c r="H4" s="15" t="s">
        <v>414</v>
      </c>
      <c r="I4" s="15" t="s">
        <v>415</v>
      </c>
      <c r="J4" s="15" t="s">
        <v>414</v>
      </c>
      <c r="K4" s="15" t="s">
        <v>415</v>
      </c>
      <c r="L4" s="15" t="s">
        <v>414</v>
      </c>
      <c r="M4" s="15" t="s">
        <v>415</v>
      </c>
    </row>
    <row r="5" ht="28" customHeight="1" spans="1:13">
      <c r="A5" s="18" t="s">
        <v>390</v>
      </c>
      <c r="B5" s="16">
        <v>117</v>
      </c>
      <c r="C5" s="16">
        <v>71</v>
      </c>
      <c r="D5" s="8">
        <v>65</v>
      </c>
      <c r="E5" s="16">
        <v>19</v>
      </c>
      <c r="F5" s="8">
        <v>90</v>
      </c>
      <c r="G5" s="16">
        <v>48</v>
      </c>
      <c r="H5" s="16">
        <v>117</v>
      </c>
      <c r="I5" s="16">
        <v>71</v>
      </c>
      <c r="J5" s="16">
        <v>117</v>
      </c>
      <c r="K5" s="16">
        <v>71</v>
      </c>
      <c r="L5" s="16">
        <v>117</v>
      </c>
      <c r="M5" s="16">
        <v>71</v>
      </c>
    </row>
    <row r="6" ht="28" customHeight="1" spans="1:13">
      <c r="A6" s="19" t="s">
        <v>14</v>
      </c>
      <c r="B6" s="20">
        <v>15</v>
      </c>
      <c r="C6" s="20">
        <v>12</v>
      </c>
      <c r="D6" s="20">
        <v>13</v>
      </c>
      <c r="E6" s="20">
        <v>1</v>
      </c>
      <c r="F6" s="20">
        <v>14</v>
      </c>
      <c r="G6" s="20">
        <v>12</v>
      </c>
      <c r="H6" s="20">
        <v>15</v>
      </c>
      <c r="I6" s="20">
        <v>12</v>
      </c>
      <c r="J6" s="20">
        <v>15</v>
      </c>
      <c r="K6" s="20">
        <v>12</v>
      </c>
      <c r="L6" s="20">
        <v>15</v>
      </c>
      <c r="M6" s="20">
        <v>12</v>
      </c>
    </row>
    <row r="7" ht="28" customHeight="1" spans="1:13">
      <c r="A7" s="19" t="s">
        <v>17</v>
      </c>
      <c r="B7" s="20">
        <v>7</v>
      </c>
      <c r="C7" s="20">
        <v>5</v>
      </c>
      <c r="D7" s="20">
        <v>4</v>
      </c>
      <c r="E7" s="20">
        <v>1</v>
      </c>
      <c r="F7" s="20">
        <v>6</v>
      </c>
      <c r="G7" s="20">
        <v>5</v>
      </c>
      <c r="H7" s="20">
        <v>7</v>
      </c>
      <c r="I7" s="20">
        <v>5</v>
      </c>
      <c r="J7" s="20">
        <v>7</v>
      </c>
      <c r="K7" s="20">
        <v>5</v>
      </c>
      <c r="L7" s="20">
        <v>7</v>
      </c>
      <c r="M7" s="20">
        <v>5</v>
      </c>
    </row>
    <row r="8" ht="28" customHeight="1" spans="1:13">
      <c r="A8" s="19" t="s">
        <v>21</v>
      </c>
      <c r="B8" s="20">
        <v>9</v>
      </c>
      <c r="C8" s="20">
        <v>9</v>
      </c>
      <c r="D8" s="20">
        <v>9</v>
      </c>
      <c r="E8" s="20">
        <v>9</v>
      </c>
      <c r="F8" s="20">
        <v>9</v>
      </c>
      <c r="G8" s="20">
        <v>9</v>
      </c>
      <c r="H8" s="20">
        <v>9</v>
      </c>
      <c r="I8" s="20">
        <v>9</v>
      </c>
      <c r="J8" s="20">
        <v>9</v>
      </c>
      <c r="K8" s="20">
        <v>9</v>
      </c>
      <c r="L8" s="20">
        <v>9</v>
      </c>
      <c r="M8" s="20">
        <v>9</v>
      </c>
    </row>
    <row r="9" ht="28" customHeight="1" spans="1:13">
      <c r="A9" s="19" t="s">
        <v>23</v>
      </c>
      <c r="B9" s="20">
        <v>9</v>
      </c>
      <c r="C9" s="20">
        <v>4</v>
      </c>
      <c r="D9" s="20">
        <v>5</v>
      </c>
      <c r="E9" s="20">
        <v>1</v>
      </c>
      <c r="F9" s="20">
        <v>7</v>
      </c>
      <c r="G9" s="20">
        <v>1</v>
      </c>
      <c r="H9" s="20">
        <v>9</v>
      </c>
      <c r="I9" s="20">
        <v>4</v>
      </c>
      <c r="J9" s="20">
        <v>9</v>
      </c>
      <c r="K9" s="20">
        <v>4</v>
      </c>
      <c r="L9" s="20">
        <v>9</v>
      </c>
      <c r="M9" s="20">
        <v>4</v>
      </c>
    </row>
    <row r="10" ht="28" customHeight="1" spans="1:13">
      <c r="A10" s="19" t="s">
        <v>25</v>
      </c>
      <c r="B10" s="20">
        <v>5</v>
      </c>
      <c r="C10" s="20">
        <v>3</v>
      </c>
      <c r="D10" s="20">
        <v>2</v>
      </c>
      <c r="E10" s="20">
        <v>1</v>
      </c>
      <c r="F10" s="20">
        <v>3</v>
      </c>
      <c r="G10" s="20">
        <v>1</v>
      </c>
      <c r="H10" s="20">
        <v>5</v>
      </c>
      <c r="I10" s="20">
        <v>3</v>
      </c>
      <c r="J10" s="20">
        <v>5</v>
      </c>
      <c r="K10" s="20">
        <v>3</v>
      </c>
      <c r="L10" s="20">
        <v>5</v>
      </c>
      <c r="M10" s="20">
        <v>3</v>
      </c>
    </row>
    <row r="11" ht="28" customHeight="1" spans="1:13">
      <c r="A11" s="19" t="s">
        <v>28</v>
      </c>
      <c r="B11" s="20">
        <v>17</v>
      </c>
      <c r="C11" s="20">
        <v>8</v>
      </c>
      <c r="D11" s="20">
        <v>7</v>
      </c>
      <c r="E11" s="20">
        <v>1</v>
      </c>
      <c r="F11" s="20">
        <v>15</v>
      </c>
      <c r="G11" s="20">
        <v>7</v>
      </c>
      <c r="H11" s="20">
        <v>17</v>
      </c>
      <c r="I11" s="20">
        <v>8</v>
      </c>
      <c r="J11" s="20">
        <v>17</v>
      </c>
      <c r="K11" s="20">
        <v>8</v>
      </c>
      <c r="L11" s="20">
        <v>17</v>
      </c>
      <c r="M11" s="20">
        <v>8</v>
      </c>
    </row>
    <row r="12" ht="28" customHeight="1" spans="1:13">
      <c r="A12" s="19" t="s">
        <v>31</v>
      </c>
      <c r="B12" s="20">
        <v>9</v>
      </c>
      <c r="C12" s="20">
        <v>7</v>
      </c>
      <c r="D12" s="20">
        <v>9</v>
      </c>
      <c r="E12" s="20">
        <v>1</v>
      </c>
      <c r="F12" s="20">
        <v>9</v>
      </c>
      <c r="G12" s="20">
        <v>1</v>
      </c>
      <c r="H12" s="20">
        <v>9</v>
      </c>
      <c r="I12" s="20">
        <v>7</v>
      </c>
      <c r="J12" s="20">
        <v>9</v>
      </c>
      <c r="K12" s="20">
        <v>7</v>
      </c>
      <c r="L12" s="20">
        <v>9</v>
      </c>
      <c r="M12" s="20">
        <v>7</v>
      </c>
    </row>
    <row r="13" ht="28" customHeight="1" spans="1:13">
      <c r="A13" s="19" t="s">
        <v>34</v>
      </c>
      <c r="B13" s="20">
        <v>8</v>
      </c>
      <c r="C13" s="20">
        <v>5</v>
      </c>
      <c r="D13" s="20">
        <v>5</v>
      </c>
      <c r="E13" s="20">
        <v>1</v>
      </c>
      <c r="F13" s="20">
        <v>5</v>
      </c>
      <c r="G13" s="20">
        <v>1</v>
      </c>
      <c r="H13" s="20">
        <v>8</v>
      </c>
      <c r="I13" s="20">
        <v>5</v>
      </c>
      <c r="J13" s="20">
        <v>8</v>
      </c>
      <c r="K13" s="20">
        <v>5</v>
      </c>
      <c r="L13" s="20">
        <v>8</v>
      </c>
      <c r="M13" s="20">
        <v>5</v>
      </c>
    </row>
    <row r="14" ht="28" customHeight="1" spans="1:13">
      <c r="A14" s="19" t="s">
        <v>38</v>
      </c>
      <c r="B14" s="20">
        <v>10</v>
      </c>
      <c r="C14" s="20">
        <v>1</v>
      </c>
      <c r="D14" s="20">
        <v>2</v>
      </c>
      <c r="E14" s="20">
        <v>1</v>
      </c>
      <c r="F14" s="20">
        <v>5</v>
      </c>
      <c r="G14" s="20">
        <v>1</v>
      </c>
      <c r="H14" s="20">
        <v>10</v>
      </c>
      <c r="I14" s="20">
        <v>1</v>
      </c>
      <c r="J14" s="20">
        <v>10</v>
      </c>
      <c r="K14" s="20">
        <v>1</v>
      </c>
      <c r="L14" s="20">
        <v>10</v>
      </c>
      <c r="M14" s="20">
        <v>1</v>
      </c>
    </row>
    <row r="15" ht="28" customHeight="1" spans="1:13">
      <c r="A15" s="19" t="s">
        <v>41</v>
      </c>
      <c r="B15" s="20">
        <v>16</v>
      </c>
      <c r="C15" s="20">
        <v>6</v>
      </c>
      <c r="D15" s="20">
        <v>5</v>
      </c>
      <c r="E15" s="20">
        <v>1</v>
      </c>
      <c r="F15" s="20">
        <v>10</v>
      </c>
      <c r="G15" s="20">
        <v>5</v>
      </c>
      <c r="H15" s="20">
        <v>16</v>
      </c>
      <c r="I15" s="20">
        <v>6</v>
      </c>
      <c r="J15" s="20">
        <v>16</v>
      </c>
      <c r="K15" s="20">
        <v>6</v>
      </c>
      <c r="L15" s="20">
        <v>16</v>
      </c>
      <c r="M15" s="20">
        <v>6</v>
      </c>
    </row>
    <row r="16" ht="28" customHeight="1" spans="1:13">
      <c r="A16" s="19" t="s">
        <v>44</v>
      </c>
      <c r="B16" s="20">
        <v>12</v>
      </c>
      <c r="C16" s="20">
        <v>11</v>
      </c>
      <c r="D16" s="20">
        <v>4</v>
      </c>
      <c r="E16" s="20">
        <v>1</v>
      </c>
      <c r="F16" s="20">
        <v>7</v>
      </c>
      <c r="G16" s="20">
        <v>5</v>
      </c>
      <c r="H16" s="20">
        <v>12</v>
      </c>
      <c r="I16" s="20">
        <v>11</v>
      </c>
      <c r="J16" s="20">
        <v>12</v>
      </c>
      <c r="K16" s="20">
        <v>11</v>
      </c>
      <c r="L16" s="20">
        <v>12</v>
      </c>
      <c r="M16" s="20">
        <v>11</v>
      </c>
    </row>
  </sheetData>
  <mergeCells count="8">
    <mergeCell ref="A2:M2"/>
    <mergeCell ref="B3:C3"/>
    <mergeCell ref="D3:E3"/>
    <mergeCell ref="F3:G3"/>
    <mergeCell ref="H3:I3"/>
    <mergeCell ref="J3:K3"/>
    <mergeCell ref="L3:M3"/>
    <mergeCell ref="A3:A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P7" sqref="P7"/>
    </sheetView>
  </sheetViews>
  <sheetFormatPr defaultColWidth="9" defaultRowHeight="13.5"/>
  <cols>
    <col min="1" max="13" width="9.625" customWidth="1"/>
  </cols>
  <sheetData>
    <row r="1" ht="20" customHeight="1" spans="1:1">
      <c r="A1" s="1" t="s">
        <v>416</v>
      </c>
    </row>
    <row r="2" ht="27" spans="1:13">
      <c r="A2" s="2" t="s">
        <v>417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0" customHeight="1" spans="1:13">
      <c r="A3" s="3" t="s">
        <v>328</v>
      </c>
      <c r="B3" s="3" t="s">
        <v>2</v>
      </c>
      <c r="C3" s="3"/>
      <c r="D3" s="4" t="s">
        <v>409</v>
      </c>
      <c r="E3" s="4"/>
      <c r="F3" s="4" t="s">
        <v>410</v>
      </c>
      <c r="G3" s="4"/>
      <c r="H3" s="4" t="s">
        <v>411</v>
      </c>
      <c r="I3" s="4"/>
      <c r="J3" s="4" t="s">
        <v>412</v>
      </c>
      <c r="K3" s="4"/>
      <c r="L3" s="4" t="s">
        <v>413</v>
      </c>
      <c r="M3" s="4"/>
    </row>
    <row r="4" ht="28" customHeight="1" spans="1:13">
      <c r="A4" s="3"/>
      <c r="B4" s="3" t="s">
        <v>418</v>
      </c>
      <c r="C4" s="3" t="s">
        <v>419</v>
      </c>
      <c r="D4" s="3" t="s">
        <v>418</v>
      </c>
      <c r="E4" s="3" t="s">
        <v>419</v>
      </c>
      <c r="F4" s="3" t="s">
        <v>418</v>
      </c>
      <c r="G4" s="3" t="s">
        <v>419</v>
      </c>
      <c r="H4" s="5" t="s">
        <v>418</v>
      </c>
      <c r="I4" s="3" t="s">
        <v>419</v>
      </c>
      <c r="J4" s="3" t="s">
        <v>418</v>
      </c>
      <c r="K4" s="3" t="s">
        <v>419</v>
      </c>
      <c r="L4" s="3" t="s">
        <v>418</v>
      </c>
      <c r="M4" s="3" t="s">
        <v>419</v>
      </c>
    </row>
    <row r="5" ht="28" customHeight="1" spans="1:13">
      <c r="A5" s="3"/>
      <c r="B5" s="3"/>
      <c r="C5" s="3"/>
      <c r="D5" s="3"/>
      <c r="E5" s="3"/>
      <c r="F5" s="3"/>
      <c r="G5" s="3"/>
      <c r="H5" s="6"/>
      <c r="I5" s="3"/>
      <c r="J5" s="3"/>
      <c r="K5" s="3"/>
      <c r="L5" s="3"/>
      <c r="M5" s="3"/>
    </row>
    <row r="6" ht="26" customHeight="1" spans="1:13">
      <c r="A6" s="7" t="s">
        <v>390</v>
      </c>
      <c r="B6" s="4">
        <v>50</v>
      </c>
      <c r="C6" s="4">
        <v>117</v>
      </c>
      <c r="D6" s="4">
        <v>1</v>
      </c>
      <c r="E6" s="4">
        <v>0</v>
      </c>
      <c r="F6" s="4">
        <v>0</v>
      </c>
      <c r="G6" s="4">
        <v>0</v>
      </c>
      <c r="H6" s="4">
        <v>20</v>
      </c>
      <c r="I6" s="4">
        <v>40</v>
      </c>
      <c r="J6" s="4">
        <v>15</v>
      </c>
      <c r="K6" s="4">
        <v>40</v>
      </c>
      <c r="L6" s="4">
        <v>14</v>
      </c>
      <c r="M6" s="4">
        <v>37</v>
      </c>
    </row>
    <row r="7" ht="26" customHeight="1" spans="1:13">
      <c r="A7" s="7" t="s">
        <v>14</v>
      </c>
      <c r="B7" s="4">
        <v>3</v>
      </c>
      <c r="C7" s="4">
        <v>15</v>
      </c>
      <c r="D7" s="4">
        <v>0</v>
      </c>
      <c r="E7" s="4">
        <v>0</v>
      </c>
      <c r="F7" s="4">
        <v>0</v>
      </c>
      <c r="G7" s="4">
        <v>0</v>
      </c>
      <c r="H7" s="8">
        <v>2</v>
      </c>
      <c r="I7" s="4">
        <v>7</v>
      </c>
      <c r="J7" s="8">
        <v>1</v>
      </c>
      <c r="K7" s="4">
        <v>5</v>
      </c>
      <c r="L7" s="8">
        <v>0</v>
      </c>
      <c r="M7" s="4">
        <v>3</v>
      </c>
    </row>
    <row r="8" ht="26" customHeight="1" spans="1:13">
      <c r="A8" s="7" t="s">
        <v>17</v>
      </c>
      <c r="B8" s="4">
        <v>3</v>
      </c>
      <c r="C8" s="4">
        <v>7</v>
      </c>
      <c r="D8" s="4">
        <v>0</v>
      </c>
      <c r="E8" s="4">
        <v>0</v>
      </c>
      <c r="F8" s="4">
        <v>0</v>
      </c>
      <c r="G8" s="4">
        <v>0</v>
      </c>
      <c r="H8" s="8">
        <v>1</v>
      </c>
      <c r="I8" s="4">
        <v>2</v>
      </c>
      <c r="J8" s="8">
        <v>1</v>
      </c>
      <c r="K8" s="4">
        <v>3</v>
      </c>
      <c r="L8" s="8">
        <v>1</v>
      </c>
      <c r="M8" s="4">
        <v>2</v>
      </c>
    </row>
    <row r="9" ht="26" customHeight="1" spans="1:13">
      <c r="A9" s="7" t="s">
        <v>21</v>
      </c>
      <c r="B9" s="4">
        <v>5</v>
      </c>
      <c r="C9" s="4">
        <v>9</v>
      </c>
      <c r="D9" s="4">
        <v>1</v>
      </c>
      <c r="E9" s="4">
        <v>0</v>
      </c>
      <c r="F9" s="4">
        <v>0</v>
      </c>
      <c r="G9" s="4">
        <v>0</v>
      </c>
      <c r="H9" s="8">
        <v>1</v>
      </c>
      <c r="I9" s="4">
        <v>2</v>
      </c>
      <c r="J9" s="8">
        <v>1</v>
      </c>
      <c r="K9" s="4">
        <v>3</v>
      </c>
      <c r="L9" s="8">
        <v>2</v>
      </c>
      <c r="M9" s="4">
        <v>4</v>
      </c>
    </row>
    <row r="10" ht="26" customHeight="1" spans="1:13">
      <c r="A10" s="7" t="s">
        <v>23</v>
      </c>
      <c r="B10" s="4">
        <v>3</v>
      </c>
      <c r="C10" s="4">
        <v>9</v>
      </c>
      <c r="D10" s="4">
        <v>0</v>
      </c>
      <c r="E10" s="4">
        <v>0</v>
      </c>
      <c r="F10" s="4">
        <v>0</v>
      </c>
      <c r="G10" s="4">
        <v>0</v>
      </c>
      <c r="H10" s="8">
        <v>1</v>
      </c>
      <c r="I10" s="4">
        <v>2</v>
      </c>
      <c r="J10" s="8">
        <v>1</v>
      </c>
      <c r="K10" s="4">
        <v>4</v>
      </c>
      <c r="L10" s="8">
        <v>1</v>
      </c>
      <c r="M10" s="4">
        <v>3</v>
      </c>
    </row>
    <row r="11" ht="26" customHeight="1" spans="1:13">
      <c r="A11" s="7" t="s">
        <v>25</v>
      </c>
      <c r="B11" s="4">
        <v>4</v>
      </c>
      <c r="C11" s="4">
        <v>5</v>
      </c>
      <c r="D11" s="4">
        <v>0</v>
      </c>
      <c r="E11" s="4">
        <v>0</v>
      </c>
      <c r="F11" s="4">
        <v>0</v>
      </c>
      <c r="G11" s="4">
        <v>0</v>
      </c>
      <c r="H11" s="8">
        <v>2</v>
      </c>
      <c r="I11" s="4">
        <v>1</v>
      </c>
      <c r="J11" s="8">
        <v>1</v>
      </c>
      <c r="K11" s="4">
        <v>2</v>
      </c>
      <c r="L11" s="8">
        <v>1</v>
      </c>
      <c r="M11" s="4">
        <v>2</v>
      </c>
    </row>
    <row r="12" ht="26" customHeight="1" spans="1:13">
      <c r="A12" s="7" t="s">
        <v>28</v>
      </c>
      <c r="B12" s="4">
        <v>5</v>
      </c>
      <c r="C12" s="4">
        <v>17</v>
      </c>
      <c r="D12" s="4">
        <v>0</v>
      </c>
      <c r="E12" s="4">
        <v>0</v>
      </c>
      <c r="F12" s="4">
        <v>0</v>
      </c>
      <c r="G12" s="4">
        <v>0</v>
      </c>
      <c r="H12" s="8">
        <v>3</v>
      </c>
      <c r="I12" s="4">
        <v>5</v>
      </c>
      <c r="J12" s="8">
        <v>1</v>
      </c>
      <c r="K12" s="4">
        <v>7</v>
      </c>
      <c r="L12" s="8">
        <v>1</v>
      </c>
      <c r="M12" s="4">
        <v>5</v>
      </c>
    </row>
    <row r="13" ht="26" customHeight="1" spans="1:13">
      <c r="A13" s="7" t="s">
        <v>31</v>
      </c>
      <c r="B13" s="4">
        <v>2</v>
      </c>
      <c r="C13" s="4">
        <v>9</v>
      </c>
      <c r="D13" s="4">
        <v>0</v>
      </c>
      <c r="E13" s="4">
        <v>0</v>
      </c>
      <c r="F13" s="4">
        <v>0</v>
      </c>
      <c r="G13" s="4">
        <v>0</v>
      </c>
      <c r="H13" s="8">
        <v>0</v>
      </c>
      <c r="I13" s="4">
        <v>2</v>
      </c>
      <c r="J13" s="8">
        <v>1</v>
      </c>
      <c r="K13" s="4">
        <v>2</v>
      </c>
      <c r="L13" s="8">
        <v>1</v>
      </c>
      <c r="M13" s="4">
        <v>5</v>
      </c>
    </row>
    <row r="14" ht="26" customHeight="1" spans="1:13">
      <c r="A14" s="7" t="s">
        <v>34</v>
      </c>
      <c r="B14" s="4">
        <v>9</v>
      </c>
      <c r="C14" s="4">
        <v>8</v>
      </c>
      <c r="D14" s="4">
        <v>0</v>
      </c>
      <c r="E14" s="4">
        <v>0</v>
      </c>
      <c r="F14" s="4">
        <v>0</v>
      </c>
      <c r="G14" s="4">
        <v>0</v>
      </c>
      <c r="H14" s="8">
        <v>3</v>
      </c>
      <c r="I14" s="4">
        <v>2</v>
      </c>
      <c r="J14" s="8">
        <v>2</v>
      </c>
      <c r="K14" s="4">
        <v>2</v>
      </c>
      <c r="L14" s="8">
        <v>4</v>
      </c>
      <c r="M14" s="4">
        <v>4</v>
      </c>
    </row>
    <row r="15" ht="26" customHeight="1" spans="1:13">
      <c r="A15" s="7" t="s">
        <v>38</v>
      </c>
      <c r="B15" s="4">
        <v>5</v>
      </c>
      <c r="C15" s="4">
        <v>10</v>
      </c>
      <c r="D15" s="4">
        <v>0</v>
      </c>
      <c r="E15" s="4">
        <v>0</v>
      </c>
      <c r="F15" s="4">
        <v>0</v>
      </c>
      <c r="G15" s="4">
        <v>0</v>
      </c>
      <c r="H15" s="8">
        <v>2</v>
      </c>
      <c r="I15" s="4">
        <v>5</v>
      </c>
      <c r="J15" s="8">
        <v>2</v>
      </c>
      <c r="K15" s="4">
        <v>3</v>
      </c>
      <c r="L15" s="8">
        <v>1</v>
      </c>
      <c r="M15" s="4">
        <v>2</v>
      </c>
    </row>
    <row r="16" ht="26" customHeight="1" spans="1:13">
      <c r="A16" s="7" t="s">
        <v>41</v>
      </c>
      <c r="B16" s="4">
        <v>3</v>
      </c>
      <c r="C16" s="4">
        <v>16</v>
      </c>
      <c r="D16" s="4">
        <v>0</v>
      </c>
      <c r="E16" s="4">
        <v>0</v>
      </c>
      <c r="F16" s="4">
        <v>0</v>
      </c>
      <c r="G16" s="4">
        <v>0</v>
      </c>
      <c r="H16" s="8">
        <v>2</v>
      </c>
      <c r="I16" s="4">
        <v>6</v>
      </c>
      <c r="J16" s="8">
        <v>1</v>
      </c>
      <c r="K16" s="4">
        <v>5</v>
      </c>
      <c r="L16" s="8">
        <v>0</v>
      </c>
      <c r="M16" s="4">
        <v>5</v>
      </c>
    </row>
    <row r="17" ht="26" customHeight="1" spans="1:13">
      <c r="A17" s="7" t="s">
        <v>44</v>
      </c>
      <c r="B17" s="4">
        <v>8</v>
      </c>
      <c r="C17" s="4">
        <v>12</v>
      </c>
      <c r="D17" s="4">
        <v>0</v>
      </c>
      <c r="E17" s="4">
        <v>0</v>
      </c>
      <c r="F17" s="4">
        <v>0</v>
      </c>
      <c r="G17" s="4">
        <v>0</v>
      </c>
      <c r="H17" s="8">
        <v>3</v>
      </c>
      <c r="I17" s="4">
        <v>6</v>
      </c>
      <c r="J17" s="8">
        <v>3</v>
      </c>
      <c r="K17" s="4">
        <v>4</v>
      </c>
      <c r="L17" s="8">
        <v>2</v>
      </c>
      <c r="M17" s="4">
        <v>2</v>
      </c>
    </row>
    <row r="18" ht="27.75" spans="1:1">
      <c r="A18" s="9" t="s">
        <v>381</v>
      </c>
    </row>
  </sheetData>
  <mergeCells count="20">
    <mergeCell ref="A2:M2"/>
    <mergeCell ref="B3:C3"/>
    <mergeCell ref="D3:E3"/>
    <mergeCell ref="F3:G3"/>
    <mergeCell ref="H3:I3"/>
    <mergeCell ref="J3:K3"/>
    <mergeCell ref="L3:M3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附件1 精品村（社区）及美丽村庄（小组）创建任务分解表</vt:lpstr>
      <vt:lpstr>附件2 精品村重点建设项目表</vt:lpstr>
      <vt:lpstr>附件3 其它村人居环境整治任务分解表</vt:lpstr>
      <vt:lpstr>附件4 农村人居环境整治三档村庄定档标准</vt:lpstr>
      <vt:lpstr>附件5 农村卫生户厕改造建设任务分解表</vt:lpstr>
      <vt:lpstr>附件6 农村卫生公厕改造建设任务分解表</vt:lpstr>
      <vt:lpstr>附件7 农村生活污水、农村生活垃圾处理设施覆盖任务分解表</vt:lpstr>
      <vt:lpstr>附件8 农村生活污水治理任务分解表</vt:lpstr>
      <vt:lpstr>附件9 村庄生活垃圾收集设施改造提升任务分解表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胡依波</cp:lastModifiedBy>
  <dcterms:created xsi:type="dcterms:W3CDTF">2023-01-03T03:03:00Z</dcterms:created>
  <dcterms:modified xsi:type="dcterms:W3CDTF">2023-02-28T00:52:09Z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0A8C649CF94B400E8887F12983E22E52</vt:lpwstr>
  </property>
  <property fmtid="{D5CDD505-2E9C-101B-9397-08002B2CF9AE}" pid="3" name="KSOProductBuildVer">
    <vt:lpwstr>2052-11.1.0.13703</vt:lpwstr>
  </property>
</Properties>
</file>