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五华区多申报服务人数提供服务涉及机构统计表" sheetId="4" r:id="rId1"/>
    <sheet name="五华区为死亡人员虚假提供基本公共卫生项目服务涉及机构统计表" sheetId="5" r:id="rId2"/>
  </sheets>
  <definedNames>
    <definedName name="_xlnm._FilterDatabase" localSheetId="1" hidden="1">五华区为死亡人员虚假提供基本公共卫生项目服务涉及机构统计表!#REF!</definedName>
  </definedNames>
  <calcPr calcId="144525"/>
</workbook>
</file>

<file path=xl/sharedStrings.xml><?xml version="1.0" encoding="utf-8"?>
<sst xmlns="http://schemas.openxmlformats.org/spreadsheetml/2006/main" count="96" uniqueCount="76">
  <si>
    <t>五华区多申报服务人数提供服务涉及机构统计表</t>
  </si>
  <si>
    <t>序号</t>
  </si>
  <si>
    <t>问题</t>
  </si>
  <si>
    <t>涉及项目</t>
  </si>
  <si>
    <t>涉及机构</t>
  </si>
  <si>
    <t>涉及次数</t>
  </si>
  <si>
    <t>单价元/次</t>
  </si>
  <si>
    <t>总计退回金额（元）</t>
  </si>
  <si>
    <t>1.（1）</t>
  </si>
  <si>
    <t>重复申报导致考核完成任务数多计</t>
  </si>
  <si>
    <t>65岁以上老年人健康管理</t>
  </si>
  <si>
    <t>高新梁家河社区卫生服务站</t>
  </si>
  <si>
    <t>荷叶山社区卫生服务站</t>
  </si>
  <si>
    <t>莲华苑社区卫生服务站</t>
  </si>
  <si>
    <t>厂口卫生院</t>
  </si>
  <si>
    <t>沙朗卫生院</t>
  </si>
  <si>
    <t>红云龙泉路社区卫生服务中心</t>
  </si>
  <si>
    <t>大观社区卫生服务中心</t>
  </si>
  <si>
    <t>高血压健康管理</t>
  </si>
  <si>
    <t>龙翔红菱路社区卫生服务站</t>
  </si>
  <si>
    <t>1.（2）</t>
  </si>
  <si>
    <t>未提供服务导致考核完成任务数多计</t>
  </si>
  <si>
    <t>黑林铺卫生院</t>
  </si>
  <si>
    <t>武成社区卫生服务站</t>
  </si>
  <si>
    <t>2型糖尿病患者健康管理</t>
  </si>
  <si>
    <t>1.（3）</t>
  </si>
  <si>
    <t>误报名单导致考核完成任务数多计</t>
  </si>
  <si>
    <t>超范围提供基本公共卫生服务</t>
  </si>
  <si>
    <t>老年人中医药健康管理</t>
  </si>
  <si>
    <t>合计金额</t>
  </si>
  <si>
    <t>依据：国际基本公共卫生服务12项目省级成本补偿参考标准（2021年版）老年人200元/例，高血压110元/例，糖尿病152/例,老年人中医药30元/例</t>
  </si>
  <si>
    <t>五华区为死亡人员虚假提供基本公共卫生项目服务涉及机构统计表</t>
  </si>
  <si>
    <t>服务机构名称</t>
  </si>
  <si>
    <t>高血压</t>
  </si>
  <si>
    <t>高血压退款金额单价27.5元/次</t>
  </si>
  <si>
    <t>老年人中医药</t>
  </si>
  <si>
    <t>老年人中医药退款金额单价30元/次</t>
  </si>
  <si>
    <t>糖尿病</t>
  </si>
  <si>
    <t>糖尿病退款金额单价38元/次</t>
  </si>
  <si>
    <t>体检</t>
  </si>
  <si>
    <t>体检退款金额200元/次</t>
  </si>
  <si>
    <t>小计次数</t>
  </si>
  <si>
    <t>大塘卫生所</t>
  </si>
  <si>
    <t>高校小区社区卫生服务站</t>
  </si>
  <si>
    <t>高新区万裕社区卫生服务站</t>
  </si>
  <si>
    <t>花香十里社区卫生服务站</t>
  </si>
  <si>
    <t>康桥社区卫生服务站</t>
  </si>
  <si>
    <t>昆明市五华区丰宁春晖社区卫生服务站</t>
  </si>
  <si>
    <t>昆明市五华区丰宁街道丰宁北区社区卫生服务中心</t>
  </si>
  <si>
    <t>昆明市五华区丰宁街道社区卫生服务中心</t>
  </si>
  <si>
    <t>昆明市五华区黑林铺海屯路社区卫生服务站（停用）</t>
  </si>
  <si>
    <t>昆明市五华区黑林铺假日城市社区卫生服务站</t>
  </si>
  <si>
    <t>昆明市五华区黑林铺街道卫生院</t>
  </si>
  <si>
    <t>昆明市五华区黑林铺景秀西苑社区卫生服务站</t>
  </si>
  <si>
    <t>书香门第社区卫生服务站</t>
  </si>
  <si>
    <t>天骄北麓社区卫生服务站</t>
  </si>
  <si>
    <t>蔚蓝社区卫生服务站</t>
  </si>
  <si>
    <t>五华区大观社区卫生服务中心</t>
  </si>
  <si>
    <t>五华区丰宁洪园社区卫生服务站</t>
  </si>
  <si>
    <t>五华区丰宁茭菱社区卫生服务站</t>
  </si>
  <si>
    <t>五华区红云龙泉路社区卫生服务中心</t>
  </si>
  <si>
    <t>五华区护国文庙社区卫生服务站</t>
  </si>
  <si>
    <t>五华区华山北门社区卫生服务站</t>
  </si>
  <si>
    <t>五华区华山社区卫生服务中心</t>
  </si>
  <si>
    <t>五华区华山小菜园村社区卫生服务站</t>
  </si>
  <si>
    <t>五华区龙翔红菱社区卫生服务站</t>
  </si>
  <si>
    <t>五华区龙翔西园北路社区卫生服务站</t>
  </si>
  <si>
    <t>五华区螺峰社区卫生服务站</t>
  </si>
  <si>
    <t>五华区普吉联想科技城社区卫生服务站</t>
  </si>
  <si>
    <t>五华区普吉林家院社区卫生服务站</t>
  </si>
  <si>
    <t>五华区普吉新村社区卫生服务站</t>
  </si>
  <si>
    <t>五华区西站社区卫生服务站</t>
  </si>
  <si>
    <t>五华区馨悦尚居社区卫生服务站</t>
  </si>
  <si>
    <t>五华区篆新社区卫生服务站</t>
  </si>
  <si>
    <t>云岭天骄社区卫生服务站</t>
  </si>
  <si>
    <t>总计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</si>
</sst>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.00_);[Red]\(0.00\)"/>
    <numFmt numFmtId="44" formatCode="_ &quot;￥&quot;* #,##0.00_ ;_ &quot;￥&quot;* \-#,##0.00_ ;_ &quot;￥&quot;* &quot;-&quot;??_ ;_ @_ "/>
    <numFmt numFmtId="177" formatCode="0.00_ "/>
  </numFmts>
  <fonts count="28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20"/>
      <name val="方正小标宋_GBK"/>
      <charset val="134"/>
    </font>
    <font>
      <sz val="11"/>
      <name val="方正小标宋_GBK"/>
      <charset val="134"/>
    </font>
    <font>
      <b/>
      <sz val="11"/>
      <name val="宋体"/>
      <charset val="134"/>
      <scheme val="minor"/>
    </font>
    <font>
      <sz val="20"/>
      <color theme="1"/>
      <name val="方正小标宋简体"/>
      <charset val="134"/>
    </font>
    <font>
      <sz val="14"/>
      <color theme="1"/>
      <name val="黑体"/>
      <charset val="134"/>
    </font>
    <font>
      <sz val="14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9" tint="0.799981688894314"/>
        <bgColor indexed="64"/>
      </patternFill>
    </fill>
    <fill>
      <patternFill patternType="solid">
        <fgColor theme="0"/>
        <bgColor theme="4" tint="0.799951170384838"/>
      </patternFill>
    </fill>
    <fill>
      <patternFill patternType="solid">
        <fgColor theme="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1" fillId="8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2" borderId="7" applyNumberFormat="0" applyFont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8" fillId="17" borderId="6" applyNumberFormat="0" applyAlignment="0" applyProtection="0">
      <alignment vertical="center"/>
    </xf>
    <xf numFmtId="0" fontId="14" fillId="17" borderId="3" applyNumberFormat="0" applyAlignment="0" applyProtection="0">
      <alignment vertical="center"/>
    </xf>
    <xf numFmtId="0" fontId="27" fillId="31" borderId="10" applyNumberFormat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1" fillId="0" borderId="0" xfId="0" applyFont="1">
      <alignment vertical="center"/>
    </xf>
    <xf numFmtId="177" fontId="1" fillId="2" borderId="0" xfId="0" applyNumberFormat="1" applyFont="1" applyFill="1" applyAlignment="1">
      <alignment vertical="center" wrapText="1"/>
    </xf>
    <xf numFmtId="0" fontId="1" fillId="0" borderId="0" xfId="0" applyFont="1" applyAlignment="1">
      <alignment vertical="center" wrapText="1"/>
    </xf>
    <xf numFmtId="177" fontId="1" fillId="0" borderId="0" xfId="0" applyNumberFormat="1" applyFont="1" applyFill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3" borderId="1" xfId="0" applyFont="1" applyFill="1" applyBorder="1">
      <alignment vertical="center"/>
    </xf>
    <xf numFmtId="177" fontId="4" fillId="3" borderId="1" xfId="0" applyNumberFormat="1" applyFont="1" applyFill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justify" vertical="top"/>
    </xf>
    <xf numFmtId="0" fontId="1" fillId="4" borderId="1" xfId="0" applyFont="1" applyFill="1" applyBorder="1" applyAlignment="1">
      <alignment vertical="center" wrapText="1"/>
    </xf>
    <xf numFmtId="0" fontId="1" fillId="4" borderId="1" xfId="0" applyFont="1" applyFill="1" applyBorder="1">
      <alignment vertical="center"/>
    </xf>
    <xf numFmtId="177" fontId="1" fillId="4" borderId="1" xfId="0" applyNumberFormat="1" applyFont="1" applyFill="1" applyBorder="1" applyAlignment="1">
      <alignment vertical="center" wrapText="1"/>
    </xf>
    <xf numFmtId="176" fontId="1" fillId="4" borderId="1" xfId="0" applyNumberFormat="1" applyFont="1" applyFill="1" applyBorder="1">
      <alignment vertical="center"/>
    </xf>
    <xf numFmtId="0" fontId="1" fillId="4" borderId="1" xfId="0" applyFont="1" applyFill="1" applyBorder="1" applyAlignment="1">
      <alignment vertical="center"/>
    </xf>
    <xf numFmtId="177" fontId="1" fillId="0" borderId="1" xfId="0" applyNumberFormat="1" applyFont="1" applyFill="1" applyBorder="1" applyAlignment="1">
      <alignment vertical="center" wrapText="1"/>
    </xf>
    <xf numFmtId="177" fontId="0" fillId="0" borderId="0" xfId="0" applyNumberFormat="1" applyAlignment="1">
      <alignment horizontal="center" vertical="center"/>
    </xf>
    <xf numFmtId="177" fontId="0" fillId="0" borderId="0" xfId="0" applyNumberFormat="1" applyFill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177" fontId="5" fillId="0" borderId="0" xfId="0" applyNumberFormat="1" applyFont="1" applyAlignment="1">
      <alignment horizontal="center" vertical="center"/>
    </xf>
    <xf numFmtId="177" fontId="5" fillId="0" borderId="0" xfId="0" applyNumberFormat="1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77" fontId="6" fillId="0" borderId="1" xfId="0" applyNumberFormat="1" applyFont="1" applyBorder="1" applyAlignment="1">
      <alignment horizontal="center" vertical="center"/>
    </xf>
    <xf numFmtId="177" fontId="6" fillId="0" borderId="2" xfId="0" applyNumberFormat="1" applyFont="1" applyFill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77" fontId="7" fillId="0" borderId="1" xfId="0" applyNumberFormat="1" applyFont="1" applyBorder="1" applyAlignment="1">
      <alignment horizontal="center" vertical="center"/>
    </xf>
    <xf numFmtId="177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8" fillId="0" borderId="0" xfId="0" applyNumberFormat="1" applyFont="1" applyFill="1">
      <alignment vertical="center"/>
    </xf>
    <xf numFmtId="0" fontId="0" fillId="0" borderId="0" xfId="0" applyAlignment="1">
      <alignment horizontal="left" vertical="center"/>
    </xf>
    <xf numFmtId="177" fontId="0" fillId="0" borderId="0" xfId="0" applyNumberForma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7"/>
  <sheetViews>
    <sheetView tabSelected="1" workbookViewId="0">
      <selection activeCell="H9" sqref="H9"/>
    </sheetView>
  </sheetViews>
  <sheetFormatPr defaultColWidth="9" defaultRowHeight="13.5" outlineLevelCol="6"/>
  <cols>
    <col min="1" max="1" width="11.375" customWidth="1"/>
    <col min="2" max="2" width="15.625" customWidth="1"/>
    <col min="3" max="3" width="22.875" customWidth="1"/>
    <col min="4" max="4" width="33" customWidth="1"/>
    <col min="5" max="5" width="13.125" customWidth="1"/>
    <col min="6" max="6" width="12.375" style="18" customWidth="1"/>
    <col min="7" max="7" width="23.5" style="19" customWidth="1"/>
  </cols>
  <sheetData>
    <row r="1" ht="32" customHeight="1" spans="1:7">
      <c r="A1" s="20" t="s">
        <v>0</v>
      </c>
      <c r="B1" s="21"/>
      <c r="C1" s="20"/>
      <c r="D1" s="20"/>
      <c r="E1" s="20"/>
      <c r="F1" s="22"/>
      <c r="G1" s="23"/>
    </row>
    <row r="2" ht="27.95" customHeight="1" spans="1:7">
      <c r="A2" s="24" t="s">
        <v>1</v>
      </c>
      <c r="B2" s="25" t="s">
        <v>2</v>
      </c>
      <c r="C2" s="24" t="s">
        <v>3</v>
      </c>
      <c r="D2" s="24" t="s">
        <v>4</v>
      </c>
      <c r="E2" s="24" t="s">
        <v>5</v>
      </c>
      <c r="F2" s="26" t="s">
        <v>6</v>
      </c>
      <c r="G2" s="27" t="s">
        <v>7</v>
      </c>
    </row>
    <row r="3" ht="18.75" spans="1:7">
      <c r="A3" s="28" t="s">
        <v>8</v>
      </c>
      <c r="B3" s="29" t="s">
        <v>9</v>
      </c>
      <c r="C3" s="29" t="s">
        <v>10</v>
      </c>
      <c r="D3" s="28" t="s">
        <v>11</v>
      </c>
      <c r="E3" s="28">
        <v>12</v>
      </c>
      <c r="F3" s="30">
        <v>200</v>
      </c>
      <c r="G3" s="31">
        <f>E3*F3</f>
        <v>2400</v>
      </c>
    </row>
    <row r="4" ht="18.75" spans="1:7">
      <c r="A4" s="28"/>
      <c r="B4" s="29"/>
      <c r="C4" s="29"/>
      <c r="D4" s="28" t="s">
        <v>12</v>
      </c>
      <c r="E4" s="28">
        <v>11</v>
      </c>
      <c r="F4" s="30">
        <v>200</v>
      </c>
      <c r="G4" s="31">
        <f t="shared" ref="G4:G13" si="0">E4*F4</f>
        <v>2200</v>
      </c>
    </row>
    <row r="5" ht="18.75" spans="1:7">
      <c r="A5" s="28"/>
      <c r="B5" s="29"/>
      <c r="C5" s="29"/>
      <c r="D5" s="28" t="s">
        <v>13</v>
      </c>
      <c r="E5" s="28">
        <v>14</v>
      </c>
      <c r="F5" s="30">
        <v>200</v>
      </c>
      <c r="G5" s="31">
        <f t="shared" si="0"/>
        <v>2800</v>
      </c>
    </row>
    <row r="6" ht="18.75" spans="1:7">
      <c r="A6" s="28"/>
      <c r="B6" s="29"/>
      <c r="C6" s="29"/>
      <c r="D6" s="28" t="s">
        <v>14</v>
      </c>
      <c r="E6" s="28">
        <v>12</v>
      </c>
      <c r="F6" s="30">
        <v>200</v>
      </c>
      <c r="G6" s="31">
        <f t="shared" si="0"/>
        <v>2400</v>
      </c>
    </row>
    <row r="7" ht="18.75" spans="1:7">
      <c r="A7" s="28"/>
      <c r="B7" s="29"/>
      <c r="C7" s="29"/>
      <c r="D7" s="28" t="s">
        <v>15</v>
      </c>
      <c r="E7" s="28">
        <v>18</v>
      </c>
      <c r="F7" s="30">
        <v>200</v>
      </c>
      <c r="G7" s="31">
        <f t="shared" si="0"/>
        <v>3600</v>
      </c>
    </row>
    <row r="8" ht="18.75" spans="1:7">
      <c r="A8" s="28"/>
      <c r="B8" s="29"/>
      <c r="C8" s="29"/>
      <c r="D8" s="28" t="s">
        <v>16</v>
      </c>
      <c r="E8" s="28">
        <v>25</v>
      </c>
      <c r="F8" s="30">
        <v>200</v>
      </c>
      <c r="G8" s="31">
        <f t="shared" si="0"/>
        <v>5000</v>
      </c>
    </row>
    <row r="9" ht="18.75" spans="1:7">
      <c r="A9" s="28"/>
      <c r="B9" s="29"/>
      <c r="C9" s="29"/>
      <c r="D9" s="28" t="s">
        <v>17</v>
      </c>
      <c r="E9" s="28">
        <v>35</v>
      </c>
      <c r="F9" s="30">
        <v>200</v>
      </c>
      <c r="G9" s="31">
        <f t="shared" si="0"/>
        <v>7000</v>
      </c>
    </row>
    <row r="10" ht="18.75" spans="1:7">
      <c r="A10" s="28"/>
      <c r="B10" s="29"/>
      <c r="C10" s="29" t="s">
        <v>18</v>
      </c>
      <c r="D10" s="28" t="s">
        <v>12</v>
      </c>
      <c r="E10" s="28">
        <v>1</v>
      </c>
      <c r="F10" s="30">
        <v>110</v>
      </c>
      <c r="G10" s="31">
        <f t="shared" si="0"/>
        <v>110</v>
      </c>
    </row>
    <row r="11" ht="18.75" spans="1:7">
      <c r="A11" s="28"/>
      <c r="B11" s="29"/>
      <c r="C11" s="29"/>
      <c r="D11" s="28" t="s">
        <v>19</v>
      </c>
      <c r="E11" s="28">
        <v>3</v>
      </c>
      <c r="F11" s="30">
        <v>110</v>
      </c>
      <c r="G11" s="31">
        <f t="shared" si="0"/>
        <v>330</v>
      </c>
    </row>
    <row r="12" ht="18.75" spans="1:7">
      <c r="A12" s="28" t="s">
        <v>20</v>
      </c>
      <c r="B12" s="29" t="s">
        <v>21</v>
      </c>
      <c r="C12" s="29" t="s">
        <v>10</v>
      </c>
      <c r="D12" s="28" t="s">
        <v>22</v>
      </c>
      <c r="E12" s="28">
        <v>9</v>
      </c>
      <c r="F12" s="30">
        <v>200</v>
      </c>
      <c r="G12" s="31">
        <f t="shared" si="0"/>
        <v>1800</v>
      </c>
    </row>
    <row r="13" ht="18.75" spans="1:7">
      <c r="A13" s="28"/>
      <c r="B13" s="29"/>
      <c r="C13" s="29"/>
      <c r="D13" s="28" t="s">
        <v>23</v>
      </c>
      <c r="E13" s="28">
        <v>16</v>
      </c>
      <c r="F13" s="30">
        <v>200</v>
      </c>
      <c r="G13" s="31">
        <f t="shared" si="0"/>
        <v>3200</v>
      </c>
    </row>
    <row r="14" ht="18.75" spans="1:7">
      <c r="A14" s="28"/>
      <c r="B14" s="29"/>
      <c r="C14" s="29" t="s">
        <v>24</v>
      </c>
      <c r="D14" s="28" t="s">
        <v>14</v>
      </c>
      <c r="E14" s="28">
        <v>5</v>
      </c>
      <c r="F14" s="30">
        <v>152</v>
      </c>
      <c r="G14" s="31">
        <f t="shared" ref="G14:G23" si="1">E14*F14</f>
        <v>760</v>
      </c>
    </row>
    <row r="15" ht="18.75" spans="1:7">
      <c r="A15" s="28"/>
      <c r="B15" s="29"/>
      <c r="C15" s="29"/>
      <c r="D15" s="28" t="s">
        <v>22</v>
      </c>
      <c r="E15" s="28">
        <v>8</v>
      </c>
      <c r="F15" s="30">
        <v>152</v>
      </c>
      <c r="G15" s="31">
        <f t="shared" si="1"/>
        <v>1216</v>
      </c>
    </row>
    <row r="16" ht="18.75" spans="1:7">
      <c r="A16" s="28"/>
      <c r="B16" s="29"/>
      <c r="C16" s="29"/>
      <c r="D16" s="28" t="s">
        <v>19</v>
      </c>
      <c r="E16" s="28">
        <v>2</v>
      </c>
      <c r="F16" s="30">
        <v>152</v>
      </c>
      <c r="G16" s="31">
        <f t="shared" si="1"/>
        <v>304</v>
      </c>
    </row>
    <row r="17" ht="18.75" spans="1:7">
      <c r="A17" s="28"/>
      <c r="B17" s="29"/>
      <c r="C17" s="29" t="s">
        <v>18</v>
      </c>
      <c r="D17" s="28" t="s">
        <v>22</v>
      </c>
      <c r="E17" s="28">
        <v>1</v>
      </c>
      <c r="F17" s="30">
        <v>110</v>
      </c>
      <c r="G17" s="31">
        <f t="shared" si="1"/>
        <v>110</v>
      </c>
    </row>
    <row r="18" ht="18.75" spans="1:7">
      <c r="A18" s="28"/>
      <c r="B18" s="29"/>
      <c r="C18" s="29"/>
      <c r="D18" s="28" t="s">
        <v>19</v>
      </c>
      <c r="E18" s="28">
        <v>3</v>
      </c>
      <c r="F18" s="30">
        <v>110</v>
      </c>
      <c r="G18" s="31">
        <f t="shared" si="1"/>
        <v>330</v>
      </c>
    </row>
    <row r="19" ht="37.5" spans="1:7">
      <c r="A19" s="28" t="s">
        <v>25</v>
      </c>
      <c r="B19" s="29" t="s">
        <v>26</v>
      </c>
      <c r="C19" s="29" t="s">
        <v>24</v>
      </c>
      <c r="D19" s="32" t="s">
        <v>11</v>
      </c>
      <c r="E19" s="28">
        <v>90</v>
      </c>
      <c r="F19" s="30">
        <v>152</v>
      </c>
      <c r="G19" s="31">
        <f t="shared" si="1"/>
        <v>13680</v>
      </c>
    </row>
    <row r="20" ht="18.75" spans="1:7">
      <c r="A20" s="28"/>
      <c r="B20" s="29"/>
      <c r="C20" s="29" t="s">
        <v>18</v>
      </c>
      <c r="D20" s="32" t="s">
        <v>11</v>
      </c>
      <c r="E20" s="28">
        <v>267</v>
      </c>
      <c r="F20" s="30">
        <v>110</v>
      </c>
      <c r="G20" s="31">
        <f t="shared" si="1"/>
        <v>29370</v>
      </c>
    </row>
    <row r="21" ht="37.5" spans="1:7">
      <c r="A21" s="28">
        <v>2</v>
      </c>
      <c r="B21" s="29" t="s">
        <v>27</v>
      </c>
      <c r="C21" s="29" t="s">
        <v>10</v>
      </c>
      <c r="D21" s="28" t="s">
        <v>19</v>
      </c>
      <c r="E21" s="28">
        <v>9</v>
      </c>
      <c r="F21" s="30">
        <v>200</v>
      </c>
      <c r="G21" s="31">
        <f t="shared" si="1"/>
        <v>1800</v>
      </c>
    </row>
    <row r="22" ht="18.75" spans="1:7">
      <c r="A22" s="28"/>
      <c r="B22" s="29"/>
      <c r="C22" s="29" t="s">
        <v>24</v>
      </c>
      <c r="D22" s="28" t="s">
        <v>14</v>
      </c>
      <c r="E22" s="28">
        <v>4</v>
      </c>
      <c r="F22" s="30">
        <v>152</v>
      </c>
      <c r="G22" s="31">
        <f t="shared" si="1"/>
        <v>608</v>
      </c>
    </row>
    <row r="23" ht="18.75" spans="1:7">
      <c r="A23" s="28"/>
      <c r="B23" s="29"/>
      <c r="C23" s="29"/>
      <c r="D23" s="28" t="s">
        <v>12</v>
      </c>
      <c r="E23" s="28">
        <v>2</v>
      </c>
      <c r="F23" s="30">
        <v>152</v>
      </c>
      <c r="G23" s="31">
        <f t="shared" si="1"/>
        <v>304</v>
      </c>
    </row>
    <row r="24" ht="62.1" customHeight="1" spans="1:7">
      <c r="A24" s="28">
        <v>2</v>
      </c>
      <c r="B24" s="29" t="s">
        <v>27</v>
      </c>
      <c r="C24" s="28" t="s">
        <v>28</v>
      </c>
      <c r="D24" s="28" t="s">
        <v>23</v>
      </c>
      <c r="E24" s="28">
        <v>58</v>
      </c>
      <c r="F24" s="30">
        <v>30</v>
      </c>
      <c r="G24" s="31">
        <v>1740</v>
      </c>
    </row>
    <row r="25" ht="21.95" customHeight="1" spans="1:7">
      <c r="A25" s="33" t="s">
        <v>29</v>
      </c>
      <c r="B25" s="33"/>
      <c r="C25" s="33"/>
      <c r="D25" s="33"/>
      <c r="E25" s="34">
        <f>SUM(E3:E24)</f>
        <v>605</v>
      </c>
      <c r="F25" s="35"/>
      <c r="G25" s="31">
        <f>SUM(G3:G24)</f>
        <v>81062</v>
      </c>
    </row>
    <row r="26" spans="7:7">
      <c r="G26" s="36"/>
    </row>
    <row r="27" spans="1:7">
      <c r="A27" s="37" t="s">
        <v>30</v>
      </c>
      <c r="B27" s="37"/>
      <c r="C27" s="37"/>
      <c r="D27" s="37"/>
      <c r="E27" s="37"/>
      <c r="G27" s="38"/>
    </row>
  </sheetData>
  <mergeCells count="16">
    <mergeCell ref="A1:G1"/>
    <mergeCell ref="A27:G27"/>
    <mergeCell ref="A3:A11"/>
    <mergeCell ref="A12:A18"/>
    <mergeCell ref="A19:A20"/>
    <mergeCell ref="A21:A23"/>
    <mergeCell ref="B3:B11"/>
    <mergeCell ref="B12:B18"/>
    <mergeCell ref="B19:B20"/>
    <mergeCell ref="B21:B23"/>
    <mergeCell ref="C3:C9"/>
    <mergeCell ref="C10:C11"/>
    <mergeCell ref="C12:C13"/>
    <mergeCell ref="C14:C16"/>
    <mergeCell ref="C17:C18"/>
    <mergeCell ref="C22:C23"/>
  </mergeCells>
  <pageMargins left="0.75" right="0.75" top="1" bottom="1" header="0.5" footer="0.5"/>
  <pageSetup paperSize="9" scale="66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36"/>
  <sheetViews>
    <sheetView workbookViewId="0">
      <selection activeCell="A1" sqref="A1:K1"/>
    </sheetView>
  </sheetViews>
  <sheetFormatPr defaultColWidth="9" defaultRowHeight="13.5"/>
  <cols>
    <col min="1" max="1" width="29" style="1" customWidth="1"/>
    <col min="2" max="2" width="9.25" style="1" customWidth="1"/>
    <col min="3" max="3" width="10.625" style="2" customWidth="1"/>
    <col min="4" max="4" width="7.75" style="1" customWidth="1"/>
    <col min="5" max="5" width="12.5" style="1" customWidth="1"/>
    <col min="6" max="6" width="8" style="1" customWidth="1"/>
    <col min="7" max="7" width="11.5" style="2" customWidth="1"/>
    <col min="8" max="8" width="8.625" style="1" customWidth="1"/>
    <col min="9" max="9" width="10.875" style="2" customWidth="1"/>
    <col min="10" max="10" width="9" style="3"/>
    <col min="11" max="11" width="10.125" style="4" customWidth="1"/>
    <col min="12" max="16384" width="9" style="1"/>
  </cols>
  <sheetData>
    <row r="1" ht="36" customHeight="1" spans="1:11">
      <c r="A1" s="5" t="s">
        <v>31</v>
      </c>
      <c r="B1" s="6"/>
      <c r="C1" s="7"/>
      <c r="D1" s="6"/>
      <c r="E1" s="6"/>
      <c r="F1" s="6"/>
      <c r="G1" s="7"/>
      <c r="H1" s="6"/>
      <c r="I1" s="7"/>
      <c r="J1" s="6"/>
      <c r="K1" s="7"/>
    </row>
    <row r="2" ht="41.1" customHeight="1" spans="1:11">
      <c r="A2" s="8" t="s">
        <v>32</v>
      </c>
      <c r="B2" s="8" t="s">
        <v>33</v>
      </c>
      <c r="C2" s="9" t="s">
        <v>34</v>
      </c>
      <c r="D2" s="10" t="s">
        <v>35</v>
      </c>
      <c r="E2" s="11" t="s">
        <v>36</v>
      </c>
      <c r="F2" s="8" t="s">
        <v>37</v>
      </c>
      <c r="G2" s="9" t="s">
        <v>38</v>
      </c>
      <c r="H2" s="8" t="s">
        <v>39</v>
      </c>
      <c r="I2" s="9" t="s">
        <v>40</v>
      </c>
      <c r="J2" s="10" t="s">
        <v>41</v>
      </c>
      <c r="K2" s="17" t="s">
        <v>7</v>
      </c>
    </row>
    <row r="3" spans="1:11">
      <c r="A3" s="12" t="s">
        <v>42</v>
      </c>
      <c r="B3" s="13">
        <v>1</v>
      </c>
      <c r="C3" s="14">
        <f>B3*27.5</f>
        <v>27.5</v>
      </c>
      <c r="D3" s="13"/>
      <c r="E3" s="13"/>
      <c r="F3" s="13">
        <v>0</v>
      </c>
      <c r="G3" s="14">
        <v>0</v>
      </c>
      <c r="H3" s="13">
        <v>0</v>
      </c>
      <c r="I3" s="14">
        <f>H3*200</f>
        <v>0</v>
      </c>
      <c r="J3" s="12">
        <v>1</v>
      </c>
      <c r="K3" s="17">
        <f>C3+G3+I3</f>
        <v>27.5</v>
      </c>
    </row>
    <row r="4" spans="1:11">
      <c r="A4" s="12" t="s">
        <v>43</v>
      </c>
      <c r="B4" s="13">
        <v>0</v>
      </c>
      <c r="C4" s="14">
        <f t="shared" ref="C4:C36" si="0">B4*27.5</f>
        <v>0</v>
      </c>
      <c r="D4" s="13"/>
      <c r="E4" s="13"/>
      <c r="F4" s="13">
        <v>1</v>
      </c>
      <c r="G4" s="14">
        <f>F4*38</f>
        <v>38</v>
      </c>
      <c r="H4" s="13">
        <v>0</v>
      </c>
      <c r="I4" s="14">
        <v>0</v>
      </c>
      <c r="J4" s="12">
        <v>1</v>
      </c>
      <c r="K4" s="17">
        <f t="shared" ref="K4:K36" si="1">C4+G4+I4</f>
        <v>38</v>
      </c>
    </row>
    <row r="5" spans="1:11">
      <c r="A5" s="12" t="s">
        <v>44</v>
      </c>
      <c r="B5" s="13">
        <v>0</v>
      </c>
      <c r="C5" s="14">
        <f t="shared" si="0"/>
        <v>0</v>
      </c>
      <c r="D5" s="13"/>
      <c r="E5" s="13"/>
      <c r="F5" s="13">
        <v>3</v>
      </c>
      <c r="G5" s="14">
        <f t="shared" ref="G5:G36" si="2">F5*38</f>
        <v>114</v>
      </c>
      <c r="H5" s="13">
        <v>0</v>
      </c>
      <c r="I5" s="14">
        <v>0</v>
      </c>
      <c r="J5" s="12">
        <v>3</v>
      </c>
      <c r="K5" s="17">
        <f t="shared" si="1"/>
        <v>114</v>
      </c>
    </row>
    <row r="6" spans="1:11">
      <c r="A6" s="12" t="s">
        <v>45</v>
      </c>
      <c r="B6" s="13">
        <v>4</v>
      </c>
      <c r="C6" s="14">
        <f t="shared" si="0"/>
        <v>110</v>
      </c>
      <c r="D6" s="13"/>
      <c r="E6" s="13"/>
      <c r="F6" s="13">
        <v>6</v>
      </c>
      <c r="G6" s="14">
        <f t="shared" si="2"/>
        <v>228</v>
      </c>
      <c r="H6" s="13">
        <v>1</v>
      </c>
      <c r="I6" s="14">
        <f>H6*200</f>
        <v>200</v>
      </c>
      <c r="J6" s="12">
        <v>11</v>
      </c>
      <c r="K6" s="17">
        <f t="shared" si="1"/>
        <v>538</v>
      </c>
    </row>
    <row r="7" spans="1:11">
      <c r="A7" s="12" t="s">
        <v>46</v>
      </c>
      <c r="B7" s="13">
        <v>10</v>
      </c>
      <c r="C7" s="14">
        <f t="shared" si="0"/>
        <v>275</v>
      </c>
      <c r="D7" s="13"/>
      <c r="E7" s="13"/>
      <c r="F7" s="13">
        <v>10</v>
      </c>
      <c r="G7" s="14">
        <f t="shared" si="2"/>
        <v>380</v>
      </c>
      <c r="H7" s="13">
        <v>0</v>
      </c>
      <c r="I7" s="14">
        <f t="shared" ref="I7:I13" si="3">H7*200</f>
        <v>0</v>
      </c>
      <c r="J7" s="12">
        <v>20</v>
      </c>
      <c r="K7" s="17">
        <f t="shared" si="1"/>
        <v>655</v>
      </c>
    </row>
    <row r="8" ht="27" spans="1:11">
      <c r="A8" s="12" t="s">
        <v>47</v>
      </c>
      <c r="B8" s="13">
        <v>2</v>
      </c>
      <c r="C8" s="14">
        <f t="shared" si="0"/>
        <v>55</v>
      </c>
      <c r="D8" s="13"/>
      <c r="E8" s="13"/>
      <c r="F8" s="13">
        <v>2</v>
      </c>
      <c r="G8" s="14">
        <f t="shared" si="2"/>
        <v>76</v>
      </c>
      <c r="H8" s="13">
        <v>0</v>
      </c>
      <c r="I8" s="14">
        <f t="shared" si="3"/>
        <v>0</v>
      </c>
      <c r="J8" s="12">
        <v>4</v>
      </c>
      <c r="K8" s="17">
        <f t="shared" si="1"/>
        <v>131</v>
      </c>
    </row>
    <row r="9" ht="27" spans="1:11">
      <c r="A9" s="12" t="s">
        <v>48</v>
      </c>
      <c r="B9" s="13">
        <v>8</v>
      </c>
      <c r="C9" s="14">
        <f t="shared" si="0"/>
        <v>220</v>
      </c>
      <c r="D9" s="13"/>
      <c r="E9" s="13"/>
      <c r="F9" s="13">
        <v>10</v>
      </c>
      <c r="G9" s="14">
        <f t="shared" si="2"/>
        <v>380</v>
      </c>
      <c r="H9" s="13">
        <v>0</v>
      </c>
      <c r="I9" s="14">
        <f t="shared" si="3"/>
        <v>0</v>
      </c>
      <c r="J9" s="12">
        <v>18</v>
      </c>
      <c r="K9" s="17">
        <f t="shared" si="1"/>
        <v>600</v>
      </c>
    </row>
    <row r="10" ht="27" spans="1:11">
      <c r="A10" s="12" t="s">
        <v>49</v>
      </c>
      <c r="B10" s="13">
        <v>11</v>
      </c>
      <c r="C10" s="14">
        <f t="shared" si="0"/>
        <v>302.5</v>
      </c>
      <c r="D10" s="13">
        <v>1</v>
      </c>
      <c r="E10" s="15">
        <v>30</v>
      </c>
      <c r="F10" s="13">
        <v>2</v>
      </c>
      <c r="G10" s="14">
        <f t="shared" si="2"/>
        <v>76</v>
      </c>
      <c r="H10" s="13">
        <v>0</v>
      </c>
      <c r="I10" s="14">
        <f t="shared" si="3"/>
        <v>0</v>
      </c>
      <c r="J10" s="12">
        <v>14</v>
      </c>
      <c r="K10" s="17">
        <f>C10+G10+I10+E10</f>
        <v>408.5</v>
      </c>
    </row>
    <row r="11" ht="27" spans="1:11">
      <c r="A11" s="12" t="s">
        <v>50</v>
      </c>
      <c r="B11" s="13">
        <v>0</v>
      </c>
      <c r="C11" s="14">
        <f t="shared" si="0"/>
        <v>0</v>
      </c>
      <c r="D11" s="13"/>
      <c r="E11" s="13"/>
      <c r="F11" s="13">
        <v>1</v>
      </c>
      <c r="G11" s="14">
        <f t="shared" si="2"/>
        <v>38</v>
      </c>
      <c r="H11" s="13">
        <v>0</v>
      </c>
      <c r="I11" s="14">
        <f t="shared" si="3"/>
        <v>0</v>
      </c>
      <c r="J11" s="12">
        <v>1</v>
      </c>
      <c r="K11" s="17">
        <f t="shared" si="1"/>
        <v>38</v>
      </c>
    </row>
    <row r="12" ht="27" spans="1:11">
      <c r="A12" s="12" t="s">
        <v>51</v>
      </c>
      <c r="B12" s="13">
        <v>0</v>
      </c>
      <c r="C12" s="14">
        <f t="shared" si="0"/>
        <v>0</v>
      </c>
      <c r="D12" s="13"/>
      <c r="E12" s="13"/>
      <c r="F12" s="13">
        <v>0</v>
      </c>
      <c r="G12" s="14">
        <f t="shared" si="2"/>
        <v>0</v>
      </c>
      <c r="H12" s="13">
        <v>1</v>
      </c>
      <c r="I12" s="14">
        <f t="shared" si="3"/>
        <v>200</v>
      </c>
      <c r="J12" s="12">
        <v>1</v>
      </c>
      <c r="K12" s="17">
        <f t="shared" si="1"/>
        <v>200</v>
      </c>
    </row>
    <row r="13" spans="1:11">
      <c r="A13" s="12" t="s">
        <v>52</v>
      </c>
      <c r="B13" s="13">
        <v>2</v>
      </c>
      <c r="C13" s="14">
        <f t="shared" si="0"/>
        <v>55</v>
      </c>
      <c r="D13" s="13"/>
      <c r="E13" s="13"/>
      <c r="F13" s="13">
        <v>1</v>
      </c>
      <c r="G13" s="14">
        <f t="shared" si="2"/>
        <v>38</v>
      </c>
      <c r="H13" s="13">
        <v>0</v>
      </c>
      <c r="I13" s="14">
        <f t="shared" si="3"/>
        <v>0</v>
      </c>
      <c r="J13" s="12">
        <v>3</v>
      </c>
      <c r="K13" s="17">
        <f t="shared" si="1"/>
        <v>93</v>
      </c>
    </row>
    <row r="14" ht="27" spans="1:11">
      <c r="A14" s="12" t="s">
        <v>53</v>
      </c>
      <c r="B14" s="13">
        <v>2</v>
      </c>
      <c r="C14" s="14">
        <f t="shared" si="0"/>
        <v>55</v>
      </c>
      <c r="D14" s="13"/>
      <c r="E14" s="13"/>
      <c r="F14" s="13">
        <v>0</v>
      </c>
      <c r="G14" s="14">
        <f t="shared" si="2"/>
        <v>0</v>
      </c>
      <c r="H14" s="13">
        <v>0</v>
      </c>
      <c r="I14" s="14">
        <f t="shared" ref="I14:I25" si="4">H14*200</f>
        <v>0</v>
      </c>
      <c r="J14" s="12">
        <v>2</v>
      </c>
      <c r="K14" s="17">
        <f t="shared" si="1"/>
        <v>55</v>
      </c>
    </row>
    <row r="15" spans="1:11">
      <c r="A15" s="12" t="s">
        <v>54</v>
      </c>
      <c r="B15" s="13">
        <v>4</v>
      </c>
      <c r="C15" s="14">
        <f t="shared" si="0"/>
        <v>110</v>
      </c>
      <c r="D15" s="13"/>
      <c r="E15" s="13"/>
      <c r="F15" s="13"/>
      <c r="G15" s="14">
        <f t="shared" si="2"/>
        <v>0</v>
      </c>
      <c r="H15" s="13">
        <v>0</v>
      </c>
      <c r="I15" s="14">
        <f t="shared" si="4"/>
        <v>0</v>
      </c>
      <c r="J15" s="12">
        <v>4</v>
      </c>
      <c r="K15" s="17">
        <f t="shared" si="1"/>
        <v>110</v>
      </c>
    </row>
    <row r="16" spans="1:11">
      <c r="A16" s="12" t="s">
        <v>55</v>
      </c>
      <c r="B16" s="13"/>
      <c r="C16" s="14">
        <f t="shared" si="0"/>
        <v>0</v>
      </c>
      <c r="D16" s="16"/>
      <c r="E16" s="13"/>
      <c r="F16" s="13">
        <v>2</v>
      </c>
      <c r="G16" s="14">
        <f t="shared" si="2"/>
        <v>76</v>
      </c>
      <c r="H16" s="13">
        <v>0</v>
      </c>
      <c r="I16" s="14">
        <f t="shared" si="4"/>
        <v>0</v>
      </c>
      <c r="J16" s="12">
        <v>2</v>
      </c>
      <c r="K16" s="17">
        <f t="shared" si="1"/>
        <v>76</v>
      </c>
    </row>
    <row r="17" spans="1:11">
      <c r="A17" s="12" t="s">
        <v>56</v>
      </c>
      <c r="B17" s="13">
        <v>3</v>
      </c>
      <c r="C17" s="14">
        <f t="shared" si="0"/>
        <v>82.5</v>
      </c>
      <c r="D17" s="13"/>
      <c r="E17" s="13"/>
      <c r="F17" s="13"/>
      <c r="G17" s="14">
        <f t="shared" si="2"/>
        <v>0</v>
      </c>
      <c r="H17" s="13">
        <v>0</v>
      </c>
      <c r="I17" s="14">
        <f t="shared" si="4"/>
        <v>0</v>
      </c>
      <c r="J17" s="12">
        <v>3</v>
      </c>
      <c r="K17" s="17">
        <f t="shared" si="1"/>
        <v>82.5</v>
      </c>
    </row>
    <row r="18" spans="1:11">
      <c r="A18" s="12" t="s">
        <v>57</v>
      </c>
      <c r="B18" s="13">
        <v>5</v>
      </c>
      <c r="C18" s="14">
        <f t="shared" si="0"/>
        <v>137.5</v>
      </c>
      <c r="D18" s="13"/>
      <c r="E18" s="13"/>
      <c r="F18" s="13">
        <v>3</v>
      </c>
      <c r="G18" s="14">
        <f t="shared" si="2"/>
        <v>114</v>
      </c>
      <c r="H18" s="13">
        <v>0</v>
      </c>
      <c r="I18" s="14">
        <f t="shared" si="4"/>
        <v>0</v>
      </c>
      <c r="J18" s="12">
        <v>8</v>
      </c>
      <c r="K18" s="17">
        <f t="shared" si="1"/>
        <v>251.5</v>
      </c>
    </row>
    <row r="19" spans="1:11">
      <c r="A19" s="12" t="s">
        <v>58</v>
      </c>
      <c r="B19" s="13">
        <v>7</v>
      </c>
      <c r="C19" s="14">
        <f t="shared" si="0"/>
        <v>192.5</v>
      </c>
      <c r="D19" s="13">
        <v>2</v>
      </c>
      <c r="E19" s="15">
        <v>60</v>
      </c>
      <c r="F19" s="13">
        <v>7</v>
      </c>
      <c r="G19" s="14">
        <f t="shared" si="2"/>
        <v>266</v>
      </c>
      <c r="H19" s="13">
        <v>0</v>
      </c>
      <c r="I19" s="14">
        <f t="shared" si="4"/>
        <v>0</v>
      </c>
      <c r="J19" s="12">
        <v>16</v>
      </c>
      <c r="K19" s="17">
        <f>C19+G19+I19+E19</f>
        <v>518.5</v>
      </c>
    </row>
    <row r="20" spans="1:11">
      <c r="A20" s="12" t="s">
        <v>59</v>
      </c>
      <c r="B20" s="13">
        <v>1</v>
      </c>
      <c r="C20" s="14">
        <f t="shared" si="0"/>
        <v>27.5</v>
      </c>
      <c r="D20" s="13"/>
      <c r="E20" s="13"/>
      <c r="F20" s="13">
        <v>0</v>
      </c>
      <c r="G20" s="14">
        <f t="shared" si="2"/>
        <v>0</v>
      </c>
      <c r="H20" s="13">
        <v>0</v>
      </c>
      <c r="I20" s="14">
        <f t="shared" si="4"/>
        <v>0</v>
      </c>
      <c r="J20" s="12">
        <v>1</v>
      </c>
      <c r="K20" s="17">
        <f t="shared" si="1"/>
        <v>27.5</v>
      </c>
    </row>
    <row r="21" ht="27" spans="1:11">
      <c r="A21" s="12" t="s">
        <v>60</v>
      </c>
      <c r="B21" s="13">
        <v>2</v>
      </c>
      <c r="C21" s="14">
        <f t="shared" si="0"/>
        <v>55</v>
      </c>
      <c r="D21" s="13"/>
      <c r="E21" s="13"/>
      <c r="F21" s="13">
        <v>3</v>
      </c>
      <c r="G21" s="14">
        <f t="shared" si="2"/>
        <v>114</v>
      </c>
      <c r="H21" s="13">
        <v>1</v>
      </c>
      <c r="I21" s="14">
        <f t="shared" si="4"/>
        <v>200</v>
      </c>
      <c r="J21" s="12">
        <v>6</v>
      </c>
      <c r="K21" s="17">
        <f t="shared" si="1"/>
        <v>369</v>
      </c>
    </row>
    <row r="22" spans="1:11">
      <c r="A22" s="12" t="s">
        <v>61</v>
      </c>
      <c r="B22" s="13">
        <v>1</v>
      </c>
      <c r="C22" s="14">
        <f t="shared" si="0"/>
        <v>27.5</v>
      </c>
      <c r="D22" s="13"/>
      <c r="E22" s="13"/>
      <c r="F22" s="13">
        <v>0</v>
      </c>
      <c r="G22" s="14">
        <f t="shared" si="2"/>
        <v>0</v>
      </c>
      <c r="H22" s="13">
        <v>0</v>
      </c>
      <c r="I22" s="14">
        <f t="shared" si="4"/>
        <v>0</v>
      </c>
      <c r="J22" s="12">
        <v>1</v>
      </c>
      <c r="K22" s="17">
        <f t="shared" si="1"/>
        <v>27.5</v>
      </c>
    </row>
    <row r="23" spans="1:11">
      <c r="A23" s="12" t="s">
        <v>62</v>
      </c>
      <c r="B23" s="13">
        <v>1</v>
      </c>
      <c r="C23" s="14">
        <f t="shared" si="0"/>
        <v>27.5</v>
      </c>
      <c r="D23" s="13"/>
      <c r="E23" s="13"/>
      <c r="F23" s="13">
        <v>0</v>
      </c>
      <c r="G23" s="14">
        <f t="shared" si="2"/>
        <v>0</v>
      </c>
      <c r="H23" s="13">
        <v>0</v>
      </c>
      <c r="I23" s="14">
        <f t="shared" si="4"/>
        <v>0</v>
      </c>
      <c r="J23" s="12">
        <v>1</v>
      </c>
      <c r="K23" s="17">
        <f t="shared" si="1"/>
        <v>27.5</v>
      </c>
    </row>
    <row r="24" spans="1:11">
      <c r="A24" s="12" t="s">
        <v>63</v>
      </c>
      <c r="B24" s="13">
        <v>11</v>
      </c>
      <c r="C24" s="14">
        <f t="shared" si="0"/>
        <v>302.5</v>
      </c>
      <c r="D24" s="13"/>
      <c r="E24" s="13"/>
      <c r="F24" s="13">
        <v>1</v>
      </c>
      <c r="G24" s="14">
        <f t="shared" si="2"/>
        <v>38</v>
      </c>
      <c r="H24" s="13">
        <v>0</v>
      </c>
      <c r="I24" s="14">
        <f t="shared" si="4"/>
        <v>0</v>
      </c>
      <c r="J24" s="12">
        <v>12</v>
      </c>
      <c r="K24" s="17">
        <f t="shared" si="1"/>
        <v>340.5</v>
      </c>
    </row>
    <row r="25" ht="27" spans="1:11">
      <c r="A25" s="12" t="s">
        <v>64</v>
      </c>
      <c r="B25" s="13"/>
      <c r="C25" s="14">
        <f t="shared" si="0"/>
        <v>0</v>
      </c>
      <c r="D25" s="13"/>
      <c r="E25" s="13"/>
      <c r="F25" s="13">
        <v>0</v>
      </c>
      <c r="G25" s="14">
        <f t="shared" si="2"/>
        <v>0</v>
      </c>
      <c r="H25" s="13">
        <v>2</v>
      </c>
      <c r="I25" s="14">
        <f t="shared" si="4"/>
        <v>400</v>
      </c>
      <c r="J25" s="12">
        <v>2</v>
      </c>
      <c r="K25" s="17">
        <f t="shared" si="1"/>
        <v>400</v>
      </c>
    </row>
    <row r="26" spans="1:11">
      <c r="A26" s="12" t="s">
        <v>65</v>
      </c>
      <c r="B26" s="13">
        <v>5</v>
      </c>
      <c r="C26" s="14">
        <f t="shared" si="0"/>
        <v>137.5</v>
      </c>
      <c r="D26" s="13"/>
      <c r="E26" s="13"/>
      <c r="F26" s="13">
        <v>5</v>
      </c>
      <c r="G26" s="14">
        <f t="shared" si="2"/>
        <v>190</v>
      </c>
      <c r="H26" s="13">
        <v>0</v>
      </c>
      <c r="I26" s="14">
        <f t="shared" ref="I26:I36" si="5">H26*200</f>
        <v>0</v>
      </c>
      <c r="J26" s="12">
        <v>10</v>
      </c>
      <c r="K26" s="17">
        <f t="shared" si="1"/>
        <v>327.5</v>
      </c>
    </row>
    <row r="27" ht="27" spans="1:11">
      <c r="A27" s="12" t="s">
        <v>66</v>
      </c>
      <c r="B27" s="13">
        <v>3</v>
      </c>
      <c r="C27" s="14">
        <f t="shared" si="0"/>
        <v>82.5</v>
      </c>
      <c r="D27" s="13"/>
      <c r="E27" s="13"/>
      <c r="F27" s="13">
        <v>6</v>
      </c>
      <c r="G27" s="14">
        <f t="shared" si="2"/>
        <v>228</v>
      </c>
      <c r="H27" s="13">
        <v>0</v>
      </c>
      <c r="I27" s="14">
        <f t="shared" si="5"/>
        <v>0</v>
      </c>
      <c r="J27" s="12">
        <v>9</v>
      </c>
      <c r="K27" s="17">
        <f t="shared" si="1"/>
        <v>310.5</v>
      </c>
    </row>
    <row r="28" spans="1:11">
      <c r="A28" s="12" t="s">
        <v>67</v>
      </c>
      <c r="B28" s="13"/>
      <c r="C28" s="14">
        <f t="shared" si="0"/>
        <v>0</v>
      </c>
      <c r="D28" s="13"/>
      <c r="E28" s="13"/>
      <c r="F28" s="13">
        <v>1</v>
      </c>
      <c r="G28" s="14">
        <f t="shared" si="2"/>
        <v>38</v>
      </c>
      <c r="H28" s="13">
        <v>0</v>
      </c>
      <c r="I28" s="14">
        <f t="shared" si="5"/>
        <v>0</v>
      </c>
      <c r="J28" s="12">
        <v>1</v>
      </c>
      <c r="K28" s="17">
        <f t="shared" si="1"/>
        <v>38</v>
      </c>
    </row>
    <row r="29" ht="27" spans="1:11">
      <c r="A29" s="12" t="s">
        <v>68</v>
      </c>
      <c r="B29" s="13"/>
      <c r="C29" s="14">
        <f t="shared" si="0"/>
        <v>0</v>
      </c>
      <c r="D29" s="13"/>
      <c r="E29" s="13"/>
      <c r="F29" s="13">
        <v>0</v>
      </c>
      <c r="G29" s="14">
        <f t="shared" si="2"/>
        <v>0</v>
      </c>
      <c r="H29" s="13">
        <v>1</v>
      </c>
      <c r="I29" s="14">
        <f t="shared" si="5"/>
        <v>200</v>
      </c>
      <c r="J29" s="12">
        <v>1</v>
      </c>
      <c r="K29" s="17">
        <f t="shared" si="1"/>
        <v>200</v>
      </c>
    </row>
    <row r="30" spans="1:11">
      <c r="A30" s="12" t="s">
        <v>69</v>
      </c>
      <c r="B30" s="13"/>
      <c r="C30" s="14">
        <f t="shared" si="0"/>
        <v>0</v>
      </c>
      <c r="D30" s="13"/>
      <c r="E30" s="13"/>
      <c r="F30" s="13">
        <v>2</v>
      </c>
      <c r="G30" s="14">
        <f t="shared" si="2"/>
        <v>76</v>
      </c>
      <c r="H30" s="13">
        <v>0</v>
      </c>
      <c r="I30" s="14">
        <f t="shared" si="5"/>
        <v>0</v>
      </c>
      <c r="J30" s="12">
        <v>2</v>
      </c>
      <c r="K30" s="17">
        <f t="shared" si="1"/>
        <v>76</v>
      </c>
    </row>
    <row r="31" spans="1:11">
      <c r="A31" s="12" t="s">
        <v>70</v>
      </c>
      <c r="B31" s="13">
        <v>17</v>
      </c>
      <c r="C31" s="14">
        <f t="shared" si="0"/>
        <v>467.5</v>
      </c>
      <c r="D31" s="13"/>
      <c r="E31" s="13"/>
      <c r="F31" s="13">
        <v>5</v>
      </c>
      <c r="G31" s="14">
        <f t="shared" si="2"/>
        <v>190</v>
      </c>
      <c r="H31" s="13">
        <v>0</v>
      </c>
      <c r="I31" s="14">
        <f t="shared" si="5"/>
        <v>0</v>
      </c>
      <c r="J31" s="12">
        <v>22</v>
      </c>
      <c r="K31" s="17">
        <f t="shared" si="1"/>
        <v>657.5</v>
      </c>
    </row>
    <row r="32" spans="1:11">
      <c r="A32" s="12" t="s">
        <v>71</v>
      </c>
      <c r="B32" s="13">
        <v>5</v>
      </c>
      <c r="C32" s="14">
        <f t="shared" si="0"/>
        <v>137.5</v>
      </c>
      <c r="D32" s="13"/>
      <c r="E32" s="13"/>
      <c r="F32" s="13">
        <v>2</v>
      </c>
      <c r="G32" s="14">
        <f t="shared" si="2"/>
        <v>76</v>
      </c>
      <c r="H32" s="13">
        <v>0</v>
      </c>
      <c r="I32" s="14">
        <f t="shared" si="5"/>
        <v>0</v>
      </c>
      <c r="J32" s="12">
        <v>7</v>
      </c>
      <c r="K32" s="17">
        <f t="shared" si="1"/>
        <v>213.5</v>
      </c>
    </row>
    <row r="33" spans="1:11">
      <c r="A33" s="12" t="s">
        <v>72</v>
      </c>
      <c r="B33" s="13">
        <v>2</v>
      </c>
      <c r="C33" s="14">
        <f t="shared" si="0"/>
        <v>55</v>
      </c>
      <c r="D33" s="13"/>
      <c r="E33" s="13"/>
      <c r="F33" s="13">
        <v>0</v>
      </c>
      <c r="G33" s="14">
        <f t="shared" si="2"/>
        <v>0</v>
      </c>
      <c r="H33" s="13">
        <v>0</v>
      </c>
      <c r="I33" s="14">
        <f t="shared" si="5"/>
        <v>0</v>
      </c>
      <c r="J33" s="12">
        <v>2</v>
      </c>
      <c r="K33" s="17">
        <f t="shared" si="1"/>
        <v>55</v>
      </c>
    </row>
    <row r="34" spans="1:11">
      <c r="A34" s="12" t="s">
        <v>73</v>
      </c>
      <c r="B34" s="13">
        <v>1</v>
      </c>
      <c r="C34" s="14">
        <f t="shared" si="0"/>
        <v>27.5</v>
      </c>
      <c r="D34" s="13"/>
      <c r="E34" s="13"/>
      <c r="F34" s="13">
        <v>4</v>
      </c>
      <c r="G34" s="14">
        <f t="shared" si="2"/>
        <v>152</v>
      </c>
      <c r="H34" s="13">
        <v>1</v>
      </c>
      <c r="I34" s="14">
        <f t="shared" si="5"/>
        <v>200</v>
      </c>
      <c r="J34" s="12">
        <v>6</v>
      </c>
      <c r="K34" s="17">
        <f t="shared" si="1"/>
        <v>379.5</v>
      </c>
    </row>
    <row r="35" spans="1:11">
      <c r="A35" s="12" t="s">
        <v>74</v>
      </c>
      <c r="B35" s="13"/>
      <c r="C35" s="14">
        <f t="shared" si="0"/>
        <v>0</v>
      </c>
      <c r="D35" s="13"/>
      <c r="E35" s="13"/>
      <c r="F35" s="13"/>
      <c r="G35" s="14">
        <f t="shared" si="2"/>
        <v>0</v>
      </c>
      <c r="H35" s="13">
        <v>1</v>
      </c>
      <c r="I35" s="14">
        <f t="shared" si="5"/>
        <v>200</v>
      </c>
      <c r="J35" s="12">
        <v>1</v>
      </c>
      <c r="K35" s="17">
        <f t="shared" si="1"/>
        <v>200</v>
      </c>
    </row>
    <row r="36" spans="1:11">
      <c r="A36" s="8" t="s">
        <v>75</v>
      </c>
      <c r="B36" s="8">
        <v>108</v>
      </c>
      <c r="C36" s="14">
        <f t="shared" si="0"/>
        <v>2970</v>
      </c>
      <c r="D36" s="8">
        <v>3</v>
      </c>
      <c r="E36" s="8">
        <f>SUM(E3:E35)</f>
        <v>90</v>
      </c>
      <c r="F36" s="8">
        <v>77</v>
      </c>
      <c r="G36" s="14">
        <f t="shared" si="2"/>
        <v>2926</v>
      </c>
      <c r="H36" s="8">
        <v>8</v>
      </c>
      <c r="I36" s="14">
        <f t="shared" si="5"/>
        <v>1600</v>
      </c>
      <c r="J36" s="10">
        <v>196</v>
      </c>
      <c r="K36" s="17">
        <f>SUM(K3:K35)</f>
        <v>7586</v>
      </c>
    </row>
  </sheetData>
  <mergeCells count="1">
    <mergeCell ref="A1:K1"/>
  </mergeCells>
  <pageMargins left="0.75" right="0.75" top="1" bottom="1" header="0.5" footer="0.5"/>
  <pageSetup paperSize="9" scale="69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五华区多申报服务人数提供服务涉及机构统计表</vt:lpstr>
      <vt:lpstr>五华区为死亡人员虚假提供基本公共卫生项目服务涉及机构统计表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金曦</dc:creator>
  <cp:lastModifiedBy>和亿森 </cp:lastModifiedBy>
  <dcterms:created xsi:type="dcterms:W3CDTF">2022-09-19T07:36:00Z</dcterms:created>
  <dcterms:modified xsi:type="dcterms:W3CDTF">2023-02-24T06:00:24Z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eadingLayout">
    <vt:bool>true</vt:bool>
  </property>
  <property fmtid="{D5CDD505-2E9C-101B-9397-08002B2CF9AE}" pid="3" name="KSOProductBuildVer">
    <vt:lpwstr>2052-11.8.2.10321</vt:lpwstr>
  </property>
  <property fmtid="{D5CDD505-2E9C-101B-9397-08002B2CF9AE}" pid="4" name="ICV">
    <vt:lpwstr>A9CE328031B446289B84D75C8A18FB72</vt:lpwstr>
  </property>
</Properties>
</file>